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na Barlett\Documents\Airmen Stats\Airmen Stats 2018\"/>
    </mc:Choice>
  </mc:AlternateContent>
  <bookViews>
    <workbookView xWindow="120" yWindow="195" windowWidth="15240" windowHeight="8235" tabRatio="868" activeTab="1"/>
  </bookViews>
  <sheets>
    <sheet name="NOTES" sheetId="17"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8" r:id="rId13"/>
    <sheet name="Table 12a" sheetId="19" r:id="rId14"/>
    <sheet name="Table 13" sheetId="20" r:id="rId15"/>
    <sheet name="Table 13a" sheetId="21" r:id="rId16"/>
    <sheet name="Table 14" sheetId="15" r:id="rId17"/>
    <sheet name="Table 15" sheetId="16" r:id="rId18"/>
    <sheet name="Table 16" sheetId="22" r:id="rId19"/>
    <sheet name="Table 17" sheetId="23" r:id="rId20"/>
    <sheet name="Table 18" sheetId="24" r:id="rId21"/>
    <sheet name="Table 19" sheetId="25" r:id="rId22"/>
    <sheet name="Table 20" sheetId="26" r:id="rId23"/>
    <sheet name="Table 21" sheetId="27" r:id="rId24"/>
    <sheet name="Table 22" sheetId="28" r:id="rId25"/>
  </sheets>
  <externalReferences>
    <externalReference r:id="rId26"/>
  </externalReferences>
  <definedNames>
    <definedName name="\S" localSheetId="0">'[1]Table 10'!#REF!</definedName>
    <definedName name="\S" localSheetId="16">'Table 14'!#REF!</definedName>
    <definedName name="\S" localSheetId="17">'Table 15'!#REF!</definedName>
    <definedName name="\S" localSheetId="5">'Table 5'!#REF!</definedName>
    <definedName name="\S" localSheetId="6">'Table 6'!#REF!</definedName>
    <definedName name="\S" localSheetId="9">'Table 9'!#REF!</definedName>
    <definedName name="\S">'Table 10'!#REF!</definedName>
    <definedName name="_5" localSheetId="0">'[1]Table 6'!#REF!</definedName>
    <definedName name="_5">'Table 6'!#REF!</definedName>
    <definedName name="aGE" localSheetId="0">#REF!</definedName>
    <definedName name="aGE">#REF!</definedName>
    <definedName name="AgeW" localSheetId="0">#REF!</definedName>
    <definedName name="AgeW">#REF!</definedName>
    <definedName name="APR2OR" localSheetId="0">#REF!</definedName>
    <definedName name="APR2OR">#REF!</definedName>
    <definedName name="APR2RE" localSheetId="0">#REF!</definedName>
    <definedName name="APR2RE">#REF!</definedName>
    <definedName name="APROR" localSheetId="0">#REF!</definedName>
    <definedName name="APROR">#REF!</definedName>
    <definedName name="APRRE" localSheetId="0">#REF!</definedName>
    <definedName name="APRRE">#REF!</definedName>
    <definedName name="AUGOR" localSheetId="0">#REF!</definedName>
    <definedName name="AUGOR">#REF!</definedName>
    <definedName name="AUGRE" localSheetId="0">#REF!</definedName>
    <definedName name="AUGRE">#REF!</definedName>
    <definedName name="AvAgeW2010" localSheetId="0">#REF!</definedName>
    <definedName name="AvAgeW2010">#REF!</definedName>
    <definedName name="AveAGE" localSheetId="0">#REF!</definedName>
    <definedName name="AveAGE">#REF!</definedName>
    <definedName name="AveAge2" localSheetId="0">#REF!</definedName>
    <definedName name="AveAge2">#REF!</definedName>
    <definedName name="AveAge2W" localSheetId="0">#REF!</definedName>
    <definedName name="AveAge2W">#REF!</definedName>
    <definedName name="AveAgeW" localSheetId="0">#REF!</definedName>
    <definedName name="AveAgeW">#REF!</definedName>
    <definedName name="CERT" localSheetId="0">#REF!</definedName>
    <definedName name="CERT">#REF!</definedName>
    <definedName name="DECOR" localSheetId="0">#REF!</definedName>
    <definedName name="DECOR">#REF!</definedName>
    <definedName name="DECRE" localSheetId="0">#REF!</definedName>
    <definedName name="DECRE">#REF!</definedName>
    <definedName name="ESTIMATED_ACTIVE_WOMEN_AIRMEN_CERTIFICATES_HELD">'Table 2'!$A$2</definedName>
    <definedName name="FEB2OR" localSheetId="0">#REF!</definedName>
    <definedName name="FEB2OR">#REF!</definedName>
    <definedName name="FEB2RE" localSheetId="0">#REF!</definedName>
    <definedName name="FEB2RE">#REF!</definedName>
    <definedName name="FEBOR" localSheetId="0">#REF!</definedName>
    <definedName name="FEBOR">#REF!</definedName>
    <definedName name="FEBRE" localSheetId="0">#REF!</definedName>
    <definedName name="FEBRE">#REF!</definedName>
    <definedName name="ForTable4">'Table 3'!$A$7:$B$58</definedName>
    <definedName name="FSDO" localSheetId="0">#REF!</definedName>
    <definedName name="FSDO">#REF!</definedName>
    <definedName name="InstrumentMaster" localSheetId="0">#REF!</definedName>
    <definedName name="InstrumentMaster">#REF!</definedName>
    <definedName name="JAN2OR" localSheetId="0">#REF!</definedName>
    <definedName name="JAN2OR">#REF!</definedName>
    <definedName name="JAN2RE" localSheetId="0">#REF!</definedName>
    <definedName name="JAN2RE">#REF!</definedName>
    <definedName name="JANOR" localSheetId="0">#REF!</definedName>
    <definedName name="JANOR">#REF!</definedName>
    <definedName name="JANRE" localSheetId="0">#REF!</definedName>
    <definedName name="JANRE">#REF!</definedName>
    <definedName name="JULOR" localSheetId="0">#REF!</definedName>
    <definedName name="JULOR">#REF!</definedName>
    <definedName name="JULRE" localSheetId="0">#REF!</definedName>
    <definedName name="JULRE">#REF!</definedName>
    <definedName name="JUNOR" localSheetId="0">#REF!</definedName>
    <definedName name="JUNOR">#REF!</definedName>
    <definedName name="JUNRE" localSheetId="0">#REF!</definedName>
    <definedName name="JUNRE">#REF!</definedName>
    <definedName name="MAR2OR" localSheetId="0">#REF!</definedName>
    <definedName name="MAR2OR">#REF!</definedName>
    <definedName name="MAR2RE" localSheetId="0">#REF!</definedName>
    <definedName name="MAR2RE">#REF!</definedName>
    <definedName name="MAROR" localSheetId="0">#REF!</definedName>
    <definedName name="MAROR">#REF!</definedName>
    <definedName name="MARRE" localSheetId="0">#REF!</definedName>
    <definedName name="MARRE">#REF!</definedName>
    <definedName name="Master4T1pl" localSheetId="0">#REF!</definedName>
    <definedName name="Master4T1pl">#REF!</definedName>
    <definedName name="MAYOR" localSheetId="0">#REF!</definedName>
    <definedName name="MAYOR">#REF!</definedName>
    <definedName name="MAYRE" localSheetId="0">#REF!</definedName>
    <definedName name="MAYRE">#REF!</definedName>
    <definedName name="NonPilot" localSheetId="0">#REF!</definedName>
    <definedName name="NonPilot">#REF!</definedName>
    <definedName name="NonPilotandWomen" localSheetId="0">#REF!</definedName>
    <definedName name="NonPilotandWomen">#REF!</definedName>
    <definedName name="NOVOR" localSheetId="0">#REF!</definedName>
    <definedName name="NOVOR">#REF!</definedName>
    <definedName name="NOVRE" localSheetId="0">#REF!</definedName>
    <definedName name="NOVRE">#REF!</definedName>
    <definedName name="OCTOR" localSheetId="0">#REF!</definedName>
    <definedName name="OCTOR">#REF!</definedName>
    <definedName name="OCTRE" localSheetId="0">#REF!</definedName>
    <definedName name="OCTRE">#REF!</definedName>
    <definedName name="_xlnm.Print_Area" localSheetId="0">NOTES!$A$1:$B$34</definedName>
    <definedName name="_xlnm.Print_Area" localSheetId="1">'Table 1'!$A$1:$M$49</definedName>
    <definedName name="_xlnm.Print_Area" localSheetId="10">'Table 10'!$A$1:$Q$47</definedName>
    <definedName name="_xlnm.Print_Area" localSheetId="11">'Table 11'!$A$1:$F$29</definedName>
    <definedName name="_xlnm.Print_Area" localSheetId="12">'Table 12'!$A$1:$J$30</definedName>
    <definedName name="_xlnm.Print_Area" localSheetId="13">'Table 12a'!$A$1:$J$30</definedName>
    <definedName name="_xlnm.Print_Area" localSheetId="14">'Table 13'!$A$1:$J$33</definedName>
    <definedName name="_xlnm.Print_Area" localSheetId="15">'Table 13a'!$A$1:$J$24</definedName>
    <definedName name="_xlnm.Print_Area" localSheetId="16">'Table 14'!$A$1:$J$93</definedName>
    <definedName name="_xlnm.Print_Area" localSheetId="17">'Table 15'!$A$1:$J$92</definedName>
    <definedName name="_xlnm.Print_Area" localSheetId="18">'Table 16'!$A$1:$K$41</definedName>
    <definedName name="_xlnm.Print_Area" localSheetId="19">'Table 17'!$A$1:$M$46</definedName>
    <definedName name="_xlnm.Print_Area" localSheetId="20">'Table 18'!$A$1:$S$40</definedName>
    <definedName name="_xlnm.Print_Area" localSheetId="21">'Table 19'!$A$1:$I$31</definedName>
    <definedName name="_xlnm.Print_Area" localSheetId="2">'Table 2'!$A$1:$R$38</definedName>
    <definedName name="_xlnm.Print_Area" localSheetId="22">'Table 20'!$A$1:$I$37</definedName>
    <definedName name="_xlnm.Print_Area" localSheetId="23">'Table 21'!$A$1:$Q$11</definedName>
    <definedName name="_xlnm.Print_Area" localSheetId="24">'Table 22'!$B$1:$N$28</definedName>
    <definedName name="_xlnm.Print_Area" localSheetId="3">'Table 3'!$A$1:$K$71</definedName>
    <definedName name="_xlnm.Print_Area" localSheetId="4">'Table 4'!$A$7:$S$75</definedName>
    <definedName name="_xlnm.Print_Area" localSheetId="5">'Table 5'!$A$7:$I$93</definedName>
    <definedName name="_xlnm.Print_Area" localSheetId="6">'Table 6'!$A$7:$I$92</definedName>
    <definedName name="_xlnm.Print_Area" localSheetId="7">'Table 7'!$A$1:$S$40</definedName>
    <definedName name="_xlnm.Print_Area" localSheetId="8">'Table 8'!$A$1:$S$31</definedName>
    <definedName name="_xlnm.Print_Area" localSheetId="9">'Table 9'!$A$1:$K$48</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 localSheetId="0">#REF!</definedName>
    <definedName name="RegionCheck">#REF!</definedName>
    <definedName name="RegionContNP" localSheetId="0">#REF!</definedName>
    <definedName name="RegionContNP">#REF!</definedName>
    <definedName name="RegionControl" localSheetId="0">#REF!</definedName>
    <definedName name="RegionControl">#REF!</definedName>
    <definedName name="RegionControlNPAll" localSheetId="0">#REF!</definedName>
    <definedName name="RegionControlNPAll">#REF!</definedName>
    <definedName name="RegionControlNPW" localSheetId="0">#REF!</definedName>
    <definedName name="RegionControlNPW">#REF!</definedName>
    <definedName name="RegionControlWNP" localSheetId="0">#REF!</definedName>
    <definedName name="RegionControlWNP">#REF!</definedName>
    <definedName name="RegionWControl" localSheetId="0">#REF!</definedName>
    <definedName name="RegionWControl">#REF!</definedName>
    <definedName name="Remote" localSheetId="0">#REF!</definedName>
    <definedName name="Remote">#REF!</definedName>
    <definedName name="SEPOR" localSheetId="0">#REF!</definedName>
    <definedName name="SEPOR">#REF!</definedName>
    <definedName name="SEPRE" localSheetId="0">#REF!</definedName>
    <definedName name="SEPRE">#REF!</definedName>
    <definedName name="SPACE">'Table 5'!$J$2:$K$2</definedName>
    <definedName name="StatesRemote" localSheetId="0">#REF!</definedName>
    <definedName name="StatesRemote">#REF!</definedName>
    <definedName name="StatesTotal" localSheetId="0">#REF!</definedName>
    <definedName name="StatesTotal">#REF!</definedName>
    <definedName name="StatesWomen" localSheetId="0">#REF!</definedName>
    <definedName name="StatesWomen">#REF!</definedName>
    <definedName name="StatesWomenRemote" localSheetId="0">#REF!</definedName>
    <definedName name="StatesWomenRemote">#REF!</definedName>
    <definedName name="TABLE_2">'Table 2'!$A$1:$A$3</definedName>
    <definedName name="Table11" localSheetId="0">#REF!</definedName>
    <definedName name="Table11">#REF!</definedName>
    <definedName name="Table1718" localSheetId="0">#REF!</definedName>
    <definedName name="Table1718">#REF!</definedName>
    <definedName name="Table21" localSheetId="0">#REF!</definedName>
    <definedName name="Table21">#REF!</definedName>
    <definedName name="Table22" localSheetId="0">#REF!</definedName>
    <definedName name="Table22">#REF!</definedName>
    <definedName name="Table4">'Table 3'!$A$7:$B$58</definedName>
    <definedName name="Women" localSheetId="0">#REF!</definedName>
    <definedName name="Women">#REF!</definedName>
    <definedName name="WomenStat" localSheetId="0">#REF!</definedName>
    <definedName name="WomenStat">#REF!</definedName>
    <definedName name="WomenStats" localSheetId="0">#REF!</definedName>
    <definedName name="WomenStats">#REF!</definedName>
  </definedNames>
  <calcPr calcId="162913"/>
</workbook>
</file>

<file path=xl/calcChain.xml><?xml version="1.0" encoding="utf-8"?>
<calcChain xmlns="http://schemas.openxmlformats.org/spreadsheetml/2006/main">
  <c r="C6" i="28" l="1"/>
  <c r="D6" i="28"/>
  <c r="E6" i="28"/>
  <c r="F6" i="28"/>
  <c r="G6" i="28"/>
  <c r="H6" i="28"/>
  <c r="I6" i="28"/>
  <c r="J6" i="28"/>
  <c r="K6" i="28"/>
  <c r="L6" i="28"/>
  <c r="M6" i="28"/>
  <c r="N6" i="28"/>
  <c r="O6" i="28"/>
  <c r="P6" i="28"/>
  <c r="Q6" i="28"/>
  <c r="R6" i="28"/>
  <c r="S6" i="28"/>
  <c r="T6" i="28"/>
  <c r="Q18" i="28"/>
  <c r="B6" i="27"/>
  <c r="C6" i="27"/>
  <c r="D6" i="27"/>
  <c r="E6" i="27"/>
  <c r="F6" i="27"/>
  <c r="G6" i="27"/>
  <c r="H6" i="27"/>
  <c r="I6" i="27"/>
  <c r="J6" i="27"/>
  <c r="K6" i="27"/>
  <c r="L6" i="27"/>
  <c r="M6" i="27"/>
  <c r="N6" i="27"/>
  <c r="O6" i="27"/>
  <c r="P6" i="27"/>
  <c r="Q6" i="27"/>
  <c r="R6" i="27"/>
  <c r="S6" i="27"/>
  <c r="B7" i="26"/>
  <c r="C7" i="26"/>
  <c r="D7" i="26"/>
  <c r="E7" i="26" s="1"/>
  <c r="F7" i="26"/>
  <c r="G7" i="26"/>
  <c r="H7" i="26"/>
  <c r="I7" i="26" s="1"/>
  <c r="D8" i="26"/>
  <c r="E8" i="26"/>
  <c r="H8" i="26"/>
  <c r="I8" i="26"/>
  <c r="D9" i="26"/>
  <c r="E9" i="26"/>
  <c r="H9" i="26"/>
  <c r="I9" i="26"/>
  <c r="D11" i="26"/>
  <c r="E11" i="26"/>
  <c r="H11" i="26"/>
  <c r="I11" i="26"/>
  <c r="D12" i="26"/>
  <c r="E12" i="26"/>
  <c r="H12" i="26"/>
  <c r="I12" i="26"/>
  <c r="D13" i="26"/>
  <c r="E13" i="26"/>
  <c r="H13" i="26"/>
  <c r="I13" i="26"/>
  <c r="D14" i="26"/>
  <c r="E14" i="26"/>
  <c r="H14" i="26"/>
  <c r="I14" i="26"/>
  <c r="D15" i="26"/>
  <c r="E15" i="26"/>
  <c r="H15" i="26"/>
  <c r="I15" i="26"/>
  <c r="D16" i="26"/>
  <c r="E16" i="26"/>
  <c r="H16" i="26"/>
  <c r="I16" i="26"/>
  <c r="B17" i="26"/>
  <c r="C17" i="26"/>
  <c r="D17" i="26"/>
  <c r="E17" i="26" s="1"/>
  <c r="F17" i="26"/>
  <c r="G17" i="26"/>
  <c r="H17" i="26"/>
  <c r="I17" i="26" s="1"/>
  <c r="D18" i="26"/>
  <c r="E18" i="26"/>
  <c r="H18" i="26"/>
  <c r="I18" i="26"/>
  <c r="D19" i="26"/>
  <c r="E19" i="26"/>
  <c r="H19" i="26"/>
  <c r="I19" i="26"/>
  <c r="D20" i="26"/>
  <c r="E20" i="26"/>
  <c r="H20" i="26"/>
  <c r="I20" i="26"/>
  <c r="D21" i="26"/>
  <c r="E21" i="26"/>
  <c r="H21" i="26"/>
  <c r="I21" i="26"/>
  <c r="D22" i="26"/>
  <c r="E22" i="26"/>
  <c r="H22" i="26"/>
  <c r="I22" i="26"/>
  <c r="D23" i="26"/>
  <c r="E23" i="26"/>
  <c r="H23" i="26"/>
  <c r="I23" i="26"/>
  <c r="D24" i="26"/>
  <c r="E24" i="26"/>
  <c r="H24" i="26"/>
  <c r="I24" i="26"/>
  <c r="D25" i="26"/>
  <c r="E25" i="26"/>
  <c r="H25" i="26"/>
  <c r="I25" i="26"/>
  <c r="D26" i="26"/>
  <c r="E26" i="26"/>
  <c r="H26" i="26"/>
  <c r="I26" i="26"/>
  <c r="D27" i="26"/>
  <c r="E27" i="26"/>
  <c r="H27" i="26"/>
  <c r="I27" i="26"/>
  <c r="B7" i="25"/>
  <c r="C7" i="25"/>
  <c r="D7" i="25"/>
  <c r="E7" i="25" s="1"/>
  <c r="F7" i="25"/>
  <c r="G7" i="25"/>
  <c r="H7" i="25"/>
  <c r="I7" i="25" s="1"/>
  <c r="D8" i="25"/>
  <c r="E8" i="25"/>
  <c r="H8" i="25"/>
  <c r="I8" i="25"/>
  <c r="D9" i="25"/>
  <c r="E9" i="25"/>
  <c r="H9" i="25"/>
  <c r="I9" i="25"/>
  <c r="D11" i="25"/>
  <c r="E11" i="25"/>
  <c r="H11" i="25"/>
  <c r="I11" i="25"/>
  <c r="D12" i="25"/>
  <c r="E12" i="25"/>
  <c r="H12" i="25"/>
  <c r="I12" i="25"/>
  <c r="D13" i="25"/>
  <c r="E13" i="25"/>
  <c r="H13" i="25"/>
  <c r="I13" i="25"/>
  <c r="D14" i="25"/>
  <c r="E14" i="25"/>
  <c r="H14" i="25"/>
  <c r="I14" i="25"/>
  <c r="D15" i="25"/>
  <c r="E15" i="25"/>
  <c r="H15" i="25"/>
  <c r="I15" i="25"/>
  <c r="D16" i="25"/>
  <c r="E16" i="25"/>
  <c r="H16" i="25"/>
  <c r="I16" i="25"/>
  <c r="B17" i="25"/>
  <c r="C17" i="25"/>
  <c r="D17" i="25"/>
  <c r="E17" i="25" s="1"/>
  <c r="F17" i="25"/>
  <c r="G17" i="25"/>
  <c r="H17" i="25"/>
  <c r="I17" i="25" s="1"/>
  <c r="D18" i="25"/>
  <c r="E18" i="25"/>
  <c r="H18" i="25"/>
  <c r="I18" i="25"/>
  <c r="D19" i="25"/>
  <c r="E19" i="25"/>
  <c r="H19" i="25"/>
  <c r="I19" i="25"/>
  <c r="D20" i="25"/>
  <c r="E20" i="25"/>
  <c r="H20" i="25"/>
  <c r="I20" i="25"/>
  <c r="D21" i="25"/>
  <c r="E21" i="25"/>
  <c r="H21" i="25"/>
  <c r="I21" i="25"/>
  <c r="D22" i="25"/>
  <c r="E22" i="25"/>
  <c r="H22" i="25"/>
  <c r="I22" i="25"/>
  <c r="D23" i="25"/>
  <c r="E23" i="25"/>
  <c r="I23" i="25"/>
  <c r="D24" i="25"/>
  <c r="E24" i="25"/>
  <c r="H24" i="25"/>
  <c r="I24" i="25"/>
  <c r="D25" i="25"/>
  <c r="E25" i="25"/>
  <c r="H25" i="25"/>
  <c r="I25" i="25"/>
  <c r="D26" i="25"/>
  <c r="E26" i="25"/>
  <c r="H26" i="25"/>
  <c r="I26" i="25"/>
  <c r="D27" i="25"/>
  <c r="E27" i="25"/>
  <c r="H27" i="25"/>
  <c r="I27" i="25"/>
  <c r="B6" i="24"/>
  <c r="C6" i="24"/>
  <c r="D6" i="24"/>
  <c r="E6" i="24"/>
  <c r="F6" i="24"/>
  <c r="G6" i="24"/>
  <c r="H6" i="24"/>
  <c r="I6" i="24"/>
  <c r="J6" i="24"/>
  <c r="K6" i="24"/>
  <c r="L6" i="24"/>
  <c r="M6" i="24"/>
  <c r="N6" i="24"/>
  <c r="O6" i="24"/>
  <c r="P6" i="24"/>
  <c r="Q6" i="24"/>
  <c r="R6" i="24"/>
  <c r="S6" i="24"/>
  <c r="P11" i="24"/>
  <c r="P12" i="24"/>
  <c r="P13" i="24"/>
  <c r="P14" i="24"/>
  <c r="P15" i="24"/>
  <c r="P16" i="24"/>
  <c r="B18" i="24"/>
  <c r="C18" i="24"/>
  <c r="D18" i="24"/>
  <c r="E18" i="24"/>
  <c r="F18" i="24"/>
  <c r="G18" i="24"/>
  <c r="H18" i="24"/>
  <c r="I18" i="24"/>
  <c r="J18" i="24"/>
  <c r="K18" i="24"/>
  <c r="L18" i="24"/>
  <c r="M18" i="24"/>
  <c r="N18" i="24"/>
  <c r="O18" i="24"/>
  <c r="P18" i="24"/>
  <c r="Q18" i="24"/>
  <c r="R18" i="24"/>
  <c r="S18" i="24"/>
  <c r="P21" i="24"/>
  <c r="B6" i="23"/>
  <c r="C6" i="23"/>
  <c r="D6" i="23"/>
  <c r="E6" i="23"/>
  <c r="F6" i="23"/>
  <c r="G6" i="23"/>
  <c r="H6" i="23"/>
  <c r="I6" i="23"/>
  <c r="J6" i="23"/>
  <c r="K6" i="23"/>
  <c r="L6" i="23"/>
  <c r="M6" i="23"/>
  <c r="N6" i="23"/>
  <c r="O6" i="23"/>
  <c r="Q6" i="23"/>
  <c r="R6" i="23"/>
  <c r="T6" i="23"/>
  <c r="U6" i="23"/>
  <c r="V6" i="23"/>
  <c r="W6" i="23"/>
  <c r="X6" i="23"/>
  <c r="Y6" i="23"/>
  <c r="Z6" i="23"/>
  <c r="AA6" i="23"/>
  <c r="AB6" i="23"/>
  <c r="AC6" i="23"/>
  <c r="AD6" i="23"/>
  <c r="P8" i="23"/>
  <c r="P6" i="23" s="1"/>
  <c r="S8" i="23"/>
  <c r="S6" i="23" s="1"/>
  <c r="P11" i="23"/>
  <c r="S11" i="23"/>
  <c r="P12" i="23"/>
  <c r="S12" i="23"/>
  <c r="P13" i="23"/>
  <c r="S13" i="23"/>
  <c r="P14" i="23"/>
  <c r="S14" i="23"/>
  <c r="P15" i="23"/>
  <c r="S15" i="23"/>
  <c r="P16" i="23"/>
  <c r="S16" i="23"/>
  <c r="B19" i="23"/>
  <c r="C19" i="23"/>
  <c r="D19" i="23"/>
  <c r="E19" i="23"/>
  <c r="F19" i="23"/>
  <c r="G19" i="23"/>
  <c r="H19" i="23"/>
  <c r="I19" i="23"/>
  <c r="J19" i="23"/>
  <c r="K19" i="23"/>
  <c r="L19" i="23"/>
  <c r="M19" i="23"/>
  <c r="N19" i="23"/>
  <c r="O19" i="23"/>
  <c r="Q19" i="23"/>
  <c r="R19" i="23"/>
  <c r="T19" i="23"/>
  <c r="U19" i="23"/>
  <c r="V19" i="23"/>
  <c r="W19" i="23"/>
  <c r="X19" i="23"/>
  <c r="Y19" i="23"/>
  <c r="Z19" i="23"/>
  <c r="AA19" i="23"/>
  <c r="AB19" i="23"/>
  <c r="AC19" i="23"/>
  <c r="AD19" i="23"/>
  <c r="S20" i="23"/>
  <c r="S19" i="23" s="1"/>
  <c r="S22" i="23"/>
  <c r="P24" i="23"/>
  <c r="P19" i="23" s="1"/>
  <c r="S24" i="23"/>
  <c r="S25" i="23"/>
  <c r="P26" i="23"/>
  <c r="S26" i="23"/>
  <c r="P29" i="23"/>
  <c r="S29" i="23"/>
  <c r="B7" i="22"/>
  <c r="C7" i="22"/>
  <c r="D7" i="22"/>
  <c r="E7" i="22"/>
  <c r="F7" i="22"/>
  <c r="G7" i="22"/>
  <c r="H7" i="22"/>
  <c r="I7" i="22"/>
  <c r="J7" i="22"/>
  <c r="K7" i="22"/>
  <c r="B8" i="22"/>
  <c r="C8" i="22"/>
  <c r="G8" i="22"/>
  <c r="B9" i="22"/>
  <c r="C9" i="22"/>
  <c r="G9" i="22"/>
  <c r="B10" i="22"/>
  <c r="C10" i="22"/>
  <c r="G10" i="22"/>
  <c r="B12" i="22"/>
  <c r="C12" i="22"/>
  <c r="G12" i="22"/>
  <c r="B13" i="22"/>
  <c r="C13" i="22"/>
  <c r="G13" i="22"/>
  <c r="B14" i="22"/>
  <c r="C14" i="22"/>
  <c r="G14" i="22"/>
  <c r="B15" i="22"/>
  <c r="C15" i="22"/>
  <c r="G15" i="22"/>
  <c r="B16" i="22"/>
  <c r="C16" i="22"/>
  <c r="G16" i="22"/>
  <c r="B17" i="22"/>
  <c r="C17" i="22"/>
  <c r="G17" i="22"/>
  <c r="B18" i="22"/>
  <c r="C18" i="22"/>
  <c r="G18" i="22"/>
  <c r="C19" i="22"/>
  <c r="D19" i="22"/>
  <c r="E19" i="22"/>
  <c r="F19" i="22"/>
  <c r="G19" i="22"/>
  <c r="H19" i="22"/>
  <c r="I19" i="22"/>
  <c r="J19" i="22"/>
  <c r="B20" i="22"/>
  <c r="C20" i="22"/>
  <c r="G20" i="22"/>
  <c r="B21" i="22"/>
  <c r="B19" i="22" s="1"/>
  <c r="C21" i="22"/>
  <c r="G21" i="22"/>
  <c r="B22" i="22"/>
  <c r="C22" i="22"/>
  <c r="G22" i="22"/>
  <c r="B23" i="22"/>
  <c r="C23" i="22"/>
  <c r="G23" i="22"/>
  <c r="B24" i="22"/>
  <c r="C24" i="22"/>
  <c r="G24" i="22"/>
  <c r="B25" i="22"/>
  <c r="C25" i="22"/>
  <c r="G25" i="22"/>
  <c r="B26" i="22"/>
  <c r="C26" i="22"/>
  <c r="G26" i="22"/>
  <c r="B27" i="22"/>
  <c r="C27" i="22"/>
  <c r="G27" i="22"/>
  <c r="B28" i="22"/>
  <c r="C28" i="22"/>
  <c r="G28" i="22"/>
  <c r="B29" i="22"/>
  <c r="C29" i="22"/>
  <c r="G29" i="22"/>
  <c r="B8" i="19"/>
  <c r="C8" i="19"/>
  <c r="D8" i="19"/>
  <c r="E8" i="19"/>
  <c r="F8" i="19"/>
  <c r="G8" i="19"/>
  <c r="H8" i="19"/>
  <c r="I8" i="19"/>
  <c r="J8" i="19"/>
  <c r="B9" i="19"/>
  <c r="B10" i="19"/>
  <c r="B11" i="19"/>
  <c r="B12" i="19"/>
  <c r="B13" i="19"/>
  <c r="B14" i="19"/>
  <c r="B15" i="19"/>
  <c r="B16" i="19"/>
  <c r="B17" i="19"/>
  <c r="B18" i="19"/>
  <c r="B19" i="19"/>
  <c r="B20" i="19"/>
  <c r="B21" i="19"/>
  <c r="B22" i="19"/>
  <c r="B23" i="19"/>
  <c r="B8" i="18"/>
  <c r="C8" i="18"/>
  <c r="D8" i="18"/>
  <c r="E8" i="18"/>
  <c r="F8" i="18"/>
  <c r="G8" i="18"/>
  <c r="H8" i="18"/>
  <c r="I8" i="18"/>
  <c r="J8" i="18"/>
  <c r="B9" i="18"/>
  <c r="B10" i="18"/>
  <c r="B11" i="18"/>
  <c r="B12" i="18"/>
  <c r="B13" i="18"/>
  <c r="B14" i="18"/>
  <c r="B15" i="18"/>
  <c r="B16" i="18"/>
  <c r="B17" i="18"/>
  <c r="B18" i="18"/>
  <c r="B19" i="18"/>
  <c r="B20" i="18"/>
  <c r="B21" i="18"/>
  <c r="B22" i="18"/>
  <c r="B23" i="18"/>
  <c r="E10" i="6" l="1"/>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B13" i="3"/>
  <c r="L16" i="4"/>
  <c r="M16" i="4"/>
  <c r="N16" i="4"/>
  <c r="O16" i="4"/>
  <c r="P16" i="4"/>
  <c r="Q16" i="4"/>
  <c r="R16" i="4"/>
  <c r="S16" i="4"/>
  <c r="T16" i="4"/>
  <c r="U16" i="4"/>
  <c r="V16" i="4"/>
  <c r="W16" i="4"/>
  <c r="X16" i="4"/>
  <c r="Y16" i="4"/>
  <c r="Z16" i="4"/>
  <c r="AA16" i="4"/>
  <c r="AB16" i="4"/>
  <c r="AC16" i="4"/>
  <c r="AD16" i="4"/>
  <c r="C16" i="4"/>
  <c r="D16" i="4"/>
  <c r="E16" i="4"/>
  <c r="F16" i="4"/>
  <c r="G16" i="4"/>
  <c r="H16" i="4"/>
  <c r="I16" i="4"/>
  <c r="J16" i="4"/>
  <c r="K16" i="4"/>
  <c r="B16" i="4"/>
  <c r="C16" i="3"/>
  <c r="C6" i="3"/>
  <c r="C52" i="8"/>
  <c r="C40" i="8"/>
  <c r="C36" i="8"/>
  <c r="C19" i="8"/>
  <c r="C12" i="8"/>
  <c r="C32" i="10"/>
  <c r="C15" i="10"/>
  <c r="C7" i="10"/>
  <c r="C15" i="11"/>
  <c r="C7" i="11"/>
  <c r="C8" i="5"/>
  <c r="C15" i="5"/>
  <c r="C32" i="5"/>
  <c r="C36" i="5"/>
  <c r="E12" i="6"/>
  <c r="D4" i="12"/>
  <c r="C6" i="5" l="1"/>
  <c r="C7" i="8"/>
  <c r="C6" i="10"/>
  <c r="C6" i="11"/>
  <c r="C20" i="4" l="1"/>
  <c r="C6" i="4"/>
  <c r="AD16" i="3" l="1"/>
  <c r="AC16" i="3"/>
  <c r="AB16" i="3"/>
  <c r="AA16" i="3"/>
  <c r="Z16" i="3"/>
  <c r="Y16" i="3"/>
  <c r="X16" i="3"/>
  <c r="W16" i="3"/>
  <c r="V16" i="3"/>
  <c r="U16" i="3"/>
  <c r="T16" i="3"/>
  <c r="S16" i="3"/>
  <c r="AD6" i="3"/>
  <c r="AC6" i="3"/>
  <c r="AB6" i="3"/>
  <c r="AA6" i="3"/>
  <c r="Z6" i="3"/>
  <c r="Y6" i="3"/>
  <c r="X6" i="3"/>
  <c r="W6" i="3"/>
  <c r="V6" i="3"/>
  <c r="U6" i="3"/>
  <c r="T6" i="3"/>
  <c r="S6" i="3"/>
  <c r="E11" i="6" l="1"/>
  <c r="D36" i="5"/>
  <c r="D32" i="5"/>
  <c r="D15" i="5"/>
  <c r="D8" i="5"/>
  <c r="D15" i="11"/>
  <c r="D7" i="11"/>
  <c r="D6" i="11" s="1"/>
  <c r="D32" i="10"/>
  <c r="D15" i="10"/>
  <c r="D7" i="10"/>
  <c r="D52" i="8"/>
  <c r="D40" i="8"/>
  <c r="D36" i="8"/>
  <c r="D19" i="8"/>
  <c r="D12" i="8"/>
  <c r="D7" i="8" s="1"/>
  <c r="D16" i="3"/>
  <c r="D6" i="3"/>
  <c r="D6" i="5" l="1"/>
  <c r="D6" i="10"/>
  <c r="D20" i="4"/>
  <c r="D6" i="4"/>
  <c r="AD6" i="4" l="1"/>
  <c r="AC6" i="4"/>
  <c r="AB6" i="4"/>
  <c r="AA6" i="4"/>
  <c r="Z6" i="4"/>
  <c r="Y6" i="4"/>
  <c r="X6" i="4"/>
  <c r="W6" i="4"/>
  <c r="V6" i="4"/>
  <c r="U6" i="4"/>
  <c r="AD20" i="4"/>
  <c r="AC20" i="4"/>
  <c r="AB20" i="4"/>
  <c r="AA20" i="4"/>
  <c r="Z20" i="4"/>
  <c r="Y20" i="4"/>
  <c r="X20" i="4"/>
  <c r="W20" i="4"/>
  <c r="V20" i="4"/>
  <c r="U20" i="4"/>
  <c r="T20" i="4"/>
  <c r="T6" i="4"/>
  <c r="A4" i="16" l="1"/>
  <c r="B59" i="7" l="1"/>
  <c r="E36" i="5" l="1"/>
  <c r="E32" i="5"/>
  <c r="E15" i="5"/>
  <c r="E8" i="5"/>
  <c r="E13" i="6"/>
  <c r="E15" i="11"/>
  <c r="E7" i="11"/>
  <c r="E32" i="10"/>
  <c r="E15" i="10"/>
  <c r="E7" i="10"/>
  <c r="E40" i="8"/>
  <c r="E52" i="8"/>
  <c r="E36" i="8"/>
  <c r="E19" i="8"/>
  <c r="E12" i="8"/>
  <c r="E6" i="5" l="1"/>
  <c r="E6" i="11"/>
  <c r="E6" i="10"/>
  <c r="E7" i="8"/>
  <c r="E16" i="3" l="1"/>
  <c r="E6" i="3"/>
  <c r="E20" i="4"/>
  <c r="E6" i="4"/>
  <c r="E14" i="6" l="1"/>
  <c r="F36" i="5"/>
  <c r="F32" i="5"/>
  <c r="F15" i="5"/>
  <c r="F8" i="5"/>
  <c r="F15" i="11"/>
  <c r="F7" i="11"/>
  <c r="F32" i="10"/>
  <c r="F15" i="10"/>
  <c r="F7" i="10"/>
  <c r="F52" i="8"/>
  <c r="F40" i="8"/>
  <c r="F36" i="8"/>
  <c r="F19" i="8"/>
  <c r="F12" i="8"/>
  <c r="F16" i="3"/>
  <c r="F6" i="3"/>
  <c r="F6" i="11" l="1"/>
  <c r="F6" i="5"/>
  <c r="F6" i="10"/>
  <c r="F7" i="8"/>
  <c r="F20" i="4" l="1"/>
  <c r="F6" i="4"/>
  <c r="E15" i="6" l="1"/>
  <c r="G36" i="5"/>
  <c r="G32" i="5"/>
  <c r="G15" i="5"/>
  <c r="G8" i="5"/>
  <c r="G15" i="11"/>
  <c r="G7" i="11"/>
  <c r="G32" i="10"/>
  <c r="G15" i="10"/>
  <c r="G7" i="10"/>
  <c r="G52" i="8"/>
  <c r="G40" i="8"/>
  <c r="G36" i="8"/>
  <c r="G19" i="8"/>
  <c r="G12" i="8"/>
  <c r="G16" i="3"/>
  <c r="G6" i="3"/>
  <c r="G20" i="4"/>
  <c r="G6" i="4"/>
  <c r="G6" i="5" l="1"/>
  <c r="G6" i="11"/>
  <c r="G6" i="10"/>
  <c r="G7" i="8"/>
  <c r="E16" i="6" l="1"/>
  <c r="H8" i="5"/>
  <c r="H15" i="5"/>
  <c r="H32" i="5"/>
  <c r="H36" i="5"/>
  <c r="H15" i="11"/>
  <c r="H7" i="11"/>
  <c r="H32" i="10"/>
  <c r="H15" i="10"/>
  <c r="H7" i="10"/>
  <c r="D4" i="13"/>
  <c r="A4" i="9" s="1"/>
  <c r="H52" i="8"/>
  <c r="H40" i="8"/>
  <c r="H36" i="8"/>
  <c r="H19" i="8"/>
  <c r="H12" i="8"/>
  <c r="H16" i="3"/>
  <c r="H6" i="3"/>
  <c r="H6" i="5" l="1"/>
  <c r="H6" i="11"/>
  <c r="H6" i="10"/>
  <c r="H7" i="8"/>
  <c r="I73" i="12" l="1"/>
  <c r="H10" i="13"/>
  <c r="H64" i="13"/>
  <c r="H17" i="12"/>
  <c r="I64" i="13"/>
  <c r="H73" i="13"/>
  <c r="H57" i="13"/>
  <c r="H17" i="13"/>
  <c r="H33" i="12"/>
  <c r="H42" i="13"/>
  <c r="H73" i="12"/>
  <c r="H42" i="12"/>
  <c r="H57" i="12"/>
  <c r="H10" i="12"/>
  <c r="I73" i="13"/>
  <c r="H64" i="12"/>
  <c r="H50" i="13"/>
  <c r="H50" i="12"/>
  <c r="H33" i="13"/>
  <c r="I64" i="12"/>
  <c r="I17" i="12"/>
  <c r="H20" i="4"/>
  <c r="H6" i="4"/>
  <c r="H8" i="12" l="1"/>
  <c r="H7" i="12" s="1"/>
  <c r="H8" i="13"/>
  <c r="H7" i="13" l="1"/>
  <c r="I36" i="5"/>
  <c r="I32" i="5"/>
  <c r="I15" i="5"/>
  <c r="I8" i="5"/>
  <c r="I15" i="11"/>
  <c r="I7" i="11"/>
  <c r="I32" i="10"/>
  <c r="I15" i="10"/>
  <c r="I7" i="10"/>
  <c r="I52" i="8"/>
  <c r="I40" i="8"/>
  <c r="I36" i="8"/>
  <c r="I19" i="8"/>
  <c r="I12" i="8"/>
  <c r="I20" i="4"/>
  <c r="I6" i="4"/>
  <c r="I16" i="3"/>
  <c r="I6" i="3"/>
  <c r="I6" i="5" l="1"/>
  <c r="I6" i="11"/>
  <c r="I6" i="10"/>
  <c r="I7" i="8"/>
  <c r="E18" i="6" l="1"/>
  <c r="J36" i="5"/>
  <c r="J32" i="5"/>
  <c r="J15" i="5"/>
  <c r="J8" i="5"/>
  <c r="J15" i="11"/>
  <c r="J7" i="11"/>
  <c r="J32" i="10"/>
  <c r="J15" i="10"/>
  <c r="J7" i="10"/>
  <c r="J6" i="5" l="1"/>
  <c r="J6" i="11"/>
  <c r="J6" i="10"/>
  <c r="J52" i="8"/>
  <c r="J40" i="8"/>
  <c r="J36" i="8"/>
  <c r="J19" i="8"/>
  <c r="J12" i="8"/>
  <c r="J7" i="8" l="1"/>
  <c r="J16" i="3"/>
  <c r="J6" i="3"/>
  <c r="J20" i="4" l="1"/>
  <c r="J6" i="4"/>
  <c r="B78" i="16" l="1"/>
  <c r="B80" i="16"/>
  <c r="B13" i="16"/>
  <c r="B71" i="16"/>
  <c r="B77" i="16"/>
  <c r="B69" i="16"/>
  <c r="B79" i="16"/>
  <c r="B70" i="16"/>
  <c r="B16" i="16"/>
  <c r="B51" i="16"/>
  <c r="B18" i="16"/>
  <c r="B27" i="16"/>
  <c r="B60" i="16"/>
  <c r="B15" i="16"/>
  <c r="B51" i="15" l="1"/>
  <c r="B76" i="15"/>
  <c r="B71" i="15"/>
  <c r="B79" i="15"/>
  <c r="B78" i="15"/>
  <c r="B70" i="15"/>
  <c r="B60" i="15"/>
  <c r="B77" i="15"/>
  <c r="B27" i="15"/>
  <c r="B15" i="15"/>
  <c r="B13" i="15"/>
  <c r="C64" i="13" l="1"/>
  <c r="G64" i="13"/>
  <c r="E64" i="13"/>
  <c r="F64" i="13"/>
  <c r="D64" i="13"/>
  <c r="B78" i="13"/>
  <c r="B70" i="13"/>
  <c r="B75" i="13"/>
  <c r="B80" i="13"/>
  <c r="B15" i="13"/>
  <c r="B27" i="13"/>
  <c r="B65" i="13"/>
  <c r="B71" i="13"/>
  <c r="B66" i="13"/>
  <c r="B67" i="13"/>
  <c r="B77" i="13"/>
  <c r="B68" i="13"/>
  <c r="B69" i="13"/>
  <c r="B79" i="13"/>
  <c r="B60" i="13"/>
  <c r="B18" i="13"/>
  <c r="B13" i="13"/>
  <c r="B64" i="13" l="1"/>
  <c r="B71" i="12"/>
  <c r="B70" i="12"/>
  <c r="B68" i="12"/>
  <c r="B79" i="12"/>
  <c r="B27" i="12"/>
  <c r="B60" i="12"/>
  <c r="B78" i="12"/>
  <c r="B69" i="12"/>
  <c r="B77" i="12"/>
  <c r="B51" i="12"/>
  <c r="B76" i="12"/>
  <c r="B13" i="12"/>
  <c r="B16" i="12"/>
  <c r="J73" i="15" l="1"/>
  <c r="I73" i="15"/>
  <c r="H73" i="15"/>
  <c r="G73" i="15"/>
  <c r="E73" i="15"/>
  <c r="D73" i="15"/>
  <c r="C73" i="15"/>
  <c r="G64" i="15"/>
  <c r="C64" i="15"/>
  <c r="J50" i="15"/>
  <c r="I50" i="15"/>
  <c r="H50" i="15"/>
  <c r="E50" i="15"/>
  <c r="D50" i="15"/>
  <c r="I64" i="16"/>
  <c r="E64" i="16"/>
  <c r="C64" i="16"/>
  <c r="D57" i="16"/>
  <c r="E10" i="16"/>
  <c r="C10" i="16"/>
  <c r="J10" i="16"/>
  <c r="B75" i="15"/>
  <c r="F64" i="16" l="1"/>
  <c r="C33" i="16"/>
  <c r="C42" i="16"/>
  <c r="H57" i="16"/>
  <c r="H64" i="16"/>
  <c r="J64" i="16"/>
  <c r="I10" i="16"/>
  <c r="E33" i="15"/>
  <c r="E42" i="15"/>
  <c r="F73" i="15"/>
  <c r="F42" i="15"/>
  <c r="H42" i="15"/>
  <c r="G64" i="16"/>
  <c r="I33" i="15"/>
  <c r="J57" i="15"/>
  <c r="D64" i="16"/>
  <c r="I17" i="15"/>
  <c r="E57" i="15"/>
  <c r="F50" i="15"/>
  <c r="E17" i="15"/>
  <c r="C50" i="16"/>
  <c r="J33" i="16"/>
  <c r="G42" i="16"/>
  <c r="G57" i="16"/>
  <c r="J42" i="16"/>
  <c r="C57" i="16"/>
  <c r="F73" i="16"/>
  <c r="J73" i="16"/>
  <c r="D73" i="16"/>
  <c r="F33" i="15"/>
  <c r="G50" i="16"/>
  <c r="G73" i="16"/>
  <c r="C17" i="16"/>
  <c r="C73" i="16"/>
  <c r="H50" i="16"/>
  <c r="H73" i="16"/>
  <c r="E73" i="16"/>
  <c r="I73" i="16"/>
  <c r="F42" i="16"/>
  <c r="J64" i="15"/>
  <c r="E64" i="15"/>
  <c r="I64" i="15"/>
  <c r="F17" i="15"/>
  <c r="F64" i="15"/>
  <c r="D64" i="15"/>
  <c r="H64" i="15"/>
  <c r="I42" i="15"/>
  <c r="C50" i="15"/>
  <c r="H10" i="16"/>
  <c r="G42" i="15"/>
  <c r="F33" i="16"/>
  <c r="G57" i="15"/>
  <c r="H57" i="15"/>
  <c r="G50" i="15"/>
  <c r="D57" i="15"/>
  <c r="I57" i="15"/>
  <c r="E42" i="16"/>
  <c r="J17" i="15"/>
  <c r="J42" i="15"/>
  <c r="G33" i="16"/>
  <c r="J33" i="15"/>
  <c r="D42" i="15"/>
  <c r="H17" i="15"/>
  <c r="C33" i="15"/>
  <c r="E57" i="16"/>
  <c r="G17" i="15"/>
  <c r="E33" i="16"/>
  <c r="H33" i="15"/>
  <c r="J17" i="16"/>
  <c r="C57" i="15"/>
  <c r="G17" i="16"/>
  <c r="D50" i="16"/>
  <c r="G33" i="15"/>
  <c r="H42" i="16"/>
  <c r="D33" i="15"/>
  <c r="F57" i="15"/>
  <c r="C42" i="15"/>
  <c r="I42" i="16"/>
  <c r="F57" i="16"/>
  <c r="I33" i="16"/>
  <c r="H33" i="16"/>
  <c r="D17" i="15"/>
  <c r="F17" i="16"/>
  <c r="E17" i="16"/>
  <c r="F50" i="16"/>
  <c r="J50" i="16"/>
  <c r="J57" i="16"/>
  <c r="B28" i="15"/>
  <c r="B37" i="15"/>
  <c r="B41" i="15"/>
  <c r="B48" i="15"/>
  <c r="B55" i="15"/>
  <c r="B19" i="15"/>
  <c r="B22" i="15"/>
  <c r="B23" i="15"/>
  <c r="B24" i="15"/>
  <c r="B25" i="15"/>
  <c r="B31" i="15"/>
  <c r="B32" i="15"/>
  <c r="B35" i="15"/>
  <c r="B36" i="15"/>
  <c r="B38" i="15"/>
  <c r="B39" i="15"/>
  <c r="B40" i="15"/>
  <c r="B44" i="15"/>
  <c r="B46" i="15"/>
  <c r="B47" i="15"/>
  <c r="B61" i="15"/>
  <c r="B62" i="15"/>
  <c r="B63" i="15"/>
  <c r="B66" i="15"/>
  <c r="B68" i="15"/>
  <c r="B69" i="15"/>
  <c r="B81" i="15"/>
  <c r="E10" i="15"/>
  <c r="I10" i="15"/>
  <c r="C17" i="15"/>
  <c r="B26" i="15"/>
  <c r="B29" i="15"/>
  <c r="B30" i="15"/>
  <c r="B49" i="15"/>
  <c r="B67" i="15"/>
  <c r="B80" i="15"/>
  <c r="F10" i="15"/>
  <c r="J10" i="15"/>
  <c r="E50" i="16"/>
  <c r="G10" i="16"/>
  <c r="I17" i="16"/>
  <c r="B30" i="16"/>
  <c r="B45" i="16"/>
  <c r="B55" i="16"/>
  <c r="I50" i="16"/>
  <c r="H17" i="16"/>
  <c r="I57" i="16"/>
  <c r="B14" i="16"/>
  <c r="B76" i="16"/>
  <c r="B20" i="16"/>
  <c r="B22" i="16"/>
  <c r="B23" i="16"/>
  <c r="B24" i="16"/>
  <c r="B25" i="16"/>
  <c r="B26" i="16"/>
  <c r="B28" i="16"/>
  <c r="B29" i="16"/>
  <c r="B32" i="16"/>
  <c r="B34" i="16"/>
  <c r="B35" i="16"/>
  <c r="B36" i="16"/>
  <c r="B37" i="16"/>
  <c r="B38" i="16"/>
  <c r="B39" i="16"/>
  <c r="B40" i="16"/>
  <c r="B41" i="16"/>
  <c r="B43" i="16"/>
  <c r="B44" i="16"/>
  <c r="B46" i="16"/>
  <c r="B47" i="16"/>
  <c r="B48" i="16"/>
  <c r="B52" i="16"/>
  <c r="B53" i="16"/>
  <c r="B54" i="16"/>
  <c r="B56" i="16"/>
  <c r="B59" i="16"/>
  <c r="B62" i="16"/>
  <c r="B66" i="16"/>
  <c r="B67" i="16"/>
  <c r="B68" i="16"/>
  <c r="B75" i="16"/>
  <c r="B31" i="16"/>
  <c r="D33" i="16"/>
  <c r="D42" i="16"/>
  <c r="B65" i="16"/>
  <c r="D17" i="16"/>
  <c r="B20" i="15"/>
  <c r="B21" i="15"/>
  <c r="B52" i="15"/>
  <c r="B65" i="15"/>
  <c r="B58" i="15"/>
  <c r="B34" i="15"/>
  <c r="C10" i="15"/>
  <c r="G10" i="15"/>
  <c r="B16" i="15"/>
  <c r="D10" i="15"/>
  <c r="H10" i="15"/>
  <c r="B53" i="15"/>
  <c r="B54" i="15"/>
  <c r="B56" i="15"/>
  <c r="B19" i="16"/>
  <c r="B21" i="16"/>
  <c r="B11" i="16"/>
  <c r="B18" i="15"/>
  <c r="B12" i="15"/>
  <c r="B59" i="15"/>
  <c r="B43" i="15"/>
  <c r="B45" i="15"/>
  <c r="B14" i="15"/>
  <c r="B58" i="16"/>
  <c r="B61" i="16"/>
  <c r="B63" i="16"/>
  <c r="B9" i="16"/>
  <c r="B81" i="16"/>
  <c r="B49" i="16"/>
  <c r="B9" i="15"/>
  <c r="D10" i="16"/>
  <c r="F10" i="16"/>
  <c r="B12" i="16"/>
  <c r="B11" i="15"/>
  <c r="E8" i="15" l="1"/>
  <c r="E7" i="15" s="1"/>
  <c r="D8" i="15"/>
  <c r="D7" i="15" s="1"/>
  <c r="F8" i="16"/>
  <c r="G8" i="16"/>
  <c r="H8" i="16"/>
  <c r="H8" i="15"/>
  <c r="H7" i="15" s="1"/>
  <c r="B73" i="16"/>
  <c r="G8" i="15"/>
  <c r="G7" i="15" s="1"/>
  <c r="E8" i="16"/>
  <c r="C8" i="15"/>
  <c r="C7" i="15" s="1"/>
  <c r="J8" i="15"/>
  <c r="J7" i="15" s="1"/>
  <c r="I8" i="16"/>
  <c r="D8" i="16"/>
  <c r="F8" i="15"/>
  <c r="F7" i="15" s="1"/>
  <c r="I8" i="15"/>
  <c r="I7" i="15" s="1"/>
  <c r="B64" i="16"/>
  <c r="C8" i="16"/>
  <c r="J8" i="16"/>
  <c r="B64" i="15"/>
  <c r="B57" i="15"/>
  <c r="B33" i="15"/>
  <c r="B17" i="15"/>
  <c r="B50" i="16"/>
  <c r="B33" i="16"/>
  <c r="B42" i="16"/>
  <c r="B50" i="15"/>
  <c r="B17" i="16"/>
  <c r="B10" i="16"/>
  <c r="B57" i="16"/>
  <c r="B42" i="15"/>
  <c r="B10" i="15"/>
  <c r="B8" i="16" l="1"/>
  <c r="B7" i="16" s="1"/>
  <c r="G73" i="13"/>
  <c r="F73" i="13"/>
  <c r="E73" i="13"/>
  <c r="D73" i="13"/>
  <c r="C73" i="13"/>
  <c r="E73" i="12" l="1"/>
  <c r="B73" i="15"/>
  <c r="C73" i="12"/>
  <c r="G73" i="12"/>
  <c r="F73" i="12"/>
  <c r="C64" i="12"/>
  <c r="G64" i="12"/>
  <c r="D64" i="12"/>
  <c r="D73" i="12"/>
  <c r="E64" i="12"/>
  <c r="F64" i="12"/>
  <c r="C17" i="12"/>
  <c r="I33" i="12"/>
  <c r="B49" i="12"/>
  <c r="B52" i="12"/>
  <c r="B81" i="12"/>
  <c r="F33" i="12"/>
  <c r="D33" i="12"/>
  <c r="F42" i="12"/>
  <c r="D42" i="12"/>
  <c r="I42" i="12"/>
  <c r="D50" i="12"/>
  <c r="I50" i="12"/>
  <c r="F50" i="12"/>
  <c r="D57" i="12"/>
  <c r="I57" i="12"/>
  <c r="F57" i="12"/>
  <c r="B65" i="12"/>
  <c r="B67" i="12"/>
  <c r="G17" i="12"/>
  <c r="C33" i="12"/>
  <c r="G33" i="12"/>
  <c r="C42" i="12"/>
  <c r="B40" i="12"/>
  <c r="B54" i="12"/>
  <c r="B56" i="12"/>
  <c r="B59" i="12"/>
  <c r="B62" i="12"/>
  <c r="B66" i="12"/>
  <c r="B80" i="12"/>
  <c r="I10" i="12"/>
  <c r="D10" i="12"/>
  <c r="D10" i="13"/>
  <c r="B53" i="13"/>
  <c r="I10" i="13"/>
  <c r="D17" i="13"/>
  <c r="D33" i="13"/>
  <c r="I33" i="13"/>
  <c r="D42" i="13"/>
  <c r="I42" i="13"/>
  <c r="F42" i="13"/>
  <c r="F50" i="13"/>
  <c r="F57" i="13"/>
  <c r="D57" i="13"/>
  <c r="I57" i="13"/>
  <c r="C10" i="13"/>
  <c r="G10" i="13"/>
  <c r="C17" i="13"/>
  <c r="G17" i="13"/>
  <c r="C33" i="13"/>
  <c r="G33" i="13"/>
  <c r="B37" i="13"/>
  <c r="B41" i="13"/>
  <c r="C42" i="13"/>
  <c r="G42" i="13"/>
  <c r="B44" i="13"/>
  <c r="B48" i="13"/>
  <c r="E50" i="13"/>
  <c r="B55" i="13"/>
  <c r="B56" i="13"/>
  <c r="E57" i="13"/>
  <c r="B59" i="13"/>
  <c r="B62" i="13"/>
  <c r="B47" i="13"/>
  <c r="B49" i="13"/>
  <c r="E10" i="13"/>
  <c r="D50" i="13"/>
  <c r="I50" i="13"/>
  <c r="B51" i="13"/>
  <c r="E33" i="13"/>
  <c r="C50" i="13"/>
  <c r="G50" i="13"/>
  <c r="C57" i="13"/>
  <c r="G57" i="13"/>
  <c r="B43" i="12"/>
  <c r="D17" i="12"/>
  <c r="B55" i="12"/>
  <c r="C57" i="12"/>
  <c r="G57" i="12"/>
  <c r="B61" i="12"/>
  <c r="G10" i="12"/>
  <c r="C10" i="12"/>
  <c r="B72" i="13"/>
  <c r="E10" i="12"/>
  <c r="E17" i="12"/>
  <c r="E33" i="12"/>
  <c r="C50" i="12"/>
  <c r="G50" i="12"/>
  <c r="B53" i="12"/>
  <c r="B74" i="12"/>
  <c r="B48" i="12"/>
  <c r="E17" i="13"/>
  <c r="B12" i="12"/>
  <c r="B15" i="12"/>
  <c r="B19" i="12"/>
  <c r="E42" i="13"/>
  <c r="B74" i="15"/>
  <c r="B72" i="16"/>
  <c r="B21" i="12"/>
  <c r="B23" i="12"/>
  <c r="B74" i="16"/>
  <c r="F10" i="12"/>
  <c r="F17" i="12"/>
  <c r="F10" i="13"/>
  <c r="F17" i="13"/>
  <c r="F33" i="13"/>
  <c r="B14" i="12"/>
  <c r="B20" i="12"/>
  <c r="B29" i="12"/>
  <c r="E50" i="12"/>
  <c r="E57" i="12"/>
  <c r="B81" i="13"/>
  <c r="B24" i="12"/>
  <c r="B72" i="15"/>
  <c r="B35" i="13"/>
  <c r="B39" i="13"/>
  <c r="B46" i="13"/>
  <c r="B21" i="13"/>
  <c r="B30" i="13"/>
  <c r="B36" i="13"/>
  <c r="B38" i="13"/>
  <c r="B40" i="13"/>
  <c r="B45" i="13"/>
  <c r="B32" i="13"/>
  <c r="B22" i="13"/>
  <c r="B23" i="13"/>
  <c r="B24" i="13"/>
  <c r="B25" i="13"/>
  <c r="B26" i="13"/>
  <c r="B29" i="13"/>
  <c r="B31" i="13"/>
  <c r="B52" i="13"/>
  <c r="B54" i="13"/>
  <c r="B61" i="13"/>
  <c r="B63" i="13"/>
  <c r="B14" i="13"/>
  <c r="I17" i="13"/>
  <c r="B28" i="13"/>
  <c r="B9" i="13"/>
  <c r="B12" i="13"/>
  <c r="B16" i="13"/>
  <c r="B20" i="13"/>
  <c r="B58" i="13"/>
  <c r="B76" i="13"/>
  <c r="B11" i="13"/>
  <c r="B63" i="12"/>
  <c r="B22" i="12"/>
  <c r="B28" i="12"/>
  <c r="B30" i="12"/>
  <c r="B58" i="12"/>
  <c r="B75" i="12"/>
  <c r="B31" i="12"/>
  <c r="B32" i="12"/>
  <c r="B35" i="12"/>
  <c r="B36" i="12"/>
  <c r="B37" i="12"/>
  <c r="B38" i="12"/>
  <c r="B39" i="12"/>
  <c r="B41" i="12"/>
  <c r="B44" i="12"/>
  <c r="B45" i="12"/>
  <c r="B47" i="12"/>
  <c r="G42" i="12"/>
  <c r="B25" i="12"/>
  <c r="B26" i="12"/>
  <c r="E42" i="12"/>
  <c r="B46" i="12"/>
  <c r="B34" i="12"/>
  <c r="B18" i="12"/>
  <c r="B19" i="13"/>
  <c r="B43" i="13"/>
  <c r="B34" i="13"/>
  <c r="B11" i="12"/>
  <c r="B9" i="12"/>
  <c r="B72" i="12" l="1"/>
  <c r="B73" i="12"/>
  <c r="I8" i="12"/>
  <c r="I7" i="12" s="1"/>
  <c r="F8" i="13"/>
  <c r="F7" i="13" s="1"/>
  <c r="E8" i="13"/>
  <c r="E7" i="13" s="1"/>
  <c r="D7" i="16"/>
  <c r="C7" i="16"/>
  <c r="E7" i="16"/>
  <c r="G7" i="16"/>
  <c r="I7" i="16"/>
  <c r="B8" i="15"/>
  <c r="C8" i="13"/>
  <c r="C7" i="13" s="1"/>
  <c r="D8" i="13"/>
  <c r="G8" i="13"/>
  <c r="I8" i="13"/>
  <c r="B73" i="13"/>
  <c r="B74" i="13"/>
  <c r="F8" i="12"/>
  <c r="G8" i="12"/>
  <c r="E8" i="12"/>
  <c r="C8" i="12"/>
  <c r="C7" i="12" s="1"/>
  <c r="D8" i="12"/>
  <c r="D7" i="12" s="1"/>
  <c r="B64" i="12"/>
  <c r="B50" i="12"/>
  <c r="B42" i="13"/>
  <c r="B50" i="13"/>
  <c r="B57" i="12"/>
  <c r="B10" i="12"/>
  <c r="B17" i="13"/>
  <c r="B33" i="13"/>
  <c r="B10" i="13"/>
  <c r="B57" i="13"/>
  <c r="B42" i="12"/>
  <c r="B33" i="12"/>
  <c r="B17" i="12"/>
  <c r="K32" i="10"/>
  <c r="K15" i="10"/>
  <c r="K7" i="10"/>
  <c r="L7" i="10"/>
  <c r="L15" i="10"/>
  <c r="L32" i="10"/>
  <c r="K15" i="11"/>
  <c r="K7" i="11"/>
  <c r="L7" i="11"/>
  <c r="M7" i="11"/>
  <c r="N7" i="11"/>
  <c r="O7" i="11"/>
  <c r="P7" i="11"/>
  <c r="Q7" i="11"/>
  <c r="R7" i="11"/>
  <c r="S7" i="11"/>
  <c r="L15" i="11"/>
  <c r="M15" i="11"/>
  <c r="N15" i="11"/>
  <c r="O15" i="11"/>
  <c r="P15" i="11"/>
  <c r="Q15" i="11"/>
  <c r="R15" i="11"/>
  <c r="S15" i="11"/>
  <c r="M7" i="10"/>
  <c r="N7" i="10"/>
  <c r="O7" i="10"/>
  <c r="P7" i="10"/>
  <c r="Q7" i="10"/>
  <c r="R7" i="10"/>
  <c r="S9" i="10"/>
  <c r="S7" i="10" s="1"/>
  <c r="M15" i="10"/>
  <c r="N15" i="10"/>
  <c r="O15" i="10"/>
  <c r="P15" i="10"/>
  <c r="Q15" i="10"/>
  <c r="R15" i="10"/>
  <c r="S15" i="10"/>
  <c r="M32" i="10"/>
  <c r="N32" i="10"/>
  <c r="O32" i="10"/>
  <c r="P32" i="10"/>
  <c r="Q32" i="10"/>
  <c r="R32" i="10"/>
  <c r="S32" i="10"/>
  <c r="B8" i="12" l="1"/>
  <c r="B7" i="12" s="1"/>
  <c r="H7" i="16"/>
  <c r="F7" i="16"/>
  <c r="J7" i="16"/>
  <c r="B7" i="15"/>
  <c r="B8" i="13"/>
  <c r="G7" i="13"/>
  <c r="I7" i="13"/>
  <c r="K6" i="11"/>
  <c r="G7" i="12"/>
  <c r="D7" i="13"/>
  <c r="E7" i="12"/>
  <c r="F7" i="12"/>
  <c r="S6" i="11"/>
  <c r="O6" i="11"/>
  <c r="Q6" i="11"/>
  <c r="M6" i="11"/>
  <c r="K6" i="10"/>
  <c r="L6" i="10"/>
  <c r="Q6" i="10"/>
  <c r="O6" i="10"/>
  <c r="M6" i="10"/>
  <c r="S6" i="10"/>
  <c r="R6" i="10"/>
  <c r="P6" i="10"/>
  <c r="N6" i="10"/>
  <c r="R6" i="11"/>
  <c r="P6" i="11"/>
  <c r="N6" i="11"/>
  <c r="L6" i="11"/>
  <c r="K36" i="5"/>
  <c r="K32" i="5"/>
  <c r="K15" i="5"/>
  <c r="K8" i="5"/>
  <c r="B7" i="13" l="1"/>
  <c r="K6" i="5"/>
  <c r="I34" i="9" l="1"/>
  <c r="B35" i="9" l="1"/>
  <c r="G9" i="9"/>
  <c r="K34" i="9"/>
  <c r="B11" i="9"/>
  <c r="B37" i="9"/>
  <c r="G34" i="9"/>
  <c r="B45" i="9"/>
  <c r="F34" i="9"/>
  <c r="E9" i="9"/>
  <c r="B15" i="9"/>
  <c r="D9" i="9"/>
  <c r="G16" i="9"/>
  <c r="J16" i="9"/>
  <c r="K9" i="9"/>
  <c r="B41" i="9"/>
  <c r="B26" i="9"/>
  <c r="E34" i="9"/>
  <c r="B13" i="9"/>
  <c r="C34" i="9"/>
  <c r="C9" i="9"/>
  <c r="E16" i="9"/>
  <c r="J34" i="9"/>
  <c r="J9" i="9"/>
  <c r="H9" i="9"/>
  <c r="I9" i="9"/>
  <c r="K16" i="9"/>
  <c r="F9" i="9"/>
  <c r="I16" i="9"/>
  <c r="K38" i="9"/>
  <c r="B31" i="9"/>
  <c r="B22" i="9"/>
  <c r="B21" i="9"/>
  <c r="B24" i="9"/>
  <c r="B27" i="9"/>
  <c r="H34" i="9"/>
  <c r="B18" i="9"/>
  <c r="B17" i="9"/>
  <c r="B20" i="9"/>
  <c r="B23" i="9"/>
  <c r="D34" i="9"/>
  <c r="B30" i="9"/>
  <c r="B19" i="9"/>
  <c r="B12" i="9"/>
  <c r="B25" i="9"/>
  <c r="B29" i="9"/>
  <c r="B10" i="9"/>
  <c r="B33" i="9"/>
  <c r="B43" i="9"/>
  <c r="B36" i="9"/>
  <c r="B34" i="9" s="1"/>
  <c r="C16" i="9"/>
  <c r="H16" i="9"/>
  <c r="D16" i="9"/>
  <c r="G38" i="9"/>
  <c r="C38" i="9"/>
  <c r="D38" i="9"/>
  <c r="F16" i="9"/>
  <c r="I38" i="9"/>
  <c r="E38" i="9"/>
  <c r="B28" i="9"/>
  <c r="J38" i="9"/>
  <c r="F38" i="9"/>
  <c r="B44" i="9"/>
  <c r="B40" i="9"/>
  <c r="H38" i="9"/>
  <c r="B39" i="9"/>
  <c r="B32" i="9"/>
  <c r="B14" i="9"/>
  <c r="B42" i="9"/>
  <c r="K52" i="8"/>
  <c r="K40" i="8"/>
  <c r="K36" i="8"/>
  <c r="K19" i="8"/>
  <c r="K12" i="8"/>
  <c r="L12" i="8"/>
  <c r="M12" i="8"/>
  <c r="N12" i="8"/>
  <c r="O12" i="8"/>
  <c r="P12" i="8"/>
  <c r="Q12" i="8"/>
  <c r="R12" i="8"/>
  <c r="S12" i="8"/>
  <c r="L19" i="8"/>
  <c r="M19" i="8"/>
  <c r="N19" i="8"/>
  <c r="O19" i="8"/>
  <c r="P19" i="8"/>
  <c r="Q19" i="8"/>
  <c r="R19" i="8"/>
  <c r="S19" i="8"/>
  <c r="L36" i="8"/>
  <c r="M36" i="8"/>
  <c r="N36" i="8"/>
  <c r="O36" i="8"/>
  <c r="P36" i="8"/>
  <c r="Q36" i="8"/>
  <c r="R36" i="8"/>
  <c r="S36" i="8"/>
  <c r="L40" i="8"/>
  <c r="M40" i="8"/>
  <c r="N40" i="8"/>
  <c r="O40" i="8"/>
  <c r="P40" i="8"/>
  <c r="Q40" i="8"/>
  <c r="R40" i="8"/>
  <c r="S40" i="8"/>
  <c r="L52" i="8"/>
  <c r="M52" i="8"/>
  <c r="N52" i="8"/>
  <c r="O52" i="8"/>
  <c r="P52" i="8"/>
  <c r="Q52" i="8"/>
  <c r="R52" i="8"/>
  <c r="S52" i="8"/>
  <c r="H7" i="9" l="1"/>
  <c r="C7" i="9"/>
  <c r="G7" i="9"/>
  <c r="J7" i="9"/>
  <c r="I7" i="9"/>
  <c r="K7" i="9"/>
  <c r="E7" i="9"/>
  <c r="B9" i="9"/>
  <c r="F7" i="9"/>
  <c r="D7" i="9"/>
  <c r="B16" i="9"/>
  <c r="B38" i="9"/>
  <c r="K7" i="8"/>
  <c r="S7" i="8"/>
  <c r="Q7" i="8"/>
  <c r="O7" i="8"/>
  <c r="M7" i="8"/>
  <c r="R7" i="8"/>
  <c r="P7" i="8"/>
  <c r="N7" i="8"/>
  <c r="L7" i="8"/>
  <c r="B7" i="9" l="1"/>
  <c r="B19" i="7" l="1"/>
  <c r="B17" i="7"/>
  <c r="E37" i="7" l="1"/>
  <c r="I37" i="7"/>
  <c r="G37" i="7"/>
  <c r="K37" i="7"/>
  <c r="B51" i="7"/>
  <c r="D37" i="7"/>
  <c r="H37" i="7"/>
  <c r="B42" i="7"/>
  <c r="B30" i="7"/>
  <c r="F37" i="7"/>
  <c r="J37" i="7"/>
  <c r="B49" i="7"/>
  <c r="E53" i="7"/>
  <c r="F53" i="7"/>
  <c r="H53" i="7"/>
  <c r="J53" i="7"/>
  <c r="B45" i="7"/>
  <c r="B50" i="7"/>
  <c r="B52" i="7"/>
  <c r="C41" i="7"/>
  <c r="E41" i="7"/>
  <c r="G41" i="7"/>
  <c r="I41" i="7"/>
  <c r="K41" i="7"/>
  <c r="D41" i="7"/>
  <c r="F41" i="7"/>
  <c r="H41" i="7"/>
  <c r="J41" i="7"/>
  <c r="B56" i="7"/>
  <c r="B43" i="7"/>
  <c r="B46" i="7"/>
  <c r="B26" i="7"/>
  <c r="B33" i="7"/>
  <c r="B48" i="7"/>
  <c r="C53" i="7"/>
  <c r="G53" i="7"/>
  <c r="I53" i="7"/>
  <c r="K53" i="7"/>
  <c r="B47" i="7"/>
  <c r="D53" i="7"/>
  <c r="B44" i="7"/>
  <c r="B55" i="7"/>
  <c r="B39" i="7"/>
  <c r="B40" i="7"/>
  <c r="B38" i="7"/>
  <c r="H20" i="7"/>
  <c r="B24" i="7"/>
  <c r="B28" i="7"/>
  <c r="B32" i="7"/>
  <c r="B54" i="7"/>
  <c r="B35" i="7"/>
  <c r="B57" i="7"/>
  <c r="B25" i="7"/>
  <c r="B27" i="7"/>
  <c r="B29" i="7"/>
  <c r="B31" i="7"/>
  <c r="C37" i="7"/>
  <c r="D20" i="7"/>
  <c r="B21" i="7"/>
  <c r="F20" i="7"/>
  <c r="J20" i="7"/>
  <c r="B15" i="7"/>
  <c r="B18" i="7"/>
  <c r="B22" i="7"/>
  <c r="E20" i="7"/>
  <c r="G20" i="7"/>
  <c r="I20" i="7"/>
  <c r="K20" i="7"/>
  <c r="B34" i="7"/>
  <c r="B36" i="7"/>
  <c r="C20" i="7"/>
  <c r="B23" i="7"/>
  <c r="B58" i="7"/>
  <c r="B16" i="7"/>
  <c r="B14" i="7"/>
  <c r="B13" i="7"/>
  <c r="D12" i="7"/>
  <c r="G12" i="7"/>
  <c r="E12" i="7"/>
  <c r="C12" i="7"/>
  <c r="B10" i="7"/>
  <c r="B9" i="7"/>
  <c r="D7" i="7" l="1"/>
  <c r="C7" i="7"/>
  <c r="E7" i="7"/>
  <c r="G7" i="7"/>
  <c r="B20" i="7"/>
  <c r="B37" i="7"/>
  <c r="B41" i="7"/>
  <c r="B53" i="7"/>
  <c r="B12" i="7"/>
  <c r="K12" i="7"/>
  <c r="K7" i="7" s="1"/>
  <c r="I12" i="7"/>
  <c r="I7" i="7" s="1"/>
  <c r="F12" i="7"/>
  <c r="F7" i="7" s="1"/>
  <c r="K16" i="3"/>
  <c r="K6" i="3"/>
  <c r="B15" i="11" l="1"/>
  <c r="B7" i="11"/>
  <c r="B15" i="10"/>
  <c r="B32" i="10"/>
  <c r="B7" i="10"/>
  <c r="B36" i="8"/>
  <c r="B52" i="8"/>
  <c r="B19" i="8"/>
  <c r="B40" i="8"/>
  <c r="B12" i="8"/>
  <c r="J12" i="7"/>
  <c r="J7" i="7" s="1"/>
  <c r="H12" i="7"/>
  <c r="H7" i="7" s="1"/>
  <c r="B6" i="4" l="1"/>
  <c r="B6" i="11"/>
  <c r="B6" i="10"/>
  <c r="B20" i="4"/>
  <c r="E19" i="6"/>
  <c r="E20" i="6"/>
  <c r="E21" i="6"/>
  <c r="E22" i="6"/>
  <c r="E23" i="6"/>
  <c r="E24" i="6"/>
  <c r="E25" i="6"/>
  <c r="E26" i="6"/>
  <c r="E27" i="6"/>
  <c r="B8" i="5"/>
  <c r="L8" i="5"/>
  <c r="M8" i="5"/>
  <c r="N8" i="5"/>
  <c r="O8" i="5"/>
  <c r="P8" i="5"/>
  <c r="Q8" i="5"/>
  <c r="R8" i="5"/>
  <c r="S8" i="5"/>
  <c r="B15" i="5"/>
  <c r="L15" i="5"/>
  <c r="M15" i="5"/>
  <c r="N15" i="5"/>
  <c r="O15" i="5"/>
  <c r="P15" i="5"/>
  <c r="Q15" i="5"/>
  <c r="R15" i="5"/>
  <c r="S15" i="5"/>
  <c r="B32" i="5"/>
  <c r="L32" i="5"/>
  <c r="M32" i="5"/>
  <c r="N32" i="5"/>
  <c r="O32" i="5"/>
  <c r="P32" i="5"/>
  <c r="Q32" i="5"/>
  <c r="R32" i="5"/>
  <c r="S32" i="5"/>
  <c r="B36" i="5"/>
  <c r="L36" i="5"/>
  <c r="M36" i="5"/>
  <c r="N36" i="5"/>
  <c r="O36" i="5"/>
  <c r="P36" i="5"/>
  <c r="Q36" i="5"/>
  <c r="R36" i="5"/>
  <c r="S36" i="5"/>
  <c r="K6" i="4"/>
  <c r="L6" i="4"/>
  <c r="M6" i="4"/>
  <c r="N6" i="4"/>
  <c r="O6" i="4"/>
  <c r="P6" i="4"/>
  <c r="Q6" i="4"/>
  <c r="R6" i="4"/>
  <c r="S6" i="4"/>
  <c r="K20" i="4"/>
  <c r="L20" i="4"/>
  <c r="M20" i="4"/>
  <c r="N20" i="4"/>
  <c r="O20" i="4"/>
  <c r="P20" i="4"/>
  <c r="Q20" i="4"/>
  <c r="R20" i="4"/>
  <c r="S20" i="4"/>
  <c r="B6" i="3"/>
  <c r="L6" i="3"/>
  <c r="M6" i="3"/>
  <c r="N6" i="3"/>
  <c r="O6" i="3"/>
  <c r="P6" i="3"/>
  <c r="Q6" i="3"/>
  <c r="R6" i="3"/>
  <c r="B16" i="3"/>
  <c r="L16" i="3"/>
  <c r="M16" i="3"/>
  <c r="N16" i="3"/>
  <c r="O16" i="3"/>
  <c r="P16" i="3"/>
  <c r="Q16" i="3"/>
  <c r="R16" i="3"/>
  <c r="Q6" i="5" l="1"/>
  <c r="M6" i="5"/>
  <c r="R6" i="5"/>
  <c r="P6" i="5"/>
  <c r="N6" i="5"/>
  <c r="L6" i="5"/>
  <c r="S6" i="5"/>
  <c r="O6" i="5"/>
  <c r="B6" i="5"/>
  <c r="E17" i="6" l="1"/>
  <c r="B8" i="7" l="1"/>
  <c r="B7" i="7" s="1"/>
  <c r="B7" i="8" l="1"/>
</calcChain>
</file>

<file path=xl/sharedStrings.xml><?xml version="1.0" encoding="utf-8"?>
<sst xmlns="http://schemas.openxmlformats.org/spreadsheetml/2006/main" count="1516" uniqueCount="603">
  <si>
    <t xml:space="preserve">Non Pilot--Total </t>
  </si>
  <si>
    <t>Pilot--Total</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</si>
  <si>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</si>
  <si>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</si>
  <si>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</si>
  <si>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</si>
  <si>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</si>
  <si>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</si>
  <si>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</si>
  <si>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</si>
  <si>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</si>
  <si>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</si>
  <si>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</si>
  <si>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</si>
  <si>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</si>
  <si>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</si>
  <si>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</si>
  <si>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</si>
  <si>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</si>
  <si>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</si>
  <si>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</si>
  <si>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</si>
  <si>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</si>
  <si>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</si>
  <si>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</si>
  <si>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</si>
  <si>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</si>
  <si>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</si>
  <si>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</si>
  <si>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</si>
  <si>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</si>
  <si>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</si>
  <si>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</si>
  <si>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</si>
  <si>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</si>
  <si>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</si>
  <si>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</si>
  <si>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</si>
  <si>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</si>
  <si>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</si>
  <si>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</si>
  <si>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</si>
  <si>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</si>
  <si>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</si>
  <si>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</si>
  <si>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</si>
  <si>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</si>
  <si>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</si>
  <si>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</si>
  <si>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</si>
  <si>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</si>
  <si>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</si>
  <si>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</si>
  <si>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</si>
  <si>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</si>
  <si>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</si>
  <si>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</si>
  <si>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</si>
  <si>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</si>
  <si>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</si>
  <si>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</si>
  <si>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</si>
  <si>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</si>
  <si>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</si>
  <si>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</si>
  <si>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</si>
  <si>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</si>
  <si>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</si>
  <si>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</si>
  <si>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</si>
  <si>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</si>
  <si>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</si>
  <si>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</si>
  <si>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</si>
  <si>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</si>
  <si>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</si>
  <si>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</si>
  <si>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</si>
  <si>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</si>
  <si>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</si>
  <si>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</si>
  <si>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</si>
  <si>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</si>
  <si>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</si>
  <si>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</si>
  <si>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</si>
  <si>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</si>
  <si>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</si>
  <si>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</si>
  <si>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</si>
  <si>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</si>
  <si>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</si>
  <si>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</si>
  <si>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</si>
  <si>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</si>
  <si>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</si>
  <si>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</si>
  <si>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</si>
  <si>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</si>
  <si>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</si>
  <si>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</si>
  <si>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</si>
  <si>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</si>
  <si>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</si>
  <si>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</si>
  <si>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</si>
  <si>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</si>
  <si>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</si>
  <si>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</si>
  <si>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</si>
  <si>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</si>
  <si>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</si>
  <si>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</si>
  <si>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</si>
  <si>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</si>
  <si>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</si>
  <si>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</si>
  <si>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</si>
  <si>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</si>
  <si>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</si>
  <si>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</si>
  <si>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</si>
  <si>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</si>
  <si>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</si>
  <si>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</si>
  <si>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</si>
  <si>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</si>
  <si>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</si>
  <si>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6/  Not included in total.</t>
  </si>
  <si>
    <t>7/  Special ratings shown on pilot certificates, do not indicate additional certificates.</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</si>
  <si>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</si>
  <si>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</si>
  <si>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</si>
  <si>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</si>
  <si>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</si>
  <si>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</si>
  <si>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</si>
  <si>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</si>
  <si>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</si>
  <si>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</si>
  <si>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</si>
  <si>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</si>
  <si>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</si>
  <si>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</si>
  <si>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</si>
  <si>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</si>
  <si>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</si>
  <si>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</si>
  <si>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</si>
  <si>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</si>
  <si>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</si>
  <si>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</si>
  <si>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</si>
  <si>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</si>
  <si>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</si>
  <si>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</si>
  <si>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</si>
  <si>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</si>
  <si>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</si>
  <si>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</si>
  <si>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</si>
  <si>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</si>
  <si>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</si>
  <si>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</si>
  <si>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</si>
  <si>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</si>
  <si>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</si>
  <si>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</si>
  <si>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</si>
  <si>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</si>
  <si>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</si>
  <si>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</si>
  <si>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</si>
  <si>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</si>
  <si>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</si>
  <si>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</si>
  <si>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</si>
  <si>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</si>
  <si>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</si>
  <si>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</si>
  <si>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</si>
  <si>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</si>
  <si>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</si>
  <si>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</si>
  <si>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</si>
  <si>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</si>
  <si>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</si>
  <si>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</si>
  <si>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</si>
  <si>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</si>
  <si>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</si>
  <si>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</si>
  <si>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</si>
  <si>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</si>
  <si>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</si>
  <si>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</si>
  <si>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</si>
  <si>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</si>
  <si>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</si>
  <si>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</si>
  <si>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</si>
  <si>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</si>
  <si>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</si>
  <si>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</si>
  <si>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</si>
  <si>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</si>
  <si>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</si>
  <si>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</si>
  <si>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</si>
  <si>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</si>
  <si>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</si>
  <si>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</si>
  <si>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</si>
  <si>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</si>
  <si>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</si>
  <si>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</si>
  <si>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</si>
  <si>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</si>
  <si>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</si>
  <si>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</si>
  <si>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</si>
  <si>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</si>
  <si>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</si>
  <si>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</si>
  <si>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</si>
  <si>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</si>
  <si>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</si>
  <si>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</si>
  <si>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</si>
  <si>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</si>
  <si>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</si>
  <si>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</si>
  <si>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</si>
  <si>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</si>
  <si>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</si>
  <si>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</si>
  <si>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</si>
  <si>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</si>
  <si>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</si>
  <si>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</si>
  <si>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</si>
  <si>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</si>
  <si>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</si>
  <si>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</si>
  <si>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</si>
  <si>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</si>
  <si>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</si>
  <si>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</si>
  <si>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</si>
  <si>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</si>
  <si>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</si>
  <si>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</si>
  <si>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</si>
  <si>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</si>
  <si>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</si>
  <si>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</si>
  <si>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</si>
  <si>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</si>
  <si>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</si>
  <si>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</si>
  <si>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</si>
  <si>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</si>
  <si>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</si>
  <si>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</si>
  <si>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</si>
  <si>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</si>
  <si>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</si>
  <si>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</si>
  <si>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</si>
  <si>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</si>
  <si>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</si>
  <si>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</si>
  <si>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</si>
  <si>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</si>
  <si>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</si>
  <si>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</si>
  <si>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</si>
  <si>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</si>
  <si>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</si>
  <si>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</si>
  <si>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</si>
  <si>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</si>
  <si>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</si>
  <si>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</si>
  <si>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</si>
  <si>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</si>
  <si>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</si>
  <si>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</si>
  <si>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</si>
  <si>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</si>
  <si>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</si>
  <si>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</si>
  <si>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</si>
  <si>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</si>
  <si>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</si>
  <si>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</si>
  <si>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</si>
  <si>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</si>
  <si>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</si>
  <si>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</si>
  <si>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</si>
  <si>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</si>
  <si>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</si>
  <si>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</si>
  <si>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</si>
  <si>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</si>
  <si>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</si>
  <si>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</si>
  <si>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</si>
  <si>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</si>
  <si>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</si>
  <si>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</si>
  <si>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</si>
  <si>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</si>
  <si>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</si>
  <si>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</si>
  <si>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</si>
  <si>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</si>
  <si>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</si>
  <si>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</si>
  <si>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</si>
  <si>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</si>
  <si>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</si>
  <si>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</si>
  <si>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</si>
  <si>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</si>
  <si>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</si>
  <si>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</si>
  <si>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</si>
  <si>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</si>
  <si>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</si>
  <si>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</si>
  <si>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</si>
  <si>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</si>
  <si>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</si>
  <si>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</si>
  <si>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</si>
  <si>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</si>
  <si>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</si>
  <si>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</si>
  <si>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</si>
  <si>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</si>
  <si>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</si>
  <si>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</si>
  <si>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</si>
  <si>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</si>
  <si>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</si>
  <si>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</si>
  <si>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</si>
  <si>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</si>
  <si>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 xml:space="preserve">Flight Instructor Certificates 6/ </t>
  </si>
  <si>
    <t>Flight Instructor Certificates 6/</t>
  </si>
  <si>
    <t xml:space="preserve">Remote Pilot Certificates  7/ </t>
  </si>
  <si>
    <t xml:space="preserve">Remote Pilot Certificates  8/ </t>
  </si>
  <si>
    <t xml:space="preserve">8/  Remote pilot certification started in August 2016. These numbers are not included in the pilot totals. </t>
  </si>
  <si>
    <t>Remote Pilots 3/</t>
  </si>
  <si>
    <t>Outside United States (Foreign)  7/</t>
  </si>
  <si>
    <t xml:space="preserve">7/  Outside United States (Foreign) includes airmen certified by the FAA, who live outside the 50 states and other U.S. areas, territories, and affiliates. </t>
  </si>
  <si>
    <t xml:space="preserve">     Also includes those with unidentifiable addresses.</t>
  </si>
  <si>
    <t xml:space="preserve">     Marshall Islands, and Palau</t>
  </si>
  <si>
    <t>Outside United States and FS Total  6/</t>
  </si>
  <si>
    <t>Outside United States and FS Total  8/</t>
  </si>
  <si>
    <t xml:space="preserve">     Marshall Islands, and Palau.</t>
  </si>
  <si>
    <t>Control Tower Operator</t>
  </si>
  <si>
    <t>*/  Prior to 1995, repairmen were included with mechanics.</t>
  </si>
  <si>
    <t>Inc in Mec</t>
  </si>
  <si>
    <t>Remote Pilots  9/</t>
  </si>
  <si>
    <t>Remote Pilots  6/</t>
  </si>
  <si>
    <t xml:space="preserve"> 6/  Remote pilot certification started in August 2016. These numbers are not included in the pilot totals. </t>
  </si>
  <si>
    <t xml:space="preserve">  9/  Remote pilot certification started in August 2016. These numbers are not included in the pilot totals. </t>
  </si>
  <si>
    <t xml:space="preserve">NA Not available. </t>
  </si>
  <si>
    <t xml:space="preserve">     Starting with April 2016, there is no expiration date on the new student pilot certificates, which generates a cumulative increase in the numbers.</t>
  </si>
  <si>
    <t xml:space="preserve">      Starting with April 2016, there is no expiration date on the new student pilot certificates, which generates a cumulative increase in the numbers.</t>
  </si>
  <si>
    <t xml:space="preserve">        Starting with April 2016, there is no expiration date on the new student pilot certificates, which generates a cumulative increase in the numbers.</t>
  </si>
  <si>
    <t>1990</t>
  </si>
  <si>
    <t xml:space="preserve"> 6/  FS stands for the Fight Standards Region, which includes Armed Forces as explained above (#3), and Federated States of Micronesia, </t>
  </si>
  <si>
    <t xml:space="preserve">8/  FS stands for the Fight Standards Region, which includes Armed Forces as explained above (#5), and Federated States of Micronesia, </t>
  </si>
  <si>
    <t>N/Ap</t>
  </si>
  <si>
    <t xml:space="preserve">N/Ap Not applicable. </t>
  </si>
  <si>
    <t>DECEMBER 31, 2018  1/</t>
  </si>
  <si>
    <t>Pilot Total w/o Student Category  1/</t>
  </si>
  <si>
    <t>Student Certificates Issued by Month 2009-2018</t>
  </si>
  <si>
    <t>Table 22</t>
  </si>
  <si>
    <t>Instrument Ratings Issued 2009-2018</t>
  </si>
  <si>
    <t>Table 21</t>
  </si>
  <si>
    <t>Additional Airmen Certificates Approved/Disapproved by Category and Conductor, CY 2018</t>
  </si>
  <si>
    <t>Table 20</t>
  </si>
  <si>
    <t>Original Airmen Certificates Approved/Disapproved by Category and Conductor, CY 2018</t>
  </si>
  <si>
    <t>Table 19</t>
  </si>
  <si>
    <t>Additional Airmen Certificates Issued 2009-2018</t>
  </si>
  <si>
    <t>Table 18</t>
  </si>
  <si>
    <t>Original Airmen Certificates Issued 2009-2018</t>
  </si>
  <si>
    <t>Table 17</t>
  </si>
  <si>
    <t>Airmen Certificates Issued by Category and Conductor December 31, 2018</t>
  </si>
  <si>
    <t>Table 16</t>
  </si>
  <si>
    <t>Women Nonpilot Airmen Certificates Held by FAA Region and State December 31, 2018</t>
  </si>
  <si>
    <t>Table 15</t>
  </si>
  <si>
    <t>Nonpilot Airmen Certificates Held by FAA Region and State December 31, 2018</t>
  </si>
  <si>
    <t>Table 14</t>
  </si>
  <si>
    <t>Average Age of Active Women Pilots by Category December 31, 2010-2018</t>
  </si>
  <si>
    <t>Table 13a</t>
  </si>
  <si>
    <t>Average Age of Active Pilots by Category December 31, 2002-2018</t>
  </si>
  <si>
    <t>Table 13</t>
  </si>
  <si>
    <t>Estimated Active Women Pilot Certificates Held by Category and Age Group of Holder December 31, 2018</t>
  </si>
  <si>
    <t>Table 12a</t>
  </si>
  <si>
    <t>Estimated Active Pilot Certificates Held by Category and Age Group of Holder December 31, 2018</t>
  </si>
  <si>
    <t>Table 12</t>
  </si>
  <si>
    <t>Estimated Total Pilots and Instrument Rated Pilots December 31, 2009-2018</t>
  </si>
  <si>
    <t>Table 11</t>
  </si>
  <si>
    <t>Estimated Instrument Ratings Held by Class of Certificate December 31, 2009-2018</t>
  </si>
  <si>
    <t>Table 10</t>
  </si>
  <si>
    <t>Estimated Instrument Ratings Held by Class of Certificate by FAA Region December 31, 2018</t>
  </si>
  <si>
    <t>Table 9</t>
  </si>
  <si>
    <t>Estimated Active Glider Pilots by Class of Certificate December 31, 2009-2018</t>
  </si>
  <si>
    <t>Table 8</t>
  </si>
  <si>
    <t>Estimated Active Rotorcraft Pilots by Class of Certificate December 31, 2009-2018</t>
  </si>
  <si>
    <t>Table 7</t>
  </si>
  <si>
    <t>Estimated Active Women Pilots and Flight Instructors by FAA Region and State December 31, 2018</t>
  </si>
  <si>
    <t>Table 6</t>
  </si>
  <si>
    <t>Estimated Active Pilots and Flight Instructors by FAA Region and State December 31, 2018</t>
  </si>
  <si>
    <t>Table 5</t>
  </si>
  <si>
    <t>Estimated Active Pilot Certificates Held by Class of Certificate December 31, 2009-2018</t>
  </si>
  <si>
    <t>Table 4</t>
  </si>
  <si>
    <t>Estimated Active Pilot Certificates Held by Class of Certificate and by FAA Region December 31, 2018</t>
  </si>
  <si>
    <t>Table 3</t>
  </si>
  <si>
    <t>Estimated Active Women Airmen Certificates Held December 31, 2009-2018</t>
  </si>
  <si>
    <t>Table 2</t>
  </si>
  <si>
    <t>Estimated Active Airmen Certificates Held December 31, 2009-2018</t>
  </si>
  <si>
    <t>Table 1</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</si>
  <si>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</si>
  <si>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</si>
  <si>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Statistics about airmen, both pilot and nonpilot, are obtained from the official airmen certification records maintained at FAA's Aeronautical Center, Oklahoma City, Oklahoma.</t>
  </si>
  <si>
    <t>The U.S. Civil Airmen Statistics is an annual study published to meet the demands of FAA, other government agencies, and industry. It contains detailed airmen statistics not published in other FAA reports.</t>
  </si>
  <si>
    <t>U.S. Civil Airmen Statistics, 2018</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</si>
  <si>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</si>
  <si>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</si>
  <si>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</si>
  <si>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</si>
  <si>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</si>
  <si>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</si>
  <si>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</si>
  <si>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</si>
  <si>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</si>
  <si>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</si>
  <si>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</si>
  <si>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</si>
  <si>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</si>
  <si>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</si>
  <si>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</si>
  <si>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</si>
  <si>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</si>
  <si>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</si>
  <si>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</si>
  <si>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</si>
  <si>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Remote Pilot 2/</t>
  </si>
  <si>
    <t>CFI 3/</t>
  </si>
  <si>
    <t>Recre- ational</t>
  </si>
  <si>
    <t xml:space="preserve">Student </t>
  </si>
  <si>
    <t xml:space="preserve">Total </t>
  </si>
  <si>
    <t>Age Group</t>
  </si>
  <si>
    <t>Flight Instructor 2/</t>
  </si>
  <si>
    <t>Type of Pilot Certificates</t>
  </si>
  <si>
    <t>as of December 31, 2018</t>
  </si>
  <si>
    <t>BY CATEGORY AND AGE GROUP OF HOLDER</t>
  </si>
  <si>
    <t>TABLE 12</t>
  </si>
  <si>
    <t>ESTIMATED ACTIVE WOMEN PILOT CERTIFICATES HELD</t>
  </si>
  <si>
    <t>TABLE 12a</t>
  </si>
  <si>
    <t>N/Ap  Not applicable. Sport certificate first issued in 2005. Remote pilot certificate first issued in 2016.</t>
  </si>
  <si>
    <t xml:space="preserve">     under the age of 40 from 36 to 60 months. </t>
  </si>
  <si>
    <t xml:space="preserve">3/  In July 2010, the FAA issued a rule that increased the duration of validity for student pilot certificates for pilots </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</si>
  <si>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</si>
  <si>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</si>
  <si>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</si>
  <si>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 xml:space="preserve">Remote Pilot </t>
  </si>
  <si>
    <t xml:space="preserve">CFI </t>
  </si>
  <si>
    <t>Airline Transport 2/</t>
  </si>
  <si>
    <t>Commercial 2/</t>
  </si>
  <si>
    <t>Private 2/</t>
  </si>
  <si>
    <t>Student  3/</t>
  </si>
  <si>
    <t>Total  1/</t>
  </si>
  <si>
    <t xml:space="preserve">Flight Instructor </t>
  </si>
  <si>
    <t xml:space="preserve"> AVERAGE AGE OF ACTIVE PILOTS BY CATEGORY</t>
  </si>
  <si>
    <t>TABLE 13</t>
  </si>
  <si>
    <t>N/Ap  Not applicable. Remote pilot certificate first issued in 2016.</t>
  </si>
  <si>
    <t xml:space="preserve"> AVERAGE AGE OF ACTIVE WOMEN PILOTS BY CATEGORY</t>
  </si>
  <si>
    <t>TABLE 13a</t>
  </si>
  <si>
    <t>N/Ap  Not Applicable.</t>
  </si>
  <si>
    <r>
      <t>E</t>
    </r>
    <r>
      <rPr>
        <sz val="8"/>
        <rFont val="Univers (W1)"/>
      </rPr>
      <t xml:space="preserve">  Student certificates issued are estimated. </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</si>
  <si>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</si>
  <si>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</si>
  <si>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</si>
  <si>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</si>
  <si>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</si>
  <si>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</si>
  <si>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</si>
  <si>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</si>
  <si>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</si>
  <si>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</si>
  <si>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</si>
  <si>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</si>
  <si>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</si>
  <si>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 xml:space="preserve">Mechanic </t>
  </si>
  <si>
    <t>Remote Pilot Certificates*</t>
  </si>
  <si>
    <t>Flight Instructor Certificates*</t>
  </si>
  <si>
    <t>Glider (only)</t>
  </si>
  <si>
    <t>Rotorcraft (only)</t>
  </si>
  <si>
    <t>Sport Pilot</t>
  </si>
  <si>
    <t>Recreational</t>
  </si>
  <si>
    <r>
      <t>Student</t>
    </r>
    <r>
      <rPr>
        <vertAlign val="superscript"/>
        <sz val="8"/>
        <rFont val="Univers (W1)"/>
      </rPr>
      <t>E</t>
    </r>
  </si>
  <si>
    <t>Original Issues by CFI</t>
  </si>
  <si>
    <t>No Test</t>
  </si>
  <si>
    <t>Inspector</t>
  </si>
  <si>
    <t>Examiner</t>
  </si>
  <si>
    <t>Total Certificates Issued</t>
  </si>
  <si>
    <t>Category of Certificates</t>
  </si>
  <si>
    <t>Additional Ratings</t>
  </si>
  <si>
    <t>Original Issuances</t>
  </si>
  <si>
    <t>Calendar Year 2018</t>
  </si>
  <si>
    <t>AIRMEN CERTIFICATES ISSUED BY CATEGORY AND CONDUCTOR</t>
  </si>
  <si>
    <t xml:space="preserve">N/Ap  Not Applicable </t>
  </si>
  <si>
    <t>6/ Started in August 2016. Not included in pilot totals. The number includes applications signed by CFI.</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</si>
  <si>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</si>
  <si>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</si>
  <si>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</si>
  <si>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</si>
  <si>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</si>
  <si>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and FAA issues the certificate.</t>
  </si>
  <si>
    <t xml:space="preserve">   student pilot certificates. Designated examiners, FAA inspectors, and Certified Flight Instructors (CFIs) process student pilot certificates, </t>
  </si>
  <si>
    <t xml:space="preserve">   As of April 2016, combined medical certificate and pilot certificates are no longer issued, and there are no expiration date on the new</t>
  </si>
  <si>
    <t xml:space="preserve">   months for pilots under the age of 40.</t>
  </si>
  <si>
    <t xml:space="preserve">   applications and renewals. Student medical certifications remained valid for 24 calendar months for pilots age 40 or older, and for 60 </t>
  </si>
  <si>
    <t xml:space="preserve">   Pilot Certificates issued, nearly all obtained through the Medical Certification System. As such, the numbers included both first time </t>
  </si>
  <si>
    <t xml:space="preserve">   that do not require a medical examination. Until April 2016, Table 22 data displayed combined FAA Medical Certificate and Student </t>
  </si>
  <si>
    <r>
      <t>E</t>
    </r>
    <r>
      <rPr>
        <sz val="8"/>
        <rFont val="Univers (W1)"/>
      </rPr>
      <t xml:space="preserve">  Student certificates issued are estimated. They include those with a medical certification (Table 22), as well as those from Table 16</t>
    </r>
  </si>
  <si>
    <t>*/  Prior to 2001, repairmen were included with mechanics.</t>
  </si>
  <si>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</si>
  <si>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</si>
  <si>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</si>
  <si>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</si>
  <si>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</si>
  <si>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Remote Pilot Certificates 6/</t>
  </si>
  <si>
    <t>Instrument Ratings 2/</t>
  </si>
  <si>
    <t>Flight Instructor Certificates 1/</t>
  </si>
  <si>
    <t>CALENDAR YEARS 2009 - 2018</t>
  </si>
  <si>
    <t>ORIGINAL AIRMEN CERTIFICATES ISSUED BY CATEGORY</t>
  </si>
  <si>
    <t>TABLE 17</t>
  </si>
  <si>
    <t>Repairman Light Sport Aircraft  5/</t>
  </si>
  <si>
    <t>Student 1/</t>
  </si>
  <si>
    <t>ADDITIONAL AIRMEN CERTIFICATES ISSUED BY CATEGORY</t>
  </si>
  <si>
    <t>TABLE 18</t>
  </si>
  <si>
    <t>N/A--Not applicable</t>
  </si>
  <si>
    <t>* Not included in Total</t>
  </si>
  <si>
    <t>Repairman Light Sport Arcft</t>
  </si>
  <si>
    <t>Percent Approved</t>
  </si>
  <si>
    <t xml:space="preserve">Dis approved </t>
  </si>
  <si>
    <t>Approved</t>
  </si>
  <si>
    <t>CALENDAR YEAR 2018</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</si>
  <si>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</si>
  <si>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</si>
  <si>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</si>
  <si>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</si>
  <si>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</si>
  <si>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</si>
  <si>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</si>
  <si>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</si>
  <si>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</si>
  <si>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</si>
  <si>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</si>
  <si>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</si>
  <si>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</si>
  <si>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</si>
  <si>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 xml:space="preserve">    process student pilot certificates, and FAA issues the new plastic certificate. </t>
  </si>
  <si>
    <t xml:space="preserve">    date on the new student pilot certificates. Designated examiners, FAA inspectors, and Certified Flight Instructors (CFIs) </t>
  </si>
  <si>
    <t xml:space="preserve">    As of April 2016, combined medical certificate and pilot certificates are no longer issued, and there will be no expiration </t>
  </si>
  <si>
    <t xml:space="preserve">    and for 60 months for pilots under the age of 40.</t>
  </si>
  <si>
    <t xml:space="preserve">    applications and renewals. Student medical certifications remained valid for 24 calendar months for pilots age 40 or older, </t>
  </si>
  <si>
    <t xml:space="preserve">    obtained through the Medical Certification System. As such, the numbers include both first time medical certification</t>
  </si>
  <si>
    <t>*  Until April 2016, this table shows combined FAA Medical Certificate and Student Pilot Certificates issued, nearly all</t>
  </si>
  <si>
    <r>
      <t>E</t>
    </r>
    <r>
      <rPr>
        <sz val="9"/>
        <rFont val="Univers (W1)"/>
      </rPr>
      <t xml:space="preserve">  Student certificates issued are estimated.</t>
    </r>
  </si>
  <si>
    <t>December</t>
  </si>
  <si>
    <t>November</t>
  </si>
  <si>
    <t>October</t>
  </si>
  <si>
    <t>September</t>
  </si>
  <si>
    <t>August</t>
  </si>
  <si>
    <t>July</t>
  </si>
  <si>
    <t>June</t>
  </si>
  <si>
    <t>May</t>
  </si>
  <si>
    <t>April</t>
  </si>
  <si>
    <t>March</t>
  </si>
  <si>
    <t>February</t>
  </si>
  <si>
    <t>January</t>
  </si>
  <si>
    <t>2016*</t>
  </si>
  <si>
    <t>2017*</t>
  </si>
  <si>
    <t>2018*</t>
  </si>
  <si>
    <t>YEAR</t>
  </si>
  <si>
    <t>2009 - 2018</t>
  </si>
  <si>
    <t>STUDENT CERTIFICATES ISSUED, BY MONTH:</t>
  </si>
  <si>
    <t>TABLE 22</t>
  </si>
  <si>
    <t xml:space="preserve">  8/  Historically, numbers represented all certificates on record. No medical examination required. In 2016, Federal Regulation required that airmen</t>
  </si>
  <si>
    <t xml:space="preserve">        without a plastic certificate no longer considered active. Therefore, starting with 2016, those airmen with a paper certificate only were excluded. </t>
  </si>
  <si>
    <t xml:space="preserve">       Data for 1996 and 1997 are limited to certificates held by those under 70 years of age.</t>
  </si>
  <si>
    <t xml:space="preserve">  5/  Historically, numbers represented all certificates on record. No medical examination required. In 2016, Federal Regulation required that airmen </t>
  </si>
  <si>
    <t xml:space="preserve">       without a plastic certificate no longer considered active. Therefore, starting with 2016, those airmen with a paper certificate only were excluded.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</si>
</sst>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 ;\(#,##0\)"/>
    <numFmt numFmtId="165" formatCode="mmmm\ dd\,\ yyyy"/>
    <numFmt numFmtId="166" formatCode="&quot;----&quot;"/>
    <numFmt numFmtId="167" formatCode="&quot;----  &quot;"/>
    <numFmt numFmtId="168" formatCode="0.0%"/>
    <numFmt numFmtId="169" formatCode="0.0"/>
    <numFmt numFmtId="170" formatCode="#,##0\ \ \p"/>
  </numFmts>
  <fonts count="35">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scheme val="minor"/>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11"/>
      <color rgb="FF000000"/>
      <name val="Calibri"/>
      <family val="2"/>
      <scheme val="minor"/>
    </font>
    <font>
      <sz val="9"/>
      <name val="Univers (W1)"/>
    </font>
    <font>
      <b/>
      <sz val="9"/>
      <name val="Univers (W1)"/>
    </font>
    <font>
      <sz val="7.5"/>
      <name val="Univers (W1)"/>
    </font>
    <font>
      <sz val="9"/>
      <name val="Univers (W1)"/>
      <family val="2"/>
    </font>
    <font>
      <b/>
      <sz val="9"/>
      <name val="Univers (W1)"/>
      <family val="2"/>
    </font>
    <font>
      <sz val="6"/>
      <name val="Univers (W1)"/>
    </font>
    <font>
      <b/>
      <sz val="12"/>
      <color rgb="FF000000"/>
      <name val="Calibri"/>
      <family val="2"/>
      <scheme val="minor"/>
    </font>
    <font>
      <sz val="11"/>
      <color rgb="FF333333"/>
      <name val="Calibri"/>
      <family val="2"/>
      <scheme val="minor"/>
    </font>
    <font>
      <b/>
      <sz val="14"/>
      <color rgb="FF000000"/>
      <name val="Calibri"/>
      <family val="2"/>
      <scheme val="minor"/>
    </font>
    <font>
      <b/>
      <sz val="18"/>
      <name val="Univers (W1)"/>
    </font>
    <font>
      <vertAlign val="superscript"/>
      <sz val="9"/>
      <name val="Univers (W1)"/>
    </font>
    <font>
      <sz val="12"/>
      <name val="Arial"/>
      <family val="2"/>
    </font>
  </fonts>
  <fills count="4">
    <fill>
      <patternFill patternType="none"/>
    </fill>
    <fill>
      <patternFill patternType="gray125"/>
    </fill>
    <fill>
      <patternFill patternType="solid">
        <fgColor indexed="9"/>
        <bgColor indexed="64"/>
      </patternFill>
    </fill>
    <fill>
      <patternFill patternType="solid">
        <fgColor theme="2" tint="-9.9978637043366805E-2"/>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8">
    <xf numFmtId="0" fontId="0" fillId="0" borderId="0"/>
    <xf numFmtId="0" fontId="3" fillId="0" borderId="0"/>
    <xf numFmtId="0" fontId="6" fillId="0" borderId="0"/>
    <xf numFmtId="0" fontId="9" fillId="0" borderId="0"/>
    <xf numFmtId="0" fontId="15" fillId="0" borderId="0"/>
    <xf numFmtId="0" fontId="15" fillId="0" borderId="0"/>
    <xf numFmtId="0" fontId="2" fillId="0" borderId="0"/>
    <xf numFmtId="0" fontId="2" fillId="0" borderId="0"/>
    <xf numFmtId="0" fontId="4" fillId="0" borderId="0"/>
    <xf numFmtId="0" fontId="1" fillId="0" borderId="0"/>
    <xf numFmtId="0" fontId="1" fillId="0" borderId="0"/>
    <xf numFmtId="0" fontId="1" fillId="0" borderId="0"/>
    <xf numFmtId="0" fontId="9" fillId="0" borderId="0"/>
    <xf numFmtId="0" fontId="6" fillId="0" borderId="0"/>
    <xf numFmtId="0" fontId="6" fillId="0" borderId="0"/>
    <xf numFmtId="0" fontId="6" fillId="0" borderId="0"/>
    <xf numFmtId="0" fontId="9" fillId="0" borderId="0"/>
    <xf numFmtId="9" fontId="34" fillId="0" borderId="0" applyFont="0" applyFill="0" applyBorder="0" applyAlignment="0" applyProtection="0"/>
  </cellStyleXfs>
  <cellXfs count="601">
    <xf numFmtId="0" fontId="0" fillId="0" borderId="0" xfId="0" applyFill="1" applyBorder="1" applyAlignment="1">
      <alignment horizontal="left" vertical="top"/>
    </xf>
    <xf numFmtId="0" fontId="7" fillId="0" borderId="0" xfId="2" applyFont="1" applyBorder="1"/>
    <xf numFmtId="3" fontId="7" fillId="0" borderId="0" xfId="2" applyNumberFormat="1" applyFont="1" applyBorder="1"/>
    <xf numFmtId="0" fontId="7" fillId="0" borderId="0" xfId="2" applyNumberFormat="1" applyFont="1" applyBorder="1"/>
    <xf numFmtId="0" fontId="7" fillId="0" borderId="0" xfId="2" applyFont="1"/>
    <xf numFmtId="0" fontId="7" fillId="0" borderId="0" xfId="2" applyNumberFormat="1" applyFont="1" applyBorder="1" applyAlignment="1">
      <alignment horizontal="left"/>
    </xf>
    <xf numFmtId="0" fontId="10" fillId="0" borderId="0" xfId="2" applyNumberFormat="1" applyFont="1" applyBorder="1" applyAlignment="1">
      <alignment horizontal="left"/>
    </xf>
    <xf numFmtId="0" fontId="6" fillId="0" borderId="0" xfId="2"/>
    <xf numFmtId="0" fontId="10" fillId="0" borderId="0" xfId="2" quotePrefix="1" applyNumberFormat="1" applyFont="1" applyBorder="1" applyAlignment="1">
      <alignment horizontal="left"/>
    </xf>
    <xf numFmtId="3" fontId="7" fillId="0" borderId="0" xfId="2" applyNumberFormat="1" applyFont="1"/>
    <xf numFmtId="164" fontId="7" fillId="0" borderId="0" xfId="2" applyNumberFormat="1" applyFont="1" applyBorder="1"/>
    <xf numFmtId="0" fontId="10" fillId="0" borderId="0" xfId="2" applyFont="1"/>
    <xf numFmtId="0" fontId="10" fillId="0" borderId="0" xfId="2" applyNumberFormat="1" applyFont="1" applyBorder="1"/>
    <xf numFmtId="3" fontId="7" fillId="0" borderId="0" xfId="2" applyNumberFormat="1" applyFont="1" applyBorder="1" applyAlignment="1"/>
    <xf numFmtId="3" fontId="7" fillId="0" borderId="0" xfId="2" applyNumberFormat="1" applyFont="1" applyBorder="1" applyAlignment="1">
      <alignment horizontal="left"/>
    </xf>
    <xf numFmtId="3" fontId="7" fillId="0" borderId="2" xfId="2" applyNumberFormat="1" applyFont="1" applyBorder="1" applyAlignment="1"/>
    <xf numFmtId="3" fontId="7" fillId="0" borderId="3" xfId="2" applyNumberFormat="1" applyFont="1" applyBorder="1" applyAlignment="1"/>
    <xf numFmtId="0" fontId="7" fillId="0" borderId="2" xfId="2" applyNumberFormat="1" applyFont="1" applyBorder="1" applyAlignment="1">
      <alignment horizontal="right"/>
    </xf>
    <xf numFmtId="3" fontId="7" fillId="0" borderId="4" xfId="2" applyNumberFormat="1" applyFont="1" applyBorder="1" applyAlignment="1"/>
    <xf numFmtId="3" fontId="8" fillId="0" borderId="2" xfId="2" applyNumberFormat="1" applyFont="1" applyBorder="1"/>
    <xf numFmtId="3" fontId="8" fillId="0" borderId="4" xfId="2" applyNumberFormat="1" applyFont="1" applyBorder="1"/>
    <xf numFmtId="0" fontId="8" fillId="0" borderId="0" xfId="2" applyFont="1" applyBorder="1"/>
    <xf numFmtId="3" fontId="8" fillId="0" borderId="2" xfId="2" applyNumberFormat="1" applyFont="1" applyBorder="1" applyAlignment="1"/>
    <xf numFmtId="3" fontId="8" fillId="0" borderId="3" xfId="2" applyNumberFormat="1" applyFont="1" applyBorder="1" applyAlignment="1"/>
    <xf numFmtId="0" fontId="8" fillId="0" borderId="0" xfId="2" applyNumberFormat="1" applyFont="1" applyBorder="1" applyAlignment="1">
      <alignment horizontal="left"/>
    </xf>
    <xf numFmtId="3" fontId="8" fillId="0" borderId="4" xfId="2" applyNumberFormat="1" applyFont="1" applyBorder="1" applyAlignment="1"/>
    <xf numFmtId="0" fontId="8" fillId="0" borderId="4" xfId="2" applyNumberFormat="1" applyFont="1" applyBorder="1" applyAlignment="1">
      <alignment horizontal="left"/>
    </xf>
    <xf numFmtId="3" fontId="7" fillId="0" borderId="4" xfId="2" applyNumberFormat="1" applyFont="1" applyBorder="1" applyAlignment="1">
      <alignment horizontal="right"/>
    </xf>
    <xf numFmtId="0" fontId="7" fillId="0" borderId="0" xfId="2" applyNumberFormat="1" applyFont="1" applyBorder="1" applyAlignment="1">
      <alignment vertical="center"/>
    </xf>
    <xf numFmtId="0" fontId="7" fillId="0" borderId="5" xfId="2" applyNumberFormat="1" applyFont="1" applyBorder="1" applyAlignment="1">
      <alignment horizontal="center" vertical="center"/>
    </xf>
    <xf numFmtId="0" fontId="7" fillId="0" borderId="0" xfId="2" applyFont="1" applyBorder="1" applyAlignment="1">
      <alignment horizontal="centerContinuous"/>
    </xf>
    <xf numFmtId="3" fontId="7" fillId="0" borderId="0" xfId="2" applyNumberFormat="1" applyFont="1" applyBorder="1" applyAlignment="1">
      <alignment horizontal="centerContinuous"/>
    </xf>
    <xf numFmtId="0" fontId="7" fillId="0" borderId="0" xfId="2" applyNumberFormat="1" applyFont="1" applyBorder="1" applyAlignment="1">
      <alignment horizontal="centerContinuous"/>
    </xf>
    <xf numFmtId="0" fontId="8" fillId="0" borderId="0" xfId="2" applyNumberFormat="1" applyFont="1" applyBorder="1" applyAlignment="1">
      <alignment horizontal="centerContinuous"/>
    </xf>
    <xf numFmtId="0" fontId="10" fillId="0" borderId="0" xfId="2" quotePrefix="1" applyFont="1" applyAlignment="1">
      <alignment horizontal="left"/>
    </xf>
    <xf numFmtId="3" fontId="7" fillId="0" borderId="4" xfId="2" applyNumberFormat="1" applyFont="1" applyBorder="1"/>
    <xf numFmtId="0" fontId="7" fillId="0" borderId="4" xfId="2" applyNumberFormat="1" applyFont="1" applyBorder="1" applyAlignment="1">
      <alignment horizontal="left"/>
    </xf>
    <xf numFmtId="3" fontId="6" fillId="0" borderId="0" xfId="2" applyNumberFormat="1"/>
    <xf numFmtId="0" fontId="6" fillId="0" borderId="0" xfId="2" applyAlignment="1">
      <alignment horizontal="centerContinuous"/>
    </xf>
    <xf numFmtId="0" fontId="6" fillId="0" borderId="0" xfId="2" applyBorder="1"/>
    <xf numFmtId="3" fontId="12" fillId="0" borderId="0" xfId="2" applyNumberFormat="1" applyFont="1" applyBorder="1" applyAlignment="1"/>
    <xf numFmtId="0" fontId="12" fillId="0" borderId="0" xfId="2" applyFont="1" applyBorder="1"/>
    <xf numFmtId="3" fontId="12" fillId="0" borderId="0" xfId="2" applyNumberFormat="1" applyFont="1" applyBorder="1"/>
    <xf numFmtId="0" fontId="10" fillId="0" borderId="0" xfId="2" applyFont="1" applyBorder="1"/>
    <xf numFmtId="0" fontId="6" fillId="0" borderId="0" xfId="2" applyFont="1" applyBorder="1"/>
    <xf numFmtId="0" fontId="12" fillId="0" borderId="0" xfId="2" applyFont="1"/>
    <xf numFmtId="3" fontId="12" fillId="0" borderId="0" xfId="2" applyNumberFormat="1" applyFont="1"/>
    <xf numFmtId="0" fontId="11" fillId="0" borderId="0" xfId="2" applyFont="1" applyBorder="1"/>
    <xf numFmtId="3" fontId="12" fillId="0" borderId="3" xfId="2" applyNumberFormat="1" applyFont="1" applyBorder="1" applyAlignment="1">
      <alignment horizontal="right"/>
    </xf>
    <xf numFmtId="3" fontId="12" fillId="0" borderId="4" xfId="2" applyNumberFormat="1" applyFont="1" applyBorder="1" applyAlignment="1"/>
    <xf numFmtId="3" fontId="12" fillId="0" borderId="4" xfId="2" applyNumberFormat="1" applyFont="1" applyBorder="1" applyAlignment="1">
      <alignment horizontal="right"/>
    </xf>
    <xf numFmtId="3" fontId="13" fillId="0" borderId="4" xfId="2" applyNumberFormat="1" applyFont="1" applyBorder="1"/>
    <xf numFmtId="164" fontId="6" fillId="0" borderId="0" xfId="2" applyNumberFormat="1" applyBorder="1"/>
    <xf numFmtId="164" fontId="11" fillId="0" borderId="0" xfId="2" applyNumberFormat="1" applyFont="1" applyBorder="1"/>
    <xf numFmtId="0" fontId="11" fillId="0" borderId="0" xfId="2" applyFont="1"/>
    <xf numFmtId="0" fontId="13" fillId="0" borderId="4" xfId="2" applyFont="1" applyBorder="1"/>
    <xf numFmtId="0" fontId="14" fillId="0" borderId="4" xfId="2" applyNumberFormat="1" applyFont="1" applyBorder="1" applyAlignment="1">
      <alignment horizontal="left"/>
    </xf>
    <xf numFmtId="3" fontId="13" fillId="0" borderId="6" xfId="2" applyNumberFormat="1" applyFont="1" applyBorder="1"/>
    <xf numFmtId="0" fontId="11" fillId="0" borderId="0" xfId="2" applyNumberFormat="1" applyFont="1" applyBorder="1" applyAlignment="1">
      <alignment horizontal="center" vertical="center"/>
    </xf>
    <xf numFmtId="3" fontId="12" fillId="0" borderId="0" xfId="2" applyNumberFormat="1" applyFont="1" applyBorder="1" applyAlignment="1">
      <alignment horizontal="centerContinuous"/>
    </xf>
    <xf numFmtId="0" fontId="12" fillId="0" borderId="0" xfId="2" applyFont="1" applyBorder="1" applyAlignment="1">
      <alignment horizontal="centerContinuous"/>
    </xf>
    <xf numFmtId="0" fontId="13" fillId="0" borderId="0" xfId="2" applyNumberFormat="1" applyFont="1" applyBorder="1" applyAlignment="1">
      <alignment horizontal="centerContinuous"/>
    </xf>
    <xf numFmtId="0" fontId="16" fillId="0" borderId="0" xfId="4" applyFont="1"/>
    <xf numFmtId="3" fontId="16" fillId="0" borderId="0" xfId="4" applyNumberFormat="1" applyFont="1" applyAlignment="1"/>
    <xf numFmtId="164" fontId="16" fillId="0" borderId="0" xfId="4" applyNumberFormat="1" applyFont="1" applyBorder="1"/>
    <xf numFmtId="3" fontId="16" fillId="0" borderId="0" xfId="4" applyNumberFormat="1" applyFont="1" applyBorder="1" applyAlignment="1"/>
    <xf numFmtId="0" fontId="17" fillId="0" borderId="0" xfId="4" applyFont="1" applyBorder="1"/>
    <xf numFmtId="0" fontId="17" fillId="0" borderId="0" xfId="4" applyNumberFormat="1" applyFont="1" applyBorder="1"/>
    <xf numFmtId="0" fontId="17" fillId="0" borderId="0" xfId="4" applyFont="1" applyBorder="1" applyAlignment="1">
      <alignment horizontal="centerContinuous"/>
    </xf>
    <xf numFmtId="0" fontId="18" fillId="0" borderId="0" xfId="2" applyFont="1" applyBorder="1"/>
    <xf numFmtId="0" fontId="18" fillId="0" borderId="0" xfId="2" applyNumberFormat="1" applyFont="1" applyBorder="1"/>
    <xf numFmtId="164" fontId="7" fillId="0" borderId="0" xfId="2" applyNumberFormat="1" applyFont="1" applyBorder="1" applyAlignment="1">
      <alignment horizontal="right"/>
    </xf>
    <xf numFmtId="0" fontId="18" fillId="0" borderId="0" xfId="2" applyFont="1"/>
    <xf numFmtId="164" fontId="18" fillId="0" borderId="0" xfId="2" applyNumberFormat="1" applyFont="1" applyBorder="1"/>
    <xf numFmtId="164" fontId="7" fillId="0" borderId="0" xfId="2" applyNumberFormat="1" applyFont="1" applyBorder="1" applyProtection="1">
      <protection locked="0"/>
    </xf>
    <xf numFmtId="164" fontId="8" fillId="0" borderId="2" xfId="2" applyNumberFormat="1" applyFont="1" applyBorder="1"/>
    <xf numFmtId="164" fontId="8" fillId="0" borderId="3" xfId="2" applyNumberFormat="1" applyFont="1" applyBorder="1" applyProtection="1">
      <protection locked="0"/>
    </xf>
    <xf numFmtId="164" fontId="8" fillId="0" borderId="3" xfId="2" applyNumberFormat="1" applyFont="1" applyBorder="1" applyAlignment="1">
      <alignment horizontal="right"/>
    </xf>
    <xf numFmtId="164" fontId="8" fillId="0" borderId="0" xfId="2" applyNumberFormat="1" applyFont="1" applyBorder="1"/>
    <xf numFmtId="164" fontId="8" fillId="0" borderId="4" xfId="2" applyNumberFormat="1" applyFont="1" applyBorder="1" applyProtection="1">
      <protection locked="0"/>
    </xf>
    <xf numFmtId="164" fontId="8" fillId="0" borderId="4" xfId="2" applyNumberFormat="1" applyFont="1" applyBorder="1" applyAlignment="1">
      <alignment horizontal="right"/>
    </xf>
    <xf numFmtId="164" fontId="7" fillId="0" borderId="4" xfId="2" applyNumberFormat="1" applyFont="1" applyBorder="1" applyProtection="1">
      <protection locked="0"/>
    </xf>
    <xf numFmtId="164" fontId="7" fillId="0" borderId="4" xfId="2" applyNumberFormat="1" applyFont="1" applyBorder="1" applyAlignment="1">
      <alignment horizontal="right"/>
    </xf>
    <xf numFmtId="164" fontId="8" fillId="0" borderId="0" xfId="2" applyNumberFormat="1" applyFont="1" applyBorder="1" applyProtection="1">
      <protection locked="0"/>
    </xf>
    <xf numFmtId="164" fontId="7" fillId="0" borderId="4" xfId="2" applyNumberFormat="1" applyFont="1" applyBorder="1"/>
    <xf numFmtId="164" fontId="8" fillId="0" borderId="2" xfId="2" applyNumberFormat="1" applyFont="1" applyBorder="1" applyProtection="1">
      <protection locked="0"/>
    </xf>
    <xf numFmtId="164" fontId="8" fillId="0" borderId="4" xfId="2" applyNumberFormat="1" applyFont="1" applyBorder="1"/>
    <xf numFmtId="164" fontId="7" fillId="0" borderId="2" xfId="2" applyNumberFormat="1" applyFont="1" applyBorder="1" applyProtection="1">
      <protection locked="0"/>
    </xf>
    <xf numFmtId="164" fontId="7" fillId="0" borderId="4" xfId="2" applyNumberFormat="1" applyFont="1" applyBorder="1" applyAlignment="1" applyProtection="1">
      <alignment horizontal="right"/>
      <protection locked="0"/>
    </xf>
    <xf numFmtId="164" fontId="8" fillId="0" borderId="0" xfId="2" applyNumberFormat="1" applyFont="1" applyBorder="1" applyAlignment="1">
      <alignment horizontal="right"/>
    </xf>
    <xf numFmtId="0" fontId="14" fillId="0" borderId="0" xfId="2" applyNumberFormat="1" applyFont="1" applyBorder="1"/>
    <xf numFmtId="164" fontId="8" fillId="0" borderId="0" xfId="2" applyNumberFormat="1" applyFont="1" applyFill="1" applyBorder="1" applyProtection="1">
      <protection locked="0"/>
    </xf>
    <xf numFmtId="164" fontId="8" fillId="0" borderId="2" xfId="2" applyNumberFormat="1" applyFont="1" applyFill="1" applyBorder="1" applyProtection="1">
      <protection locked="0"/>
    </xf>
    <xf numFmtId="164" fontId="8" fillId="0" borderId="2" xfId="2" applyNumberFormat="1" applyFont="1" applyBorder="1" applyAlignment="1">
      <alignment horizontal="right"/>
    </xf>
    <xf numFmtId="164" fontId="8" fillId="0" borderId="6" xfId="2" applyNumberFormat="1" applyFont="1" applyBorder="1" applyAlignment="1">
      <alignment horizontal="right"/>
    </xf>
    <xf numFmtId="0" fontId="7" fillId="0" borderId="0" xfId="2" applyFont="1" applyBorder="1" applyAlignment="1">
      <alignment wrapText="1"/>
    </xf>
    <xf numFmtId="0" fontId="7" fillId="0" borderId="5" xfId="2" applyNumberFormat="1" applyFont="1" applyBorder="1" applyAlignment="1">
      <alignment horizontal="center" wrapText="1"/>
    </xf>
    <xf numFmtId="0" fontId="19" fillId="0" borderId="0" xfId="2" applyNumberFormat="1" applyFont="1" applyBorder="1" applyAlignment="1"/>
    <xf numFmtId="165" fontId="19" fillId="0" borderId="0" xfId="2" applyNumberFormat="1" applyFont="1" applyBorder="1" applyAlignment="1"/>
    <xf numFmtId="3" fontId="7" fillId="0" borderId="0" xfId="2" applyNumberFormat="1" applyFont="1" applyAlignment="1"/>
    <xf numFmtId="0" fontId="8" fillId="0" borderId="0" xfId="2" applyFont="1" applyBorder="1" applyAlignment="1">
      <alignment horizontal="right"/>
    </xf>
    <xf numFmtId="3" fontId="8" fillId="0" borderId="0" xfId="2" applyNumberFormat="1" applyFont="1" applyBorder="1"/>
    <xf numFmtId="3" fontId="8" fillId="0" borderId="0" xfId="2" applyNumberFormat="1" applyFont="1" applyBorder="1" applyAlignment="1"/>
    <xf numFmtId="0" fontId="8" fillId="0" borderId="0" xfId="2" applyNumberFormat="1" applyFont="1" applyBorder="1"/>
    <xf numFmtId="3" fontId="8" fillId="0" borderId="4" xfId="2" applyNumberFormat="1" applyFont="1" applyBorder="1" applyAlignment="1">
      <alignment horizontal="right"/>
    </xf>
    <xf numFmtId="164" fontId="7" fillId="2" borderId="4" xfId="2" applyNumberFormat="1" applyFont="1" applyFill="1" applyBorder="1" applyAlignment="1">
      <alignment horizontal="right"/>
    </xf>
    <xf numFmtId="0" fontId="14" fillId="0" borderId="4" xfId="2" applyNumberFormat="1" applyFont="1" applyBorder="1"/>
    <xf numFmtId="3" fontId="8" fillId="0" borderId="6" xfId="2" applyNumberFormat="1" applyFont="1" applyBorder="1" applyAlignment="1"/>
    <xf numFmtId="0" fontId="7" fillId="0" borderId="0" xfId="2" applyNumberFormat="1" applyFont="1" applyBorder="1" applyAlignment="1">
      <alignment horizontal="center" vertical="center"/>
    </xf>
    <xf numFmtId="3" fontId="8" fillId="0" borderId="0" xfId="2" applyNumberFormat="1" applyFont="1" applyBorder="1" applyAlignment="1">
      <alignment horizontal="centerContinuous"/>
    </xf>
    <xf numFmtId="0" fontId="14" fillId="0" borderId="0" xfId="2" applyNumberFormat="1" applyFont="1" applyBorder="1" applyAlignment="1">
      <alignment horizontal="centerContinuous"/>
    </xf>
    <xf numFmtId="165" fontId="8" fillId="0" borderId="0" xfId="2" applyNumberFormat="1" applyFont="1" applyBorder="1" applyAlignment="1">
      <alignment horizontal="centerContinuous"/>
    </xf>
    <xf numFmtId="0" fontId="7" fillId="0" borderId="0" xfId="2" applyFont="1" applyAlignment="1">
      <alignment horizontal="centerContinuous"/>
    </xf>
    <xf numFmtId="0" fontId="14" fillId="0" borderId="3" xfId="2" applyNumberFormat="1" applyFont="1" applyBorder="1" applyAlignment="1">
      <alignment horizontal="left"/>
    </xf>
    <xf numFmtId="0" fontId="10" fillId="0" borderId="5" xfId="2" applyNumberFormat="1" applyFont="1" applyBorder="1" applyAlignment="1">
      <alignment horizontal="center" wrapText="1"/>
    </xf>
    <xf numFmtId="0" fontId="10" fillId="0" borderId="5" xfId="2" applyNumberFormat="1" applyFont="1" applyBorder="1" applyAlignment="1">
      <alignment horizontal="center" vertical="center"/>
    </xf>
    <xf numFmtId="0" fontId="14" fillId="0" borderId="4" xfId="2" applyNumberFormat="1" applyFont="1" applyBorder="1" applyAlignment="1"/>
    <xf numFmtId="0" fontId="8" fillId="0" borderId="4" xfId="2" quotePrefix="1" applyNumberFormat="1" applyFont="1" applyBorder="1" applyAlignment="1">
      <alignment horizontal="left"/>
    </xf>
    <xf numFmtId="164" fontId="7" fillId="0" borderId="3" xfId="2" applyNumberFormat="1" applyFont="1" applyBorder="1" applyProtection="1">
      <protection locked="0"/>
    </xf>
    <xf numFmtId="164" fontId="7" fillId="0" borderId="3" xfId="2" applyNumberFormat="1" applyFont="1" applyBorder="1"/>
    <xf numFmtId="0" fontId="14" fillId="0" borderId="0" xfId="2" applyNumberFormat="1" applyFont="1" applyBorder="1" applyAlignment="1">
      <alignment horizontal="left"/>
    </xf>
    <xf numFmtId="164" fontId="8" fillId="0" borderId="6" xfId="2" applyNumberFormat="1" applyFont="1" applyBorder="1"/>
    <xf numFmtId="0" fontId="7" fillId="0" borderId="0" xfId="2" applyFont="1" applyBorder="1" applyAlignment="1">
      <alignment vertical="top"/>
    </xf>
    <xf numFmtId="37" fontId="8" fillId="0" borderId="0" xfId="2" applyNumberFormat="1" applyFont="1" applyBorder="1" applyAlignment="1"/>
    <xf numFmtId="37" fontId="8" fillId="0" borderId="2" xfId="2" applyNumberFormat="1" applyFont="1" applyBorder="1" applyAlignment="1"/>
    <xf numFmtId="37" fontId="8" fillId="0" borderId="3" xfId="2" applyNumberFormat="1" applyFont="1" applyBorder="1" applyAlignment="1"/>
    <xf numFmtId="37" fontId="8" fillId="0" borderId="4" xfId="2" applyNumberFormat="1" applyFont="1" applyBorder="1" applyAlignment="1"/>
    <xf numFmtId="167" fontId="8" fillId="0" borderId="4" xfId="2" applyNumberFormat="1" applyFont="1" applyBorder="1" applyAlignment="1">
      <alignment horizontal="right"/>
    </xf>
    <xf numFmtId="37" fontId="7" fillId="0" borderId="2" xfId="2" applyNumberFormat="1" applyFont="1" applyBorder="1" applyAlignment="1"/>
    <xf numFmtId="37" fontId="7" fillId="0" borderId="4" xfId="2" applyNumberFormat="1" applyFont="1" applyBorder="1" applyAlignment="1"/>
    <xf numFmtId="37" fontId="7" fillId="0" borderId="4" xfId="2" applyNumberFormat="1" applyFont="1" applyFill="1" applyBorder="1" applyAlignment="1"/>
    <xf numFmtId="37" fontId="8" fillId="0" borderId="6" xfId="2" applyNumberFormat="1" applyFont="1" applyBorder="1" applyAlignment="1"/>
    <xf numFmtId="0" fontId="7" fillId="0" borderId="0" xfId="2" applyNumberFormat="1" applyFont="1" applyBorder="1" applyAlignment="1">
      <alignment horizontal="center"/>
    </xf>
    <xf numFmtId="0" fontId="8" fillId="0" borderId="0" xfId="2" applyNumberFormat="1" applyFont="1" applyBorder="1" applyAlignment="1">
      <alignment horizontal="center"/>
    </xf>
    <xf numFmtId="0" fontId="14" fillId="0" borderId="0" xfId="2" applyNumberFormat="1" applyFont="1" applyBorder="1" applyAlignment="1">
      <alignment horizontal="center"/>
    </xf>
    <xf numFmtId="0" fontId="7" fillId="0" borderId="0" xfId="2" applyFont="1" applyBorder="1" applyAlignment="1"/>
    <xf numFmtId="167" fontId="7" fillId="0" borderId="0" xfId="2" applyNumberFormat="1" applyFont="1" applyBorder="1"/>
    <xf numFmtId="167" fontId="7" fillId="0" borderId="0" xfId="2" applyNumberFormat="1" applyFont="1" applyBorder="1" applyAlignment="1"/>
    <xf numFmtId="37" fontId="7" fillId="0" borderId="0" xfId="2" applyNumberFormat="1" applyFont="1" applyBorder="1" applyAlignment="1"/>
    <xf numFmtId="37" fontId="8" fillId="0" borderId="0" xfId="2" applyNumberFormat="1" applyFont="1" applyBorder="1" applyAlignment="1">
      <alignment horizontal="right"/>
    </xf>
    <xf numFmtId="37" fontId="8" fillId="0" borderId="2" xfId="2" applyNumberFormat="1" applyFont="1" applyBorder="1" applyAlignment="1">
      <alignment horizontal="right"/>
    </xf>
    <xf numFmtId="37" fontId="8" fillId="0" borderId="3" xfId="2" applyNumberFormat="1" applyFont="1" applyBorder="1" applyAlignment="1">
      <alignment horizontal="right"/>
    </xf>
    <xf numFmtId="0" fontId="8" fillId="0" borderId="0" xfId="2" applyNumberFormat="1" applyFont="1" applyBorder="1" applyAlignment="1"/>
    <xf numFmtId="0" fontId="10" fillId="0" borderId="5" xfId="2" applyNumberFormat="1" applyFont="1" applyBorder="1" applyAlignment="1">
      <alignment horizontal="center"/>
    </xf>
    <xf numFmtId="164" fontId="8" fillId="0" borderId="0" xfId="2" applyNumberFormat="1" applyFont="1" applyBorder="1" applyAlignment="1" applyProtection="1">
      <alignment horizontal="right"/>
      <protection locked="0"/>
    </xf>
    <xf numFmtId="164" fontId="8" fillId="0" borderId="3" xfId="2" applyNumberFormat="1" applyFont="1" applyBorder="1"/>
    <xf numFmtId="164" fontId="7" fillId="0" borderId="4" xfId="2" applyNumberFormat="1" applyFont="1" applyBorder="1" applyAlignment="1" applyProtection="1">
      <protection locked="0"/>
    </xf>
    <xf numFmtId="164" fontId="8" fillId="0" borderId="4" xfId="2" applyNumberFormat="1" applyFont="1" applyBorder="1" applyAlignment="1" applyProtection="1">
      <alignment horizontal="right"/>
      <protection locked="0"/>
    </xf>
    <xf numFmtId="165" fontId="8" fillId="0" borderId="0" xfId="2" applyNumberFormat="1" applyFont="1" applyBorder="1" applyAlignment="1">
      <alignment horizontal="center"/>
    </xf>
    <xf numFmtId="164" fontId="8" fillId="0" borderId="4" xfId="2" applyNumberFormat="1" applyFont="1" applyBorder="1" applyAlignment="1">
      <alignment horizontal="left"/>
    </xf>
    <xf numFmtId="0" fontId="7" fillId="0" borderId="0" xfId="0" applyNumberFormat="1" applyFont="1" applyBorder="1" applyAlignment="1">
      <alignment horizontal="left"/>
    </xf>
    <xf numFmtId="3" fontId="16" fillId="0" borderId="0" xfId="4" applyNumberFormat="1" applyFont="1"/>
    <xf numFmtId="0" fontId="7" fillId="0" borderId="0" xfId="2" quotePrefix="1" applyNumberFormat="1" applyFont="1" applyBorder="1" applyAlignment="1">
      <alignment horizontal="left"/>
    </xf>
    <xf numFmtId="0" fontId="10" fillId="0" borderId="0" xfId="2" applyFont="1" applyBorder="1" applyAlignment="1"/>
    <xf numFmtId="0" fontId="7" fillId="0" borderId="0" xfId="2" applyNumberFormat="1" applyFont="1" applyFill="1" applyBorder="1" applyAlignment="1">
      <alignment horizontal="left"/>
    </xf>
    <xf numFmtId="166" fontId="7" fillId="0" borderId="4" xfId="2" applyNumberFormat="1" applyFont="1" applyBorder="1" applyAlignment="1">
      <alignment horizontal="right"/>
    </xf>
    <xf numFmtId="0" fontId="8" fillId="0" borderId="0" xfId="2" applyNumberFormat="1" applyFont="1" applyFill="1" applyBorder="1" applyAlignment="1">
      <alignment horizontal="centerContinuous"/>
    </xf>
    <xf numFmtId="0" fontId="7" fillId="0" borderId="0" xfId="2" applyNumberFormat="1" applyFont="1" applyBorder="1" applyAlignment="1">
      <alignment horizontal="left" indent="1"/>
    </xf>
    <xf numFmtId="0" fontId="19" fillId="0" borderId="0" xfId="2" applyNumberFormat="1" applyFont="1" applyBorder="1" applyAlignment="1">
      <alignment horizontal="centerContinuous"/>
    </xf>
    <xf numFmtId="165" fontId="19" fillId="0" borderId="0" xfId="2" applyNumberFormat="1" applyFont="1" applyBorder="1" applyAlignment="1">
      <alignment horizontal="centerContinuous"/>
    </xf>
    <xf numFmtId="164" fontId="8" fillId="0" borderId="5" xfId="2" applyNumberFormat="1" applyFont="1" applyBorder="1" applyAlignment="1">
      <alignment horizontal="center"/>
    </xf>
    <xf numFmtId="164" fontId="8" fillId="0" borderId="5" xfId="2" applyNumberFormat="1" applyFont="1" applyBorder="1" applyAlignment="1">
      <alignment horizontal="center" wrapText="1"/>
    </xf>
    <xf numFmtId="0" fontId="8" fillId="0" borderId="5" xfId="2" applyNumberFormat="1" applyFont="1" applyBorder="1" applyAlignment="1">
      <alignment horizontal="center"/>
    </xf>
    <xf numFmtId="0" fontId="8" fillId="0" borderId="5" xfId="2" applyNumberFormat="1" applyFont="1" applyBorder="1" applyAlignment="1">
      <alignment horizontal="center" wrapText="1"/>
    </xf>
    <xf numFmtId="164" fontId="14" fillId="0" borderId="5" xfId="2" applyNumberFormat="1" applyFont="1" applyBorder="1" applyAlignment="1">
      <alignment horizontal="center"/>
    </xf>
    <xf numFmtId="0" fontId="14" fillId="0" borderId="5" xfId="2" applyNumberFormat="1" applyFont="1" applyBorder="1" applyAlignment="1">
      <alignment horizontal="center" wrapText="1"/>
    </xf>
    <xf numFmtId="0" fontId="14" fillId="0" borderId="5" xfId="2" applyNumberFormat="1" applyFont="1" applyBorder="1" applyAlignment="1">
      <alignment horizontal="center"/>
    </xf>
    <xf numFmtId="3" fontId="8" fillId="0" borderId="4" xfId="2" applyNumberFormat="1" applyFont="1" applyBorder="1" applyAlignment="1">
      <alignment wrapText="1"/>
    </xf>
    <xf numFmtId="0" fontId="8" fillId="0" borderId="4" xfId="2" applyNumberFormat="1" applyFont="1" applyBorder="1" applyAlignment="1">
      <alignment horizontal="left" wrapText="1"/>
    </xf>
    <xf numFmtId="0" fontId="7" fillId="0" borderId="4" xfId="2" applyNumberFormat="1" applyFont="1" applyBorder="1" applyAlignment="1">
      <alignment horizontal="left" indent="2"/>
    </xf>
    <xf numFmtId="0" fontId="7" fillId="0" borderId="4" xfId="2" applyNumberFormat="1" applyFont="1" applyBorder="1" applyAlignment="1">
      <alignment horizontal="left" indent="3"/>
    </xf>
    <xf numFmtId="0" fontId="7" fillId="0" borderId="4" xfId="2" quotePrefix="1" applyNumberFormat="1" applyFont="1" applyBorder="1" applyAlignment="1">
      <alignment horizontal="left" indent="2"/>
    </xf>
    <xf numFmtId="0" fontId="7" fillId="0" borderId="3" xfId="2" applyNumberFormat="1" applyFont="1" applyBorder="1" applyAlignment="1">
      <alignment horizontal="left" indent="2"/>
    </xf>
    <xf numFmtId="0" fontId="14" fillId="0" borderId="4" xfId="2" applyNumberFormat="1" applyFont="1" applyBorder="1" applyAlignment="1">
      <alignment horizontal="left" indent="2"/>
    </xf>
    <xf numFmtId="0" fontId="10" fillId="0" borderId="4" xfId="2" applyNumberFormat="1" applyFont="1" applyBorder="1" applyAlignment="1">
      <alignment horizontal="left" indent="2"/>
    </xf>
    <xf numFmtId="0" fontId="10" fillId="0" borderId="4" xfId="2" applyNumberFormat="1" applyFont="1" applyBorder="1" applyAlignment="1">
      <alignment horizontal="left" indent="3"/>
    </xf>
    <xf numFmtId="0" fontId="10" fillId="0" borderId="4" xfId="2" applyNumberFormat="1" applyFont="1" applyBorder="1" applyAlignment="1">
      <alignment horizontal="left" wrapText="1" indent="3"/>
    </xf>
    <xf numFmtId="0" fontId="10" fillId="0" borderId="4" xfId="2" applyNumberFormat="1" applyFont="1" applyBorder="1" applyAlignment="1">
      <alignment horizontal="left" wrapText="1" indent="2"/>
    </xf>
    <xf numFmtId="0" fontId="14" fillId="0" borderId="4" xfId="2" applyNumberFormat="1" applyFont="1" applyBorder="1" applyAlignment="1">
      <alignment horizontal="left" wrapText="1"/>
    </xf>
    <xf numFmtId="0" fontId="14" fillId="0" borderId="4" xfId="2" applyNumberFormat="1" applyFont="1" applyBorder="1" applyAlignment="1">
      <alignment horizontal="left" wrapText="1" indent="2"/>
    </xf>
    <xf numFmtId="3" fontId="7" fillId="0" borderId="4" xfId="2" applyNumberFormat="1" applyFont="1" applyBorder="1" applyAlignment="1"/>
    <xf numFmtId="0" fontId="8" fillId="0" borderId="4" xfId="2" applyNumberFormat="1" applyFont="1" applyBorder="1" applyAlignment="1">
      <alignment horizontal="left"/>
    </xf>
    <xf numFmtId="164" fontId="8" fillId="0" borderId="4" xfId="2" applyNumberFormat="1" applyFont="1" applyBorder="1" applyAlignment="1">
      <alignment horizontal="right"/>
    </xf>
    <xf numFmtId="164" fontId="7" fillId="0" borderId="4" xfId="2" applyNumberFormat="1" applyFont="1" applyBorder="1" applyAlignment="1">
      <alignment horizontal="right"/>
    </xf>
    <xf numFmtId="164" fontId="7" fillId="0" borderId="4" xfId="2" applyNumberFormat="1" applyFont="1" applyBorder="1"/>
    <xf numFmtId="164" fontId="7" fillId="0" borderId="4" xfId="2" applyNumberFormat="1" applyFont="1" applyBorder="1" applyAlignment="1" applyProtection="1">
      <alignment horizontal="right"/>
      <protection locked="0"/>
    </xf>
    <xf numFmtId="164" fontId="8" fillId="0" borderId="6" xfId="2" applyNumberFormat="1" applyFont="1" applyBorder="1" applyAlignment="1">
      <alignment horizontal="right"/>
    </xf>
    <xf numFmtId="37" fontId="7" fillId="0" borderId="4" xfId="2" applyNumberFormat="1" applyFont="1" applyBorder="1" applyAlignment="1"/>
    <xf numFmtId="164" fontId="8" fillId="0" borderId="3" xfId="2" applyNumberFormat="1" applyFont="1" applyBorder="1" applyAlignment="1" applyProtection="1">
      <alignment horizontal="right"/>
      <protection locked="0"/>
    </xf>
    <xf numFmtId="164" fontId="8" fillId="0" borderId="4" xfId="2" applyNumberFormat="1" applyFont="1" applyBorder="1" applyAlignment="1" applyProtection="1">
      <alignment horizontal="right"/>
      <protection locked="0"/>
    </xf>
    <xf numFmtId="164" fontId="8" fillId="0" borderId="4" xfId="2" applyNumberFormat="1" applyFont="1" applyBorder="1" applyAlignment="1">
      <alignment horizontal="left"/>
    </xf>
    <xf numFmtId="0" fontId="10" fillId="0" borderId="4" xfId="0" applyNumberFormat="1" applyFont="1" applyBorder="1" applyAlignment="1">
      <alignment horizontal="left" wrapText="1" indent="2"/>
    </xf>
    <xf numFmtId="0" fontId="10" fillId="0" borderId="4" xfId="0" applyNumberFormat="1" applyFont="1" applyBorder="1" applyAlignment="1">
      <alignment horizontal="left" wrapText="1" indent="3"/>
    </xf>
    <xf numFmtId="164" fontId="7" fillId="0" borderId="4" xfId="2" applyNumberFormat="1" applyFont="1" applyBorder="1" applyAlignment="1">
      <alignment horizontal="left" indent="3"/>
    </xf>
    <xf numFmtId="0" fontId="10" fillId="0" borderId="3" xfId="2" applyNumberFormat="1" applyFont="1" applyBorder="1" applyAlignment="1">
      <alignment horizontal="left" indent="3"/>
    </xf>
    <xf numFmtId="0" fontId="8" fillId="0" borderId="4" xfId="2" applyFont="1" applyBorder="1"/>
    <xf numFmtId="0" fontId="7" fillId="0" borderId="3" xfId="2" applyFont="1" applyBorder="1" applyAlignment="1">
      <alignment horizontal="left" indent="2"/>
    </xf>
    <xf numFmtId="0" fontId="8" fillId="0" borderId="4" xfId="2" applyNumberFormat="1" applyFont="1" applyBorder="1" applyAlignment="1">
      <alignment horizontal="left" indent="2"/>
    </xf>
    <xf numFmtId="164" fontId="7" fillId="0" borderId="4" xfId="2" applyNumberFormat="1" applyFont="1" applyBorder="1" applyAlignment="1">
      <alignment horizontal="left" indent="4"/>
    </xf>
    <xf numFmtId="0" fontId="25" fillId="0" borderId="4" xfId="2" applyNumberFormat="1" applyFont="1" applyBorder="1" applyAlignment="1">
      <alignment horizontal="right"/>
    </xf>
    <xf numFmtId="0" fontId="8" fillId="0" borderId="3" xfId="2" applyNumberFormat="1" applyFont="1" applyBorder="1" applyAlignment="1">
      <alignment horizontal="left" vertical="top"/>
    </xf>
    <xf numFmtId="3" fontId="8" fillId="0" borderId="3" xfId="2" applyNumberFormat="1" applyFont="1" applyBorder="1" applyAlignment="1">
      <alignment vertical="top"/>
    </xf>
    <xf numFmtId="0" fontId="10" fillId="0" borderId="3" xfId="2" applyNumberFormat="1" applyFont="1" applyBorder="1" applyAlignment="1">
      <alignment horizontal="right" vertical="top"/>
    </xf>
    <xf numFmtId="3" fontId="8" fillId="0" borderId="2" xfId="2" applyNumberFormat="1" applyFont="1" applyBorder="1" applyAlignment="1">
      <alignment vertical="top"/>
    </xf>
    <xf numFmtId="0" fontId="6" fillId="0" borderId="0" xfId="2" applyAlignment="1">
      <alignment vertical="top"/>
    </xf>
    <xf numFmtId="0" fontId="8" fillId="0" borderId="0" xfId="2" applyFont="1" applyBorder="1" applyAlignment="1">
      <alignment vertical="top"/>
    </xf>
    <xf numFmtId="0" fontId="26" fillId="0" borderId="0" xfId="4" applyFont="1"/>
    <xf numFmtId="0" fontId="26" fillId="0" borderId="0" xfId="4" applyFont="1" applyBorder="1"/>
    <xf numFmtId="3" fontId="26" fillId="0" borderId="0" xfId="4" applyNumberFormat="1" applyFont="1" applyBorder="1" applyAlignment="1"/>
    <xf numFmtId="164" fontId="26" fillId="0" borderId="0" xfId="4" applyNumberFormat="1" applyFont="1" applyBorder="1"/>
    <xf numFmtId="3" fontId="27" fillId="0" borderId="0" xfId="4" applyNumberFormat="1" applyFont="1" applyBorder="1" applyAlignment="1">
      <alignment horizontal="centerContinuous"/>
    </xf>
    <xf numFmtId="0" fontId="26" fillId="0" borderId="0" xfId="4" applyFont="1" applyAlignment="1">
      <alignment horizontal="centerContinuous"/>
    </xf>
    <xf numFmtId="3" fontId="26" fillId="0" borderId="0" xfId="4" applyNumberFormat="1" applyFont="1" applyBorder="1" applyAlignment="1">
      <alignment horizontal="centerContinuous"/>
    </xf>
    <xf numFmtId="164" fontId="26" fillId="0" borderId="0" xfId="4" applyNumberFormat="1" applyFont="1" applyBorder="1" applyAlignment="1">
      <alignment horizontal="centerContinuous"/>
    </xf>
    <xf numFmtId="0" fontId="27" fillId="0" borderId="0" xfId="4" applyNumberFormat="1" applyFont="1" applyBorder="1" applyAlignment="1">
      <alignment horizontal="centerContinuous"/>
    </xf>
    <xf numFmtId="0" fontId="26" fillId="0" borderId="0" xfId="4" applyFont="1" applyBorder="1" applyAlignment="1">
      <alignment horizontal="centerContinuous"/>
    </xf>
    <xf numFmtId="0" fontId="27" fillId="0" borderId="0" xfId="2" applyNumberFormat="1" applyFont="1" applyFill="1" applyBorder="1" applyAlignment="1">
      <alignment horizontal="centerContinuous"/>
    </xf>
    <xf numFmtId="0" fontId="26" fillId="0" borderId="0" xfId="4" applyNumberFormat="1" applyFont="1" applyBorder="1"/>
    <xf numFmtId="0" fontId="26" fillId="0" borderId="6" xfId="4" applyFont="1" applyBorder="1"/>
    <xf numFmtId="3" fontId="26" fillId="0" borderId="6" xfId="4" applyNumberFormat="1" applyFont="1" applyBorder="1" applyAlignment="1"/>
    <xf numFmtId="3" fontId="26" fillId="0" borderId="9" xfId="4" applyNumberFormat="1" applyFont="1" applyBorder="1" applyAlignment="1">
      <alignment horizontal="centerContinuous"/>
    </xf>
    <xf numFmtId="0" fontId="26" fillId="0" borderId="5" xfId="4" applyFont="1" applyBorder="1" applyAlignment="1">
      <alignment horizontal="centerContinuous"/>
    </xf>
    <xf numFmtId="0" fontId="26" fillId="0" borderId="3" xfId="4" applyNumberFormat="1" applyFont="1" applyBorder="1" applyAlignment="1">
      <alignment horizontal="center" wrapText="1"/>
    </xf>
    <xf numFmtId="3" fontId="26" fillId="0" borderId="3" xfId="4" applyNumberFormat="1" applyFont="1" applyBorder="1" applyAlignment="1">
      <alignment horizontal="center" wrapText="1"/>
    </xf>
    <xf numFmtId="3" fontId="26" fillId="0" borderId="8" xfId="4" applyNumberFormat="1" applyFont="1" applyBorder="1" applyAlignment="1">
      <alignment horizontal="center"/>
    </xf>
    <xf numFmtId="164" fontId="26" fillId="0" borderId="3" xfId="4" applyNumberFormat="1" applyFont="1" applyBorder="1" applyAlignment="1">
      <alignment horizontal="center" wrapText="1"/>
    </xf>
    <xf numFmtId="0" fontId="26" fillId="0" borderId="4" xfId="4" applyNumberFormat="1" applyFont="1" applyBorder="1" applyAlignment="1">
      <alignment horizontal="center"/>
    </xf>
    <xf numFmtId="3" fontId="26" fillId="0" borderId="4" xfId="4" applyNumberFormat="1" applyFont="1" applyBorder="1" applyAlignment="1">
      <alignment horizontal="center"/>
    </xf>
    <xf numFmtId="9" fontId="26" fillId="0" borderId="4" xfId="4" applyNumberFormat="1" applyFont="1" applyBorder="1" applyAlignment="1">
      <alignment horizontal="center"/>
    </xf>
    <xf numFmtId="3" fontId="26" fillId="0" borderId="2" xfId="4" applyNumberFormat="1" applyFont="1" applyBorder="1" applyAlignment="1">
      <alignment horizontal="center"/>
    </xf>
    <xf numFmtId="0" fontId="26" fillId="0" borderId="3" xfId="4" applyNumberFormat="1" applyFont="1" applyBorder="1" applyAlignment="1">
      <alignment horizontal="center" vertical="top"/>
    </xf>
    <xf numFmtId="3" fontId="26" fillId="0" borderId="3" xfId="4" applyNumberFormat="1" applyFont="1" applyBorder="1" applyAlignment="1">
      <alignment horizontal="center" vertical="top"/>
    </xf>
    <xf numFmtId="3" fontId="26" fillId="0" borderId="8" xfId="4" applyNumberFormat="1" applyFont="1" applyBorder="1" applyAlignment="1">
      <alignment horizontal="center" vertical="top"/>
    </xf>
    <xf numFmtId="9" fontId="26" fillId="0" borderId="3" xfId="4" applyNumberFormat="1" applyFont="1" applyBorder="1" applyAlignment="1">
      <alignment horizontal="center" vertical="top"/>
    </xf>
    <xf numFmtId="0" fontId="26" fillId="0" borderId="5" xfId="4" applyNumberFormat="1" applyFont="1" applyBorder="1" applyAlignment="1">
      <alignment horizontal="center"/>
    </xf>
    <xf numFmtId="3" fontId="26" fillId="0" borderId="5" xfId="4" applyNumberFormat="1" applyFont="1" applyBorder="1" applyAlignment="1">
      <alignment horizontal="center"/>
    </xf>
    <xf numFmtId="3" fontId="26" fillId="0" borderId="9" xfId="4" applyNumberFormat="1" applyFont="1" applyBorder="1" applyAlignment="1">
      <alignment horizontal="center"/>
    </xf>
    <xf numFmtId="9" fontId="26" fillId="0" borderId="5" xfId="4" applyNumberFormat="1" applyFont="1" applyBorder="1" applyAlignment="1">
      <alignment horizontal="center"/>
    </xf>
    <xf numFmtId="0" fontId="26" fillId="0" borderId="0" xfId="4" applyFont="1" applyBorder="1" applyAlignment="1">
      <alignment horizontal="center"/>
    </xf>
    <xf numFmtId="0" fontId="26" fillId="0" borderId="0" xfId="4" applyNumberFormat="1" applyFont="1" applyBorder="1" applyAlignment="1">
      <alignment horizontal="left"/>
    </xf>
    <xf numFmtId="0" fontId="10" fillId="0" borderId="0" xfId="2" quotePrefix="1" applyNumberFormat="1" applyFont="1" applyFill="1" applyBorder="1" applyAlignment="1">
      <alignment horizontal="left"/>
    </xf>
    <xf numFmtId="0" fontId="10" fillId="0" borderId="0" xfId="2" applyNumberFormat="1" applyFont="1" applyFill="1" applyBorder="1" applyAlignment="1">
      <alignment horizontal="left"/>
    </xf>
    <xf numFmtId="3" fontId="28" fillId="3" borderId="4" xfId="2" applyNumberFormat="1" applyFont="1" applyFill="1" applyBorder="1"/>
    <xf numFmtId="0" fontId="12" fillId="3" borderId="0" xfId="12" applyNumberFormat="1" applyFont="1" applyFill="1" applyBorder="1" applyAlignment="1">
      <alignment horizontal="left"/>
    </xf>
    <xf numFmtId="0" fontId="7" fillId="3" borderId="0" xfId="2" applyFont="1" applyFill="1"/>
    <xf numFmtId="3" fontId="23" fillId="0" borderId="4" xfId="4" applyNumberFormat="1" applyFont="1" applyBorder="1" applyAlignment="1">
      <alignment horizontal="center"/>
    </xf>
    <xf numFmtId="9" fontId="23" fillId="0" borderId="4" xfId="4" applyNumberFormat="1" applyFont="1" applyBorder="1" applyAlignment="1">
      <alignment horizontal="center"/>
    </xf>
    <xf numFmtId="0" fontId="7" fillId="0" borderId="5" xfId="2" applyFont="1" applyBorder="1" applyAlignment="1">
      <alignment horizontal="right" vertical="center"/>
    </xf>
    <xf numFmtId="0" fontId="7" fillId="0" borderId="5" xfId="2" applyNumberFormat="1" applyFont="1" applyBorder="1" applyAlignment="1">
      <alignment horizontal="right" vertical="center"/>
    </xf>
    <xf numFmtId="0" fontId="7" fillId="0" borderId="5" xfId="2" applyNumberFormat="1" applyFont="1" applyBorder="1" applyAlignment="1">
      <alignment vertical="center"/>
    </xf>
    <xf numFmtId="0" fontId="7" fillId="0" borderId="2" xfId="2" applyNumberFormat="1" applyFont="1" applyBorder="1" applyAlignment="1">
      <alignment vertical="center"/>
    </xf>
    <xf numFmtId="0" fontId="7" fillId="0" borderId="5" xfId="2" applyFont="1" applyBorder="1" applyAlignment="1">
      <alignment vertical="center"/>
    </xf>
    <xf numFmtId="0" fontId="7" fillId="0" borderId="0" xfId="2" applyNumberFormat="1" applyFont="1" applyBorder="1" applyAlignment="1">
      <alignment horizontal="right" vertical="center"/>
    </xf>
    <xf numFmtId="0" fontId="7" fillId="0" borderId="2" xfId="2" applyNumberFormat="1" applyFont="1" applyBorder="1" applyAlignment="1">
      <alignment horizontal="right" vertical="center"/>
    </xf>
    <xf numFmtId="0" fontId="13" fillId="0" borderId="5" xfId="2" applyNumberFormat="1" applyFont="1" applyBorder="1" applyAlignment="1">
      <alignment horizontal="right" vertical="center"/>
    </xf>
    <xf numFmtId="3" fontId="8" fillId="0" borderId="3" xfId="2" applyNumberFormat="1" applyFont="1" applyBorder="1" applyAlignment="1">
      <alignment horizontal="right"/>
    </xf>
    <xf numFmtId="0" fontId="8" fillId="0" borderId="0" xfId="0" applyNumberFormat="1" applyFont="1" applyBorder="1" applyAlignment="1">
      <alignment horizontal="centerContinuous"/>
    </xf>
    <xf numFmtId="0" fontId="7" fillId="0" borderId="0" xfId="0" applyFont="1" applyBorder="1" applyAlignment="1">
      <alignment horizontal="centerContinuous"/>
    </xf>
    <xf numFmtId="3" fontId="7" fillId="0" borderId="0" xfId="0" applyNumberFormat="1" applyFont="1" applyBorder="1" applyAlignment="1">
      <alignment horizontal="centerContinuous"/>
    </xf>
    <xf numFmtId="0" fontId="7" fillId="0" borderId="0" xfId="0" applyNumberFormat="1" applyFont="1" applyBorder="1" applyAlignment="1">
      <alignment horizontal="centerContinuous"/>
    </xf>
    <xf numFmtId="0" fontId="7" fillId="0" borderId="5" xfId="0" applyNumberFormat="1" applyFont="1" applyBorder="1" applyAlignment="1">
      <alignment horizontal="center" vertical="center"/>
    </xf>
    <xf numFmtId="0" fontId="7" fillId="0" borderId="9" xfId="0" applyNumberFormat="1" applyFont="1" applyBorder="1" applyAlignment="1">
      <alignment horizontal="center" vertical="center"/>
    </xf>
    <xf numFmtId="3" fontId="8" fillId="0" borderId="4" xfId="0" applyNumberFormat="1" applyFont="1" applyBorder="1"/>
    <xf numFmtId="3" fontId="7" fillId="0" borderId="4" xfId="0" applyNumberFormat="1" applyFont="1" applyBorder="1" applyAlignment="1"/>
    <xf numFmtId="3" fontId="7" fillId="0" borderId="4" xfId="0" applyNumberFormat="1" applyFont="1" applyBorder="1"/>
    <xf numFmtId="164" fontId="7" fillId="0" borderId="2" xfId="0" applyNumberFormat="1" applyFont="1" applyBorder="1"/>
    <xf numFmtId="164" fontId="7" fillId="0" borderId="4" xfId="0" applyNumberFormat="1" applyFont="1" applyBorder="1"/>
    <xf numFmtId="164" fontId="7" fillId="0" borderId="2" xfId="0" applyNumberFormat="1" applyFont="1" applyBorder="1" applyAlignment="1">
      <alignment horizontal="right"/>
    </xf>
    <xf numFmtId="164" fontId="7" fillId="0" borderId="4" xfId="0" applyNumberFormat="1" applyFont="1" applyBorder="1" applyAlignment="1">
      <alignment horizontal="right"/>
    </xf>
    <xf numFmtId="3" fontId="8" fillId="0" borderId="4" xfId="0" applyNumberFormat="1" applyFont="1" applyBorder="1" applyAlignment="1"/>
    <xf numFmtId="164" fontId="8" fillId="0" borderId="2" xfId="0" applyNumberFormat="1" applyFont="1" applyBorder="1"/>
    <xf numFmtId="164" fontId="8" fillId="0" borderId="4" xfId="0" applyNumberFormat="1" applyFont="1" applyBorder="1"/>
    <xf numFmtId="0" fontId="7" fillId="0" borderId="0" xfId="0" applyFont="1"/>
    <xf numFmtId="3" fontId="7" fillId="0" borderId="0" xfId="0" applyNumberFormat="1" applyFont="1"/>
    <xf numFmtId="0" fontId="7" fillId="0" borderId="0" xfId="0" applyFont="1" applyBorder="1"/>
    <xf numFmtId="0" fontId="7" fillId="0" borderId="0" xfId="0" applyNumberFormat="1" applyFont="1" applyBorder="1"/>
    <xf numFmtId="3" fontId="7" fillId="0" borderId="0" xfId="0" applyNumberFormat="1" applyFont="1" applyBorder="1"/>
    <xf numFmtId="0" fontId="0" fillId="0" borderId="0" xfId="0"/>
    <xf numFmtId="0" fontId="4" fillId="0" borderId="0" xfId="8" applyFill="1" applyBorder="1" applyAlignment="1">
      <alignment horizontal="left" vertical="top"/>
    </xf>
    <xf numFmtId="0" fontId="5" fillId="0" borderId="0" xfId="8" applyFont="1" applyFill="1" applyBorder="1" applyAlignment="1">
      <alignment horizontal="left" vertical="top"/>
    </xf>
    <xf numFmtId="0" fontId="22" fillId="0" borderId="0" xfId="8" applyFont="1"/>
    <xf numFmtId="0" fontId="22" fillId="0" borderId="0" xfId="8" applyFont="1" applyFill="1" applyBorder="1" applyAlignment="1">
      <alignment horizontal="left" vertical="center"/>
    </xf>
    <xf numFmtId="0" fontId="22" fillId="0" borderId="0" xfId="8" applyFont="1" applyFill="1" applyBorder="1" applyAlignment="1">
      <alignment horizontal="left" vertical="top"/>
    </xf>
    <xf numFmtId="0" fontId="29" fillId="0" borderId="0" xfId="8" applyFont="1" applyFill="1" applyBorder="1" applyAlignment="1">
      <alignment horizontal="left" vertical="top"/>
    </xf>
    <xf numFmtId="0" fontId="30" fillId="0" borderId="0" xfId="8" applyFont="1" applyFill="1" applyBorder="1" applyAlignment="1">
      <alignment horizontal="left" wrapText="1"/>
    </xf>
    <xf numFmtId="0" fontId="31" fillId="0" borderId="0" xfId="8" applyFont="1" applyFill="1" applyBorder="1" applyAlignment="1">
      <alignment horizontal="left" vertical="top"/>
    </xf>
    <xf numFmtId="0" fontId="17" fillId="0" borderId="0" xfId="13" applyFont="1" applyBorder="1"/>
    <xf numFmtId="164" fontId="17" fillId="0" borderId="0" xfId="13" applyNumberFormat="1" applyFont="1" applyBorder="1"/>
    <xf numFmtId="0" fontId="7" fillId="0" borderId="0" xfId="13" applyFont="1" applyBorder="1"/>
    <xf numFmtId="0" fontId="7" fillId="0" borderId="0" xfId="13" applyNumberFormat="1" applyFont="1" applyBorder="1" applyAlignment="1">
      <alignment horizontal="left"/>
    </xf>
    <xf numFmtId="0" fontId="17" fillId="0" borderId="0" xfId="13" applyFont="1"/>
    <xf numFmtId="3" fontId="17" fillId="0" borderId="0" xfId="13" applyNumberFormat="1" applyFont="1"/>
    <xf numFmtId="0" fontId="7" fillId="0" borderId="0" xfId="13" applyFont="1"/>
    <xf numFmtId="164" fontId="23" fillId="0" borderId="0" xfId="13" applyNumberFormat="1" applyFont="1" applyBorder="1"/>
    <xf numFmtId="0" fontId="23" fillId="0" borderId="0" xfId="13" applyFont="1" applyBorder="1"/>
    <xf numFmtId="0" fontId="17" fillId="0" borderId="0" xfId="13" applyFont="1" applyBorder="1" applyAlignment="1">
      <alignment vertical="top"/>
    </xf>
    <xf numFmtId="164" fontId="23" fillId="0" borderId="3" xfId="13" applyNumberFormat="1" applyFont="1" applyBorder="1" applyAlignment="1">
      <alignment vertical="top"/>
    </xf>
    <xf numFmtId="0" fontId="23" fillId="0" borderId="3" xfId="13" applyNumberFormat="1" applyFont="1" applyBorder="1" applyAlignment="1">
      <alignment horizontal="center" vertical="top"/>
    </xf>
    <xf numFmtId="164" fontId="23" fillId="0" borderId="4" xfId="13" applyNumberFormat="1" applyFont="1" applyBorder="1"/>
    <xf numFmtId="0" fontId="23" fillId="0" borderId="4" xfId="13" applyNumberFormat="1" applyFont="1" applyBorder="1" applyAlignment="1">
      <alignment horizontal="center"/>
    </xf>
    <xf numFmtId="0" fontId="17" fillId="0" borderId="0" xfId="13" applyFont="1" applyBorder="1" applyAlignment="1">
      <alignment vertical="center"/>
    </xf>
    <xf numFmtId="164" fontId="24" fillId="0" borderId="4" xfId="13" applyNumberFormat="1" applyFont="1" applyBorder="1" applyAlignment="1">
      <alignment vertical="center"/>
    </xf>
    <xf numFmtId="0" fontId="24" fillId="0" borderId="4" xfId="13" applyNumberFormat="1" applyFont="1" applyBorder="1" applyAlignment="1">
      <alignment horizontal="center" vertical="center"/>
    </xf>
    <xf numFmtId="0" fontId="23" fillId="0" borderId="3" xfId="13" applyFont="1" applyBorder="1" applyAlignment="1">
      <alignment horizontal="center" vertical="center" wrapText="1"/>
    </xf>
    <xf numFmtId="0" fontId="23" fillId="0" borderId="5" xfId="13" applyNumberFormat="1" applyFont="1" applyBorder="1" applyAlignment="1">
      <alignment horizontal="center" vertical="center"/>
    </xf>
    <xf numFmtId="0" fontId="23" fillId="0" borderId="3" xfId="13" applyNumberFormat="1" applyFont="1" applyBorder="1" applyAlignment="1">
      <alignment horizontal="center" vertical="center" wrapText="1"/>
    </xf>
    <xf numFmtId="0" fontId="23" fillId="0" borderId="3" xfId="13" applyNumberFormat="1" applyFont="1" applyBorder="1" applyAlignment="1">
      <alignment horizontal="center" vertical="center"/>
    </xf>
    <xf numFmtId="0" fontId="23" fillId="0" borderId="3" xfId="13" applyFont="1" applyBorder="1" applyAlignment="1">
      <alignment horizontal="center" vertical="center"/>
    </xf>
    <xf numFmtId="0" fontId="23" fillId="0" borderId="6" xfId="13" applyFont="1" applyBorder="1"/>
    <xf numFmtId="0" fontId="23" fillId="0" borderId="6" xfId="13" applyFont="1" applyBorder="1" applyAlignment="1">
      <alignment horizontal="center" wrapText="1"/>
    </xf>
    <xf numFmtId="164" fontId="23" fillId="0" borderId="10" xfId="13" applyNumberFormat="1" applyFont="1" applyBorder="1" applyAlignment="1">
      <alignment horizontal="centerContinuous" vertical="center"/>
    </xf>
    <xf numFmtId="164" fontId="23" fillId="0" borderId="11" xfId="13" applyNumberFormat="1" applyFont="1" applyBorder="1" applyAlignment="1">
      <alignment horizontal="centerContinuous" vertical="center"/>
    </xf>
    <xf numFmtId="164" fontId="23" fillId="0" borderId="9" xfId="13" applyNumberFormat="1" applyFont="1" applyBorder="1" applyAlignment="1">
      <alignment horizontal="centerContinuous" vertical="center"/>
    </xf>
    <xf numFmtId="0" fontId="24" fillId="0" borderId="0" xfId="13" applyNumberFormat="1" applyFont="1" applyBorder="1" applyAlignment="1">
      <alignment horizontal="center"/>
    </xf>
    <xf numFmtId="0" fontId="23" fillId="0" borderId="1" xfId="13" applyFont="1" applyBorder="1"/>
    <xf numFmtId="0" fontId="23" fillId="0" borderId="0" xfId="13" applyFont="1" applyBorder="1" applyAlignment="1">
      <alignment horizontal="centerContinuous"/>
    </xf>
    <xf numFmtId="0" fontId="23" fillId="0" borderId="0" xfId="13" applyFont="1" applyAlignment="1">
      <alignment horizontal="centerContinuous"/>
    </xf>
    <xf numFmtId="0" fontId="24" fillId="0" borderId="0" xfId="14" applyNumberFormat="1" applyFont="1" applyBorder="1" applyAlignment="1">
      <alignment horizontal="centerContinuous"/>
    </xf>
    <xf numFmtId="0" fontId="24" fillId="0" borderId="0" xfId="13" applyNumberFormat="1" applyFont="1" applyBorder="1" applyAlignment="1">
      <alignment horizontal="centerContinuous"/>
    </xf>
    <xf numFmtId="0" fontId="7" fillId="0" borderId="0" xfId="15" applyFont="1"/>
    <xf numFmtId="0" fontId="7" fillId="0" borderId="0" xfId="14" applyFont="1"/>
    <xf numFmtId="0" fontId="15" fillId="0" borderId="0" xfId="13" applyFont="1" applyBorder="1" applyAlignment="1">
      <alignment horizontal="center"/>
    </xf>
    <xf numFmtId="169" fontId="23" fillId="0" borderId="5" xfId="14" applyNumberFormat="1" applyFont="1" applyBorder="1" applyAlignment="1">
      <alignment horizontal="center"/>
    </xf>
    <xf numFmtId="169" fontId="23" fillId="0" borderId="5" xfId="14" quotePrefix="1" applyNumberFormat="1" applyFont="1" applyBorder="1" applyAlignment="1">
      <alignment horizontal="center"/>
    </xf>
    <xf numFmtId="0" fontId="23" fillId="0" borderId="5" xfId="14" applyFont="1" applyBorder="1" applyAlignment="1">
      <alignment horizontal="center"/>
    </xf>
    <xf numFmtId="169" fontId="7" fillId="0" borderId="3" xfId="14" applyNumberFormat="1" applyFont="1" applyBorder="1" applyAlignment="1">
      <alignment horizontal="center" vertical="top"/>
    </xf>
    <xf numFmtId="169" fontId="23" fillId="0" borderId="3" xfId="13" quotePrefix="1" applyNumberFormat="1" applyFont="1" applyBorder="1" applyAlignment="1">
      <alignment horizontal="center" vertical="top"/>
    </xf>
    <xf numFmtId="169" fontId="23" fillId="0" borderId="3" xfId="13" applyNumberFormat="1" applyFont="1" applyBorder="1" applyAlignment="1">
      <alignment horizontal="center" vertical="top"/>
    </xf>
    <xf numFmtId="0" fontId="23" fillId="0" borderId="3" xfId="13" applyFont="1" applyBorder="1" applyAlignment="1">
      <alignment horizontal="center" vertical="top"/>
    </xf>
    <xf numFmtId="169" fontId="7" fillId="0" borderId="4" xfId="14" applyNumberFormat="1" applyFont="1" applyBorder="1" applyAlignment="1">
      <alignment horizontal="center"/>
    </xf>
    <xf numFmtId="169" fontId="23" fillId="0" borderId="4" xfId="13" quotePrefix="1" applyNumberFormat="1" applyFont="1" applyBorder="1" applyAlignment="1">
      <alignment horizontal="center"/>
    </xf>
    <xf numFmtId="0" fontId="23" fillId="0" borderId="4" xfId="13" applyFont="1" applyBorder="1" applyAlignment="1">
      <alignment horizontal="center"/>
    </xf>
    <xf numFmtId="169" fontId="23" fillId="0" borderId="4" xfId="14" applyNumberFormat="1" applyFont="1" applyBorder="1" applyAlignment="1">
      <alignment horizontal="center"/>
    </xf>
    <xf numFmtId="0" fontId="23" fillId="0" borderId="3" xfId="14" applyNumberFormat="1" applyFont="1" applyBorder="1" applyAlignment="1">
      <alignment horizontal="center" vertical="center"/>
    </xf>
    <xf numFmtId="0" fontId="23" fillId="0" borderId="0" xfId="13" applyNumberFormat="1" applyFont="1" applyBorder="1"/>
    <xf numFmtId="0" fontId="24" fillId="0" borderId="0" xfId="15" applyNumberFormat="1" applyFont="1" applyFill="1" applyBorder="1" applyAlignment="1">
      <alignment horizontal="centerContinuous"/>
    </xf>
    <xf numFmtId="169" fontId="23" fillId="0" borderId="3" xfId="14" applyNumberFormat="1" applyFont="1" applyBorder="1" applyAlignment="1">
      <alignment horizontal="center" vertical="top"/>
    </xf>
    <xf numFmtId="169" fontId="23" fillId="0" borderId="12" xfId="13" quotePrefix="1" applyNumberFormat="1" applyFont="1" applyBorder="1" applyAlignment="1">
      <alignment horizontal="center" vertical="top"/>
    </xf>
    <xf numFmtId="169" fontId="23" fillId="0" borderId="7" xfId="13" quotePrefix="1" applyNumberFormat="1" applyFont="1" applyBorder="1" applyAlignment="1">
      <alignment horizontal="center"/>
    </xf>
    <xf numFmtId="0" fontId="7" fillId="0" borderId="0" xfId="5" applyFont="1"/>
    <xf numFmtId="0" fontId="7" fillId="0" borderId="0" xfId="5" applyFont="1" applyBorder="1"/>
    <xf numFmtId="164" fontId="7" fillId="0" borderId="0" xfId="5" applyNumberFormat="1" applyFont="1" applyBorder="1"/>
    <xf numFmtId="0" fontId="12" fillId="0" borderId="0" xfId="12" applyNumberFormat="1" applyFont="1" applyBorder="1" applyAlignment="1">
      <alignment horizontal="left"/>
    </xf>
    <xf numFmtId="0" fontId="21" fillId="0" borderId="0" xfId="5" applyNumberFormat="1" applyFont="1" applyBorder="1"/>
    <xf numFmtId="0" fontId="7" fillId="0" borderId="0" xfId="5" applyNumberFormat="1" applyFont="1" applyBorder="1" applyAlignment="1">
      <alignment horizontal="left"/>
    </xf>
    <xf numFmtId="0" fontId="7" fillId="0" borderId="0" xfId="5" applyNumberFormat="1" applyFont="1" applyBorder="1" applyAlignment="1">
      <alignment horizontal="right"/>
    </xf>
    <xf numFmtId="164" fontId="15" fillId="0" borderId="0" xfId="5" applyNumberFormat="1"/>
    <xf numFmtId="0" fontId="15" fillId="0" borderId="0" xfId="5"/>
    <xf numFmtId="0" fontId="7" fillId="0" borderId="0" xfId="5" applyNumberFormat="1" applyFont="1" applyBorder="1"/>
    <xf numFmtId="164" fontId="7" fillId="0" borderId="12" xfId="5" quotePrefix="1" applyNumberFormat="1" applyFont="1" applyBorder="1" applyAlignment="1">
      <alignment horizontal="right"/>
    </xf>
    <xf numFmtId="164" fontId="7" fillId="0" borderId="1" xfId="5" quotePrefix="1" applyNumberFormat="1" applyFont="1" applyBorder="1" applyAlignment="1">
      <alignment horizontal="right"/>
    </xf>
    <xf numFmtId="164" fontId="7" fillId="0" borderId="8" xfId="5" applyNumberFormat="1" applyFont="1" applyBorder="1"/>
    <xf numFmtId="164" fontId="7" fillId="0" borderId="3" xfId="5" applyNumberFormat="1" applyFont="1" applyBorder="1"/>
    <xf numFmtId="164" fontId="7" fillId="0" borderId="1" xfId="5" applyNumberFormat="1" applyFont="1" applyBorder="1"/>
    <xf numFmtId="0" fontId="7" fillId="0" borderId="3" xfId="5" applyNumberFormat="1" applyFont="1" applyBorder="1" applyAlignment="1">
      <alignment horizontal="left" indent="2"/>
    </xf>
    <xf numFmtId="164" fontId="7" fillId="0" borderId="7" xfId="5" quotePrefix="1" applyNumberFormat="1" applyFont="1" applyBorder="1" applyAlignment="1">
      <alignment horizontal="right"/>
    </xf>
    <xf numFmtId="164" fontId="7" fillId="0" borderId="0" xfId="5" quotePrefix="1" applyNumberFormat="1" applyFont="1" applyBorder="1" applyAlignment="1">
      <alignment horizontal="right"/>
    </xf>
    <xf numFmtId="164" fontId="7" fillId="0" borderId="2" xfId="5" applyNumberFormat="1" applyFont="1" applyBorder="1"/>
    <xf numFmtId="164" fontId="7" fillId="0" borderId="4" xfId="5" applyNumberFormat="1" applyFont="1" applyBorder="1"/>
    <xf numFmtId="0" fontId="7" fillId="0" borderId="4" xfId="5" applyNumberFormat="1" applyFont="1" applyBorder="1" applyAlignment="1">
      <alignment horizontal="left" indent="2"/>
    </xf>
    <xf numFmtId="0" fontId="8" fillId="0" borderId="0" xfId="5" applyFont="1" applyBorder="1"/>
    <xf numFmtId="164" fontId="8" fillId="0" borderId="0" xfId="5" applyNumberFormat="1" applyFont="1" applyBorder="1"/>
    <xf numFmtId="164" fontId="8" fillId="0" borderId="13" xfId="5" applyNumberFormat="1" applyFont="1" applyBorder="1" applyAlignment="1">
      <alignment horizontal="center"/>
    </xf>
    <xf numFmtId="164" fontId="8" fillId="0" borderId="13" xfId="5" applyNumberFormat="1" applyFont="1" applyBorder="1"/>
    <xf numFmtId="164" fontId="8" fillId="0" borderId="14" xfId="5" applyNumberFormat="1" applyFont="1" applyBorder="1"/>
    <xf numFmtId="164" fontId="8" fillId="0" borderId="15" xfId="5" applyNumberFormat="1" applyFont="1" applyBorder="1"/>
    <xf numFmtId="164" fontId="8" fillId="0" borderId="6" xfId="5" applyNumberFormat="1" applyFont="1" applyBorder="1"/>
    <xf numFmtId="0" fontId="8" fillId="0" borderId="4" xfId="5" quotePrefix="1" applyNumberFormat="1" applyFont="1" applyBorder="1" applyAlignment="1">
      <alignment horizontal="left"/>
    </xf>
    <xf numFmtId="0" fontId="8" fillId="0" borderId="0" xfId="5" applyFont="1" applyBorder="1" applyAlignment="1">
      <alignment vertical="top"/>
    </xf>
    <xf numFmtId="164" fontId="8" fillId="0" borderId="0" xfId="5" applyNumberFormat="1" applyFont="1" applyBorder="1" applyAlignment="1">
      <alignment vertical="top"/>
    </xf>
    <xf numFmtId="164" fontId="8" fillId="0" borderId="7" xfId="5" quotePrefix="1" applyNumberFormat="1" applyFont="1" applyBorder="1" applyAlignment="1">
      <alignment horizontal="right" vertical="top"/>
    </xf>
    <xf numFmtId="164" fontId="8" fillId="0" borderId="0" xfId="5" quotePrefix="1" applyNumberFormat="1" applyFont="1" applyBorder="1" applyAlignment="1">
      <alignment horizontal="right" vertical="top"/>
    </xf>
    <xf numFmtId="164" fontId="8" fillId="0" borderId="2" xfId="5" applyNumberFormat="1" applyFont="1" applyBorder="1" applyAlignment="1">
      <alignment vertical="top"/>
    </xf>
    <xf numFmtId="164" fontId="8" fillId="0" borderId="4" xfId="5" applyNumberFormat="1" applyFont="1" applyBorder="1" applyAlignment="1">
      <alignment vertical="top"/>
    </xf>
    <xf numFmtId="0" fontId="8" fillId="0" borderId="3" xfId="5" applyNumberFormat="1" applyFont="1" applyBorder="1" applyAlignment="1">
      <alignment horizontal="left" vertical="top"/>
    </xf>
    <xf numFmtId="164" fontId="8" fillId="0" borderId="7" xfId="5" quotePrefix="1" applyNumberFormat="1" applyFont="1" applyBorder="1" applyAlignment="1">
      <alignment horizontal="right"/>
    </xf>
    <xf numFmtId="164" fontId="8" fillId="0" borderId="0" xfId="5" quotePrefix="1" applyNumberFormat="1" applyFont="1" applyBorder="1" applyAlignment="1">
      <alignment horizontal="right"/>
    </xf>
    <xf numFmtId="164" fontId="8" fillId="0" borderId="2" xfId="5" applyNumberFormat="1" applyFont="1" applyBorder="1" applyAlignment="1"/>
    <xf numFmtId="164" fontId="8" fillId="0" borderId="4" xfId="5" applyNumberFormat="1" applyFont="1" applyBorder="1" applyAlignment="1"/>
    <xf numFmtId="164" fontId="8" fillId="0" borderId="4" xfId="5" applyNumberFormat="1" applyFont="1" applyBorder="1"/>
    <xf numFmtId="164" fontId="8" fillId="0" borderId="2" xfId="5" applyNumberFormat="1" applyFont="1" applyBorder="1"/>
    <xf numFmtId="0" fontId="8" fillId="0" borderId="4" xfId="5" applyNumberFormat="1" applyFont="1" applyBorder="1" applyAlignment="1">
      <alignment horizontal="left"/>
    </xf>
    <xf numFmtId="0" fontId="7" fillId="0" borderId="4" xfId="5" applyNumberFormat="1" applyFont="1" applyBorder="1" applyAlignment="1">
      <alignment horizontal="left" indent="3"/>
    </xf>
    <xf numFmtId="164" fontId="7" fillId="0" borderId="7" xfId="5" applyNumberFormat="1" applyFont="1" applyBorder="1"/>
    <xf numFmtId="170" fontId="8" fillId="0" borderId="0" xfId="5" applyNumberFormat="1" applyFont="1" applyBorder="1"/>
    <xf numFmtId="170" fontId="8" fillId="0" borderId="0" xfId="5" applyNumberFormat="1" applyFont="1" applyBorder="1" applyAlignment="1">
      <alignment horizontal="left"/>
    </xf>
    <xf numFmtId="164" fontId="8" fillId="0" borderId="7" xfId="5" applyNumberFormat="1" applyFont="1" applyBorder="1" applyAlignment="1">
      <alignment horizontal="right"/>
    </xf>
    <xf numFmtId="164" fontId="8" fillId="0" borderId="0" xfId="5" applyNumberFormat="1" applyFont="1" applyBorder="1" applyAlignment="1">
      <alignment horizontal="right"/>
    </xf>
    <xf numFmtId="164" fontId="8" fillId="0" borderId="2" xfId="5" applyNumberFormat="1" applyFont="1" applyBorder="1" applyAlignment="1">
      <alignment horizontal="right"/>
    </xf>
    <xf numFmtId="164" fontId="8" fillId="0" borderId="4" xfId="5" applyNumberFormat="1" applyFont="1" applyBorder="1" applyAlignment="1">
      <alignment horizontal="right"/>
    </xf>
    <xf numFmtId="164" fontId="8" fillId="0" borderId="6" xfId="5" applyNumberFormat="1" applyFont="1" applyFill="1" applyBorder="1" applyAlignment="1">
      <alignment horizontal="right"/>
    </xf>
    <xf numFmtId="164" fontId="8" fillId="0" borderId="15" xfId="5" applyNumberFormat="1" applyFont="1" applyFill="1" applyBorder="1" applyAlignment="1">
      <alignment horizontal="right"/>
    </xf>
    <xf numFmtId="170" fontId="8" fillId="0" borderId="6" xfId="5" applyNumberFormat="1" applyFont="1" applyBorder="1" applyAlignment="1">
      <alignment horizontal="left"/>
    </xf>
    <xf numFmtId="0" fontId="7" fillId="0" borderId="12" xfId="5" applyNumberFormat="1" applyFont="1" applyBorder="1" applyAlignment="1">
      <alignment horizontal="center" vertical="top" wrapText="1"/>
    </xf>
    <xf numFmtId="0" fontId="7" fillId="0" borderId="12" xfId="5" applyNumberFormat="1" applyFont="1" applyBorder="1" applyAlignment="1">
      <alignment horizontal="center" vertical="center"/>
    </xf>
    <xf numFmtId="0" fontId="7" fillId="0" borderId="1" xfId="5" applyNumberFormat="1" applyFont="1" applyBorder="1" applyAlignment="1">
      <alignment horizontal="center" vertical="center"/>
    </xf>
    <xf numFmtId="0" fontId="7" fillId="0" borderId="8" xfId="5" applyNumberFormat="1" applyFont="1" applyBorder="1" applyAlignment="1">
      <alignment horizontal="center" vertical="center"/>
    </xf>
    <xf numFmtId="0" fontId="7" fillId="0" borderId="5" xfId="5" applyNumberFormat="1" applyFont="1" applyBorder="1" applyAlignment="1">
      <alignment horizontal="center" vertical="center"/>
    </xf>
    <xf numFmtId="0" fontId="7" fillId="0" borderId="8" xfId="5" applyNumberFormat="1" applyFont="1" applyBorder="1" applyAlignment="1">
      <alignment horizontal="centerContinuous" vertical="center"/>
    </xf>
    <xf numFmtId="0" fontId="7" fillId="0" borderId="4" xfId="5" applyNumberFormat="1" applyFont="1" applyBorder="1" applyAlignment="1">
      <alignment horizontal="centerContinuous" vertical="center"/>
    </xf>
    <xf numFmtId="0" fontId="7" fillId="0" borderId="3" xfId="5" applyNumberFormat="1" applyFont="1" applyBorder="1" applyAlignment="1">
      <alignment horizontal="center" vertical="top" wrapText="1"/>
    </xf>
    <xf numFmtId="0" fontId="7" fillId="0" borderId="3" xfId="5" applyNumberFormat="1" applyFont="1" applyBorder="1" applyAlignment="1">
      <alignment horizontal="left" vertical="top"/>
    </xf>
    <xf numFmtId="0" fontId="7" fillId="0" borderId="6" xfId="5" applyNumberFormat="1" applyFont="1" applyBorder="1" applyAlignment="1">
      <alignment horizontal="centerContinuous"/>
    </xf>
    <xf numFmtId="0" fontId="7" fillId="0" borderId="10" xfId="5" applyNumberFormat="1" applyFont="1" applyBorder="1" applyAlignment="1">
      <alignment horizontal="centerContinuous"/>
    </xf>
    <xf numFmtId="0" fontId="7" fillId="0" borderId="11" xfId="5" applyFont="1" applyBorder="1" applyAlignment="1">
      <alignment horizontal="centerContinuous"/>
    </xf>
    <xf numFmtId="0" fontId="7" fillId="0" borderId="9" xfId="5" applyFont="1" applyBorder="1" applyAlignment="1">
      <alignment horizontal="centerContinuous"/>
    </xf>
    <xf numFmtId="0" fontId="7" fillId="0" borderId="6" xfId="5" applyNumberFormat="1" applyFont="1" applyBorder="1" applyAlignment="1">
      <alignment horizontal="center"/>
    </xf>
    <xf numFmtId="0" fontId="7" fillId="0" borderId="6" xfId="5" applyNumberFormat="1" applyFont="1" applyBorder="1"/>
    <xf numFmtId="0" fontId="32" fillId="0" borderId="0" xfId="5" applyNumberFormat="1" applyFont="1" applyBorder="1"/>
    <xf numFmtId="0" fontId="8" fillId="0" borderId="0" xfId="5" applyFont="1" applyBorder="1" applyAlignment="1">
      <alignment horizontal="centerContinuous"/>
    </xf>
    <xf numFmtId="0" fontId="7" fillId="0" borderId="0" xfId="5" applyFont="1" applyBorder="1" applyAlignment="1">
      <alignment horizontal="centerContinuous"/>
    </xf>
    <xf numFmtId="0" fontId="8" fillId="0" borderId="0" xfId="5" applyNumberFormat="1" applyFont="1" applyBorder="1" applyAlignment="1">
      <alignment horizontal="centerContinuous"/>
    </xf>
    <xf numFmtId="0" fontId="6" fillId="0" borderId="0" xfId="5" applyFont="1" applyAlignment="1">
      <alignment horizontal="centerContinuous"/>
    </xf>
    <xf numFmtId="15" fontId="8" fillId="0" borderId="0" xfId="5" applyNumberFormat="1" applyFont="1" applyBorder="1" applyAlignment="1">
      <alignment horizontal="centerContinuous"/>
    </xf>
    <xf numFmtId="0" fontId="12" fillId="0" borderId="0" xfId="12" applyFont="1"/>
    <xf numFmtId="0" fontId="9" fillId="0" borderId="0" xfId="12"/>
    <xf numFmtId="0" fontId="7" fillId="0" borderId="0" xfId="16" applyNumberFormat="1" applyFont="1" applyBorder="1" applyAlignment="1">
      <alignment horizontal="left"/>
    </xf>
    <xf numFmtId="164" fontId="12" fillId="0" borderId="0" xfId="12" applyNumberFormat="1" applyFont="1" applyBorder="1"/>
    <xf numFmtId="3" fontId="12" fillId="0" borderId="0" xfId="12" applyNumberFormat="1" applyFont="1" applyBorder="1" applyAlignment="1"/>
    <xf numFmtId="3" fontId="12" fillId="0" borderId="0" xfId="12" applyNumberFormat="1" applyFont="1" applyBorder="1"/>
    <xf numFmtId="0" fontId="12" fillId="0" borderId="0" xfId="12" applyFont="1" applyBorder="1"/>
    <xf numFmtId="0" fontId="21" fillId="0" borderId="0" xfId="12" applyNumberFormat="1" applyFont="1" applyBorder="1"/>
    <xf numFmtId="0" fontId="7" fillId="3" borderId="0" xfId="12" applyFont="1" applyFill="1"/>
    <xf numFmtId="3" fontId="12" fillId="0" borderId="3" xfId="12" applyNumberFormat="1" applyFont="1" applyBorder="1"/>
    <xf numFmtId="3" fontId="12" fillId="0" borderId="3" xfId="12" applyNumberFormat="1" applyFont="1" applyFill="1" applyBorder="1" applyAlignment="1">
      <alignment horizontal="right"/>
    </xf>
    <xf numFmtId="0" fontId="12" fillId="0" borderId="3" xfId="12" applyNumberFormat="1" applyFont="1" applyBorder="1" applyAlignment="1">
      <alignment horizontal="left" indent="2"/>
    </xf>
    <xf numFmtId="3" fontId="12" fillId="0" borderId="4" xfId="12" applyNumberFormat="1" applyFont="1" applyBorder="1"/>
    <xf numFmtId="3" fontId="12" fillId="0" borderId="4" xfId="12" applyNumberFormat="1" applyFont="1" applyFill="1" applyBorder="1" applyAlignment="1">
      <alignment horizontal="right"/>
    </xf>
    <xf numFmtId="0" fontId="12" fillId="0" borderId="4" xfId="12" applyNumberFormat="1" applyFont="1" applyBorder="1" applyAlignment="1">
      <alignment horizontal="left" indent="2"/>
    </xf>
    <xf numFmtId="3" fontId="12" fillId="0" borderId="4" xfId="12" applyNumberFormat="1" applyFont="1" applyBorder="1" applyAlignment="1">
      <alignment horizontal="right"/>
    </xf>
    <xf numFmtId="3" fontId="28" fillId="3" borderId="4" xfId="12" applyNumberFormat="1" applyFont="1" applyFill="1" applyBorder="1"/>
    <xf numFmtId="3" fontId="13" fillId="0" borderId="4" xfId="12" applyNumberFormat="1" applyFont="1" applyBorder="1"/>
    <xf numFmtId="0" fontId="13" fillId="0" borderId="4" xfId="12" applyNumberFormat="1" applyFont="1" applyBorder="1" applyAlignment="1">
      <alignment horizontal="left"/>
    </xf>
    <xf numFmtId="0" fontId="12" fillId="0" borderId="0" xfId="12" applyFont="1" applyAlignment="1">
      <alignment vertical="top"/>
    </xf>
    <xf numFmtId="0" fontId="9" fillId="0" borderId="0" xfId="12" applyAlignment="1">
      <alignment vertical="top"/>
    </xf>
    <xf numFmtId="3" fontId="7" fillId="0" borderId="3" xfId="12" applyNumberFormat="1" applyFont="1" applyBorder="1" applyAlignment="1">
      <alignment horizontal="right" vertical="top"/>
    </xf>
    <xf numFmtId="3" fontId="13" fillId="0" borderId="3" xfId="12" applyNumberFormat="1" applyFont="1" applyBorder="1" applyAlignment="1">
      <alignment vertical="top"/>
    </xf>
    <xf numFmtId="0" fontId="13" fillId="0" borderId="3" xfId="12" applyNumberFormat="1" applyFont="1" applyBorder="1" applyAlignment="1">
      <alignment vertical="top"/>
    </xf>
    <xf numFmtId="0" fontId="12" fillId="0" borderId="0" xfId="12" applyFont="1" applyAlignment="1">
      <alignment vertical="center"/>
    </xf>
    <xf numFmtId="0" fontId="9" fillId="0" borderId="0" xfId="12" applyAlignment="1">
      <alignment vertical="center"/>
    </xf>
    <xf numFmtId="3" fontId="13" fillId="0" borderId="4" xfId="12" applyNumberFormat="1" applyFont="1" applyBorder="1" applyAlignment="1">
      <alignment vertical="center"/>
    </xf>
    <xf numFmtId="3" fontId="13" fillId="0" borderId="4" xfId="12" applyNumberFormat="1" applyFont="1" applyBorder="1" applyAlignment="1">
      <alignment horizontal="center" vertical="center"/>
    </xf>
    <xf numFmtId="3" fontId="8" fillId="0" borderId="4" xfId="12" applyNumberFormat="1" applyFont="1" applyFill="1" applyBorder="1" applyAlignment="1">
      <alignment horizontal="right" vertical="center"/>
    </xf>
    <xf numFmtId="0" fontId="13" fillId="0" borderId="4" xfId="12" applyNumberFormat="1" applyFont="1" applyBorder="1" applyAlignment="1">
      <alignment horizontal="left" vertical="center"/>
    </xf>
    <xf numFmtId="3" fontId="8" fillId="0" borderId="4" xfId="12" applyNumberFormat="1" applyFont="1" applyFill="1" applyBorder="1" applyAlignment="1">
      <alignment horizontal="right"/>
    </xf>
    <xf numFmtId="0" fontId="12" fillId="0" borderId="4" xfId="12" applyNumberFormat="1" applyFont="1" applyBorder="1" applyAlignment="1">
      <alignment horizontal="left" indent="3"/>
    </xf>
    <xf numFmtId="3" fontId="7" fillId="0" borderId="4" xfId="12" applyNumberFormat="1" applyFont="1" applyBorder="1" applyAlignment="1">
      <alignment horizontal="right" vertical="top"/>
    </xf>
    <xf numFmtId="164" fontId="7" fillId="0" borderId="4" xfId="12" applyNumberFormat="1" applyFont="1" applyBorder="1"/>
    <xf numFmtId="3" fontId="7" fillId="0" borderId="4" xfId="12" applyNumberFormat="1" applyFont="1" applyFill="1" applyBorder="1" applyAlignment="1">
      <alignment horizontal="right"/>
    </xf>
    <xf numFmtId="0" fontId="7" fillId="0" borderId="4" xfId="12" applyNumberFormat="1" applyFont="1" applyBorder="1" applyAlignment="1">
      <alignment horizontal="left" indent="2"/>
    </xf>
    <xf numFmtId="3" fontId="13" fillId="0" borderId="4" xfId="12" applyNumberFormat="1" applyFont="1" applyFill="1" applyBorder="1" applyAlignment="1">
      <alignment horizontal="right"/>
    </xf>
    <xf numFmtId="0" fontId="12" fillId="0" borderId="5" xfId="12" applyFont="1" applyBorder="1" applyAlignment="1">
      <alignment horizontal="center" vertical="center"/>
    </xf>
    <xf numFmtId="0" fontId="12" fillId="0" borderId="5" xfId="12" applyNumberFormat="1" applyFont="1" applyBorder="1" applyAlignment="1">
      <alignment horizontal="center" vertical="center"/>
    </xf>
    <xf numFmtId="0" fontId="12" fillId="0" borderId="0" xfId="12" applyFont="1" applyBorder="1" applyAlignment="1">
      <alignment horizontal="centerContinuous"/>
    </xf>
    <xf numFmtId="3" fontId="12" fillId="0" borderId="0" xfId="12" applyNumberFormat="1" applyFont="1" applyBorder="1" applyAlignment="1">
      <alignment horizontal="centerContinuous"/>
    </xf>
    <xf numFmtId="0" fontId="12" fillId="0" borderId="0" xfId="12" applyFont="1" applyAlignment="1">
      <alignment horizontal="centerContinuous"/>
    </xf>
    <xf numFmtId="0" fontId="13" fillId="0" borderId="0" xfId="12" applyNumberFormat="1" applyFont="1" applyBorder="1" applyAlignment="1">
      <alignment horizontal="centerContinuous"/>
    </xf>
    <xf numFmtId="3" fontId="12" fillId="0" borderId="0" xfId="12" applyNumberFormat="1" applyFont="1" applyBorder="1" applyAlignment="1">
      <alignment horizontal="left"/>
    </xf>
    <xf numFmtId="3" fontId="12" fillId="0" borderId="0" xfId="12" applyNumberFormat="1" applyFont="1" applyFill="1" applyBorder="1" applyAlignment="1">
      <alignment horizontal="right"/>
    </xf>
    <xf numFmtId="0" fontId="9" fillId="0" borderId="0" xfId="12" applyBorder="1"/>
    <xf numFmtId="3" fontId="13" fillId="0" borderId="3" xfId="12" applyNumberFormat="1" applyFont="1" applyBorder="1"/>
    <xf numFmtId="0" fontId="13" fillId="0" borderId="3" xfId="12" applyNumberFormat="1" applyFont="1" applyBorder="1" applyAlignment="1">
      <alignment horizontal="left"/>
    </xf>
    <xf numFmtId="0" fontId="13" fillId="0" borderId="0" xfId="12" applyFont="1" applyBorder="1" applyAlignment="1">
      <alignment horizontal="centerContinuous"/>
    </xf>
    <xf numFmtId="0" fontId="12" fillId="0" borderId="0" xfId="16" applyFont="1"/>
    <xf numFmtId="168" fontId="12" fillId="0" borderId="0" xfId="16" applyNumberFormat="1" applyFont="1"/>
    <xf numFmtId="164" fontId="12" fillId="0" borderId="0" xfId="16" applyNumberFormat="1" applyFont="1"/>
    <xf numFmtId="0" fontId="12" fillId="0" borderId="0" xfId="16" applyFont="1" applyBorder="1"/>
    <xf numFmtId="168" fontId="12" fillId="0" borderId="0" xfId="16" applyNumberFormat="1" applyFont="1" applyBorder="1"/>
    <xf numFmtId="164" fontId="12" fillId="0" borderId="0" xfId="16" applyNumberFormat="1" applyFont="1" applyBorder="1"/>
    <xf numFmtId="168" fontId="7" fillId="0" borderId="0" xfId="16" applyNumberFormat="1" applyFont="1" applyBorder="1" applyAlignment="1">
      <alignment wrapText="1"/>
    </xf>
    <xf numFmtId="0" fontId="12" fillId="0" borderId="0" xfId="16" applyNumberFormat="1" applyFont="1" applyBorder="1" applyAlignment="1">
      <alignment horizontal="left"/>
    </xf>
    <xf numFmtId="168" fontId="12" fillId="0" borderId="3" xfId="16" applyNumberFormat="1" applyFont="1" applyBorder="1"/>
    <xf numFmtId="164" fontId="12" fillId="0" borderId="3" xfId="16" applyNumberFormat="1" applyFont="1" applyBorder="1"/>
    <xf numFmtId="0" fontId="12" fillId="0" borderId="3" xfId="16" applyNumberFormat="1" applyFont="1" applyBorder="1" applyAlignment="1">
      <alignment horizontal="left" indent="2"/>
    </xf>
    <xf numFmtId="168" fontId="12" fillId="0" borderId="4" xfId="16" applyNumberFormat="1" applyFont="1" applyBorder="1" applyAlignment="1">
      <alignment horizontal="right"/>
    </xf>
    <xf numFmtId="164" fontId="12" fillId="0" borderId="4" xfId="16" applyNumberFormat="1" applyFont="1" applyBorder="1"/>
    <xf numFmtId="0" fontId="12" fillId="0" borderId="4" xfId="16" applyNumberFormat="1" applyFont="1" applyBorder="1" applyAlignment="1">
      <alignment horizontal="left" indent="2"/>
    </xf>
    <xf numFmtId="168" fontId="8" fillId="0" borderId="4" xfId="16" applyNumberFormat="1" applyFont="1" applyBorder="1"/>
    <xf numFmtId="164" fontId="8" fillId="0" borderId="4" xfId="16" applyNumberFormat="1" applyFont="1" applyBorder="1"/>
    <xf numFmtId="164" fontId="13" fillId="0" borderId="4" xfId="16" applyNumberFormat="1" applyFont="1" applyBorder="1"/>
    <xf numFmtId="168" fontId="13" fillId="0" borderId="4" xfId="16" applyNumberFormat="1" applyFont="1" applyBorder="1" applyAlignment="1">
      <alignment wrapText="1"/>
    </xf>
    <xf numFmtId="0" fontId="13" fillId="0" borderId="4" xfId="16" applyNumberFormat="1" applyFont="1" applyBorder="1" applyAlignment="1">
      <alignment horizontal="left"/>
    </xf>
    <xf numFmtId="0" fontId="12" fillId="0" borderId="4" xfId="16" applyNumberFormat="1" applyFont="1" applyBorder="1" applyAlignment="1">
      <alignment horizontal="left" indent="3"/>
    </xf>
    <xf numFmtId="168" fontId="12" fillId="0" borderId="4" xfId="16" applyNumberFormat="1" applyFont="1" applyBorder="1"/>
    <xf numFmtId="168" fontId="7" fillId="0" borderId="4" xfId="16" applyNumberFormat="1" applyFont="1" applyBorder="1" applyAlignment="1">
      <alignment wrapText="1"/>
    </xf>
    <xf numFmtId="168" fontId="8" fillId="0" borderId="6" xfId="16" applyNumberFormat="1" applyFont="1" applyBorder="1"/>
    <xf numFmtId="168" fontId="12" fillId="0" borderId="5" xfId="16" applyNumberFormat="1" applyFont="1" applyBorder="1" applyAlignment="1">
      <alignment horizontal="center" wrapText="1"/>
    </xf>
    <xf numFmtId="0" fontId="12" fillId="0" borderId="3" xfId="16" applyFont="1" applyBorder="1" applyAlignment="1">
      <alignment horizontal="center"/>
    </xf>
    <xf numFmtId="0" fontId="12" fillId="0" borderId="5" xfId="16" applyFont="1" applyBorder="1" applyAlignment="1">
      <alignment horizontal="center" wrapText="1"/>
    </xf>
    <xf numFmtId="0" fontId="12" fillId="0" borderId="5" xfId="16" applyNumberFormat="1" applyFont="1" applyBorder="1" applyAlignment="1">
      <alignment horizontal="center"/>
    </xf>
    <xf numFmtId="0" fontId="12" fillId="0" borderId="5" xfId="16" applyFont="1" applyBorder="1" applyAlignment="1">
      <alignment horizontal="center"/>
    </xf>
    <xf numFmtId="0" fontId="12" fillId="0" borderId="3" xfId="16" applyNumberFormat="1" applyFont="1" applyBorder="1" applyAlignment="1">
      <alignment horizontal="center"/>
    </xf>
    <xf numFmtId="168" fontId="12" fillId="0" borderId="5" xfId="16" applyNumberFormat="1" applyFont="1" applyBorder="1" applyAlignment="1">
      <alignment horizontal="centerContinuous"/>
    </xf>
    <xf numFmtId="0" fontId="12" fillId="0" borderId="10" xfId="16" applyFont="1" applyBorder="1" applyAlignment="1">
      <alignment horizontal="centerContinuous"/>
    </xf>
    <xf numFmtId="0" fontId="12" fillId="0" borderId="13" xfId="16" applyFont="1" applyBorder="1" applyAlignment="1">
      <alignment horizontal="centerContinuous"/>
    </xf>
    <xf numFmtId="0" fontId="12" fillId="0" borderId="9" xfId="16" applyNumberFormat="1" applyFont="1" applyBorder="1" applyAlignment="1">
      <alignment horizontal="centerContinuous"/>
    </xf>
    <xf numFmtId="168" fontId="12" fillId="0" borderId="11" xfId="16" applyNumberFormat="1" applyFont="1" applyBorder="1" applyAlignment="1">
      <alignment horizontal="centerContinuous"/>
    </xf>
    <xf numFmtId="0" fontId="12" fillId="0" borderId="11" xfId="16" applyNumberFormat="1" applyFont="1" applyBorder="1" applyAlignment="1">
      <alignment horizontal="centerContinuous" wrapText="1"/>
    </xf>
    <xf numFmtId="0" fontId="9" fillId="0" borderId="6" xfId="16" applyBorder="1"/>
    <xf numFmtId="0" fontId="13" fillId="0" borderId="0" xfId="16" applyNumberFormat="1" applyFont="1" applyBorder="1"/>
    <xf numFmtId="0" fontId="13" fillId="0" borderId="0" xfId="16" applyFont="1"/>
    <xf numFmtId="168" fontId="13" fillId="0" borderId="0" xfId="16" applyNumberFormat="1" applyFont="1" applyAlignment="1">
      <alignment horizontal="centerContinuous"/>
    </xf>
    <xf numFmtId="0" fontId="13" fillId="0" borderId="0" xfId="16" applyFont="1" applyAlignment="1">
      <alignment horizontal="centerContinuous"/>
    </xf>
    <xf numFmtId="168" fontId="12" fillId="0" borderId="0" xfId="16" applyNumberFormat="1" applyFont="1" applyBorder="1" applyAlignment="1">
      <alignment horizontal="left"/>
    </xf>
    <xf numFmtId="168" fontId="7" fillId="0" borderId="0" xfId="16" applyNumberFormat="1" applyFont="1" applyBorder="1"/>
    <xf numFmtId="164" fontId="7" fillId="0" borderId="0" xfId="16" applyNumberFormat="1" applyFont="1" applyBorder="1"/>
    <xf numFmtId="164" fontId="7" fillId="0" borderId="3" xfId="16" applyNumberFormat="1" applyFont="1" applyBorder="1"/>
    <xf numFmtId="164" fontId="7" fillId="0" borderId="4" xfId="16" applyNumberFormat="1" applyFont="1" applyBorder="1"/>
    <xf numFmtId="168" fontId="13" fillId="0" borderId="4" xfId="16" applyNumberFormat="1" applyFont="1" applyBorder="1"/>
    <xf numFmtId="168" fontId="12" fillId="0" borderId="10" xfId="16" applyNumberFormat="1" applyFont="1" applyBorder="1" applyAlignment="1">
      <alignment horizontal="centerContinuous"/>
    </xf>
    <xf numFmtId="0" fontId="12" fillId="0" borderId="11" xfId="16" applyFont="1" applyBorder="1" applyAlignment="1">
      <alignment horizontal="centerContinuous"/>
    </xf>
    <xf numFmtId="0" fontId="9" fillId="0" borderId="14" xfId="16" applyBorder="1" applyAlignment="1">
      <alignment horizontal="centerContinuous"/>
    </xf>
    <xf numFmtId="0" fontId="12" fillId="0" borderId="0" xfId="16" applyNumberFormat="1" applyFont="1" applyBorder="1" applyAlignment="1">
      <alignment horizontal="centerContinuous"/>
    </xf>
    <xf numFmtId="168" fontId="12" fillId="0" borderId="0" xfId="16" applyNumberFormat="1" applyFont="1" applyBorder="1" applyAlignment="1">
      <alignment horizontal="centerContinuous"/>
    </xf>
    <xf numFmtId="168" fontId="12" fillId="0" borderId="0" xfId="16" applyNumberFormat="1" applyFont="1" applyAlignment="1">
      <alignment horizontal="centerContinuous"/>
    </xf>
    <xf numFmtId="0" fontId="12" fillId="0" borderId="0" xfId="16" applyFont="1" applyAlignment="1">
      <alignment horizontal="centerContinuous"/>
    </xf>
    <xf numFmtId="0" fontId="13" fillId="0" borderId="0" xfId="16" applyNumberFormat="1" applyFont="1" applyBorder="1" applyAlignment="1">
      <alignment horizontal="centerContinuous"/>
    </xf>
    <xf numFmtId="0" fontId="7" fillId="0" borderId="0" xfId="16" applyFont="1"/>
    <xf numFmtId="0" fontId="9" fillId="0" borderId="0" xfId="16"/>
    <xf numFmtId="0" fontId="7" fillId="0" borderId="0" xfId="16" applyFont="1" applyBorder="1"/>
    <xf numFmtId="164" fontId="8" fillId="0" borderId="2" xfId="16" applyNumberFormat="1" applyFont="1" applyBorder="1"/>
    <xf numFmtId="164" fontId="23" fillId="0" borderId="3" xfId="16" applyNumberFormat="1" applyFont="1" applyBorder="1"/>
    <xf numFmtId="0" fontId="23" fillId="0" borderId="3" xfId="16" applyNumberFormat="1" applyFont="1" applyBorder="1" applyAlignment="1">
      <alignment horizontal="left"/>
    </xf>
    <xf numFmtId="3" fontId="7" fillId="0" borderId="2" xfId="16" applyNumberFormat="1" applyFont="1" applyBorder="1" applyAlignment="1">
      <alignment horizontal="right"/>
    </xf>
    <xf numFmtId="3" fontId="7" fillId="0" borderId="4" xfId="16" applyNumberFormat="1" applyFont="1" applyBorder="1" applyAlignment="1">
      <alignment horizontal="right"/>
    </xf>
    <xf numFmtId="3" fontId="23" fillId="0" borderId="4" xfId="16" applyNumberFormat="1" applyFont="1" applyBorder="1" applyAlignment="1">
      <alignment horizontal="right"/>
    </xf>
    <xf numFmtId="164" fontId="23" fillId="0" borderId="4" xfId="16" applyNumberFormat="1" applyFont="1" applyBorder="1" applyAlignment="1"/>
    <xf numFmtId="0" fontId="23" fillId="0" borderId="4" xfId="16" applyNumberFormat="1" applyFont="1" applyBorder="1" applyAlignment="1">
      <alignment horizontal="left"/>
    </xf>
    <xf numFmtId="164" fontId="23" fillId="0" borderId="4" xfId="16" applyNumberFormat="1" applyFont="1" applyBorder="1"/>
    <xf numFmtId="0" fontId="23" fillId="0" borderId="4" xfId="16" applyNumberFormat="1" applyFont="1" applyBorder="1" applyAlignment="1">
      <alignment horizontal="left" indent="2"/>
    </xf>
    <xf numFmtId="164" fontId="8" fillId="0" borderId="2" xfId="16" applyNumberFormat="1" applyFont="1" applyBorder="1" applyAlignment="1"/>
    <xf numFmtId="164" fontId="7" fillId="0" borderId="4" xfId="16" applyNumberFormat="1" applyFont="1" applyBorder="1" applyAlignment="1"/>
    <xf numFmtId="164" fontId="23" fillId="0" borderId="4" xfId="5" applyNumberFormat="1" applyFont="1" applyBorder="1"/>
    <xf numFmtId="3" fontId="7" fillId="0" borderId="2" xfId="16" applyNumberFormat="1" applyFont="1" applyBorder="1" applyAlignment="1"/>
    <xf numFmtId="3" fontId="7" fillId="0" borderId="4" xfId="16" applyNumberFormat="1" applyFont="1" applyBorder="1" applyAlignment="1"/>
    <xf numFmtId="3" fontId="23" fillId="0" borderId="4" xfId="16" applyNumberFormat="1" applyFont="1" applyBorder="1" applyAlignment="1"/>
    <xf numFmtId="164" fontId="24" fillId="0" borderId="4" xfId="16" applyNumberFormat="1" applyFont="1" applyBorder="1" applyAlignment="1"/>
    <xf numFmtId="3" fontId="8" fillId="0" borderId="2" xfId="16" applyNumberFormat="1" applyFont="1" applyBorder="1" applyAlignment="1"/>
    <xf numFmtId="3" fontId="8" fillId="0" borderId="6" xfId="16" applyNumberFormat="1" applyFont="1" applyBorder="1" applyAlignment="1"/>
    <xf numFmtId="3" fontId="24" fillId="0" borderId="6" xfId="16" applyNumberFormat="1" applyFont="1" applyBorder="1" applyAlignment="1"/>
    <xf numFmtId="0" fontId="24" fillId="0" borderId="4" xfId="16" applyNumberFormat="1" applyFont="1" applyBorder="1" applyAlignment="1">
      <alignment horizontal="left"/>
    </xf>
    <xf numFmtId="0" fontId="7" fillId="0" borderId="0" xfId="16" applyFont="1" applyAlignment="1">
      <alignment vertical="center"/>
    </xf>
    <xf numFmtId="0" fontId="7" fillId="0" borderId="2" xfId="16" applyNumberFormat="1" applyFont="1" applyBorder="1" applyAlignment="1">
      <alignment horizontal="center" vertical="center"/>
    </xf>
    <xf numFmtId="0" fontId="7" fillId="0" borderId="5" xfId="16" applyNumberFormat="1" applyFont="1" applyBorder="1" applyAlignment="1">
      <alignment horizontal="center" vertical="center"/>
    </xf>
    <xf numFmtId="0" fontId="23" fillId="0" borderId="5" xfId="16" applyNumberFormat="1" applyFont="1" applyBorder="1" applyAlignment="1">
      <alignment horizontal="center" vertical="center"/>
    </xf>
    <xf numFmtId="3" fontId="7" fillId="0" borderId="0" xfId="16" applyNumberFormat="1" applyFont="1" applyBorder="1" applyAlignment="1"/>
    <xf numFmtId="3" fontId="7" fillId="0" borderId="0" xfId="16" applyNumberFormat="1" applyFont="1" applyBorder="1"/>
    <xf numFmtId="0" fontId="23" fillId="0" borderId="0" xfId="16" applyNumberFormat="1" applyFont="1" applyBorder="1"/>
    <xf numFmtId="3" fontId="7" fillId="0" borderId="0" xfId="16" applyNumberFormat="1" applyFont="1" applyBorder="1" applyAlignment="1">
      <alignment horizontal="centerContinuous"/>
    </xf>
    <xf numFmtId="0" fontId="7" fillId="0" borderId="0" xfId="16" applyFont="1" applyAlignment="1">
      <alignment horizontal="centerContinuous"/>
    </xf>
    <xf numFmtId="3" fontId="24" fillId="0" borderId="0" xfId="16" applyNumberFormat="1" applyFont="1" applyBorder="1" applyAlignment="1">
      <alignment horizontal="centerContinuous"/>
    </xf>
    <xf numFmtId="0" fontId="23" fillId="0" borderId="0" xfId="16" applyNumberFormat="1" applyFont="1" applyBorder="1" applyAlignment="1">
      <alignment horizontal="left"/>
    </xf>
    <xf numFmtId="3" fontId="7" fillId="0" borderId="0" xfId="16" applyNumberFormat="1" applyFont="1" applyFill="1" applyBorder="1" applyAlignment="1"/>
    <xf numFmtId="0" fontId="21" fillId="0" borderId="0" xfId="16" applyNumberFormat="1" applyFont="1" applyFill="1" applyBorder="1"/>
    <xf numFmtId="0" fontId="7" fillId="0" borderId="0" xfId="16" applyNumberFormat="1" applyFont="1" applyFill="1" applyBorder="1" applyAlignment="1">
      <alignment horizontal="left"/>
    </xf>
    <xf numFmtId="0" fontId="9" fillId="0" borderId="0" xfId="16" applyFill="1" applyBorder="1"/>
    <xf numFmtId="164" fontId="7" fillId="0" borderId="0" xfId="16" applyNumberFormat="1" applyFont="1" applyFill="1" applyBorder="1" applyProtection="1">
      <protection locked="0"/>
    </xf>
    <xf numFmtId="164" fontId="7" fillId="0" borderId="0" xfId="16" applyNumberFormat="1" applyFont="1" applyFill="1" applyBorder="1" applyAlignment="1">
      <alignment horizontal="right"/>
    </xf>
    <xf numFmtId="3" fontId="7" fillId="0" borderId="0" xfId="16" applyNumberFormat="1" applyFont="1" applyFill="1" applyBorder="1" applyAlignment="1">
      <alignment horizontal="right"/>
    </xf>
    <xf numFmtId="3" fontId="7" fillId="0" borderId="0" xfId="16" applyNumberFormat="1" applyFont="1" applyFill="1" applyBorder="1"/>
    <xf numFmtId="0" fontId="33" fillId="0" borderId="0" xfId="16" applyNumberFormat="1" applyFont="1" applyFill="1" applyBorder="1"/>
    <xf numFmtId="0" fontId="9" fillId="0" borderId="0" xfId="16" applyFill="1"/>
    <xf numFmtId="3" fontId="7" fillId="0" borderId="2" xfId="16" applyNumberFormat="1" applyFont="1" applyFill="1" applyBorder="1" applyAlignment="1"/>
    <xf numFmtId="3" fontId="23" fillId="0" borderId="3" xfId="16" applyNumberFormat="1" applyFont="1" applyFill="1" applyBorder="1" applyAlignment="1"/>
    <xf numFmtId="3" fontId="23" fillId="0" borderId="3" xfId="16" applyNumberFormat="1" applyFont="1" applyFill="1" applyBorder="1" applyAlignment="1">
      <alignment horizontal="right"/>
    </xf>
    <xf numFmtId="0" fontId="23" fillId="0" borderId="3" xfId="16" applyNumberFormat="1" applyFont="1" applyFill="1" applyBorder="1" applyAlignment="1">
      <alignment horizontal="left" indent="1"/>
    </xf>
    <xf numFmtId="9" fontId="7" fillId="0" borderId="0" xfId="17" applyFont="1"/>
    <xf numFmtId="3" fontId="23" fillId="0" borderId="4" xfId="16" applyNumberFormat="1" applyFont="1" applyFill="1" applyBorder="1" applyAlignment="1"/>
    <xf numFmtId="164" fontId="23" fillId="0" borderId="4" xfId="16" applyNumberFormat="1" applyFont="1" applyFill="1" applyBorder="1" applyAlignment="1">
      <alignment horizontal="left" indent="1"/>
    </xf>
    <xf numFmtId="0" fontId="23" fillId="0" borderId="4" xfId="16" applyNumberFormat="1" applyFont="1" applyFill="1" applyBorder="1" applyAlignment="1">
      <alignment horizontal="left" indent="1"/>
    </xf>
    <xf numFmtId="3" fontId="8" fillId="0" borderId="2" xfId="16" applyNumberFormat="1" applyFont="1" applyFill="1" applyBorder="1" applyAlignment="1"/>
    <xf numFmtId="3" fontId="24" fillId="0" borderId="4" xfId="16" applyNumberFormat="1" applyFont="1" applyFill="1" applyBorder="1" applyAlignment="1"/>
    <xf numFmtId="0" fontId="24" fillId="0" borderId="4" xfId="16" applyNumberFormat="1" applyFont="1" applyFill="1" applyBorder="1" applyAlignment="1">
      <alignment horizontal="left" indent="1"/>
    </xf>
    <xf numFmtId="0" fontId="7" fillId="0" borderId="0" xfId="16" applyFont="1" applyAlignment="1">
      <alignment horizontal="center" vertical="center"/>
    </xf>
    <xf numFmtId="0" fontId="7" fillId="0" borderId="2" xfId="16" applyNumberFormat="1" applyFont="1" applyFill="1" applyBorder="1" applyAlignment="1">
      <alignment horizontal="center" vertical="center"/>
    </xf>
    <xf numFmtId="0" fontId="23" fillId="0" borderId="5" xfId="16" applyNumberFormat="1" applyFont="1" applyFill="1" applyBorder="1" applyAlignment="1">
      <alignment horizontal="right" vertical="center"/>
    </xf>
    <xf numFmtId="0" fontId="23" fillId="0" borderId="5" xfId="16" applyNumberFormat="1" applyFont="1" applyFill="1" applyBorder="1" applyAlignment="1">
      <alignment horizontal="left" vertical="center" indent="1"/>
    </xf>
    <xf numFmtId="0" fontId="7" fillId="0" borderId="0" xfId="16" applyNumberFormat="1" applyFont="1" applyFill="1" applyBorder="1" applyProtection="1">
      <protection locked="0"/>
    </xf>
    <xf numFmtId="0" fontId="7" fillId="0" borderId="0" xfId="16" applyFont="1" applyFill="1" applyBorder="1"/>
    <xf numFmtId="0" fontId="7" fillId="0" borderId="0" xfId="16" applyFont="1" applyFill="1"/>
    <xf numFmtId="0" fontId="23" fillId="0" borderId="0" xfId="16" applyFont="1" applyFill="1" applyBorder="1"/>
    <xf numFmtId="0" fontId="7" fillId="0" borderId="0" xfId="16" applyFont="1" applyFill="1" applyBorder="1" applyAlignment="1">
      <alignment horizontal="centerContinuous"/>
    </xf>
    <xf numFmtId="3" fontId="7" fillId="0" borderId="0" xfId="16" applyNumberFormat="1" applyFont="1" applyFill="1" applyBorder="1" applyAlignment="1">
      <alignment horizontal="centerContinuous"/>
    </xf>
    <xf numFmtId="0" fontId="7" fillId="0" borderId="0" xfId="16" applyFont="1" applyFill="1" applyAlignment="1">
      <alignment horizontal="centerContinuous"/>
    </xf>
    <xf numFmtId="0" fontId="23" fillId="0" borderId="0" xfId="16" applyFont="1" applyFill="1" applyAlignment="1">
      <alignment horizontal="centerContinuous"/>
    </xf>
    <xf numFmtId="3" fontId="24" fillId="0" borderId="0" xfId="16" applyNumberFormat="1" applyFont="1" applyFill="1" applyBorder="1" applyAlignment="1">
      <alignment horizontal="centerContinuous"/>
    </xf>
    <xf numFmtId="0" fontId="23" fillId="0" borderId="0" xfId="16" applyFont="1" applyFill="1" applyBorder="1" applyAlignment="1">
      <alignment horizontal="centerContinuous"/>
    </xf>
    <xf numFmtId="0" fontId="24" fillId="0" borderId="0" xfId="16" applyNumberFormat="1" applyFont="1" applyFill="1" applyBorder="1" applyAlignment="1">
      <alignment horizontal="centerContinuous"/>
    </xf>
    <xf numFmtId="3" fontId="7" fillId="0" borderId="3" xfId="2" applyNumberFormat="1" applyFont="1" applyBorder="1" applyAlignment="1">
      <alignment vertical="top"/>
    </xf>
    <xf numFmtId="3" fontId="7" fillId="0" borderId="3" xfId="0" applyNumberFormat="1" applyFont="1" applyBorder="1" applyAlignment="1">
      <alignment vertical="top"/>
    </xf>
    <xf numFmtId="164" fontId="7" fillId="0" borderId="8" xfId="0" applyNumberFormat="1" applyFont="1" applyBorder="1" applyAlignment="1">
      <alignment vertical="top"/>
    </xf>
    <xf numFmtId="164" fontId="7" fillId="0" borderId="3" xfId="0" applyNumberFormat="1" applyFont="1" applyBorder="1" applyAlignment="1">
      <alignment vertical="top"/>
    </xf>
    <xf numFmtId="3" fontId="7" fillId="0" borderId="2" xfId="2" applyNumberFormat="1" applyFont="1" applyBorder="1" applyAlignment="1">
      <alignment vertical="top"/>
    </xf>
    <xf numFmtId="0" fontId="7" fillId="0" borderId="3" xfId="2" applyNumberFormat="1" applyFont="1" applyBorder="1" applyAlignment="1">
      <alignment horizontal="left" vertical="top" indent="2"/>
    </xf>
    <xf numFmtId="0" fontId="13" fillId="0" borderId="3" xfId="16" applyNumberFormat="1" applyFont="1" applyBorder="1" applyAlignment="1">
      <alignment horizontal="left" vertical="center"/>
    </xf>
    <xf numFmtId="164" fontId="8" fillId="0" borderId="3" xfId="5" applyNumberFormat="1" applyFont="1" applyBorder="1" applyAlignment="1">
      <alignment vertical="center"/>
    </xf>
    <xf numFmtId="164" fontId="13" fillId="0" borderId="3" xfId="16" applyNumberFormat="1" applyFont="1" applyBorder="1" applyAlignment="1">
      <alignment vertical="center"/>
    </xf>
    <xf numFmtId="168" fontId="8" fillId="0" borderId="3" xfId="16" applyNumberFormat="1" applyFont="1" applyBorder="1" applyAlignment="1">
      <alignment vertical="center"/>
    </xf>
    <xf numFmtId="0" fontId="12" fillId="0" borderId="0" xfId="16" applyFont="1" applyAlignment="1">
      <alignment vertical="center"/>
    </xf>
    <xf numFmtId="164" fontId="8" fillId="0" borderId="3" xfId="16" applyNumberFormat="1" applyFont="1" applyBorder="1" applyAlignment="1">
      <alignment vertical="center"/>
    </xf>
    <xf numFmtId="168" fontId="8" fillId="0" borderId="3" xfId="16" applyNumberFormat="1" applyFont="1" applyBorder="1" applyAlignment="1">
      <alignment vertical="center" wrapText="1"/>
    </xf>
  </cellXfs>
  <cellStyles count="18">
    <cellStyle name="Normal" xfId="0" builtinId="0"/>
    <cellStyle name="Normal 2" xfId="1"/>
    <cellStyle name="Normal 2 2" xfId="5"/>
    <cellStyle name="Normal 2 3" xfId="7"/>
    <cellStyle name="Normal 2 3 2" xfId="11"/>
    <cellStyle name="Normal 2 3 3" xfId="13"/>
    <cellStyle name="Normal 2 4" xfId="9"/>
    <cellStyle name="Normal 2 4 2" xfId="14"/>
    <cellStyle name="Normal 2 5 2" xfId="16"/>
    <cellStyle name="Normal 3" xfId="3"/>
    <cellStyle name="Normal 4" xfId="2"/>
    <cellStyle name="Normal 4 2" xfId="12"/>
    <cellStyle name="Normal 4 3" xfId="15"/>
    <cellStyle name="Normal 5" xfId="4"/>
    <cellStyle name="Normal 6" xfId="6"/>
    <cellStyle name="Normal 6 2" xfId="10"/>
    <cellStyle name="Normal 7" xfId="8"/>
    <cellStyle name="Percent 2" xfId="1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na%20Barlett/Documents/Airmen%20Stats/Airmen%20Stats%202014/Final%20Tables%20to%20the%20Website/2014%20Civil%20Airmen%20Statis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39"/>
  <sheetViews>
    <sheetView showGridLines="0" zoomScale="90" zoomScaleNormal="90" workbookViewId="0">
      <selection activeCell="D1" sqref="D1"/>
    </sheetView>
  </sheetViews>
  <sheetFormatPr defaultColWidth="8.83203125" defaultRowHeight="12.75"/>
  <cols>
    <col min="1" max="1" width="11.1640625" style="278" customWidth="1"/>
    <col min="2" max="2" width="102.83203125" style="278" customWidth="1"/>
    <col min="3" max="16384" width="8.83203125" style="278"/>
  </cols>
  <sheetData>
    <row r="1" spans="1:2" ht="18.75">
      <c r="A1" s="285" t="s">
        <v>433</v>
      </c>
      <c r="B1" s="282"/>
    </row>
    <row r="2" spans="1:2" ht="15">
      <c r="A2" s="282"/>
      <c r="B2" s="282"/>
    </row>
    <row r="3" spans="1:2" ht="42.75" customHeight="1">
      <c r="A3" s="282"/>
      <c r="B3" s="284" t="s">
        <v>432</v>
      </c>
    </row>
    <row r="4" spans="1:2" ht="38.25" customHeight="1">
      <c r="A4" s="282"/>
      <c r="B4" s="284" t="s">
        <v>431</v>
      </c>
    </row>
    <row r="5" spans="1:2" ht="87.6" customHeight="1">
      <c r="A5" s="282"/>
      <c r="B5" s="284" t="s">
        <v>430</v>
      </c>
    </row>
    <row r="6" spans="1:2" ht="15">
      <c r="A6" s="282"/>
      <c r="B6" s="282"/>
    </row>
    <row r="7" spans="1:2" ht="15.75">
      <c r="A7" s="283" t="s">
        <v>429</v>
      </c>
      <c r="B7" s="282"/>
    </row>
    <row r="8" spans="1:2" ht="15">
      <c r="A8" s="282"/>
      <c r="B8" s="282"/>
    </row>
    <row r="9" spans="1:2" ht="15">
      <c r="A9" s="281" t="s">
        <v>428</v>
      </c>
      <c r="B9" s="280" t="s">
        <v>427</v>
      </c>
    </row>
    <row r="10" spans="1:2" ht="15">
      <c r="A10" s="281" t="s">
        <v>426</v>
      </c>
      <c r="B10" s="280" t="s">
        <v>425</v>
      </c>
    </row>
    <row r="11" spans="1:2" ht="15">
      <c r="A11" s="281" t="s">
        <v>424</v>
      </c>
      <c r="B11" s="280" t="s">
        <v>423</v>
      </c>
    </row>
    <row r="12" spans="1:2" ht="15">
      <c r="A12" s="281" t="s">
        <v>422</v>
      </c>
      <c r="B12" s="280" t="s">
        <v>421</v>
      </c>
    </row>
    <row r="13" spans="1:2" ht="15">
      <c r="A13" s="281" t="s">
        <v>420</v>
      </c>
      <c r="B13" s="280" t="s">
        <v>419</v>
      </c>
    </row>
    <row r="14" spans="1:2" ht="15">
      <c r="A14" s="281" t="s">
        <v>418</v>
      </c>
      <c r="B14" s="280" t="s">
        <v>417</v>
      </c>
    </row>
    <row r="15" spans="1:2" ht="15">
      <c r="A15" s="281" t="s">
        <v>416</v>
      </c>
      <c r="B15" s="280" t="s">
        <v>415</v>
      </c>
    </row>
    <row r="16" spans="1:2" ht="15">
      <c r="A16" s="281" t="s">
        <v>414</v>
      </c>
      <c r="B16" s="280" t="s">
        <v>413</v>
      </c>
    </row>
    <row r="17" spans="1:2" ht="15">
      <c r="A17" s="281" t="s">
        <v>412</v>
      </c>
      <c r="B17" s="280" t="s">
        <v>411</v>
      </c>
    </row>
    <row r="18" spans="1:2" ht="15">
      <c r="A18" s="281" t="s">
        <v>410</v>
      </c>
      <c r="B18" s="280" t="s">
        <v>409</v>
      </c>
    </row>
    <row r="19" spans="1:2" ht="15">
      <c r="A19" s="281" t="s">
        <v>408</v>
      </c>
      <c r="B19" s="280" t="s">
        <v>407</v>
      </c>
    </row>
    <row r="20" spans="1:2" ht="15">
      <c r="A20" s="281" t="s">
        <v>406</v>
      </c>
      <c r="B20" s="280" t="s">
        <v>405</v>
      </c>
    </row>
    <row r="21" spans="1:2" ht="15">
      <c r="A21" s="281" t="s">
        <v>404</v>
      </c>
      <c r="B21" s="280" t="s">
        <v>403</v>
      </c>
    </row>
    <row r="22" spans="1:2" ht="15">
      <c r="A22" s="281" t="s">
        <v>402</v>
      </c>
      <c r="B22" s="280" t="s">
        <v>401</v>
      </c>
    </row>
    <row r="23" spans="1:2" ht="15">
      <c r="A23" s="281" t="s">
        <v>400</v>
      </c>
      <c r="B23" s="280" t="s">
        <v>399</v>
      </c>
    </row>
    <row r="24" spans="1:2" ht="15">
      <c r="A24" s="281" t="s">
        <v>398</v>
      </c>
      <c r="B24" s="280" t="s">
        <v>397</v>
      </c>
    </row>
    <row r="25" spans="1:2" ht="15">
      <c r="A25" s="281" t="s">
        <v>396</v>
      </c>
      <c r="B25" s="280" t="s">
        <v>395</v>
      </c>
    </row>
    <row r="26" spans="1:2" ht="15">
      <c r="A26" s="281" t="s">
        <v>394</v>
      </c>
      <c r="B26" s="280" t="s">
        <v>393</v>
      </c>
    </row>
    <row r="27" spans="1:2" ht="15">
      <c r="A27" s="281" t="s">
        <v>392</v>
      </c>
      <c r="B27" s="280" t="s">
        <v>391</v>
      </c>
    </row>
    <row r="28" spans="1:2" ht="15">
      <c r="A28" s="281" t="s">
        <v>390</v>
      </c>
      <c r="B28" s="280" t="s">
        <v>389</v>
      </c>
    </row>
    <row r="29" spans="1:2" ht="15">
      <c r="A29" s="281" t="s">
        <v>388</v>
      </c>
      <c r="B29" s="280" t="s">
        <v>387</v>
      </c>
    </row>
    <row r="30" spans="1:2" ht="15">
      <c r="A30" s="281" t="s">
        <v>386</v>
      </c>
      <c r="B30" s="280" t="s">
        <v>385</v>
      </c>
    </row>
    <row r="31" spans="1:2" ht="15">
      <c r="A31" s="281" t="s">
        <v>384</v>
      </c>
      <c r="B31" s="280" t="s">
        <v>383</v>
      </c>
    </row>
    <row r="32" spans="1:2" ht="15">
      <c r="A32" s="281" t="s">
        <v>382</v>
      </c>
      <c r="B32" s="280" t="s">
        <v>381</v>
      </c>
    </row>
    <row r="37" spans="1:1">
      <c r="A37" s="279"/>
    </row>
    <row r="39" spans="1:1">
      <c r="A39" s="279"/>
    </row>
  </sheetData>
  <pageMargins left="0.7" right="0.45" top="1" bottom="1" header="0.3" footer="0.3"/>
  <pageSetup scale="89" orientation="portrait" verticalDpi="597" r:id="rId1"/>
  <headerFooter>
    <oddFooter>&amp;C1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72"/>
  <sheetViews>
    <sheetView showGridLines="0" zoomScaleNormal="100" workbookViewId="0">
      <pane xSplit="1" ySplit="6" topLeftCell="B25" activePane="bottomRight" state="frozen"/>
      <selection pane="topRight" activeCell="C1" sqref="C1"/>
      <selection pane="bottomLeft" activeCell="A7" sqref="A7"/>
      <selection pane="bottomRight" activeCell="M1" sqref="M1"/>
    </sheetView>
  </sheetViews>
  <sheetFormatPr defaultColWidth="10.83203125" defaultRowHeight="11.25"/>
  <cols>
    <col min="1" max="1" width="34.33203125" style="43" customWidth="1"/>
    <col min="2" max="2" width="7.83203125" style="1" customWidth="1"/>
    <col min="3" max="3" width="7.5" style="1" customWidth="1"/>
    <col min="4" max="4" width="7.1640625" style="1" customWidth="1"/>
    <col min="5" max="5" width="7.5" style="1" customWidth="1"/>
    <col min="6" max="6" width="7" style="1" customWidth="1"/>
    <col min="7" max="7" width="7.83203125" style="1" customWidth="1"/>
    <col min="8" max="8" width="7" style="1" customWidth="1"/>
    <col min="9" max="9" width="6.83203125" style="1" customWidth="1"/>
    <col min="10" max="10" width="8" style="1" customWidth="1"/>
    <col min="11" max="11" width="7.33203125" style="1" customWidth="1"/>
    <col min="12" max="16384" width="10.83203125" style="1"/>
  </cols>
  <sheetData>
    <row r="1" spans="1:11">
      <c r="A1" s="33" t="s">
        <v>59</v>
      </c>
      <c r="B1" s="30"/>
      <c r="C1" s="30"/>
      <c r="D1" s="30"/>
      <c r="E1" s="30"/>
      <c r="F1" s="112"/>
      <c r="G1" s="30"/>
      <c r="H1" s="33"/>
      <c r="I1" s="30"/>
      <c r="J1" s="30"/>
      <c r="K1" s="30"/>
    </row>
    <row r="2" spans="1:11" ht="13.5" customHeight="1">
      <c r="A2" s="33" t="s">
        <v>19</v>
      </c>
      <c r="B2" s="30"/>
      <c r="C2" s="30"/>
      <c r="D2" s="30"/>
      <c r="E2" s="30"/>
      <c r="F2" s="112"/>
      <c r="G2" s="30"/>
      <c r="H2" s="30"/>
      <c r="I2" s="30"/>
      <c r="J2" s="30"/>
      <c r="K2" s="30"/>
    </row>
    <row r="3" spans="1:11">
      <c r="A3" s="33" t="s">
        <v>58</v>
      </c>
      <c r="B3" s="30"/>
      <c r="C3" s="30"/>
      <c r="D3" s="30"/>
      <c r="E3" s="30"/>
      <c r="F3" s="112"/>
      <c r="G3" s="30"/>
      <c r="H3" s="30"/>
      <c r="I3" s="30"/>
      <c r="J3" s="30"/>
      <c r="K3" s="30"/>
    </row>
    <row r="4" spans="1:11">
      <c r="A4" s="33" t="str">
        <f>'Table 6'!D4</f>
        <v>DECEMBER 31, 2018</v>
      </c>
      <c r="B4" s="30"/>
      <c r="C4" s="30"/>
      <c r="D4" s="30"/>
      <c r="E4" s="30"/>
      <c r="F4" s="112"/>
      <c r="G4" s="30"/>
      <c r="H4" s="30"/>
      <c r="I4" s="30"/>
      <c r="J4" s="30"/>
      <c r="K4" s="30"/>
    </row>
    <row r="5" spans="1:11" s="69" customFormat="1" ht="11.1" customHeight="1">
      <c r="A5" s="70"/>
      <c r="B5" s="70"/>
      <c r="C5" s="70"/>
      <c r="D5" s="70"/>
      <c r="E5" s="70"/>
      <c r="F5" s="70"/>
      <c r="G5" s="70"/>
      <c r="H5" s="70"/>
      <c r="I5" s="70"/>
      <c r="J5" s="70"/>
      <c r="K5" s="70"/>
    </row>
    <row r="6" spans="1:11" s="122" customFormat="1" ht="22.5" customHeight="1">
      <c r="A6" s="114" t="s">
        <v>45</v>
      </c>
      <c r="B6" s="96" t="s">
        <v>44</v>
      </c>
      <c r="C6" s="96" t="s">
        <v>43</v>
      </c>
      <c r="D6" s="96" t="s">
        <v>115</v>
      </c>
      <c r="E6" s="96" t="s">
        <v>104</v>
      </c>
      <c r="F6" s="96" t="s">
        <v>42</v>
      </c>
      <c r="G6" s="96" t="s">
        <v>41</v>
      </c>
      <c r="H6" s="96" t="s">
        <v>105</v>
      </c>
      <c r="I6" s="96" t="s">
        <v>106</v>
      </c>
      <c r="J6" s="96" t="s">
        <v>40</v>
      </c>
      <c r="K6" s="96" t="s">
        <v>57</v>
      </c>
    </row>
    <row r="7" spans="1:11">
      <c r="A7" s="56" t="s">
        <v>17</v>
      </c>
      <c r="B7" s="121">
        <f t="shared" ref="B7:K7" si="0">(B9+B16+B34+B38)</f>
        <v>311017</v>
      </c>
      <c r="C7" s="121">
        <f t="shared" si="0"/>
        <v>3904</v>
      </c>
      <c r="D7" s="121">
        <f t="shared" si="0"/>
        <v>21362</v>
      </c>
      <c r="E7" s="121">
        <f t="shared" si="0"/>
        <v>49844</v>
      </c>
      <c r="F7" s="121">
        <f t="shared" si="0"/>
        <v>40846</v>
      </c>
      <c r="G7" s="121">
        <f t="shared" si="0"/>
        <v>34215</v>
      </c>
      <c r="H7" s="121">
        <f t="shared" si="0"/>
        <v>52774</v>
      </c>
      <c r="I7" s="121">
        <f t="shared" si="0"/>
        <v>40716</v>
      </c>
      <c r="J7" s="121">
        <f t="shared" si="0"/>
        <v>43747</v>
      </c>
      <c r="K7" s="86">
        <f t="shared" si="0"/>
        <v>23609</v>
      </c>
    </row>
    <row r="8" spans="1:11">
      <c r="A8" s="56" t="s">
        <v>56</v>
      </c>
      <c r="B8" s="86"/>
      <c r="C8" s="86"/>
      <c r="D8" s="86"/>
      <c r="E8" s="86"/>
      <c r="F8" s="86"/>
      <c r="G8" s="86"/>
      <c r="H8" s="86"/>
      <c r="I8" s="86"/>
      <c r="J8" s="86"/>
      <c r="K8" s="86"/>
    </row>
    <row r="9" spans="1:11">
      <c r="A9" s="173" t="s">
        <v>196</v>
      </c>
      <c r="B9" s="86">
        <f t="shared" ref="B9:K9" si="1">SUM(B10:B15)</f>
        <v>47971</v>
      </c>
      <c r="C9" s="86">
        <f t="shared" si="1"/>
        <v>268</v>
      </c>
      <c r="D9" s="86">
        <f t="shared" si="1"/>
        <v>3859</v>
      </c>
      <c r="E9" s="86">
        <f t="shared" si="1"/>
        <v>8954</v>
      </c>
      <c r="F9" s="86">
        <f t="shared" si="1"/>
        <v>7623</v>
      </c>
      <c r="G9" s="86">
        <f t="shared" si="1"/>
        <v>4657</v>
      </c>
      <c r="H9" s="86">
        <f t="shared" si="1"/>
        <v>7189</v>
      </c>
      <c r="I9" s="86">
        <f t="shared" si="1"/>
        <v>6274</v>
      </c>
      <c r="J9" s="86">
        <f t="shared" si="1"/>
        <v>7315</v>
      </c>
      <c r="K9" s="86">
        <f t="shared" si="1"/>
        <v>1832</v>
      </c>
    </row>
    <row r="10" spans="1:11">
      <c r="A10" s="175" t="s">
        <v>198</v>
      </c>
      <c r="B10" s="84">
        <f t="shared" ref="B10:B15" si="2">SUM(C10:K10)</f>
        <v>46117</v>
      </c>
      <c r="C10" s="81">
        <v>254</v>
      </c>
      <c r="D10" s="81">
        <v>3736</v>
      </c>
      <c r="E10" s="81">
        <v>8606</v>
      </c>
      <c r="F10" s="81">
        <v>7394</v>
      </c>
      <c r="G10" s="81">
        <v>4425</v>
      </c>
      <c r="H10" s="81">
        <v>6933</v>
      </c>
      <c r="I10" s="81">
        <v>6066</v>
      </c>
      <c r="J10" s="81">
        <v>6929</v>
      </c>
      <c r="K10" s="81">
        <v>1774</v>
      </c>
    </row>
    <row r="11" spans="1:11">
      <c r="A11" s="175" t="s">
        <v>199</v>
      </c>
      <c r="B11" s="84">
        <f t="shared" si="2"/>
        <v>864</v>
      </c>
      <c r="C11" s="81">
        <v>6</v>
      </c>
      <c r="D11" s="81">
        <v>56</v>
      </c>
      <c r="E11" s="81">
        <v>185</v>
      </c>
      <c r="F11" s="81">
        <v>109</v>
      </c>
      <c r="G11" s="81">
        <v>101</v>
      </c>
      <c r="H11" s="81">
        <v>105</v>
      </c>
      <c r="I11" s="81">
        <v>93</v>
      </c>
      <c r="J11" s="81">
        <v>190</v>
      </c>
      <c r="K11" s="81">
        <v>19</v>
      </c>
    </row>
    <row r="12" spans="1:11">
      <c r="A12" s="175" t="s">
        <v>200</v>
      </c>
      <c r="B12" s="84">
        <f t="shared" si="2"/>
        <v>14</v>
      </c>
      <c r="C12" s="81">
        <v>0</v>
      </c>
      <c r="D12" s="81">
        <v>3</v>
      </c>
      <c r="E12" s="81">
        <v>1</v>
      </c>
      <c r="F12" s="81">
        <v>2</v>
      </c>
      <c r="G12" s="81">
        <v>1</v>
      </c>
      <c r="H12" s="81">
        <v>1</v>
      </c>
      <c r="I12" s="81">
        <v>4</v>
      </c>
      <c r="J12" s="81">
        <v>2</v>
      </c>
      <c r="K12" s="81">
        <v>0</v>
      </c>
    </row>
    <row r="13" spans="1:11">
      <c r="A13" s="175" t="s">
        <v>201</v>
      </c>
      <c r="B13" s="84">
        <f t="shared" si="2"/>
        <v>932</v>
      </c>
      <c r="C13" s="81">
        <v>8</v>
      </c>
      <c r="D13" s="81">
        <v>62</v>
      </c>
      <c r="E13" s="81">
        <v>155</v>
      </c>
      <c r="F13" s="81">
        <v>116</v>
      </c>
      <c r="G13" s="81">
        <v>126</v>
      </c>
      <c r="H13" s="81">
        <v>143</v>
      </c>
      <c r="I13" s="81">
        <v>103</v>
      </c>
      <c r="J13" s="81">
        <v>183</v>
      </c>
      <c r="K13" s="81">
        <v>36</v>
      </c>
    </row>
    <row r="14" spans="1:11" ht="21" customHeight="1">
      <c r="A14" s="176" t="s">
        <v>227</v>
      </c>
      <c r="B14" s="84">
        <f t="shared" si="2"/>
        <v>39</v>
      </c>
      <c r="C14" s="81">
        <v>0</v>
      </c>
      <c r="D14" s="81">
        <v>0</v>
      </c>
      <c r="E14" s="81">
        <v>7</v>
      </c>
      <c r="F14" s="81">
        <v>2</v>
      </c>
      <c r="G14" s="81">
        <v>3</v>
      </c>
      <c r="H14" s="81">
        <v>7</v>
      </c>
      <c r="I14" s="81">
        <v>7</v>
      </c>
      <c r="J14" s="81">
        <v>10</v>
      </c>
      <c r="K14" s="81">
        <v>3</v>
      </c>
    </row>
    <row r="15" spans="1:11">
      <c r="A15" s="175" t="s">
        <v>203</v>
      </c>
      <c r="B15" s="84">
        <f t="shared" si="2"/>
        <v>5</v>
      </c>
      <c r="C15" s="81">
        <v>0</v>
      </c>
      <c r="D15" s="81">
        <v>2</v>
      </c>
      <c r="E15" s="81">
        <v>0</v>
      </c>
      <c r="F15" s="81">
        <v>0</v>
      </c>
      <c r="G15" s="81">
        <v>1</v>
      </c>
      <c r="H15" s="81">
        <v>0</v>
      </c>
      <c r="I15" s="81">
        <v>1</v>
      </c>
      <c r="J15" s="81">
        <v>1</v>
      </c>
      <c r="K15" s="81">
        <v>0</v>
      </c>
    </row>
    <row r="16" spans="1:11">
      <c r="A16" s="173" t="s">
        <v>236</v>
      </c>
      <c r="B16" s="86">
        <f t="shared" ref="B16:K16" si="3">SUM(B17:B33)</f>
        <v>91076</v>
      </c>
      <c r="C16" s="86">
        <f t="shared" si="3"/>
        <v>1346</v>
      </c>
      <c r="D16" s="86">
        <f t="shared" si="3"/>
        <v>5522</v>
      </c>
      <c r="E16" s="86">
        <f t="shared" si="3"/>
        <v>13177</v>
      </c>
      <c r="F16" s="86">
        <f t="shared" si="3"/>
        <v>11245</v>
      </c>
      <c r="G16" s="86">
        <f t="shared" si="3"/>
        <v>8936</v>
      </c>
      <c r="H16" s="86">
        <f t="shared" si="3"/>
        <v>13768</v>
      </c>
      <c r="I16" s="86">
        <f t="shared" si="3"/>
        <v>11083</v>
      </c>
      <c r="J16" s="86">
        <f t="shared" si="3"/>
        <v>12816</v>
      </c>
      <c r="K16" s="86">
        <f t="shared" si="3"/>
        <v>13183</v>
      </c>
    </row>
    <row r="17" spans="1:11">
      <c r="A17" s="176" t="s">
        <v>204</v>
      </c>
      <c r="B17" s="84">
        <f t="shared" ref="B17:B33" si="4">SUM(C17:K17)</f>
        <v>76299</v>
      </c>
      <c r="C17" s="81">
        <v>1117</v>
      </c>
      <c r="D17" s="81">
        <v>4475</v>
      </c>
      <c r="E17" s="81">
        <v>10428</v>
      </c>
      <c r="F17" s="81">
        <v>9759</v>
      </c>
      <c r="G17" s="81">
        <v>7169</v>
      </c>
      <c r="H17" s="81">
        <v>11169</v>
      </c>
      <c r="I17" s="81">
        <v>9158</v>
      </c>
      <c r="J17" s="81">
        <v>10200</v>
      </c>
      <c r="K17" s="81">
        <v>12824</v>
      </c>
    </row>
    <row r="18" spans="1:11">
      <c r="A18" s="176" t="s">
        <v>205</v>
      </c>
      <c r="B18" s="84">
        <f t="shared" si="4"/>
        <v>970</v>
      </c>
      <c r="C18" s="81">
        <v>20</v>
      </c>
      <c r="D18" s="81">
        <v>67</v>
      </c>
      <c r="E18" s="81">
        <v>173</v>
      </c>
      <c r="F18" s="81">
        <v>125</v>
      </c>
      <c r="G18" s="81">
        <v>147</v>
      </c>
      <c r="H18" s="81">
        <v>119</v>
      </c>
      <c r="I18" s="81">
        <v>117</v>
      </c>
      <c r="J18" s="81">
        <v>182</v>
      </c>
      <c r="K18" s="81">
        <v>20</v>
      </c>
    </row>
    <row r="19" spans="1:11" ht="10.15" customHeight="1">
      <c r="A19" s="176" t="s">
        <v>218</v>
      </c>
      <c r="B19" s="84">
        <f t="shared" si="4"/>
        <v>1716</v>
      </c>
      <c r="C19" s="81">
        <v>26</v>
      </c>
      <c r="D19" s="81">
        <v>105</v>
      </c>
      <c r="E19" s="81">
        <v>335</v>
      </c>
      <c r="F19" s="81">
        <v>255</v>
      </c>
      <c r="G19" s="81">
        <v>244</v>
      </c>
      <c r="H19" s="81">
        <v>215</v>
      </c>
      <c r="I19" s="81">
        <v>196</v>
      </c>
      <c r="J19" s="81">
        <v>312</v>
      </c>
      <c r="K19" s="81">
        <v>28</v>
      </c>
    </row>
    <row r="20" spans="1:11" ht="21" customHeight="1">
      <c r="A20" s="176" t="s">
        <v>219</v>
      </c>
      <c r="B20" s="84">
        <f t="shared" si="4"/>
        <v>6</v>
      </c>
      <c r="C20" s="81">
        <v>0</v>
      </c>
      <c r="D20" s="81">
        <v>0</v>
      </c>
      <c r="E20" s="81">
        <v>2</v>
      </c>
      <c r="F20" s="81">
        <v>3</v>
      </c>
      <c r="G20" s="81">
        <v>0</v>
      </c>
      <c r="H20" s="81">
        <v>0</v>
      </c>
      <c r="I20" s="81">
        <v>1</v>
      </c>
      <c r="J20" s="81">
        <v>0</v>
      </c>
      <c r="K20" s="81">
        <v>0</v>
      </c>
    </row>
    <row r="21" spans="1:11" ht="10.15" customHeight="1">
      <c r="A21" s="176" t="s">
        <v>220</v>
      </c>
      <c r="B21" s="84">
        <f t="shared" si="4"/>
        <v>778</v>
      </c>
      <c r="C21" s="81">
        <v>12</v>
      </c>
      <c r="D21" s="81">
        <v>52</v>
      </c>
      <c r="E21" s="81">
        <v>138</v>
      </c>
      <c r="F21" s="81">
        <v>95</v>
      </c>
      <c r="G21" s="81">
        <v>95</v>
      </c>
      <c r="H21" s="81">
        <v>127</v>
      </c>
      <c r="I21" s="81">
        <v>92</v>
      </c>
      <c r="J21" s="81">
        <v>119</v>
      </c>
      <c r="K21" s="81">
        <v>48</v>
      </c>
    </row>
    <row r="22" spans="1:11" ht="21" customHeight="1">
      <c r="A22" s="176" t="s">
        <v>221</v>
      </c>
      <c r="B22" s="84">
        <f t="shared" si="4"/>
        <v>41</v>
      </c>
      <c r="C22" s="81">
        <v>0</v>
      </c>
      <c r="D22" s="81">
        <v>0</v>
      </c>
      <c r="E22" s="81">
        <v>12</v>
      </c>
      <c r="F22" s="81">
        <v>5</v>
      </c>
      <c r="G22" s="81">
        <v>8</v>
      </c>
      <c r="H22" s="81">
        <v>7</v>
      </c>
      <c r="I22" s="81">
        <v>3</v>
      </c>
      <c r="J22" s="81">
        <v>5</v>
      </c>
      <c r="K22" s="81">
        <v>1</v>
      </c>
    </row>
    <row r="23" spans="1:11" ht="10.15" customHeight="1">
      <c r="A23" s="176" t="s">
        <v>222</v>
      </c>
      <c r="B23" s="84">
        <f t="shared" si="4"/>
        <v>7713</v>
      </c>
      <c r="C23" s="81">
        <v>117</v>
      </c>
      <c r="D23" s="81">
        <v>508</v>
      </c>
      <c r="E23" s="81">
        <v>1567</v>
      </c>
      <c r="F23" s="81">
        <v>681</v>
      </c>
      <c r="G23" s="81">
        <v>780</v>
      </c>
      <c r="H23" s="81">
        <v>1460</v>
      </c>
      <c r="I23" s="81">
        <v>1037</v>
      </c>
      <c r="J23" s="81">
        <v>1371</v>
      </c>
      <c r="K23" s="81">
        <v>192</v>
      </c>
    </row>
    <row r="24" spans="1:11" ht="21" customHeight="1">
      <c r="A24" s="176" t="s">
        <v>223</v>
      </c>
      <c r="B24" s="84">
        <f t="shared" si="4"/>
        <v>96</v>
      </c>
      <c r="C24" s="81">
        <v>0</v>
      </c>
      <c r="D24" s="81">
        <v>3</v>
      </c>
      <c r="E24" s="81">
        <v>13</v>
      </c>
      <c r="F24" s="81">
        <v>14</v>
      </c>
      <c r="G24" s="81">
        <v>12</v>
      </c>
      <c r="H24" s="81">
        <v>27</v>
      </c>
      <c r="I24" s="81">
        <v>9</v>
      </c>
      <c r="J24" s="81">
        <v>16</v>
      </c>
      <c r="K24" s="81">
        <v>2</v>
      </c>
    </row>
    <row r="25" spans="1:11" ht="21" customHeight="1">
      <c r="A25" s="176" t="s">
        <v>224</v>
      </c>
      <c r="B25" s="84">
        <f t="shared" si="4"/>
        <v>233</v>
      </c>
      <c r="C25" s="81">
        <v>4</v>
      </c>
      <c r="D25" s="81">
        <v>18</v>
      </c>
      <c r="E25" s="81">
        <v>46</v>
      </c>
      <c r="F25" s="81">
        <v>27</v>
      </c>
      <c r="G25" s="81">
        <v>23</v>
      </c>
      <c r="H25" s="81">
        <v>40</v>
      </c>
      <c r="I25" s="81">
        <v>22</v>
      </c>
      <c r="J25" s="81">
        <v>49</v>
      </c>
      <c r="K25" s="81">
        <v>4</v>
      </c>
    </row>
    <row r="26" spans="1:11" ht="21" customHeight="1">
      <c r="A26" s="176" t="s">
        <v>225</v>
      </c>
      <c r="B26" s="84">
        <f t="shared" si="4"/>
        <v>23</v>
      </c>
      <c r="C26" s="81">
        <v>0</v>
      </c>
      <c r="D26" s="81">
        <v>3</v>
      </c>
      <c r="E26" s="81">
        <v>1</v>
      </c>
      <c r="F26" s="81">
        <v>5</v>
      </c>
      <c r="G26" s="81">
        <v>2</v>
      </c>
      <c r="H26" s="81">
        <v>4</v>
      </c>
      <c r="I26" s="81">
        <v>5</v>
      </c>
      <c r="J26" s="81">
        <v>2</v>
      </c>
      <c r="K26" s="81">
        <v>1</v>
      </c>
    </row>
    <row r="27" spans="1:11" ht="10.15" customHeight="1">
      <c r="A27" s="176" t="s">
        <v>228</v>
      </c>
      <c r="B27" s="84">
        <f t="shared" si="4"/>
        <v>14</v>
      </c>
      <c r="C27" s="81">
        <v>0</v>
      </c>
      <c r="D27" s="81">
        <v>3</v>
      </c>
      <c r="E27" s="81">
        <v>2</v>
      </c>
      <c r="F27" s="81">
        <v>0</v>
      </c>
      <c r="G27" s="81">
        <v>0</v>
      </c>
      <c r="H27" s="81">
        <v>4</v>
      </c>
      <c r="I27" s="81">
        <v>4</v>
      </c>
      <c r="J27" s="81">
        <v>1</v>
      </c>
      <c r="K27" s="81">
        <v>0</v>
      </c>
    </row>
    <row r="28" spans="1:11" ht="21" customHeight="1">
      <c r="A28" s="192" t="s">
        <v>226</v>
      </c>
      <c r="B28" s="84">
        <f t="shared" si="4"/>
        <v>18</v>
      </c>
      <c r="C28" s="81">
        <v>0</v>
      </c>
      <c r="D28" s="81">
        <v>4</v>
      </c>
      <c r="E28" s="81">
        <v>0</v>
      </c>
      <c r="F28" s="81">
        <v>2</v>
      </c>
      <c r="G28" s="81">
        <v>0</v>
      </c>
      <c r="H28" s="81">
        <v>6</v>
      </c>
      <c r="I28" s="81">
        <v>1</v>
      </c>
      <c r="J28" s="81">
        <v>5</v>
      </c>
      <c r="K28" s="81">
        <v>0</v>
      </c>
    </row>
    <row r="29" spans="1:11" ht="10.15" customHeight="1">
      <c r="A29" s="176" t="s">
        <v>206</v>
      </c>
      <c r="B29" s="84">
        <f t="shared" si="4"/>
        <v>2872</v>
      </c>
      <c r="C29" s="81">
        <v>46</v>
      </c>
      <c r="D29" s="81">
        <v>267</v>
      </c>
      <c r="E29" s="81">
        <v>398</v>
      </c>
      <c r="F29" s="81">
        <v>238</v>
      </c>
      <c r="G29" s="81">
        <v>417</v>
      </c>
      <c r="H29" s="81">
        <v>547</v>
      </c>
      <c r="I29" s="81">
        <v>409</v>
      </c>
      <c r="J29" s="81">
        <v>494</v>
      </c>
      <c r="K29" s="81">
        <v>56</v>
      </c>
    </row>
    <row r="30" spans="1:11" ht="21" customHeight="1">
      <c r="A30" s="176" t="s">
        <v>230</v>
      </c>
      <c r="B30" s="84">
        <f t="shared" si="4"/>
        <v>14</v>
      </c>
      <c r="C30" s="81">
        <v>1</v>
      </c>
      <c r="D30" s="81">
        <v>0</v>
      </c>
      <c r="E30" s="81">
        <v>2</v>
      </c>
      <c r="F30" s="81">
        <v>1</v>
      </c>
      <c r="G30" s="81">
        <v>0</v>
      </c>
      <c r="H30" s="81">
        <v>4</v>
      </c>
      <c r="I30" s="81">
        <v>2</v>
      </c>
      <c r="J30" s="81">
        <v>4</v>
      </c>
      <c r="K30" s="81">
        <v>0</v>
      </c>
    </row>
    <row r="31" spans="1:11" ht="21" customHeight="1">
      <c r="A31" s="176" t="s">
        <v>235</v>
      </c>
      <c r="B31" s="84">
        <f t="shared" si="4"/>
        <v>13</v>
      </c>
      <c r="C31" s="81">
        <v>0</v>
      </c>
      <c r="D31" s="81">
        <v>0</v>
      </c>
      <c r="E31" s="81">
        <v>1</v>
      </c>
      <c r="F31" s="81">
        <v>1</v>
      </c>
      <c r="G31" s="81">
        <v>3</v>
      </c>
      <c r="H31" s="81">
        <v>3</v>
      </c>
      <c r="I31" s="81">
        <v>3</v>
      </c>
      <c r="J31" s="81">
        <v>2</v>
      </c>
      <c r="K31" s="81">
        <v>0</v>
      </c>
    </row>
    <row r="32" spans="1:11">
      <c r="A32" s="176" t="s">
        <v>207</v>
      </c>
      <c r="B32" s="84">
        <f t="shared" si="4"/>
        <v>113</v>
      </c>
      <c r="C32" s="81">
        <v>0</v>
      </c>
      <c r="D32" s="81">
        <v>4</v>
      </c>
      <c r="E32" s="81">
        <v>34</v>
      </c>
      <c r="F32" s="81">
        <v>15</v>
      </c>
      <c r="G32" s="81">
        <v>16</v>
      </c>
      <c r="H32" s="81">
        <v>10</v>
      </c>
      <c r="I32" s="81">
        <v>7</v>
      </c>
      <c r="J32" s="81">
        <v>27</v>
      </c>
      <c r="K32" s="81">
        <v>0</v>
      </c>
    </row>
    <row r="33" spans="1:11">
      <c r="A33" s="176" t="s">
        <v>208</v>
      </c>
      <c r="B33" s="84">
        <f t="shared" si="4"/>
        <v>157</v>
      </c>
      <c r="C33" s="81">
        <v>3</v>
      </c>
      <c r="D33" s="81">
        <v>13</v>
      </c>
      <c r="E33" s="81">
        <v>25</v>
      </c>
      <c r="F33" s="81">
        <v>19</v>
      </c>
      <c r="G33" s="81">
        <v>20</v>
      </c>
      <c r="H33" s="81">
        <v>26</v>
      </c>
      <c r="I33" s="81">
        <v>17</v>
      </c>
      <c r="J33" s="81">
        <v>27</v>
      </c>
      <c r="K33" s="81">
        <v>7</v>
      </c>
    </row>
    <row r="34" spans="1:11">
      <c r="A34" s="173" t="s">
        <v>197</v>
      </c>
      <c r="B34" s="86">
        <f t="shared" ref="B34:K34" si="5">SUM(B35:B37)</f>
        <v>162145</v>
      </c>
      <c r="C34" s="86">
        <f t="shared" si="5"/>
        <v>2185</v>
      </c>
      <c r="D34" s="86">
        <f t="shared" si="5"/>
        <v>11338</v>
      </c>
      <c r="E34" s="86">
        <f t="shared" si="5"/>
        <v>26460</v>
      </c>
      <c r="F34" s="86">
        <f t="shared" si="5"/>
        <v>21357</v>
      </c>
      <c r="G34" s="86">
        <f t="shared" si="5"/>
        <v>19025</v>
      </c>
      <c r="H34" s="86">
        <f t="shared" si="5"/>
        <v>30285</v>
      </c>
      <c r="I34" s="86">
        <f t="shared" si="5"/>
        <v>22120</v>
      </c>
      <c r="J34" s="86">
        <f t="shared" si="5"/>
        <v>21946</v>
      </c>
      <c r="K34" s="86">
        <f t="shared" si="5"/>
        <v>7429</v>
      </c>
    </row>
    <row r="35" spans="1:11">
      <c r="A35" s="175" t="s">
        <v>209</v>
      </c>
      <c r="B35" s="84">
        <f>SUM(C35:K35)</f>
        <v>157270</v>
      </c>
      <c r="C35" s="81">
        <v>2088</v>
      </c>
      <c r="D35" s="81">
        <v>11071</v>
      </c>
      <c r="E35" s="81">
        <v>25424</v>
      </c>
      <c r="F35" s="81">
        <v>21005</v>
      </c>
      <c r="G35" s="81">
        <v>18561</v>
      </c>
      <c r="H35" s="81">
        <v>29323</v>
      </c>
      <c r="I35" s="81">
        <v>21261</v>
      </c>
      <c r="J35" s="81">
        <v>21284</v>
      </c>
      <c r="K35" s="81">
        <v>7253</v>
      </c>
    </row>
    <row r="36" spans="1:11" ht="21" customHeight="1">
      <c r="A36" s="176" t="s">
        <v>229</v>
      </c>
      <c r="B36" s="84">
        <f>SUM(C36:K36)</f>
        <v>2360</v>
      </c>
      <c r="C36" s="81">
        <v>59</v>
      </c>
      <c r="D36" s="81">
        <v>126</v>
      </c>
      <c r="E36" s="81">
        <v>519</v>
      </c>
      <c r="F36" s="81">
        <v>187</v>
      </c>
      <c r="G36" s="81">
        <v>206</v>
      </c>
      <c r="H36" s="81">
        <v>496</v>
      </c>
      <c r="I36" s="81">
        <v>369</v>
      </c>
      <c r="J36" s="81">
        <v>316</v>
      </c>
      <c r="K36" s="81">
        <v>82</v>
      </c>
    </row>
    <row r="37" spans="1:11">
      <c r="A37" s="175" t="s">
        <v>210</v>
      </c>
      <c r="B37" s="84">
        <f>SUM(C37:K37)</f>
        <v>2515</v>
      </c>
      <c r="C37" s="81">
        <v>38</v>
      </c>
      <c r="D37" s="81">
        <v>141</v>
      </c>
      <c r="E37" s="81">
        <v>517</v>
      </c>
      <c r="F37" s="81">
        <v>165</v>
      </c>
      <c r="G37" s="81">
        <v>258</v>
      </c>
      <c r="H37" s="81">
        <v>466</v>
      </c>
      <c r="I37" s="81">
        <v>490</v>
      </c>
      <c r="J37" s="81">
        <v>346</v>
      </c>
      <c r="K37" s="81">
        <v>94</v>
      </c>
    </row>
    <row r="38" spans="1:11">
      <c r="A38" s="56" t="s">
        <v>15</v>
      </c>
      <c r="B38" s="86">
        <f t="shared" ref="B38:K38" si="6">SUM(B39:B45)</f>
        <v>9825</v>
      </c>
      <c r="C38" s="86">
        <f t="shared" si="6"/>
        <v>105</v>
      </c>
      <c r="D38" s="86">
        <f t="shared" si="6"/>
        <v>643</v>
      </c>
      <c r="E38" s="86">
        <f t="shared" si="6"/>
        <v>1253</v>
      </c>
      <c r="F38" s="86">
        <f t="shared" si="6"/>
        <v>621</v>
      </c>
      <c r="G38" s="86">
        <f t="shared" si="6"/>
        <v>1597</v>
      </c>
      <c r="H38" s="86">
        <f t="shared" si="6"/>
        <v>1532</v>
      </c>
      <c r="I38" s="86">
        <f t="shared" si="6"/>
        <v>1239</v>
      </c>
      <c r="J38" s="86">
        <f t="shared" si="6"/>
        <v>1670</v>
      </c>
      <c r="K38" s="86">
        <f t="shared" si="6"/>
        <v>1165</v>
      </c>
    </row>
    <row r="39" spans="1:11">
      <c r="A39" s="175" t="s">
        <v>212</v>
      </c>
      <c r="B39" s="84">
        <f t="shared" ref="B39:B45" si="7">SUM(C39:K39)</f>
        <v>269</v>
      </c>
      <c r="C39" s="81">
        <v>0</v>
      </c>
      <c r="D39" s="81">
        <v>19</v>
      </c>
      <c r="E39" s="81">
        <v>20</v>
      </c>
      <c r="F39" s="81">
        <v>23</v>
      </c>
      <c r="G39" s="81">
        <v>95</v>
      </c>
      <c r="H39" s="81">
        <v>18</v>
      </c>
      <c r="I39" s="81">
        <v>25</v>
      </c>
      <c r="J39" s="81">
        <v>48</v>
      </c>
      <c r="K39" s="81">
        <v>21</v>
      </c>
    </row>
    <row r="40" spans="1:11">
      <c r="A40" s="175" t="s">
        <v>213</v>
      </c>
      <c r="B40" s="84">
        <f t="shared" si="7"/>
        <v>7768</v>
      </c>
      <c r="C40" s="81">
        <v>92</v>
      </c>
      <c r="D40" s="81">
        <v>557</v>
      </c>
      <c r="E40" s="81">
        <v>960</v>
      </c>
      <c r="F40" s="81">
        <v>509</v>
      </c>
      <c r="G40" s="81">
        <v>1321</v>
      </c>
      <c r="H40" s="81">
        <v>1262</v>
      </c>
      <c r="I40" s="81">
        <v>905</v>
      </c>
      <c r="J40" s="81">
        <v>1439</v>
      </c>
      <c r="K40" s="81">
        <v>723</v>
      </c>
    </row>
    <row r="41" spans="1:11" ht="10.15" customHeight="1">
      <c r="A41" s="176" t="s">
        <v>233</v>
      </c>
      <c r="B41" s="84">
        <f t="shared" si="7"/>
        <v>1</v>
      </c>
      <c r="C41" s="81">
        <v>0</v>
      </c>
      <c r="D41" s="81">
        <v>0</v>
      </c>
      <c r="E41" s="81">
        <v>1</v>
      </c>
      <c r="F41" s="81">
        <v>0</v>
      </c>
      <c r="G41" s="81">
        <v>0</v>
      </c>
      <c r="H41" s="81">
        <v>0</v>
      </c>
      <c r="I41" s="81">
        <v>0</v>
      </c>
      <c r="J41" s="81">
        <v>0</v>
      </c>
      <c r="K41" s="81">
        <v>0</v>
      </c>
    </row>
    <row r="42" spans="1:11">
      <c r="A42" s="175" t="s">
        <v>237</v>
      </c>
      <c r="B42" s="84">
        <f t="shared" si="7"/>
        <v>2</v>
      </c>
      <c r="C42" s="81">
        <v>0</v>
      </c>
      <c r="D42" s="81">
        <v>1</v>
      </c>
      <c r="E42" s="81">
        <v>0</v>
      </c>
      <c r="F42" s="81">
        <v>0</v>
      </c>
      <c r="G42" s="81">
        <v>0</v>
      </c>
      <c r="H42" s="81">
        <v>1</v>
      </c>
      <c r="I42" s="81">
        <v>0</v>
      </c>
      <c r="J42" s="81">
        <v>0</v>
      </c>
      <c r="K42" s="81">
        <v>0</v>
      </c>
    </row>
    <row r="43" spans="1:11" ht="10.15" customHeight="1">
      <c r="A43" s="176" t="s">
        <v>234</v>
      </c>
      <c r="B43" s="84">
        <f t="shared" si="7"/>
        <v>6</v>
      </c>
      <c r="C43" s="81">
        <v>0</v>
      </c>
      <c r="D43" s="81">
        <v>1</v>
      </c>
      <c r="E43" s="81">
        <v>0</v>
      </c>
      <c r="F43" s="81">
        <v>1</v>
      </c>
      <c r="G43" s="81">
        <v>1</v>
      </c>
      <c r="H43" s="81">
        <v>3</v>
      </c>
      <c r="I43" s="81">
        <v>0</v>
      </c>
      <c r="J43" s="81">
        <v>0</v>
      </c>
      <c r="K43" s="81">
        <v>0</v>
      </c>
    </row>
    <row r="44" spans="1:11">
      <c r="A44" s="175" t="s">
        <v>214</v>
      </c>
      <c r="B44" s="84">
        <f t="shared" si="7"/>
        <v>1777</v>
      </c>
      <c r="C44" s="81">
        <v>13</v>
      </c>
      <c r="D44" s="81">
        <v>65</v>
      </c>
      <c r="E44" s="81">
        <v>272</v>
      </c>
      <c r="F44" s="81">
        <v>88</v>
      </c>
      <c r="G44" s="81">
        <v>180</v>
      </c>
      <c r="H44" s="81">
        <v>246</v>
      </c>
      <c r="I44" s="81">
        <v>309</v>
      </c>
      <c r="J44" s="81">
        <v>183</v>
      </c>
      <c r="K44" s="81">
        <v>421</v>
      </c>
    </row>
    <row r="45" spans="1:11">
      <c r="A45" s="194" t="s">
        <v>232</v>
      </c>
      <c r="B45" s="119">
        <f t="shared" si="7"/>
        <v>2</v>
      </c>
      <c r="C45" s="118">
        <v>0</v>
      </c>
      <c r="D45" s="118">
        <v>0</v>
      </c>
      <c r="E45" s="118">
        <v>0</v>
      </c>
      <c r="F45" s="118">
        <v>0</v>
      </c>
      <c r="G45" s="118">
        <v>0</v>
      </c>
      <c r="H45" s="118">
        <v>2</v>
      </c>
      <c r="I45" s="118">
        <v>0</v>
      </c>
      <c r="J45" s="118">
        <v>0</v>
      </c>
      <c r="K45" s="118">
        <v>0</v>
      </c>
    </row>
    <row r="47" spans="1:11">
      <c r="A47" s="6" t="s">
        <v>55</v>
      </c>
    </row>
    <row r="48" spans="1:11">
      <c r="A48" s="6" t="s">
        <v>114</v>
      </c>
    </row>
    <row r="49" spans="1:1">
      <c r="A49" s="6"/>
    </row>
    <row r="50" spans="1:1">
      <c r="A50" s="6"/>
    </row>
    <row r="51" spans="1:1">
      <c r="A51" s="6"/>
    </row>
    <row r="52" spans="1:1">
      <c r="A52" s="6"/>
    </row>
    <row r="53" spans="1:1">
      <c r="A53" s="6"/>
    </row>
    <row r="1272" spans="1:1">
      <c r="A1272" s="43" t="s">
        <v>54</v>
      </c>
    </row>
  </sheetData>
  <pageMargins left="0.5" right="0.25" top="1" bottom="0.82" header="0.5" footer="0.5"/>
  <pageSetup firstPageNumber="14" fitToHeight="2" orientation="portrait" useFirstPageNumber="1" r:id="rId1"/>
  <headerFooter alignWithMargins="0">
    <oddFooter>&amp;C&amp;P of 31</oddFooter>
  </headerFooter>
  <rowBreaks count="3" manualBreakCount="3">
    <brk id="33" max="10" man="1"/>
    <brk id="37" max="10" man="1"/>
    <brk id="43"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0"/>
  <sheetViews>
    <sheetView showGridLines="0" zoomScaleNormal="100" workbookViewId="0">
      <pane xSplit="1" ySplit="5" topLeftCell="B15" activePane="bottomRight" state="frozen"/>
      <selection pane="topRight" activeCell="B1" sqref="B1"/>
      <selection pane="bottomLeft" activeCell="A6" sqref="A6"/>
      <selection pane="bottomRight" activeCell="U1" sqref="U1"/>
    </sheetView>
  </sheetViews>
  <sheetFormatPr defaultColWidth="10.83203125" defaultRowHeight="11.25"/>
  <cols>
    <col min="1" max="1" width="34.5" style="43" customWidth="1"/>
    <col min="2" max="11" width="7.5" style="43" customWidth="1"/>
    <col min="12" max="12" width="7.5" style="43" hidden="1" customWidth="1"/>
    <col min="13" max="13" width="7.5" style="40" hidden="1" customWidth="1"/>
    <col min="14" max="16" width="7.83203125" style="42" hidden="1" customWidth="1"/>
    <col min="17" max="17" width="7.5" style="42" hidden="1" customWidth="1"/>
    <col min="18" max="19" width="9.33203125" style="41" hidden="1" customWidth="1"/>
    <col min="20" max="16384" width="10.83203125" style="39"/>
  </cols>
  <sheetData>
    <row r="1" spans="1:29">
      <c r="A1" s="33" t="s">
        <v>20</v>
      </c>
      <c r="B1" s="33"/>
      <c r="C1" s="33"/>
      <c r="D1" s="33"/>
      <c r="E1" s="33"/>
      <c r="F1" s="33"/>
      <c r="G1" s="33"/>
      <c r="H1" s="33"/>
      <c r="I1" s="33"/>
      <c r="J1" s="33"/>
      <c r="K1" s="33"/>
      <c r="L1" s="33"/>
      <c r="M1" s="59"/>
      <c r="N1" s="59"/>
      <c r="O1" s="59"/>
      <c r="P1" s="59"/>
      <c r="Q1" s="59"/>
      <c r="R1" s="60"/>
      <c r="S1" s="61"/>
    </row>
    <row r="2" spans="1:29" ht="13.5" customHeight="1">
      <c r="A2" s="33" t="s">
        <v>19</v>
      </c>
      <c r="B2" s="33"/>
      <c r="C2" s="33"/>
      <c r="D2" s="33"/>
      <c r="E2" s="33"/>
      <c r="F2" s="33"/>
      <c r="G2" s="33"/>
      <c r="H2" s="33"/>
      <c r="I2" s="33"/>
      <c r="J2" s="33"/>
      <c r="K2" s="33"/>
      <c r="L2" s="33"/>
      <c r="M2" s="59"/>
      <c r="N2" s="59"/>
      <c r="O2" s="59"/>
      <c r="P2" s="59"/>
      <c r="Q2" s="59"/>
      <c r="R2" s="60"/>
      <c r="S2" s="61"/>
    </row>
    <row r="3" spans="1:29">
      <c r="A3" s="156" t="s">
        <v>122</v>
      </c>
      <c r="B3" s="33"/>
      <c r="C3" s="33"/>
      <c r="D3" s="33"/>
      <c r="E3" s="33"/>
      <c r="F3" s="33"/>
      <c r="G3" s="33"/>
      <c r="H3" s="33"/>
      <c r="I3" s="33"/>
      <c r="J3" s="33"/>
      <c r="K3" s="33"/>
      <c r="L3" s="33"/>
      <c r="M3" s="59"/>
      <c r="N3" s="59"/>
      <c r="O3" s="59"/>
      <c r="P3" s="59"/>
      <c r="Q3" s="59"/>
      <c r="R3" s="60"/>
      <c r="S3" s="61"/>
    </row>
    <row r="4" spans="1:29">
      <c r="A4" s="1"/>
      <c r="B4" s="1"/>
      <c r="C4" s="1"/>
      <c r="D4" s="1"/>
      <c r="E4" s="1"/>
      <c r="F4" s="1"/>
      <c r="G4" s="1"/>
      <c r="H4" s="1"/>
      <c r="I4" s="1"/>
      <c r="J4" s="1"/>
      <c r="K4" s="1"/>
      <c r="L4" s="1"/>
      <c r="M4" s="59"/>
      <c r="O4" s="59"/>
      <c r="P4" s="59"/>
      <c r="Q4" s="59"/>
      <c r="R4" s="60"/>
      <c r="S4" s="60"/>
    </row>
    <row r="5" spans="1:29" s="58" customFormat="1" ht="16.5" customHeight="1">
      <c r="A5" s="29" t="s">
        <v>18</v>
      </c>
      <c r="B5" s="248">
        <v>2018</v>
      </c>
      <c r="C5" s="248">
        <v>2017</v>
      </c>
      <c r="D5" s="248">
        <v>2016</v>
      </c>
      <c r="E5" s="248">
        <v>2015</v>
      </c>
      <c r="F5" s="248">
        <v>2014</v>
      </c>
      <c r="G5" s="248">
        <v>2013</v>
      </c>
      <c r="H5" s="248">
        <v>2012</v>
      </c>
      <c r="I5" s="248">
        <v>2011</v>
      </c>
      <c r="J5" s="248">
        <v>2010</v>
      </c>
      <c r="K5" s="248">
        <v>2009</v>
      </c>
      <c r="L5" s="248">
        <v>2008</v>
      </c>
      <c r="M5" s="248">
        <v>2007</v>
      </c>
      <c r="N5" s="248">
        <v>2006</v>
      </c>
      <c r="O5" s="248">
        <v>2005</v>
      </c>
      <c r="P5" s="248">
        <v>2004</v>
      </c>
      <c r="Q5" s="248">
        <v>2003</v>
      </c>
      <c r="R5" s="248">
        <v>2002</v>
      </c>
      <c r="S5" s="254">
        <v>2001</v>
      </c>
    </row>
    <row r="6" spans="1:29" s="47" customFormat="1">
      <c r="A6" s="56" t="s">
        <v>17</v>
      </c>
      <c r="B6" s="57">
        <f t="shared" ref="B6:S6" si="0">B8+B15+B32+B36</f>
        <v>311017</v>
      </c>
      <c r="C6" s="57">
        <f t="shared" ref="C6" si="1">C8+C15+C32+C36</f>
        <v>306652</v>
      </c>
      <c r="D6" s="57">
        <f t="shared" si="0"/>
        <v>302572</v>
      </c>
      <c r="E6" s="57">
        <f t="shared" ref="E6:F6" si="2">E8+E15+E32+E36</f>
        <v>304329</v>
      </c>
      <c r="F6" s="57">
        <f t="shared" si="2"/>
        <v>306066</v>
      </c>
      <c r="G6" s="57">
        <f t="shared" si="0"/>
        <v>307120</v>
      </c>
      <c r="H6" s="57">
        <f t="shared" si="0"/>
        <v>311952</v>
      </c>
      <c r="I6" s="57">
        <f t="shared" si="0"/>
        <v>314122</v>
      </c>
      <c r="J6" s="57">
        <f t="shared" si="0"/>
        <v>318001</v>
      </c>
      <c r="K6" s="57">
        <f t="shared" si="0"/>
        <v>323495</v>
      </c>
      <c r="L6" s="57">
        <f t="shared" si="0"/>
        <v>325247</v>
      </c>
      <c r="M6" s="57">
        <f t="shared" si="0"/>
        <v>309865</v>
      </c>
      <c r="N6" s="57">
        <f t="shared" si="0"/>
        <v>309333</v>
      </c>
      <c r="O6" s="57">
        <f t="shared" si="0"/>
        <v>311828</v>
      </c>
      <c r="P6" s="57">
        <f t="shared" si="0"/>
        <v>313545</v>
      </c>
      <c r="Q6" s="57">
        <f t="shared" si="0"/>
        <v>315413</v>
      </c>
      <c r="R6" s="51">
        <f t="shared" si="0"/>
        <v>317389</v>
      </c>
      <c r="S6" s="51">
        <f t="shared" si="0"/>
        <v>315276</v>
      </c>
      <c r="T6" s="53"/>
      <c r="U6" s="53"/>
      <c r="V6" s="53"/>
      <c r="W6" s="53"/>
      <c r="X6" s="53"/>
      <c r="Y6" s="53"/>
      <c r="Z6" s="53"/>
      <c r="AA6" s="53"/>
      <c r="AB6" s="53"/>
      <c r="AC6" s="53"/>
    </row>
    <row r="7" spans="1:29" s="54" customFormat="1">
      <c r="A7" s="56" t="s">
        <v>16</v>
      </c>
      <c r="B7" s="56"/>
      <c r="C7" s="56"/>
      <c r="D7" s="56"/>
      <c r="E7" s="56"/>
      <c r="F7" s="56"/>
      <c r="G7" s="56"/>
      <c r="H7" s="56"/>
      <c r="I7" s="56"/>
      <c r="J7" s="56"/>
      <c r="K7" s="56"/>
      <c r="L7" s="56"/>
      <c r="M7" s="56"/>
      <c r="N7" s="55"/>
      <c r="O7" s="55"/>
      <c r="P7" s="55"/>
      <c r="Q7" s="55"/>
      <c r="R7" s="55"/>
      <c r="S7" s="55"/>
    </row>
    <row r="8" spans="1:29" s="47" customFormat="1">
      <c r="A8" s="173" t="s">
        <v>196</v>
      </c>
      <c r="B8" s="51">
        <f t="shared" ref="B8:S8" si="3">SUM(B9:B14)</f>
        <v>47971</v>
      </c>
      <c r="C8" s="51">
        <f t="shared" ref="C8:D8" si="4">SUM(C9:C14)</f>
        <v>47491</v>
      </c>
      <c r="D8" s="51">
        <f t="shared" si="4"/>
        <v>47500</v>
      </c>
      <c r="E8" s="51">
        <f t="shared" ref="E8:F8" si="5">SUM(E9:E14)</f>
        <v>48737</v>
      </c>
      <c r="F8" s="51">
        <f t="shared" si="5"/>
        <v>49716</v>
      </c>
      <c r="G8" s="51">
        <f t="shared" si="3"/>
        <v>50909</v>
      </c>
      <c r="H8" s="51">
        <f t="shared" si="3"/>
        <v>52604</v>
      </c>
      <c r="I8" s="51">
        <f t="shared" si="3"/>
        <v>54117</v>
      </c>
      <c r="J8" s="51">
        <f t="shared" si="3"/>
        <v>55979</v>
      </c>
      <c r="K8" s="51">
        <f t="shared" si="3"/>
        <v>57727</v>
      </c>
      <c r="L8" s="51">
        <f t="shared" si="3"/>
        <v>59422</v>
      </c>
      <c r="M8" s="51">
        <f t="shared" si="3"/>
        <v>58029</v>
      </c>
      <c r="N8" s="51">
        <f t="shared" si="3"/>
        <v>58676</v>
      </c>
      <c r="O8" s="51">
        <f t="shared" si="3"/>
        <v>59437</v>
      </c>
      <c r="P8" s="51">
        <f t="shared" si="3"/>
        <v>59974</v>
      </c>
      <c r="Q8" s="51">
        <f t="shared" si="3"/>
        <v>59774</v>
      </c>
      <c r="R8" s="51">
        <f t="shared" si="3"/>
        <v>59299</v>
      </c>
      <c r="S8" s="51">
        <f t="shared" si="3"/>
        <v>57612</v>
      </c>
      <c r="T8" s="53"/>
      <c r="U8" s="53"/>
      <c r="V8" s="53"/>
      <c r="W8" s="53"/>
      <c r="X8" s="53"/>
      <c r="Y8" s="53"/>
      <c r="Z8" s="53"/>
      <c r="AA8" s="53"/>
      <c r="AB8" s="53"/>
      <c r="AC8" s="53"/>
    </row>
    <row r="9" spans="1:29">
      <c r="A9" s="175" t="s">
        <v>198</v>
      </c>
      <c r="B9" s="18">
        <v>46117</v>
      </c>
      <c r="C9" s="180">
        <v>45651</v>
      </c>
      <c r="D9" s="180">
        <v>45672</v>
      </c>
      <c r="E9" s="180">
        <v>46817</v>
      </c>
      <c r="F9" s="180">
        <v>47784</v>
      </c>
      <c r="G9" s="18">
        <v>48984</v>
      </c>
      <c r="H9" s="18">
        <v>50617</v>
      </c>
      <c r="I9" s="18">
        <v>52089</v>
      </c>
      <c r="J9" s="18">
        <v>53901</v>
      </c>
      <c r="K9" s="49">
        <v>55625</v>
      </c>
      <c r="L9" s="49">
        <v>57327</v>
      </c>
      <c r="M9" s="49">
        <v>55947</v>
      </c>
      <c r="N9" s="49">
        <v>56617</v>
      </c>
      <c r="O9" s="49">
        <v>57398</v>
      </c>
      <c r="P9" s="49">
        <v>57959</v>
      </c>
      <c r="Q9" s="49">
        <v>57837</v>
      </c>
      <c r="R9" s="49">
        <v>57379</v>
      </c>
      <c r="S9" s="49">
        <v>55740</v>
      </c>
      <c r="T9" s="52"/>
      <c r="U9" s="52"/>
      <c r="V9" s="52"/>
      <c r="W9" s="52"/>
      <c r="X9" s="52"/>
      <c r="Y9" s="52"/>
      <c r="Z9" s="52"/>
      <c r="AA9" s="52"/>
      <c r="AB9" s="52"/>
      <c r="AC9" s="52"/>
    </row>
    <row r="10" spans="1:29">
      <c r="A10" s="175" t="s">
        <v>199</v>
      </c>
      <c r="B10" s="18">
        <v>864</v>
      </c>
      <c r="C10" s="180">
        <v>867</v>
      </c>
      <c r="D10" s="180">
        <v>857</v>
      </c>
      <c r="E10" s="180">
        <v>906</v>
      </c>
      <c r="F10" s="180">
        <v>915</v>
      </c>
      <c r="G10" s="18">
        <v>934</v>
      </c>
      <c r="H10" s="18">
        <v>977</v>
      </c>
      <c r="I10" s="18">
        <v>1008</v>
      </c>
      <c r="J10" s="18">
        <v>1025</v>
      </c>
      <c r="K10" s="49">
        <v>1062</v>
      </c>
      <c r="L10" s="49">
        <v>1077</v>
      </c>
      <c r="M10" s="49">
        <v>1100</v>
      </c>
      <c r="N10" s="49">
        <v>1130</v>
      </c>
      <c r="O10" s="49">
        <v>1137</v>
      </c>
      <c r="P10" s="49">
        <v>1154</v>
      </c>
      <c r="Q10" s="49">
        <v>1134</v>
      </c>
      <c r="R10" s="49">
        <v>1153</v>
      </c>
      <c r="S10" s="49">
        <v>1142</v>
      </c>
      <c r="T10" s="52"/>
      <c r="U10" s="52"/>
      <c r="V10" s="52"/>
      <c r="W10" s="52"/>
      <c r="X10" s="52"/>
      <c r="Y10" s="52"/>
      <c r="Z10" s="52"/>
      <c r="AA10" s="52"/>
      <c r="AB10" s="52"/>
      <c r="AC10" s="52"/>
    </row>
    <row r="11" spans="1:29">
      <c r="A11" s="175" t="s">
        <v>200</v>
      </c>
      <c r="B11" s="18">
        <v>14</v>
      </c>
      <c r="C11" s="180">
        <v>14</v>
      </c>
      <c r="D11" s="180">
        <v>11</v>
      </c>
      <c r="E11" s="180">
        <v>11</v>
      </c>
      <c r="F11" s="180">
        <v>10</v>
      </c>
      <c r="G11" s="18">
        <v>9</v>
      </c>
      <c r="H11" s="18">
        <v>8</v>
      </c>
      <c r="I11" s="18">
        <v>12</v>
      </c>
      <c r="J11" s="18">
        <v>13</v>
      </c>
      <c r="K11" s="49">
        <v>14</v>
      </c>
      <c r="L11" s="49">
        <v>14</v>
      </c>
      <c r="M11" s="49">
        <v>14</v>
      </c>
      <c r="N11" s="49">
        <v>12</v>
      </c>
      <c r="O11" s="49">
        <v>14</v>
      </c>
      <c r="P11" s="49">
        <v>14</v>
      </c>
      <c r="Q11" s="49">
        <v>13</v>
      </c>
      <c r="R11" s="49">
        <v>12</v>
      </c>
      <c r="S11" s="49">
        <v>10</v>
      </c>
      <c r="T11" s="52"/>
      <c r="U11" s="52"/>
      <c r="V11" s="52"/>
      <c r="W11" s="52"/>
      <c r="X11" s="52"/>
      <c r="Y11" s="52"/>
      <c r="Z11" s="52"/>
      <c r="AA11" s="52"/>
      <c r="AB11" s="52"/>
      <c r="AC11" s="52"/>
    </row>
    <row r="12" spans="1:29">
      <c r="A12" s="175" t="s">
        <v>201</v>
      </c>
      <c r="B12" s="18">
        <v>932</v>
      </c>
      <c r="C12" s="180">
        <v>918</v>
      </c>
      <c r="D12" s="180">
        <v>917</v>
      </c>
      <c r="E12" s="180">
        <v>954</v>
      </c>
      <c r="F12" s="180">
        <v>958</v>
      </c>
      <c r="G12" s="18">
        <v>937</v>
      </c>
      <c r="H12" s="18">
        <v>951</v>
      </c>
      <c r="I12" s="18">
        <v>960</v>
      </c>
      <c r="J12" s="18">
        <v>986</v>
      </c>
      <c r="K12" s="49">
        <v>971</v>
      </c>
      <c r="L12" s="49">
        <v>949</v>
      </c>
      <c r="M12" s="49">
        <v>917</v>
      </c>
      <c r="N12" s="49">
        <v>869</v>
      </c>
      <c r="O12" s="49">
        <v>837</v>
      </c>
      <c r="P12" s="49">
        <v>800</v>
      </c>
      <c r="Q12" s="49">
        <v>744</v>
      </c>
      <c r="R12" s="49">
        <v>709</v>
      </c>
      <c r="S12" s="49">
        <v>676</v>
      </c>
      <c r="T12" s="52"/>
      <c r="U12" s="52"/>
      <c r="V12" s="52"/>
      <c r="W12" s="52"/>
      <c r="X12" s="52"/>
      <c r="Y12" s="52"/>
      <c r="Z12" s="52"/>
      <c r="AA12" s="52"/>
      <c r="AB12" s="52"/>
      <c r="AC12" s="52"/>
    </row>
    <row r="13" spans="1:29" ht="21" customHeight="1">
      <c r="A13" s="176" t="s">
        <v>227</v>
      </c>
      <c r="B13" s="18">
        <v>39</v>
      </c>
      <c r="C13" s="180">
        <v>35</v>
      </c>
      <c r="D13" s="180">
        <v>36</v>
      </c>
      <c r="E13" s="180">
        <v>41</v>
      </c>
      <c r="F13" s="180">
        <v>42</v>
      </c>
      <c r="G13" s="18">
        <v>38</v>
      </c>
      <c r="H13" s="18">
        <v>45</v>
      </c>
      <c r="I13" s="18">
        <v>42</v>
      </c>
      <c r="J13" s="18">
        <v>48</v>
      </c>
      <c r="K13" s="49">
        <v>48</v>
      </c>
      <c r="L13" s="49">
        <v>47</v>
      </c>
      <c r="M13" s="49">
        <v>44</v>
      </c>
      <c r="N13" s="49">
        <v>46</v>
      </c>
      <c r="O13" s="49">
        <v>49</v>
      </c>
      <c r="P13" s="49">
        <v>45</v>
      </c>
      <c r="Q13" s="49">
        <v>43</v>
      </c>
      <c r="R13" s="49">
        <v>42</v>
      </c>
      <c r="S13" s="49">
        <v>39</v>
      </c>
      <c r="T13" s="52"/>
      <c r="U13" s="52"/>
      <c r="V13" s="52"/>
      <c r="W13" s="52"/>
      <c r="X13" s="52"/>
      <c r="Y13" s="52"/>
      <c r="Z13" s="52"/>
      <c r="AA13" s="52"/>
      <c r="AB13" s="52"/>
      <c r="AC13" s="52"/>
    </row>
    <row r="14" spans="1:29">
      <c r="A14" s="175" t="s">
        <v>203</v>
      </c>
      <c r="B14" s="18">
        <v>5</v>
      </c>
      <c r="C14" s="180">
        <v>6</v>
      </c>
      <c r="D14" s="180">
        <v>7</v>
      </c>
      <c r="E14" s="180">
        <v>8</v>
      </c>
      <c r="F14" s="180">
        <v>7</v>
      </c>
      <c r="G14" s="18">
        <v>7</v>
      </c>
      <c r="H14" s="18">
        <v>6</v>
      </c>
      <c r="I14" s="18">
        <v>6</v>
      </c>
      <c r="J14" s="18">
        <v>6</v>
      </c>
      <c r="K14" s="49">
        <v>7</v>
      </c>
      <c r="L14" s="49">
        <v>8</v>
      </c>
      <c r="M14" s="49">
        <v>7</v>
      </c>
      <c r="N14" s="49">
        <v>2</v>
      </c>
      <c r="O14" s="49">
        <v>2</v>
      </c>
      <c r="P14" s="49">
        <v>2</v>
      </c>
      <c r="Q14" s="49">
        <v>3</v>
      </c>
      <c r="R14" s="49">
        <v>4</v>
      </c>
      <c r="S14" s="49">
        <v>5</v>
      </c>
      <c r="T14" s="52"/>
      <c r="U14" s="52"/>
      <c r="V14" s="52"/>
      <c r="W14" s="52"/>
      <c r="X14" s="52"/>
      <c r="Y14" s="52"/>
      <c r="Z14" s="52"/>
      <c r="AA14" s="52"/>
      <c r="AB14" s="52"/>
      <c r="AC14" s="52"/>
    </row>
    <row r="15" spans="1:29" s="47" customFormat="1">
      <c r="A15" s="173" t="s">
        <v>236</v>
      </c>
      <c r="B15" s="51">
        <f t="shared" ref="B15:S15" si="6">SUM(B16:B31)</f>
        <v>91076</v>
      </c>
      <c r="C15" s="51">
        <f t="shared" ref="C15:D15" si="7">SUM(C16:C31)</f>
        <v>89335</v>
      </c>
      <c r="D15" s="51">
        <f t="shared" si="7"/>
        <v>87304</v>
      </c>
      <c r="E15" s="51">
        <f t="shared" ref="E15:F15" si="8">SUM(E16:E31)</f>
        <v>91013</v>
      </c>
      <c r="F15" s="51">
        <f t="shared" si="8"/>
        <v>93788</v>
      </c>
      <c r="G15" s="51">
        <f t="shared" si="6"/>
        <v>97198</v>
      </c>
      <c r="H15" s="51">
        <f t="shared" si="6"/>
        <v>104901</v>
      </c>
      <c r="I15" s="51">
        <f t="shared" si="6"/>
        <v>108965</v>
      </c>
      <c r="J15" s="51">
        <f t="shared" si="6"/>
        <v>111536</v>
      </c>
      <c r="K15" s="51">
        <f t="shared" si="6"/>
        <v>113140</v>
      </c>
      <c r="L15" s="51">
        <f t="shared" si="6"/>
        <v>111677</v>
      </c>
      <c r="M15" s="51">
        <f t="shared" si="6"/>
        <v>101792</v>
      </c>
      <c r="N15" s="51">
        <f t="shared" si="6"/>
        <v>103715</v>
      </c>
      <c r="O15" s="51">
        <f t="shared" si="6"/>
        <v>106180</v>
      </c>
      <c r="P15" s="51">
        <f t="shared" si="6"/>
        <v>107614</v>
      </c>
      <c r="Q15" s="51">
        <f t="shared" si="6"/>
        <v>108634</v>
      </c>
      <c r="R15" s="51">
        <f t="shared" si="6"/>
        <v>109893</v>
      </c>
      <c r="S15" s="51">
        <f t="shared" si="6"/>
        <v>109461</v>
      </c>
    </row>
    <row r="16" spans="1:29" ht="10.15" customHeight="1">
      <c r="A16" s="175" t="s">
        <v>204</v>
      </c>
      <c r="B16" s="18">
        <v>76299</v>
      </c>
      <c r="C16" s="180">
        <v>74728</v>
      </c>
      <c r="D16" s="180">
        <v>73194</v>
      </c>
      <c r="E16" s="180">
        <v>76512</v>
      </c>
      <c r="F16" s="180">
        <v>79102</v>
      </c>
      <c r="G16" s="18">
        <v>81946</v>
      </c>
      <c r="H16" s="18">
        <v>89155</v>
      </c>
      <c r="I16" s="18">
        <v>92938</v>
      </c>
      <c r="J16" s="18">
        <v>95085</v>
      </c>
      <c r="K16" s="49">
        <v>96148</v>
      </c>
      <c r="L16" s="49">
        <v>94625</v>
      </c>
      <c r="M16" s="49">
        <v>86182</v>
      </c>
      <c r="N16" s="49">
        <v>88035</v>
      </c>
      <c r="O16" s="49">
        <v>90322</v>
      </c>
      <c r="P16" s="49">
        <v>91690</v>
      </c>
      <c r="Q16" s="49">
        <v>92725</v>
      </c>
      <c r="R16" s="49">
        <v>93456</v>
      </c>
      <c r="S16" s="49">
        <v>92733</v>
      </c>
      <c r="T16" s="52"/>
      <c r="U16" s="52"/>
      <c r="V16" s="52"/>
      <c r="W16" s="52"/>
      <c r="X16" s="52"/>
      <c r="Y16" s="52"/>
      <c r="Z16" s="52"/>
      <c r="AA16" s="52"/>
      <c r="AB16" s="52"/>
      <c r="AC16" s="52"/>
    </row>
    <row r="17" spans="1:29" ht="10.15" customHeight="1">
      <c r="A17" s="175" t="s">
        <v>205</v>
      </c>
      <c r="B17" s="18">
        <v>970</v>
      </c>
      <c r="C17" s="180">
        <v>979</v>
      </c>
      <c r="D17" s="180">
        <v>968</v>
      </c>
      <c r="E17" s="180">
        <v>1036</v>
      </c>
      <c r="F17" s="180">
        <v>1079</v>
      </c>
      <c r="G17" s="18">
        <v>1111</v>
      </c>
      <c r="H17" s="18">
        <v>1168</v>
      </c>
      <c r="I17" s="18">
        <v>1220</v>
      </c>
      <c r="J17" s="18">
        <v>1236</v>
      </c>
      <c r="K17" s="49">
        <v>1314</v>
      </c>
      <c r="L17" s="49">
        <v>1346</v>
      </c>
      <c r="M17" s="49">
        <v>1334</v>
      </c>
      <c r="N17" s="49">
        <v>1377</v>
      </c>
      <c r="O17" s="49">
        <v>1430</v>
      </c>
      <c r="P17" s="49">
        <v>1468</v>
      </c>
      <c r="Q17" s="49">
        <v>1478</v>
      </c>
      <c r="R17" s="49">
        <v>1495</v>
      </c>
      <c r="S17" s="49">
        <v>1510</v>
      </c>
      <c r="T17" s="52"/>
      <c r="U17" s="52"/>
      <c r="V17" s="52"/>
      <c r="W17" s="52"/>
      <c r="X17" s="52"/>
      <c r="Y17" s="52"/>
      <c r="Z17" s="52"/>
      <c r="AA17" s="52"/>
      <c r="AB17" s="52"/>
      <c r="AC17" s="52"/>
    </row>
    <row r="18" spans="1:29" ht="10.15" customHeight="1">
      <c r="A18" s="176" t="s">
        <v>218</v>
      </c>
      <c r="B18" s="18">
        <v>1716</v>
      </c>
      <c r="C18" s="180">
        <v>1714</v>
      </c>
      <c r="D18" s="180">
        <v>1633</v>
      </c>
      <c r="E18" s="180">
        <v>1750</v>
      </c>
      <c r="F18" s="180">
        <v>1801</v>
      </c>
      <c r="G18" s="18">
        <v>1955</v>
      </c>
      <c r="H18" s="18">
        <v>2047</v>
      </c>
      <c r="I18" s="18">
        <v>2119</v>
      </c>
      <c r="J18" s="18">
        <v>2193</v>
      </c>
      <c r="K18" s="49">
        <v>2225</v>
      </c>
      <c r="L18" s="49">
        <v>2294</v>
      </c>
      <c r="M18" s="49">
        <v>2321</v>
      </c>
      <c r="N18" s="49">
        <v>2416</v>
      </c>
      <c r="O18" s="49">
        <v>2438</v>
      </c>
      <c r="P18" s="49">
        <v>2507</v>
      </c>
      <c r="Q18" s="49">
        <v>2515</v>
      </c>
      <c r="R18" s="49">
        <v>2541</v>
      </c>
      <c r="S18" s="49">
        <v>2554</v>
      </c>
      <c r="T18" s="52"/>
      <c r="U18" s="52"/>
      <c r="V18" s="52"/>
      <c r="W18" s="52"/>
      <c r="X18" s="52"/>
      <c r="Y18" s="52"/>
      <c r="Z18" s="52"/>
      <c r="AA18" s="52"/>
      <c r="AB18" s="52"/>
      <c r="AC18" s="52"/>
    </row>
    <row r="19" spans="1:29" ht="21" customHeight="1">
      <c r="A19" s="176" t="s">
        <v>219</v>
      </c>
      <c r="B19" s="18">
        <v>6</v>
      </c>
      <c r="C19" s="180">
        <v>6</v>
      </c>
      <c r="D19" s="180">
        <v>5</v>
      </c>
      <c r="E19" s="180">
        <v>8</v>
      </c>
      <c r="F19" s="180">
        <v>7</v>
      </c>
      <c r="G19" s="18">
        <v>6</v>
      </c>
      <c r="H19" s="18">
        <v>7</v>
      </c>
      <c r="I19" s="18">
        <v>6</v>
      </c>
      <c r="J19" s="18">
        <v>5</v>
      </c>
      <c r="K19" s="49">
        <v>5</v>
      </c>
      <c r="L19" s="49">
        <v>5</v>
      </c>
      <c r="M19" s="49">
        <v>6</v>
      </c>
      <c r="N19" s="49">
        <v>4</v>
      </c>
      <c r="O19" s="49">
        <v>5</v>
      </c>
      <c r="P19" s="49">
        <v>4</v>
      </c>
      <c r="Q19" s="49">
        <v>4</v>
      </c>
      <c r="R19" s="49">
        <v>4</v>
      </c>
      <c r="S19" s="49">
        <v>4</v>
      </c>
    </row>
    <row r="20" spans="1:29">
      <c r="A20" s="176" t="s">
        <v>220</v>
      </c>
      <c r="B20" s="180">
        <v>778</v>
      </c>
      <c r="C20" s="180">
        <v>756</v>
      </c>
      <c r="D20" s="180">
        <v>765</v>
      </c>
      <c r="E20" s="180">
        <v>752</v>
      </c>
      <c r="F20" s="180">
        <v>777</v>
      </c>
      <c r="G20" s="18">
        <v>804</v>
      </c>
      <c r="H20" s="18">
        <v>807</v>
      </c>
      <c r="I20" s="18">
        <v>797</v>
      </c>
      <c r="J20" s="18">
        <v>772</v>
      </c>
      <c r="K20" s="49">
        <v>801</v>
      </c>
      <c r="L20" s="49">
        <v>806</v>
      </c>
      <c r="M20" s="49">
        <v>787</v>
      </c>
      <c r="N20" s="49">
        <v>778</v>
      </c>
      <c r="O20" s="49">
        <v>752</v>
      </c>
      <c r="P20" s="49">
        <v>711</v>
      </c>
      <c r="Q20" s="49">
        <v>655</v>
      </c>
      <c r="R20" s="49">
        <v>654</v>
      </c>
      <c r="S20" s="49">
        <v>605</v>
      </c>
      <c r="T20" s="52"/>
      <c r="U20" s="52"/>
      <c r="V20" s="52"/>
      <c r="W20" s="52"/>
      <c r="X20" s="52"/>
      <c r="Y20" s="52"/>
      <c r="Z20" s="52"/>
      <c r="AA20" s="52"/>
      <c r="AB20" s="52"/>
      <c r="AC20" s="52"/>
    </row>
    <row r="21" spans="1:29" ht="21" customHeight="1">
      <c r="A21" s="176" t="s">
        <v>221</v>
      </c>
      <c r="B21" s="180">
        <v>41</v>
      </c>
      <c r="C21" s="180">
        <v>44</v>
      </c>
      <c r="D21" s="180">
        <v>44</v>
      </c>
      <c r="E21" s="180">
        <v>50</v>
      </c>
      <c r="F21" s="180">
        <v>49</v>
      </c>
      <c r="G21" s="18">
        <v>60</v>
      </c>
      <c r="H21" s="18">
        <v>58</v>
      </c>
      <c r="I21" s="18">
        <v>53</v>
      </c>
      <c r="J21" s="18">
        <v>53</v>
      </c>
      <c r="K21" s="49">
        <v>48</v>
      </c>
      <c r="L21" s="49">
        <v>50</v>
      </c>
      <c r="M21" s="49">
        <v>50</v>
      </c>
      <c r="N21" s="49">
        <v>44</v>
      </c>
      <c r="O21" s="49">
        <v>42</v>
      </c>
      <c r="P21" s="49">
        <v>45</v>
      </c>
      <c r="Q21" s="49">
        <v>44</v>
      </c>
      <c r="R21" s="49">
        <v>41</v>
      </c>
      <c r="S21" s="49">
        <v>39</v>
      </c>
    </row>
    <row r="22" spans="1:29" ht="10.15" customHeight="1">
      <c r="A22" s="176" t="s">
        <v>222</v>
      </c>
      <c r="B22" s="180">
        <v>7713</v>
      </c>
      <c r="C22" s="180">
        <v>7553</v>
      </c>
      <c r="D22" s="180">
        <v>7273</v>
      </c>
      <c r="E22" s="180">
        <v>7454</v>
      </c>
      <c r="F22" s="180">
        <v>7445</v>
      </c>
      <c r="G22" s="18">
        <v>7726</v>
      </c>
      <c r="H22" s="18">
        <v>8031</v>
      </c>
      <c r="I22" s="18">
        <v>8216</v>
      </c>
      <c r="J22" s="18">
        <v>8538</v>
      </c>
      <c r="K22" s="49">
        <v>8869</v>
      </c>
      <c r="L22" s="49">
        <v>8834</v>
      </c>
      <c r="M22" s="49">
        <v>7676</v>
      </c>
      <c r="N22" s="49">
        <v>7788</v>
      </c>
      <c r="O22" s="49">
        <v>7973</v>
      </c>
      <c r="P22" s="49">
        <v>8029</v>
      </c>
      <c r="Q22" s="49">
        <v>8108</v>
      </c>
      <c r="R22" s="49">
        <v>8538</v>
      </c>
      <c r="S22" s="49">
        <v>8861</v>
      </c>
      <c r="T22" s="52"/>
      <c r="U22" s="52"/>
      <c r="V22" s="52"/>
      <c r="W22" s="52"/>
      <c r="X22" s="52"/>
      <c r="Y22" s="52"/>
      <c r="Z22" s="52"/>
      <c r="AA22" s="52"/>
      <c r="AB22" s="52"/>
      <c r="AC22" s="52"/>
    </row>
    <row r="23" spans="1:29" ht="21" customHeight="1">
      <c r="A23" s="176" t="s">
        <v>223</v>
      </c>
      <c r="B23" s="180">
        <v>96</v>
      </c>
      <c r="C23" s="180">
        <v>104</v>
      </c>
      <c r="D23" s="180">
        <v>96</v>
      </c>
      <c r="E23" s="180">
        <v>100</v>
      </c>
      <c r="F23" s="180">
        <v>103</v>
      </c>
      <c r="G23" s="18">
        <v>103</v>
      </c>
      <c r="H23" s="18">
        <v>109</v>
      </c>
      <c r="I23" s="18">
        <v>106</v>
      </c>
      <c r="J23" s="18">
        <v>110</v>
      </c>
      <c r="K23" s="49">
        <v>117</v>
      </c>
      <c r="L23" s="49">
        <v>124</v>
      </c>
      <c r="M23" s="49">
        <v>121</v>
      </c>
      <c r="N23" s="49">
        <v>114</v>
      </c>
      <c r="O23" s="49">
        <v>118</v>
      </c>
      <c r="P23" s="49">
        <v>113</v>
      </c>
      <c r="Q23" s="49">
        <v>117</v>
      </c>
      <c r="R23" s="49">
        <v>128</v>
      </c>
      <c r="S23" s="49">
        <v>134</v>
      </c>
      <c r="T23" s="52"/>
      <c r="U23" s="52"/>
      <c r="V23" s="52"/>
      <c r="W23" s="52"/>
      <c r="X23" s="52"/>
      <c r="Y23" s="52"/>
      <c r="Z23" s="52"/>
      <c r="AA23" s="52"/>
      <c r="AB23" s="52"/>
      <c r="AC23" s="52"/>
    </row>
    <row r="24" spans="1:29" ht="21" customHeight="1">
      <c r="A24" s="176" t="s">
        <v>224</v>
      </c>
      <c r="B24" s="180">
        <v>233</v>
      </c>
      <c r="C24" s="180">
        <v>239</v>
      </c>
      <c r="D24" s="180">
        <v>234</v>
      </c>
      <c r="E24" s="180">
        <v>244</v>
      </c>
      <c r="F24" s="180">
        <v>260</v>
      </c>
      <c r="G24" s="18">
        <v>265</v>
      </c>
      <c r="H24" s="18">
        <v>280</v>
      </c>
      <c r="I24" s="18">
        <v>291</v>
      </c>
      <c r="J24" s="18">
        <v>307</v>
      </c>
      <c r="K24" s="49">
        <v>316</v>
      </c>
      <c r="L24" s="49">
        <v>333</v>
      </c>
      <c r="M24" s="49">
        <v>351</v>
      </c>
      <c r="N24" s="49">
        <v>368</v>
      </c>
      <c r="O24" s="49">
        <v>369</v>
      </c>
      <c r="P24" s="49">
        <v>393</v>
      </c>
      <c r="Q24" s="49">
        <v>384</v>
      </c>
      <c r="R24" s="49">
        <v>388</v>
      </c>
      <c r="S24" s="49">
        <v>388</v>
      </c>
    </row>
    <row r="25" spans="1:29" ht="21" customHeight="1">
      <c r="A25" s="176" t="s">
        <v>225</v>
      </c>
      <c r="B25" s="180">
        <v>23</v>
      </c>
      <c r="C25" s="180">
        <v>28</v>
      </c>
      <c r="D25" s="180">
        <v>18</v>
      </c>
      <c r="E25" s="180">
        <v>20</v>
      </c>
      <c r="F25" s="180">
        <v>26</v>
      </c>
      <c r="G25" s="18">
        <v>26</v>
      </c>
      <c r="H25" s="18">
        <v>32</v>
      </c>
      <c r="I25" s="18">
        <v>31</v>
      </c>
      <c r="J25" s="18">
        <v>31</v>
      </c>
      <c r="K25" s="49">
        <v>29</v>
      </c>
      <c r="L25" s="49">
        <v>29</v>
      </c>
      <c r="M25" s="49">
        <v>30</v>
      </c>
      <c r="N25" s="49">
        <v>4</v>
      </c>
      <c r="O25" s="49">
        <v>5</v>
      </c>
      <c r="P25" s="49">
        <v>5</v>
      </c>
      <c r="Q25" s="49">
        <v>7</v>
      </c>
      <c r="R25" s="49">
        <v>8</v>
      </c>
      <c r="S25" s="49">
        <v>9</v>
      </c>
    </row>
    <row r="26" spans="1:29" ht="10.15" customHeight="1">
      <c r="A26" s="176" t="s">
        <v>228</v>
      </c>
      <c r="B26" s="180">
        <v>14</v>
      </c>
      <c r="C26" s="180">
        <v>14</v>
      </c>
      <c r="D26" s="180">
        <v>14</v>
      </c>
      <c r="E26" s="180">
        <v>14</v>
      </c>
      <c r="F26" s="180">
        <v>13</v>
      </c>
      <c r="G26" s="18">
        <v>11</v>
      </c>
      <c r="H26" s="18">
        <v>10</v>
      </c>
      <c r="I26" s="18">
        <v>11</v>
      </c>
      <c r="J26" s="18">
        <v>15</v>
      </c>
      <c r="K26" s="49">
        <v>16</v>
      </c>
      <c r="L26" s="49">
        <v>16</v>
      </c>
      <c r="M26" s="49">
        <v>18</v>
      </c>
      <c r="N26" s="49">
        <v>18</v>
      </c>
      <c r="O26" s="49">
        <v>16</v>
      </c>
      <c r="P26" s="49">
        <v>18</v>
      </c>
      <c r="Q26" s="49">
        <v>16</v>
      </c>
      <c r="R26" s="49">
        <v>14</v>
      </c>
      <c r="S26" s="49">
        <v>20</v>
      </c>
    </row>
    <row r="27" spans="1:29" ht="21" customHeight="1">
      <c r="A27" s="192" t="s">
        <v>226</v>
      </c>
      <c r="B27" s="180">
        <v>18</v>
      </c>
      <c r="C27" s="180">
        <v>18</v>
      </c>
      <c r="D27" s="180">
        <v>17</v>
      </c>
      <c r="E27" s="180">
        <v>15</v>
      </c>
      <c r="F27" s="180">
        <v>15</v>
      </c>
      <c r="G27" s="18">
        <v>12</v>
      </c>
      <c r="H27" s="18">
        <v>15</v>
      </c>
      <c r="I27" s="18">
        <v>15</v>
      </c>
      <c r="J27" s="18">
        <v>13</v>
      </c>
      <c r="K27" s="49">
        <v>18</v>
      </c>
      <c r="L27" s="49">
        <v>21</v>
      </c>
      <c r="M27" s="49">
        <v>22</v>
      </c>
      <c r="N27" s="49">
        <v>3</v>
      </c>
      <c r="O27" s="49">
        <v>3</v>
      </c>
      <c r="P27" s="49">
        <v>5</v>
      </c>
      <c r="Q27" s="49">
        <v>7</v>
      </c>
      <c r="R27" s="49">
        <v>7</v>
      </c>
      <c r="S27" s="49">
        <v>7</v>
      </c>
    </row>
    <row r="28" spans="1:29" ht="10.15" customHeight="1">
      <c r="A28" s="176" t="s">
        <v>206</v>
      </c>
      <c r="B28" s="180">
        <v>2872</v>
      </c>
      <c r="C28" s="180">
        <v>2860</v>
      </c>
      <c r="D28" s="180">
        <v>2771</v>
      </c>
      <c r="E28" s="180">
        <v>2776</v>
      </c>
      <c r="F28" s="180">
        <v>2834</v>
      </c>
      <c r="G28" s="18">
        <v>2875</v>
      </c>
      <c r="H28" s="18">
        <v>2882</v>
      </c>
      <c r="I28" s="18">
        <v>2866</v>
      </c>
      <c r="J28" s="18">
        <v>2870</v>
      </c>
      <c r="K28" s="49">
        <v>2917</v>
      </c>
      <c r="L28" s="49">
        <v>2893</v>
      </c>
      <c r="M28" s="49">
        <v>2592</v>
      </c>
      <c r="N28" s="50">
        <v>2487</v>
      </c>
      <c r="O28" s="50">
        <v>2417</v>
      </c>
      <c r="P28" s="50">
        <v>2322</v>
      </c>
      <c r="Q28" s="50">
        <v>2270</v>
      </c>
      <c r="R28" s="50">
        <v>2314</v>
      </c>
      <c r="S28" s="50">
        <v>2301</v>
      </c>
    </row>
    <row r="29" spans="1:29" ht="21" customHeight="1">
      <c r="A29" s="176" t="s">
        <v>230</v>
      </c>
      <c r="B29" s="180">
        <v>14</v>
      </c>
      <c r="C29" s="180">
        <v>19</v>
      </c>
      <c r="D29" s="180">
        <v>17</v>
      </c>
      <c r="E29" s="180">
        <v>16</v>
      </c>
      <c r="F29" s="180">
        <v>16</v>
      </c>
      <c r="G29" s="18">
        <v>20</v>
      </c>
      <c r="H29" s="18">
        <v>17</v>
      </c>
      <c r="I29" s="18">
        <v>18</v>
      </c>
      <c r="J29" s="18">
        <v>17</v>
      </c>
      <c r="K29" s="49">
        <v>20</v>
      </c>
      <c r="L29" s="49">
        <v>18</v>
      </c>
      <c r="M29" s="49">
        <v>18</v>
      </c>
      <c r="N29" s="50">
        <v>20</v>
      </c>
      <c r="O29" s="50">
        <v>20</v>
      </c>
      <c r="P29" s="50">
        <v>17</v>
      </c>
      <c r="Q29" s="50">
        <v>14</v>
      </c>
      <c r="R29" s="50">
        <v>19</v>
      </c>
      <c r="S29" s="50">
        <v>25</v>
      </c>
      <c r="T29" s="52"/>
      <c r="U29" s="52"/>
      <c r="V29" s="52"/>
      <c r="W29" s="52"/>
      <c r="X29" s="52"/>
      <c r="Y29" s="52"/>
      <c r="Z29" s="52"/>
      <c r="AA29" s="52"/>
      <c r="AB29" s="52"/>
      <c r="AC29" s="52"/>
    </row>
    <row r="30" spans="1:29" ht="21" customHeight="1">
      <c r="A30" s="176" t="s">
        <v>235</v>
      </c>
      <c r="B30" s="180">
        <v>13</v>
      </c>
      <c r="C30" s="180">
        <v>12</v>
      </c>
      <c r="D30" s="180">
        <v>11</v>
      </c>
      <c r="E30" s="180">
        <v>12</v>
      </c>
      <c r="F30" s="180">
        <v>12</v>
      </c>
      <c r="G30" s="18">
        <v>12</v>
      </c>
      <c r="H30" s="18">
        <v>14</v>
      </c>
      <c r="I30" s="18">
        <v>13</v>
      </c>
      <c r="J30" s="18">
        <v>14</v>
      </c>
      <c r="K30" s="49">
        <v>14</v>
      </c>
      <c r="L30" s="49">
        <v>15</v>
      </c>
      <c r="M30" s="49">
        <v>11</v>
      </c>
      <c r="N30" s="50">
        <v>9</v>
      </c>
      <c r="O30" s="50">
        <v>8</v>
      </c>
      <c r="P30" s="50">
        <v>11</v>
      </c>
      <c r="Q30" s="50">
        <v>11</v>
      </c>
      <c r="R30" s="50">
        <v>7</v>
      </c>
      <c r="S30" s="50">
        <v>6</v>
      </c>
      <c r="T30" s="52"/>
      <c r="U30" s="52"/>
      <c r="V30" s="52"/>
      <c r="W30" s="52"/>
      <c r="X30" s="52"/>
      <c r="Y30" s="52"/>
      <c r="Z30" s="52"/>
      <c r="AA30" s="52"/>
      <c r="AB30" s="52"/>
      <c r="AC30" s="52"/>
    </row>
    <row r="31" spans="1:29">
      <c r="A31" s="175" t="s">
        <v>208</v>
      </c>
      <c r="B31" s="18">
        <v>270</v>
      </c>
      <c r="C31" s="180">
        <v>261</v>
      </c>
      <c r="D31" s="180">
        <v>244</v>
      </c>
      <c r="E31" s="180">
        <v>254</v>
      </c>
      <c r="F31" s="180">
        <v>249</v>
      </c>
      <c r="G31" s="18">
        <v>266</v>
      </c>
      <c r="H31" s="18">
        <v>269</v>
      </c>
      <c r="I31" s="18">
        <v>265</v>
      </c>
      <c r="J31" s="18">
        <v>277</v>
      </c>
      <c r="K31" s="49">
        <v>283</v>
      </c>
      <c r="L31" s="49">
        <v>268</v>
      </c>
      <c r="M31" s="49">
        <v>273</v>
      </c>
      <c r="N31" s="50">
        <v>250</v>
      </c>
      <c r="O31" s="50">
        <v>262</v>
      </c>
      <c r="P31" s="50">
        <v>276</v>
      </c>
      <c r="Q31" s="50">
        <v>279</v>
      </c>
      <c r="R31" s="50">
        <v>279</v>
      </c>
      <c r="S31" s="50">
        <v>265</v>
      </c>
    </row>
    <row r="32" spans="1:29">
      <c r="A32" s="173" t="s">
        <v>197</v>
      </c>
      <c r="B32" s="51">
        <f t="shared" ref="B32:S32" si="9">SUM(B33:B35)</f>
        <v>162145</v>
      </c>
      <c r="C32" s="51">
        <f t="shared" ref="C32:D32" si="10">SUM(C33:C35)</f>
        <v>159825</v>
      </c>
      <c r="D32" s="51">
        <f t="shared" si="10"/>
        <v>157894</v>
      </c>
      <c r="E32" s="51">
        <f t="shared" ref="E32:F32" si="11">SUM(E33:E35)</f>
        <v>154730</v>
      </c>
      <c r="F32" s="51">
        <f t="shared" si="11"/>
        <v>152933</v>
      </c>
      <c r="G32" s="51">
        <f t="shared" si="9"/>
        <v>149824</v>
      </c>
      <c r="H32" s="51">
        <f t="shared" si="9"/>
        <v>145590</v>
      </c>
      <c r="I32" s="51">
        <f t="shared" si="9"/>
        <v>142511</v>
      </c>
      <c r="J32" s="51">
        <f t="shared" si="9"/>
        <v>142198</v>
      </c>
      <c r="K32" s="51">
        <f t="shared" si="9"/>
        <v>144600</v>
      </c>
      <c r="L32" s="51">
        <f t="shared" si="9"/>
        <v>146838</v>
      </c>
      <c r="M32" s="51">
        <f t="shared" si="9"/>
        <v>143953</v>
      </c>
      <c r="N32" s="51">
        <f t="shared" si="9"/>
        <v>141935</v>
      </c>
      <c r="O32" s="51">
        <f t="shared" si="9"/>
        <v>141992</v>
      </c>
      <c r="P32" s="51">
        <f t="shared" si="9"/>
        <v>142160</v>
      </c>
      <c r="Q32" s="51">
        <f t="shared" si="9"/>
        <v>143504</v>
      </c>
      <c r="R32" s="51">
        <f t="shared" si="9"/>
        <v>144708</v>
      </c>
      <c r="S32" s="51">
        <f t="shared" si="9"/>
        <v>144702</v>
      </c>
    </row>
    <row r="33" spans="1:29">
      <c r="A33" s="175" t="s">
        <v>209</v>
      </c>
      <c r="B33" s="18">
        <v>157270</v>
      </c>
      <c r="C33" s="180">
        <v>154942</v>
      </c>
      <c r="D33" s="180">
        <v>153024</v>
      </c>
      <c r="E33" s="180">
        <v>149957</v>
      </c>
      <c r="F33" s="180">
        <v>148156</v>
      </c>
      <c r="G33" s="18">
        <v>145128</v>
      </c>
      <c r="H33" s="18">
        <v>140958</v>
      </c>
      <c r="I33" s="18">
        <v>137967</v>
      </c>
      <c r="J33" s="18">
        <v>137688</v>
      </c>
      <c r="K33" s="49">
        <v>140012</v>
      </c>
      <c r="L33" s="49">
        <v>142298</v>
      </c>
      <c r="M33" s="49">
        <v>139554</v>
      </c>
      <c r="N33" s="49">
        <v>137589</v>
      </c>
      <c r="O33" s="49">
        <v>137630</v>
      </c>
      <c r="P33" s="49">
        <v>137799</v>
      </c>
      <c r="Q33" s="49">
        <v>139195</v>
      </c>
      <c r="R33" s="49">
        <v>140357</v>
      </c>
      <c r="S33" s="49">
        <v>140486</v>
      </c>
      <c r="T33" s="52"/>
      <c r="U33" s="52"/>
      <c r="V33" s="52"/>
      <c r="W33" s="52"/>
      <c r="X33" s="52"/>
      <c r="Y33" s="52"/>
      <c r="Z33" s="52"/>
      <c r="AA33" s="52"/>
      <c r="AB33" s="52"/>
      <c r="AC33" s="52"/>
    </row>
    <row r="34" spans="1:29" ht="21" customHeight="1">
      <c r="A34" s="176" t="s">
        <v>229</v>
      </c>
      <c r="B34" s="18">
        <v>2360</v>
      </c>
      <c r="C34" s="180">
        <v>2339</v>
      </c>
      <c r="D34" s="180">
        <v>2324</v>
      </c>
      <c r="E34" s="180">
        <v>2322</v>
      </c>
      <c r="F34" s="180">
        <v>2379</v>
      </c>
      <c r="G34" s="18">
        <v>2367</v>
      </c>
      <c r="H34" s="18">
        <v>2403</v>
      </c>
      <c r="I34" s="18">
        <v>2391</v>
      </c>
      <c r="J34" s="18">
        <v>2410</v>
      </c>
      <c r="K34" s="49">
        <v>2485</v>
      </c>
      <c r="L34" s="49">
        <v>2500</v>
      </c>
      <c r="M34" s="49">
        <v>2500</v>
      </c>
      <c r="N34" s="49">
        <v>2486</v>
      </c>
      <c r="O34" s="49">
        <v>2491</v>
      </c>
      <c r="P34" s="49">
        <v>2510</v>
      </c>
      <c r="Q34" s="49">
        <v>2503</v>
      </c>
      <c r="R34" s="49">
        <v>2500</v>
      </c>
      <c r="S34" s="49">
        <v>2503</v>
      </c>
    </row>
    <row r="35" spans="1:29">
      <c r="A35" s="175" t="s">
        <v>210</v>
      </c>
      <c r="B35" s="18">
        <v>2515</v>
      </c>
      <c r="C35" s="180">
        <v>2544</v>
      </c>
      <c r="D35" s="180">
        <v>2546</v>
      </c>
      <c r="E35" s="180">
        <v>2451</v>
      </c>
      <c r="F35" s="180">
        <v>2398</v>
      </c>
      <c r="G35" s="18">
        <v>2329</v>
      </c>
      <c r="H35" s="18">
        <v>2229</v>
      </c>
      <c r="I35" s="18">
        <v>2153</v>
      </c>
      <c r="J35" s="18">
        <v>2100</v>
      </c>
      <c r="K35" s="49">
        <v>2103</v>
      </c>
      <c r="L35" s="49">
        <v>2040</v>
      </c>
      <c r="M35" s="49">
        <v>1899</v>
      </c>
      <c r="N35" s="50">
        <v>1860</v>
      </c>
      <c r="O35" s="50">
        <v>1871</v>
      </c>
      <c r="P35" s="50">
        <v>1851</v>
      </c>
      <c r="Q35" s="50">
        <v>1806</v>
      </c>
      <c r="R35" s="50">
        <v>1851</v>
      </c>
      <c r="S35" s="50">
        <v>1713</v>
      </c>
    </row>
    <row r="36" spans="1:29">
      <c r="A36" s="56" t="s">
        <v>15</v>
      </c>
      <c r="B36" s="51">
        <f t="shared" ref="B36:J36" si="12">SUM(B37:B43)</f>
        <v>9825</v>
      </c>
      <c r="C36" s="51">
        <f t="shared" ref="C36:D36" si="13">SUM(C37:C43)</f>
        <v>10001</v>
      </c>
      <c r="D36" s="51">
        <f t="shared" si="13"/>
        <v>9874</v>
      </c>
      <c r="E36" s="51">
        <f t="shared" si="12"/>
        <v>9849</v>
      </c>
      <c r="F36" s="51">
        <f t="shared" si="12"/>
        <v>9629</v>
      </c>
      <c r="G36" s="51">
        <f t="shared" si="12"/>
        <v>9189</v>
      </c>
      <c r="H36" s="51">
        <f t="shared" si="12"/>
        <v>8857</v>
      </c>
      <c r="I36" s="51">
        <f t="shared" si="12"/>
        <v>8529</v>
      </c>
      <c r="J36" s="51">
        <f t="shared" si="12"/>
        <v>8288</v>
      </c>
      <c r="K36" s="51">
        <f t="shared" ref="K36" si="14">SUM(K37:K43)</f>
        <v>8028</v>
      </c>
      <c r="L36" s="51">
        <f t="shared" ref="L36:S36" si="15">SUM(L37:L43)</f>
        <v>7310</v>
      </c>
      <c r="M36" s="51">
        <f t="shared" si="15"/>
        <v>6091</v>
      </c>
      <c r="N36" s="51">
        <f t="shared" si="15"/>
        <v>5007</v>
      </c>
      <c r="O36" s="51">
        <f t="shared" si="15"/>
        <v>4219</v>
      </c>
      <c r="P36" s="51">
        <f t="shared" si="15"/>
        <v>3797</v>
      </c>
      <c r="Q36" s="51">
        <f t="shared" si="15"/>
        <v>3501</v>
      </c>
      <c r="R36" s="51">
        <f t="shared" si="15"/>
        <v>3489</v>
      </c>
      <c r="S36" s="51">
        <f t="shared" si="15"/>
        <v>3501</v>
      </c>
    </row>
    <row r="37" spans="1:29">
      <c r="A37" s="175" t="s">
        <v>348</v>
      </c>
      <c r="B37" s="18">
        <v>269</v>
      </c>
      <c r="C37" s="180">
        <v>309</v>
      </c>
      <c r="D37" s="180">
        <v>341</v>
      </c>
      <c r="E37" s="180">
        <v>400</v>
      </c>
      <c r="F37" s="180">
        <v>392</v>
      </c>
      <c r="G37" s="18">
        <v>331</v>
      </c>
      <c r="H37" s="18">
        <v>315</v>
      </c>
      <c r="I37" s="18">
        <v>362</v>
      </c>
      <c r="J37" s="18">
        <v>343</v>
      </c>
      <c r="K37" s="49">
        <v>358</v>
      </c>
      <c r="L37" s="50">
        <v>288</v>
      </c>
      <c r="M37" s="50">
        <v>322</v>
      </c>
      <c r="N37" s="50">
        <v>179</v>
      </c>
      <c r="O37" s="50">
        <v>132</v>
      </c>
      <c r="P37" s="50">
        <v>83</v>
      </c>
      <c r="Q37" s="50">
        <v>65</v>
      </c>
      <c r="R37" s="50">
        <v>40</v>
      </c>
      <c r="S37" s="50">
        <v>33</v>
      </c>
    </row>
    <row r="38" spans="1:29">
      <c r="A38" s="175" t="s">
        <v>349</v>
      </c>
      <c r="B38" s="18">
        <v>7768</v>
      </c>
      <c r="C38" s="180">
        <v>7857</v>
      </c>
      <c r="D38" s="180">
        <v>7701</v>
      </c>
      <c r="E38" s="180">
        <v>7636</v>
      </c>
      <c r="F38" s="180">
        <v>7524</v>
      </c>
      <c r="G38" s="18">
        <v>7309</v>
      </c>
      <c r="H38" s="18">
        <v>7113</v>
      </c>
      <c r="I38" s="18">
        <v>6915</v>
      </c>
      <c r="J38" s="18">
        <v>6803</v>
      </c>
      <c r="K38" s="49">
        <v>6606</v>
      </c>
      <c r="L38" s="50">
        <v>6092</v>
      </c>
      <c r="M38" s="50">
        <v>4937</v>
      </c>
      <c r="N38" s="49">
        <v>4060</v>
      </c>
      <c r="O38" s="49">
        <v>3415</v>
      </c>
      <c r="P38" s="49">
        <v>3054</v>
      </c>
      <c r="Q38" s="49">
        <v>2810</v>
      </c>
      <c r="R38" s="49">
        <v>2822</v>
      </c>
      <c r="S38" s="49">
        <v>2865</v>
      </c>
    </row>
    <row r="39" spans="1:29">
      <c r="A39" s="175" t="s">
        <v>237</v>
      </c>
      <c r="B39" s="18">
        <v>2</v>
      </c>
      <c r="C39" s="180">
        <v>2</v>
      </c>
      <c r="D39" s="180">
        <v>2</v>
      </c>
      <c r="E39" s="180">
        <v>2</v>
      </c>
      <c r="F39" s="180">
        <v>4</v>
      </c>
      <c r="G39" s="18">
        <v>4</v>
      </c>
      <c r="H39" s="18">
        <v>4</v>
      </c>
      <c r="I39" s="18">
        <v>5</v>
      </c>
      <c r="J39" s="18">
        <v>5</v>
      </c>
      <c r="K39" s="49">
        <v>5</v>
      </c>
      <c r="L39" s="50">
        <v>6</v>
      </c>
      <c r="M39" s="50">
        <v>6</v>
      </c>
      <c r="N39" s="50">
        <v>6</v>
      </c>
      <c r="O39" s="50">
        <v>4</v>
      </c>
      <c r="P39" s="50">
        <v>4</v>
      </c>
      <c r="Q39" s="50">
        <v>1</v>
      </c>
      <c r="R39" s="50">
        <v>2</v>
      </c>
      <c r="S39" s="50">
        <v>3</v>
      </c>
    </row>
    <row r="40" spans="1:29" ht="10.15" customHeight="1">
      <c r="A40" s="175" t="s">
        <v>233</v>
      </c>
      <c r="B40" s="18">
        <v>1</v>
      </c>
      <c r="C40" s="180">
        <v>1</v>
      </c>
      <c r="D40" s="180">
        <v>1</v>
      </c>
      <c r="E40" s="180">
        <v>1</v>
      </c>
      <c r="F40" s="180">
        <v>2</v>
      </c>
      <c r="G40" s="18">
        <v>1</v>
      </c>
      <c r="H40" s="18">
        <v>2</v>
      </c>
      <c r="I40" s="18">
        <v>3</v>
      </c>
      <c r="J40" s="18">
        <v>2</v>
      </c>
      <c r="K40" s="49">
        <v>3</v>
      </c>
      <c r="L40" s="50">
        <v>2</v>
      </c>
      <c r="M40" s="50">
        <v>1</v>
      </c>
      <c r="N40" s="50">
        <v>1</v>
      </c>
      <c r="O40" s="50">
        <v>2</v>
      </c>
      <c r="P40" s="50">
        <v>3</v>
      </c>
      <c r="Q40" s="50">
        <v>6</v>
      </c>
      <c r="R40" s="50">
        <v>7</v>
      </c>
      <c r="S40" s="50">
        <v>5</v>
      </c>
    </row>
    <row r="41" spans="1:29" ht="10.15" customHeight="1">
      <c r="A41" s="176" t="s">
        <v>234</v>
      </c>
      <c r="B41" s="18">
        <v>6</v>
      </c>
      <c r="C41" s="180">
        <v>7</v>
      </c>
      <c r="D41" s="180">
        <v>4</v>
      </c>
      <c r="E41" s="180">
        <v>3</v>
      </c>
      <c r="F41" s="180">
        <v>2</v>
      </c>
      <c r="G41" s="18">
        <v>2</v>
      </c>
      <c r="H41" s="18">
        <v>2</v>
      </c>
      <c r="I41" s="18">
        <v>1</v>
      </c>
      <c r="J41" s="18">
        <v>2</v>
      </c>
      <c r="K41" s="49">
        <v>2</v>
      </c>
      <c r="L41" s="50">
        <v>2</v>
      </c>
      <c r="M41" s="50">
        <v>1</v>
      </c>
      <c r="N41" s="50">
        <v>1</v>
      </c>
      <c r="O41" s="50">
        <v>1</v>
      </c>
      <c r="P41" s="50">
        <v>1</v>
      </c>
      <c r="Q41" s="50">
        <v>1</v>
      </c>
      <c r="R41" s="50">
        <v>1</v>
      </c>
      <c r="S41" s="50">
        <v>1</v>
      </c>
    </row>
    <row r="42" spans="1:29" s="47" customFormat="1">
      <c r="A42" s="175" t="s">
        <v>347</v>
      </c>
      <c r="B42" s="18">
        <v>1777</v>
      </c>
      <c r="C42" s="180">
        <v>1823</v>
      </c>
      <c r="D42" s="180">
        <v>1824</v>
      </c>
      <c r="E42" s="180">
        <v>1806</v>
      </c>
      <c r="F42" s="180">
        <v>1704</v>
      </c>
      <c r="G42" s="18">
        <v>1541</v>
      </c>
      <c r="H42" s="18">
        <v>1420</v>
      </c>
      <c r="I42" s="18">
        <v>1242</v>
      </c>
      <c r="J42" s="18">
        <v>1132</v>
      </c>
      <c r="K42" s="49">
        <v>1053</v>
      </c>
      <c r="L42" s="50">
        <v>919</v>
      </c>
      <c r="M42" s="50">
        <v>823</v>
      </c>
      <c r="N42" s="49">
        <v>759</v>
      </c>
      <c r="O42" s="49">
        <v>664</v>
      </c>
      <c r="P42" s="49">
        <v>651</v>
      </c>
      <c r="Q42" s="49">
        <v>617</v>
      </c>
      <c r="R42" s="49">
        <v>615</v>
      </c>
      <c r="S42" s="49">
        <v>592</v>
      </c>
    </row>
    <row r="43" spans="1:29">
      <c r="A43" s="194" t="s">
        <v>232</v>
      </c>
      <c r="B43" s="16">
        <v>2</v>
      </c>
      <c r="C43" s="16">
        <v>2</v>
      </c>
      <c r="D43" s="16">
        <v>1</v>
      </c>
      <c r="E43" s="16">
        <v>1</v>
      </c>
      <c r="F43" s="16">
        <v>1</v>
      </c>
      <c r="G43" s="16">
        <v>1</v>
      </c>
      <c r="H43" s="16">
        <v>1</v>
      </c>
      <c r="I43" s="16">
        <v>1</v>
      </c>
      <c r="J43" s="16">
        <v>1</v>
      </c>
      <c r="K43" s="48">
        <v>1</v>
      </c>
      <c r="L43" s="48">
        <v>1</v>
      </c>
      <c r="M43" s="48">
        <v>1</v>
      </c>
      <c r="N43" s="48">
        <v>1</v>
      </c>
      <c r="O43" s="48">
        <v>1</v>
      </c>
      <c r="P43" s="48">
        <v>1</v>
      </c>
      <c r="Q43" s="48">
        <v>1</v>
      </c>
      <c r="R43" s="48">
        <v>2</v>
      </c>
      <c r="S43" s="48">
        <v>2</v>
      </c>
    </row>
    <row r="45" spans="1:29">
      <c r="A45" s="11" t="s">
        <v>152</v>
      </c>
      <c r="B45" s="11"/>
      <c r="C45" s="11"/>
      <c r="D45" s="11"/>
      <c r="E45" s="11"/>
      <c r="F45" s="11"/>
      <c r="G45" s="11"/>
      <c r="H45" s="11"/>
      <c r="I45" s="11"/>
      <c r="J45" s="11"/>
      <c r="K45" s="11"/>
      <c r="L45" s="11"/>
      <c r="M45" s="45"/>
      <c r="N45" s="45"/>
      <c r="O45" s="46"/>
      <c r="P45" s="45"/>
      <c r="Q45" s="46"/>
      <c r="R45" s="45"/>
      <c r="S45" s="45"/>
    </row>
    <row r="46" spans="1:29">
      <c r="A46" s="11" t="s">
        <v>155</v>
      </c>
      <c r="B46" s="11"/>
      <c r="C46" s="11"/>
      <c r="D46" s="11"/>
      <c r="E46" s="11"/>
      <c r="F46" s="11"/>
      <c r="G46" s="11"/>
      <c r="H46" s="11"/>
      <c r="I46" s="11"/>
      <c r="J46" s="11"/>
      <c r="K46" s="11"/>
      <c r="L46" s="11"/>
      <c r="M46" s="45"/>
      <c r="N46" s="45"/>
      <c r="O46" s="46"/>
      <c r="P46" s="45"/>
      <c r="Q46" s="46"/>
      <c r="R46" s="45"/>
      <c r="S46" s="45"/>
    </row>
    <row r="47" spans="1:29" s="47" customFormat="1">
      <c r="A47" s="11" t="s">
        <v>154</v>
      </c>
      <c r="B47" s="11"/>
      <c r="C47" s="11"/>
      <c r="D47" s="11"/>
      <c r="E47" s="11"/>
      <c r="F47" s="11"/>
      <c r="G47" s="11"/>
      <c r="H47" s="11"/>
      <c r="I47" s="11"/>
      <c r="J47" s="11"/>
      <c r="K47" s="11"/>
      <c r="L47" s="11"/>
      <c r="M47" s="45"/>
      <c r="N47" s="45"/>
      <c r="O47" s="46"/>
      <c r="P47" s="45"/>
      <c r="Q47" s="46"/>
      <c r="R47" s="45"/>
      <c r="S47" s="45"/>
    </row>
    <row r="48" spans="1:29" s="44" customFormat="1">
      <c r="A48" s="11" t="s">
        <v>153</v>
      </c>
      <c r="B48" s="11"/>
      <c r="C48" s="11"/>
      <c r="D48" s="11"/>
      <c r="E48" s="11"/>
      <c r="F48" s="11"/>
      <c r="G48" s="11"/>
      <c r="H48" s="11"/>
      <c r="I48" s="11"/>
      <c r="J48" s="11"/>
      <c r="K48" s="11"/>
      <c r="L48" s="11"/>
      <c r="M48" s="45"/>
      <c r="N48" s="45"/>
      <c r="O48" s="46"/>
      <c r="P48" s="45"/>
      <c r="Q48" s="46"/>
      <c r="R48" s="45"/>
      <c r="S48" s="45"/>
    </row>
    <row r="56" spans="1:19" ht="12.75" customHeight="1"/>
    <row r="57" spans="1:19" s="4" customFormat="1">
      <c r="A57" s="43"/>
      <c r="B57" s="43"/>
      <c r="C57" s="43"/>
      <c r="D57" s="43"/>
      <c r="E57" s="43"/>
      <c r="F57" s="43"/>
      <c r="G57" s="43"/>
      <c r="H57" s="43"/>
      <c r="I57" s="43"/>
      <c r="J57" s="43"/>
      <c r="K57" s="43"/>
      <c r="L57" s="43"/>
      <c r="M57" s="40"/>
      <c r="N57" s="42"/>
      <c r="O57" s="42"/>
      <c r="P57" s="42"/>
      <c r="Q57" s="42"/>
      <c r="R57" s="41"/>
      <c r="S57" s="41"/>
    </row>
    <row r="58" spans="1:19" s="4" customFormat="1">
      <c r="A58" s="43"/>
      <c r="B58" s="43"/>
      <c r="C58" s="43"/>
      <c r="D58" s="43"/>
      <c r="E58" s="43"/>
      <c r="F58" s="43"/>
      <c r="G58" s="43"/>
      <c r="H58" s="43"/>
      <c r="I58" s="43"/>
      <c r="J58" s="43"/>
      <c r="K58" s="43"/>
      <c r="L58" s="43"/>
      <c r="M58" s="40"/>
      <c r="N58" s="42"/>
      <c r="O58" s="42"/>
      <c r="P58" s="42"/>
      <c r="Q58" s="42"/>
      <c r="R58" s="41"/>
      <c r="S58" s="41"/>
    </row>
    <row r="59" spans="1:19" s="4" customFormat="1">
      <c r="A59" s="43"/>
      <c r="B59" s="43"/>
      <c r="C59" s="43"/>
      <c r="D59" s="43"/>
      <c r="E59" s="43"/>
      <c r="F59" s="43"/>
      <c r="G59" s="43"/>
      <c r="H59" s="43"/>
      <c r="I59" s="43"/>
      <c r="J59" s="43"/>
      <c r="K59" s="43"/>
      <c r="L59" s="43"/>
      <c r="M59" s="40"/>
      <c r="N59" s="42"/>
      <c r="O59" s="42"/>
      <c r="P59" s="42"/>
      <c r="Q59" s="42"/>
      <c r="R59" s="41"/>
      <c r="S59" s="41"/>
    </row>
    <row r="60" spans="1:19" s="4" customFormat="1">
      <c r="A60" s="43"/>
      <c r="B60" s="43"/>
      <c r="C60" s="43"/>
      <c r="D60" s="43"/>
      <c r="E60" s="43"/>
      <c r="F60" s="43"/>
      <c r="G60" s="43"/>
      <c r="H60" s="43"/>
      <c r="I60" s="43"/>
      <c r="J60" s="43"/>
      <c r="K60" s="43"/>
      <c r="L60" s="43"/>
      <c r="M60" s="40"/>
      <c r="N60" s="42"/>
      <c r="O60" s="42"/>
      <c r="P60" s="42"/>
      <c r="Q60" s="42"/>
      <c r="R60" s="41"/>
      <c r="S60" s="41"/>
    </row>
  </sheetData>
  <pageMargins left="0.5" right="0.17" top="1" bottom="0.17" header="0.37" footer="0.25"/>
  <pageSetup firstPageNumber="15" fitToHeight="2" orientation="portrait" useFirstPageNumber="1" r:id="rId1"/>
  <headerFooter alignWithMargins="0">
    <oddFooter>&amp;C&amp;P of 31</oddFooter>
  </headerFooter>
  <ignoredErrors>
    <ignoredError sqref="D36"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workbookViewId="0">
      <selection activeCell="G1" sqref="G1"/>
    </sheetView>
  </sheetViews>
  <sheetFormatPr defaultColWidth="9.33203125" defaultRowHeight="12.75"/>
  <cols>
    <col min="1" max="1" width="9.33203125" style="62"/>
    <col min="2" max="2" width="14.1640625" style="62" customWidth="1"/>
    <col min="3" max="3" width="13.5" style="63" customWidth="1"/>
    <col min="4" max="4" width="14.5" style="63" customWidth="1"/>
    <col min="5" max="5" width="14.5" style="62" customWidth="1"/>
    <col min="6" max="16384" width="9.33203125" style="62"/>
  </cols>
  <sheetData>
    <row r="1" spans="1:6">
      <c r="A1" s="206" t="s">
        <v>6</v>
      </c>
      <c r="B1" s="207"/>
      <c r="C1" s="208"/>
      <c r="D1" s="208"/>
      <c r="E1" s="209"/>
      <c r="F1" s="64"/>
    </row>
    <row r="2" spans="1:6">
      <c r="A2" s="206"/>
      <c r="B2" s="209"/>
      <c r="C2" s="208"/>
      <c r="D2" s="208"/>
      <c r="E2" s="209"/>
      <c r="F2" s="66"/>
    </row>
    <row r="3" spans="1:6">
      <c r="A3" s="210" t="s">
        <v>26</v>
      </c>
      <c r="B3" s="211"/>
      <c r="C3" s="212"/>
      <c r="D3" s="211"/>
      <c r="E3" s="213"/>
      <c r="F3" s="68"/>
    </row>
    <row r="4" spans="1:6" ht="13.5" customHeight="1">
      <c r="A4" s="214" t="s">
        <v>25</v>
      </c>
      <c r="B4" s="211"/>
      <c r="C4" s="212"/>
      <c r="D4" s="211"/>
      <c r="E4" s="215"/>
      <c r="F4" s="68"/>
    </row>
    <row r="5" spans="1:6">
      <c r="A5" s="216" t="s">
        <v>122</v>
      </c>
      <c r="B5" s="211"/>
      <c r="C5" s="212"/>
      <c r="D5" s="211"/>
      <c r="E5" s="215"/>
      <c r="F5" s="68"/>
    </row>
    <row r="6" spans="1:6">
      <c r="A6" s="206"/>
      <c r="B6" s="207"/>
      <c r="C6" s="208"/>
      <c r="D6" s="208"/>
      <c r="E6" s="207"/>
      <c r="F6" s="66"/>
    </row>
    <row r="7" spans="1:6">
      <c r="A7" s="206"/>
      <c r="B7" s="207"/>
      <c r="C7" s="208"/>
      <c r="D7" s="208"/>
      <c r="E7" s="217"/>
      <c r="F7" s="67"/>
    </row>
    <row r="8" spans="1:6">
      <c r="A8" s="206"/>
      <c r="B8" s="218"/>
      <c r="C8" s="219"/>
      <c r="D8" s="220" t="s">
        <v>24</v>
      </c>
      <c r="E8" s="221"/>
      <c r="F8" s="67"/>
    </row>
    <row r="9" spans="1:6" ht="30" customHeight="1">
      <c r="A9" s="206"/>
      <c r="B9" s="222" t="s">
        <v>161</v>
      </c>
      <c r="C9" s="223" t="s">
        <v>162</v>
      </c>
      <c r="D9" s="224" t="s">
        <v>22</v>
      </c>
      <c r="E9" s="225" t="s">
        <v>163</v>
      </c>
      <c r="F9" s="67"/>
    </row>
    <row r="10" spans="1:6" ht="24.75" customHeight="1">
      <c r="A10" s="206"/>
      <c r="B10" s="226">
        <v>2018</v>
      </c>
      <c r="C10" s="227">
        <v>459123</v>
      </c>
      <c r="D10" s="227">
        <v>311017</v>
      </c>
      <c r="E10" s="228">
        <f>D10/C10</f>
        <v>0.67741542026864265</v>
      </c>
      <c r="F10" s="67"/>
    </row>
    <row r="11" spans="1:6" ht="12.75" customHeight="1">
      <c r="A11" s="206"/>
      <c r="B11" s="226">
        <v>2017</v>
      </c>
      <c r="C11" s="245">
        <v>453935</v>
      </c>
      <c r="D11" s="245">
        <v>306652</v>
      </c>
      <c r="E11" s="246">
        <f t="shared" ref="E11:E16" si="0">D11/C11</f>
        <v>0.67554165243922593</v>
      </c>
      <c r="F11" s="67"/>
    </row>
    <row r="12" spans="1:6" ht="12.75" customHeight="1">
      <c r="A12" s="206"/>
      <c r="B12" s="226">
        <v>2016</v>
      </c>
      <c r="C12" s="245">
        <v>449797</v>
      </c>
      <c r="D12" s="245">
        <v>302572</v>
      </c>
      <c r="E12" s="246">
        <f t="shared" si="0"/>
        <v>0.67268567820594627</v>
      </c>
      <c r="F12" s="67"/>
    </row>
    <row r="13" spans="1:6" ht="12.75" customHeight="1">
      <c r="A13" s="206"/>
      <c r="B13" s="226">
        <v>2015</v>
      </c>
      <c r="C13" s="227">
        <v>461638</v>
      </c>
      <c r="D13" s="227">
        <v>304329</v>
      </c>
      <c r="E13" s="228">
        <f t="shared" ref="E13" si="1">D13/C13</f>
        <v>0.65923732448368633</v>
      </c>
      <c r="F13" s="67"/>
    </row>
    <row r="14" spans="1:6" ht="12.75" customHeight="1">
      <c r="A14" s="206"/>
      <c r="B14" s="226">
        <v>2014</v>
      </c>
      <c r="C14" s="227">
        <v>467576</v>
      </c>
      <c r="D14" s="227">
        <v>306066</v>
      </c>
      <c r="E14" s="228">
        <f t="shared" si="0"/>
        <v>0.65458021797525967</v>
      </c>
      <c r="F14" s="67"/>
    </row>
    <row r="15" spans="1:6" ht="12.75" customHeight="1">
      <c r="A15" s="206"/>
      <c r="B15" s="226">
        <v>2013</v>
      </c>
      <c r="C15" s="227">
        <v>473739</v>
      </c>
      <c r="D15" s="227">
        <v>307120</v>
      </c>
      <c r="E15" s="228">
        <f t="shared" si="0"/>
        <v>0.64828945896369095</v>
      </c>
      <c r="F15" s="67"/>
    </row>
    <row r="16" spans="1:6">
      <c r="A16" s="206"/>
      <c r="B16" s="226">
        <v>2012</v>
      </c>
      <c r="C16" s="227">
        <v>485919</v>
      </c>
      <c r="D16" s="227">
        <v>311952</v>
      </c>
      <c r="E16" s="228">
        <f t="shared" si="0"/>
        <v>0.64198354046662098</v>
      </c>
      <c r="F16" s="67"/>
    </row>
    <row r="17" spans="1:7">
      <c r="A17" s="206"/>
      <c r="B17" s="226">
        <v>2011</v>
      </c>
      <c r="C17" s="227">
        <v>494178</v>
      </c>
      <c r="D17" s="227">
        <v>314122</v>
      </c>
      <c r="E17" s="228">
        <f t="shared" ref="E17:E27" si="2">D17/C17</f>
        <v>0.63564545568600783</v>
      </c>
      <c r="F17" s="67"/>
    </row>
    <row r="18" spans="1:7">
      <c r="A18" s="206"/>
      <c r="B18" s="226">
        <v>2010</v>
      </c>
      <c r="C18" s="227">
        <v>504575</v>
      </c>
      <c r="D18" s="227">
        <v>318001</v>
      </c>
      <c r="E18" s="228">
        <f t="shared" si="2"/>
        <v>0.63023534657880398</v>
      </c>
      <c r="F18" s="67"/>
    </row>
    <row r="19" spans="1:7">
      <c r="A19" s="206"/>
      <c r="B19" s="226">
        <v>2009</v>
      </c>
      <c r="C19" s="227">
        <v>518523</v>
      </c>
      <c r="D19" s="229">
        <v>323495</v>
      </c>
      <c r="E19" s="228">
        <f t="shared" si="2"/>
        <v>0.62387782219882237</v>
      </c>
      <c r="F19" s="67"/>
      <c r="G19" s="151"/>
    </row>
    <row r="20" spans="1:7">
      <c r="A20" s="206"/>
      <c r="B20" s="226">
        <v>2008</v>
      </c>
      <c r="C20" s="227">
        <v>529882</v>
      </c>
      <c r="D20" s="229">
        <v>325247</v>
      </c>
      <c r="E20" s="228">
        <f t="shared" si="2"/>
        <v>0.61381024454501187</v>
      </c>
      <c r="F20" s="67"/>
    </row>
    <row r="21" spans="1:7" ht="14.25" customHeight="1">
      <c r="A21" s="206"/>
      <c r="B21" s="226">
        <v>2007</v>
      </c>
      <c r="C21" s="227">
        <v>503740</v>
      </c>
      <c r="D21" s="229">
        <v>309865</v>
      </c>
      <c r="E21" s="228">
        <f t="shared" si="2"/>
        <v>0.61512883630444282</v>
      </c>
      <c r="F21" s="67"/>
    </row>
    <row r="22" spans="1:7">
      <c r="A22" s="206"/>
      <c r="B22" s="226">
        <v>2006</v>
      </c>
      <c r="C22" s="227">
        <v>511065</v>
      </c>
      <c r="D22" s="229">
        <v>309333</v>
      </c>
      <c r="E22" s="228">
        <f t="shared" si="2"/>
        <v>0.60527134513222391</v>
      </c>
      <c r="F22" s="67"/>
    </row>
    <row r="23" spans="1:7">
      <c r="A23" s="206"/>
      <c r="B23" s="226">
        <v>2005</v>
      </c>
      <c r="C23" s="227">
        <v>522112</v>
      </c>
      <c r="D23" s="229">
        <v>311828</v>
      </c>
      <c r="E23" s="228">
        <f t="shared" si="2"/>
        <v>0.59724350330963472</v>
      </c>
      <c r="F23" s="67"/>
    </row>
    <row r="24" spans="1:7">
      <c r="A24" s="206"/>
      <c r="B24" s="226">
        <v>2004</v>
      </c>
      <c r="C24" s="227">
        <v>530432</v>
      </c>
      <c r="D24" s="229">
        <v>313545</v>
      </c>
      <c r="E24" s="228">
        <f t="shared" si="2"/>
        <v>0.59111252714768336</v>
      </c>
      <c r="F24" s="67"/>
    </row>
    <row r="25" spans="1:7" ht="24" customHeight="1">
      <c r="A25" s="206"/>
      <c r="B25" s="230">
        <v>2003</v>
      </c>
      <c r="C25" s="231">
        <v>537405</v>
      </c>
      <c r="D25" s="232">
        <v>315413</v>
      </c>
      <c r="E25" s="233">
        <f t="shared" si="2"/>
        <v>0.58691861817437496</v>
      </c>
      <c r="F25" s="67"/>
    </row>
    <row r="26" spans="1:7" ht="15" hidden="1" customHeight="1">
      <c r="A26" s="206"/>
      <c r="B26" s="230">
        <v>2002</v>
      </c>
      <c r="C26" s="231">
        <v>545434</v>
      </c>
      <c r="D26" s="232">
        <v>317389</v>
      </c>
      <c r="E26" s="233">
        <f t="shared" si="2"/>
        <v>0.58190175163264479</v>
      </c>
      <c r="F26" s="67"/>
    </row>
    <row r="27" spans="1:7" hidden="1">
      <c r="A27" s="206"/>
      <c r="B27" s="234">
        <v>2001</v>
      </c>
      <c r="C27" s="235">
        <v>525210</v>
      </c>
      <c r="D27" s="236">
        <v>315276</v>
      </c>
      <c r="E27" s="237">
        <f t="shared" si="2"/>
        <v>0.60028560004569598</v>
      </c>
      <c r="F27" s="67"/>
    </row>
    <row r="28" spans="1:7">
      <c r="A28" s="206"/>
      <c r="B28" s="238"/>
      <c r="C28" s="208"/>
      <c r="D28" s="208"/>
      <c r="E28" s="209"/>
      <c r="F28" s="66"/>
    </row>
    <row r="29" spans="1:7">
      <c r="A29" s="206"/>
      <c r="B29" s="239" t="s">
        <v>21</v>
      </c>
      <c r="C29" s="208"/>
      <c r="D29" s="208"/>
      <c r="E29" s="209"/>
      <c r="F29" s="66"/>
    </row>
    <row r="30" spans="1:7">
      <c r="B30" s="64"/>
      <c r="C30" s="65"/>
      <c r="D30" s="65"/>
      <c r="E30" s="64"/>
      <c r="F30" s="64"/>
    </row>
  </sheetData>
  <pageMargins left="0.75" right="0.75" top="1" bottom="1" header="0.5" footer="0.5"/>
  <pageSetup firstPageNumber="16" orientation="portrait" useFirstPageNumber="1" horizontalDpi="4294967292" verticalDpi="4294967292" r:id="rId1"/>
  <headerFooter alignWithMargins="0">
    <oddFooter>&amp;C&amp;8&amp;P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showGridLines="0" zoomScaleNormal="100" workbookViewId="0">
      <selection activeCell="L1" sqref="L1"/>
    </sheetView>
  </sheetViews>
  <sheetFormatPr defaultColWidth="9.33203125" defaultRowHeight="12.75"/>
  <cols>
    <col min="1" max="1" width="11.83203125" style="286" customWidth="1"/>
    <col min="2" max="2" width="9.83203125" style="286" customWidth="1"/>
    <col min="3" max="3" width="9.1640625" style="286" customWidth="1"/>
    <col min="4" max="4" width="7.33203125" style="286" customWidth="1"/>
    <col min="5" max="5" width="7.83203125" style="286" customWidth="1"/>
    <col min="6" max="6" width="9.83203125" style="286" customWidth="1"/>
    <col min="7" max="7" width="14.83203125" style="286" customWidth="1"/>
    <col min="8" max="8" width="11.1640625" style="286" customWidth="1"/>
    <col min="9" max="9" width="10.6640625" style="286" customWidth="1"/>
    <col min="10" max="255" width="9.83203125" style="286" customWidth="1"/>
    <col min="256" max="16384" width="9.33203125" style="286"/>
  </cols>
  <sheetData>
    <row r="1" spans="1:10">
      <c r="A1" s="318" t="s">
        <v>464</v>
      </c>
      <c r="B1" s="315"/>
      <c r="C1" s="315"/>
      <c r="D1" s="315"/>
      <c r="E1" s="315"/>
      <c r="F1" s="315"/>
      <c r="G1" s="315"/>
      <c r="H1" s="316"/>
      <c r="I1" s="316"/>
      <c r="J1" s="315"/>
    </row>
    <row r="2" spans="1:10" ht="13.5" customHeight="1">
      <c r="A2" s="318" t="s">
        <v>47</v>
      </c>
      <c r="B2" s="315"/>
      <c r="C2" s="315"/>
      <c r="D2" s="315"/>
      <c r="E2" s="315"/>
      <c r="F2" s="315"/>
      <c r="G2" s="315"/>
      <c r="H2" s="316"/>
      <c r="I2" s="316"/>
      <c r="J2" s="315"/>
    </row>
    <row r="3" spans="1:10" ht="13.5" customHeight="1">
      <c r="A3" s="318" t="s">
        <v>463</v>
      </c>
      <c r="B3" s="315"/>
      <c r="C3" s="315"/>
      <c r="D3" s="315"/>
      <c r="E3" s="315"/>
      <c r="F3" s="315"/>
      <c r="G3" s="315"/>
      <c r="H3" s="316"/>
      <c r="I3" s="316"/>
      <c r="J3" s="315"/>
    </row>
    <row r="4" spans="1:10">
      <c r="A4" s="317" t="s">
        <v>462</v>
      </c>
      <c r="B4" s="315"/>
      <c r="C4" s="315"/>
      <c r="D4" s="315"/>
      <c r="E4" s="315"/>
      <c r="F4" s="315"/>
      <c r="G4" s="315"/>
      <c r="H4" s="316"/>
      <c r="I4" s="316"/>
      <c r="J4" s="315"/>
    </row>
    <row r="5" spans="1:10">
      <c r="A5" s="294"/>
      <c r="B5" s="294"/>
      <c r="C5" s="294"/>
      <c r="D5" s="294"/>
      <c r="E5" s="314"/>
      <c r="F5" s="294"/>
      <c r="G5" s="294"/>
      <c r="H5" s="313"/>
      <c r="I5" s="313"/>
      <c r="J5" s="294"/>
    </row>
    <row r="6" spans="1:10" ht="44.25" customHeight="1">
      <c r="A6" s="308"/>
      <c r="B6" s="312" t="s">
        <v>461</v>
      </c>
      <c r="C6" s="311"/>
      <c r="D6" s="311"/>
      <c r="E6" s="311"/>
      <c r="F6" s="311"/>
      <c r="G6" s="311"/>
      <c r="H6" s="310"/>
      <c r="I6" s="309" t="s">
        <v>460</v>
      </c>
      <c r="J6" s="308"/>
    </row>
    <row r="7" spans="1:10" ht="36.75" customHeight="1">
      <c r="A7" s="307" t="s">
        <v>459</v>
      </c>
      <c r="B7" s="306" t="s">
        <v>458</v>
      </c>
      <c r="C7" s="306" t="s">
        <v>457</v>
      </c>
      <c r="D7" s="306" t="s">
        <v>195</v>
      </c>
      <c r="E7" s="305" t="s">
        <v>456</v>
      </c>
      <c r="F7" s="306" t="s">
        <v>76</v>
      </c>
      <c r="G7" s="306" t="s">
        <v>75</v>
      </c>
      <c r="H7" s="305" t="s">
        <v>159</v>
      </c>
      <c r="I7" s="304" t="s">
        <v>455</v>
      </c>
      <c r="J7" s="303" t="s">
        <v>454</v>
      </c>
    </row>
    <row r="8" spans="1:10" s="300" customFormat="1" ht="31.5" customHeight="1">
      <c r="A8" s="302" t="s">
        <v>23</v>
      </c>
      <c r="B8" s="301">
        <f t="shared" ref="B8:B23" si="0">SUM(C8:H8)</f>
        <v>633316</v>
      </c>
      <c r="C8" s="301">
        <f t="shared" ref="C8:J8" si="1">SUM(C9:C23)</f>
        <v>167804</v>
      </c>
      <c r="D8" s="301">
        <f t="shared" si="1"/>
        <v>6246</v>
      </c>
      <c r="E8" s="301">
        <f t="shared" si="1"/>
        <v>147</v>
      </c>
      <c r="F8" s="301">
        <f t="shared" si="1"/>
        <v>175771</v>
      </c>
      <c r="G8" s="301">
        <f t="shared" si="1"/>
        <v>115776</v>
      </c>
      <c r="H8" s="301">
        <f t="shared" si="1"/>
        <v>167572</v>
      </c>
      <c r="I8" s="301">
        <f t="shared" si="1"/>
        <v>108564</v>
      </c>
      <c r="J8" s="301">
        <f t="shared" si="1"/>
        <v>106321</v>
      </c>
    </row>
    <row r="9" spans="1:10">
      <c r="A9" s="299" t="s">
        <v>453</v>
      </c>
      <c r="B9" s="298">
        <f t="shared" si="0"/>
        <v>294</v>
      </c>
      <c r="C9" s="298">
        <v>294</v>
      </c>
      <c r="D9" s="298">
        <v>0</v>
      </c>
      <c r="E9" s="298">
        <v>0</v>
      </c>
      <c r="F9" s="298">
        <v>0</v>
      </c>
      <c r="G9" s="298">
        <v>0</v>
      </c>
      <c r="H9" s="298">
        <v>0</v>
      </c>
      <c r="I9" s="298">
        <v>0</v>
      </c>
      <c r="J9" s="298">
        <v>0</v>
      </c>
    </row>
    <row r="10" spans="1:10">
      <c r="A10" s="299" t="s">
        <v>452</v>
      </c>
      <c r="B10" s="298">
        <f t="shared" si="0"/>
        <v>16932</v>
      </c>
      <c r="C10" s="298">
        <v>13150</v>
      </c>
      <c r="D10" s="298">
        <v>10</v>
      </c>
      <c r="E10" s="298">
        <v>0</v>
      </c>
      <c r="F10" s="298">
        <v>3570</v>
      </c>
      <c r="G10" s="298">
        <v>202</v>
      </c>
      <c r="H10" s="298">
        <v>0</v>
      </c>
      <c r="I10" s="298">
        <v>47</v>
      </c>
      <c r="J10" s="298">
        <v>1348</v>
      </c>
    </row>
    <row r="11" spans="1:10">
      <c r="A11" s="299" t="s">
        <v>451</v>
      </c>
      <c r="B11" s="298">
        <f t="shared" si="0"/>
        <v>63652</v>
      </c>
      <c r="C11" s="298">
        <v>35695</v>
      </c>
      <c r="D11" s="298">
        <v>103</v>
      </c>
      <c r="E11" s="298">
        <v>11</v>
      </c>
      <c r="F11" s="298">
        <v>15849</v>
      </c>
      <c r="G11" s="298">
        <v>11047</v>
      </c>
      <c r="H11" s="298">
        <v>947</v>
      </c>
      <c r="I11" s="298">
        <v>4365</v>
      </c>
      <c r="J11" s="298">
        <v>7383</v>
      </c>
    </row>
    <row r="12" spans="1:10">
      <c r="A12" s="299" t="s">
        <v>450</v>
      </c>
      <c r="B12" s="298">
        <f t="shared" si="0"/>
        <v>72472</v>
      </c>
      <c r="C12" s="298">
        <v>35699</v>
      </c>
      <c r="D12" s="298">
        <v>175</v>
      </c>
      <c r="E12" s="298">
        <v>17</v>
      </c>
      <c r="F12" s="298">
        <v>13517</v>
      </c>
      <c r="G12" s="298">
        <v>17738</v>
      </c>
      <c r="H12" s="298">
        <v>5326</v>
      </c>
      <c r="I12" s="298">
        <v>8092</v>
      </c>
      <c r="J12" s="298">
        <v>12982</v>
      </c>
    </row>
    <row r="13" spans="1:10">
      <c r="A13" s="299" t="s">
        <v>449</v>
      </c>
      <c r="B13" s="298">
        <f t="shared" si="0"/>
        <v>61369</v>
      </c>
      <c r="C13" s="298">
        <v>24487</v>
      </c>
      <c r="D13" s="298">
        <v>249</v>
      </c>
      <c r="E13" s="298">
        <v>13</v>
      </c>
      <c r="F13" s="298">
        <v>13047</v>
      </c>
      <c r="G13" s="298">
        <v>12362</v>
      </c>
      <c r="H13" s="298">
        <v>11211</v>
      </c>
      <c r="I13" s="298">
        <v>11488</v>
      </c>
      <c r="J13" s="298">
        <v>15044</v>
      </c>
    </row>
    <row r="14" spans="1:10">
      <c r="A14" s="299" t="s">
        <v>448</v>
      </c>
      <c r="B14" s="298">
        <f t="shared" si="0"/>
        <v>57068</v>
      </c>
      <c r="C14" s="298">
        <v>17231</v>
      </c>
      <c r="D14" s="298">
        <v>276</v>
      </c>
      <c r="E14" s="298">
        <v>8</v>
      </c>
      <c r="F14" s="298">
        <v>12643</v>
      </c>
      <c r="G14" s="298">
        <v>9828</v>
      </c>
      <c r="H14" s="298">
        <v>17082</v>
      </c>
      <c r="I14" s="298">
        <v>13090</v>
      </c>
      <c r="J14" s="298">
        <v>14287</v>
      </c>
    </row>
    <row r="15" spans="1:10">
      <c r="A15" s="299" t="s">
        <v>447</v>
      </c>
      <c r="B15" s="298">
        <f t="shared" si="0"/>
        <v>48850</v>
      </c>
      <c r="C15" s="298">
        <v>10930</v>
      </c>
      <c r="D15" s="298">
        <v>298</v>
      </c>
      <c r="E15" s="298">
        <v>10</v>
      </c>
      <c r="F15" s="298">
        <v>12059</v>
      </c>
      <c r="G15" s="298">
        <v>7523</v>
      </c>
      <c r="H15" s="298">
        <v>18030</v>
      </c>
      <c r="I15" s="298">
        <v>11070</v>
      </c>
      <c r="J15" s="298">
        <v>11978</v>
      </c>
    </row>
    <row r="16" spans="1:10">
      <c r="A16" s="299" t="s">
        <v>446</v>
      </c>
      <c r="B16" s="298">
        <f t="shared" si="0"/>
        <v>49234</v>
      </c>
      <c r="C16" s="298">
        <v>7857</v>
      </c>
      <c r="D16" s="298">
        <v>383</v>
      </c>
      <c r="E16" s="298">
        <v>7</v>
      </c>
      <c r="F16" s="298">
        <v>12189</v>
      </c>
      <c r="G16" s="298">
        <v>7347</v>
      </c>
      <c r="H16" s="298">
        <v>21451</v>
      </c>
      <c r="I16" s="298">
        <v>11557</v>
      </c>
      <c r="J16" s="298">
        <v>11349</v>
      </c>
    </row>
    <row r="17" spans="1:11">
      <c r="A17" s="299" t="s">
        <v>445</v>
      </c>
      <c r="B17" s="298">
        <f t="shared" si="0"/>
        <v>55024</v>
      </c>
      <c r="C17" s="298">
        <v>6944</v>
      </c>
      <c r="D17" s="298">
        <v>643</v>
      </c>
      <c r="E17" s="298">
        <v>8</v>
      </c>
      <c r="F17" s="298">
        <v>14761</v>
      </c>
      <c r="G17" s="298">
        <v>7756</v>
      </c>
      <c r="H17" s="298">
        <v>24912</v>
      </c>
      <c r="I17" s="298">
        <v>10899</v>
      </c>
      <c r="J17" s="298">
        <v>9648</v>
      </c>
    </row>
    <row r="18" spans="1:11">
      <c r="A18" s="299" t="s">
        <v>444</v>
      </c>
      <c r="B18" s="298">
        <f t="shared" si="0"/>
        <v>60437</v>
      </c>
      <c r="C18" s="298">
        <v>6127</v>
      </c>
      <c r="D18" s="298">
        <v>844</v>
      </c>
      <c r="E18" s="298">
        <v>13</v>
      </c>
      <c r="F18" s="298">
        <v>19092</v>
      </c>
      <c r="G18" s="298">
        <v>8760</v>
      </c>
      <c r="H18" s="298">
        <v>25601</v>
      </c>
      <c r="I18" s="298">
        <v>10047</v>
      </c>
      <c r="J18" s="298">
        <v>8598</v>
      </c>
    </row>
    <row r="19" spans="1:11">
      <c r="A19" s="299" t="s">
        <v>443</v>
      </c>
      <c r="B19" s="298">
        <f t="shared" si="0"/>
        <v>55947</v>
      </c>
      <c r="C19" s="298">
        <v>4266</v>
      </c>
      <c r="D19" s="298">
        <v>1053</v>
      </c>
      <c r="E19" s="298">
        <v>16</v>
      </c>
      <c r="F19" s="298">
        <v>20898</v>
      </c>
      <c r="G19" s="298">
        <v>9127</v>
      </c>
      <c r="H19" s="298">
        <v>20587</v>
      </c>
      <c r="I19" s="298">
        <v>8986</v>
      </c>
      <c r="J19" s="298">
        <v>6744</v>
      </c>
    </row>
    <row r="20" spans="1:11">
      <c r="A20" s="299" t="s">
        <v>442</v>
      </c>
      <c r="B20" s="298">
        <f t="shared" si="0"/>
        <v>39805</v>
      </c>
      <c r="C20" s="298">
        <v>2668</v>
      </c>
      <c r="D20" s="298">
        <v>929</v>
      </c>
      <c r="E20" s="298">
        <v>25</v>
      </c>
      <c r="F20" s="298">
        <v>17184</v>
      </c>
      <c r="G20" s="298">
        <v>8304</v>
      </c>
      <c r="H20" s="298">
        <v>10695</v>
      </c>
      <c r="I20" s="298">
        <v>7462</v>
      </c>
      <c r="J20" s="298">
        <v>4050</v>
      </c>
    </row>
    <row r="21" spans="1:11">
      <c r="A21" s="299" t="s">
        <v>441</v>
      </c>
      <c r="B21" s="298">
        <f t="shared" si="0"/>
        <v>28083</v>
      </c>
      <c r="C21" s="298">
        <v>1536</v>
      </c>
      <c r="D21" s="298">
        <v>684</v>
      </c>
      <c r="E21" s="298">
        <v>10</v>
      </c>
      <c r="F21" s="298">
        <v>11572</v>
      </c>
      <c r="G21" s="298">
        <v>7740</v>
      </c>
      <c r="H21" s="298">
        <v>6541</v>
      </c>
      <c r="I21" s="298">
        <v>6197</v>
      </c>
      <c r="J21" s="298">
        <v>2089</v>
      </c>
    </row>
    <row r="22" spans="1:11">
      <c r="A22" s="299" t="s">
        <v>440</v>
      </c>
      <c r="B22" s="298">
        <f t="shared" si="0"/>
        <v>14961</v>
      </c>
      <c r="C22" s="298">
        <v>648</v>
      </c>
      <c r="D22" s="298">
        <v>393</v>
      </c>
      <c r="E22" s="298">
        <v>7</v>
      </c>
      <c r="F22" s="298">
        <v>6023</v>
      </c>
      <c r="G22" s="298">
        <v>4671</v>
      </c>
      <c r="H22" s="298">
        <v>3219</v>
      </c>
      <c r="I22" s="298">
        <v>3260</v>
      </c>
      <c r="J22" s="298">
        <v>616</v>
      </c>
    </row>
    <row r="23" spans="1:11" ht="24.75" customHeight="1">
      <c r="A23" s="297" t="s">
        <v>439</v>
      </c>
      <c r="B23" s="296">
        <f t="shared" si="0"/>
        <v>9188</v>
      </c>
      <c r="C23" s="296">
        <v>272</v>
      </c>
      <c r="D23" s="296">
        <v>206</v>
      </c>
      <c r="E23" s="296">
        <v>2</v>
      </c>
      <c r="F23" s="296">
        <v>3367</v>
      </c>
      <c r="G23" s="296">
        <v>3371</v>
      </c>
      <c r="H23" s="296">
        <v>1970</v>
      </c>
      <c r="I23" s="296">
        <v>2004</v>
      </c>
      <c r="J23" s="296">
        <v>205</v>
      </c>
      <c r="K23" s="295"/>
    </row>
    <row r="24" spans="1:11" ht="12" customHeight="1">
      <c r="A24" s="294"/>
      <c r="B24" s="293"/>
      <c r="C24" s="293"/>
      <c r="D24" s="293"/>
      <c r="E24" s="293"/>
      <c r="F24" s="293"/>
      <c r="G24" s="293"/>
      <c r="H24" s="293"/>
      <c r="I24" s="293"/>
      <c r="J24" s="293"/>
    </row>
    <row r="25" spans="1:11" s="290" customFormat="1">
      <c r="A25" s="292" t="s">
        <v>438</v>
      </c>
      <c r="K25" s="291"/>
    </row>
    <row r="26" spans="1:11" s="290" customFormat="1">
      <c r="A26" s="292" t="s">
        <v>437</v>
      </c>
      <c r="K26" s="291"/>
    </row>
    <row r="27" spans="1:11" s="290" customFormat="1">
      <c r="A27" s="292" t="s">
        <v>436</v>
      </c>
      <c r="K27" s="291"/>
    </row>
    <row r="28" spans="1:11">
      <c r="A28" s="289" t="s">
        <v>435</v>
      </c>
    </row>
    <row r="29" spans="1:11">
      <c r="A29" s="288" t="s">
        <v>434</v>
      </c>
    </row>
    <row r="33" spans="10:11">
      <c r="J33" s="287"/>
      <c r="K33" s="287"/>
    </row>
    <row r="34" spans="10:11">
      <c r="J34" s="287"/>
      <c r="K34" s="287"/>
    </row>
    <row r="55" spans="2:11">
      <c r="J55" s="287"/>
      <c r="K55" s="287"/>
    </row>
    <row r="63" spans="2:11">
      <c r="B63" s="287"/>
      <c r="C63" s="287"/>
      <c r="D63" s="287"/>
      <c r="E63" s="287"/>
      <c r="F63" s="287"/>
      <c r="G63" s="287"/>
      <c r="H63" s="287"/>
      <c r="I63" s="287"/>
    </row>
    <row r="64" spans="2:11">
      <c r="B64" s="287"/>
      <c r="C64" s="287"/>
      <c r="D64" s="287"/>
      <c r="E64" s="287"/>
      <c r="F64" s="287"/>
      <c r="G64" s="287"/>
      <c r="H64" s="287"/>
      <c r="I64" s="287"/>
    </row>
    <row r="66" spans="2:6">
      <c r="B66" s="287"/>
      <c r="C66" s="287"/>
      <c r="D66" s="287"/>
      <c r="F66" s="287"/>
    </row>
    <row r="84" spans="2:9">
      <c r="B84" s="287"/>
      <c r="C84" s="287"/>
      <c r="D84" s="287"/>
      <c r="F84" s="287"/>
    </row>
    <row r="85" spans="2:9">
      <c r="B85" s="287"/>
      <c r="C85" s="287"/>
      <c r="D85" s="287"/>
      <c r="E85" s="287"/>
      <c r="F85" s="287"/>
      <c r="G85" s="287"/>
      <c r="H85" s="287"/>
      <c r="I85" s="287"/>
    </row>
  </sheetData>
  <pageMargins left="0.75" right="0.33" top="1" bottom="1" header="0.5" footer="0.5"/>
  <pageSetup firstPageNumber="17"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showGridLines="0" zoomScaleNormal="100" workbookViewId="0">
      <selection activeCell="L1" sqref="L1"/>
    </sheetView>
  </sheetViews>
  <sheetFormatPr defaultColWidth="9.33203125" defaultRowHeight="12.75"/>
  <cols>
    <col min="1" max="1" width="11.83203125" style="286" customWidth="1"/>
    <col min="2" max="2" width="8.5" style="286" customWidth="1"/>
    <col min="3" max="3" width="8.83203125" style="286" customWidth="1"/>
    <col min="4" max="4" width="7.1640625" style="286" customWidth="1"/>
    <col min="5" max="5" width="7.83203125" style="286" customWidth="1"/>
    <col min="6" max="6" width="9.83203125" style="286" customWidth="1"/>
    <col min="7" max="7" width="14.83203125" style="286" customWidth="1"/>
    <col min="8" max="8" width="11.83203125" style="286" customWidth="1"/>
    <col min="9" max="9" width="11.33203125" style="286" customWidth="1"/>
    <col min="10" max="10" width="10.83203125" style="286" customWidth="1"/>
    <col min="11" max="255" width="9.83203125" style="286" customWidth="1"/>
    <col min="256" max="16384" width="9.33203125" style="286"/>
  </cols>
  <sheetData>
    <row r="1" spans="1:10">
      <c r="A1" s="318" t="s">
        <v>466</v>
      </c>
      <c r="B1" s="315"/>
      <c r="C1" s="315"/>
      <c r="D1" s="315"/>
      <c r="E1" s="315"/>
      <c r="F1" s="315"/>
      <c r="G1" s="315"/>
      <c r="H1" s="316"/>
      <c r="I1" s="315"/>
      <c r="J1" s="315"/>
    </row>
    <row r="2" spans="1:10" ht="13.5" customHeight="1">
      <c r="A2" s="318" t="s">
        <v>465</v>
      </c>
      <c r="B2" s="315"/>
      <c r="C2" s="315"/>
      <c r="D2" s="315"/>
      <c r="E2" s="315"/>
      <c r="F2" s="315"/>
      <c r="G2" s="315"/>
      <c r="H2" s="316"/>
      <c r="I2" s="315"/>
      <c r="J2" s="315"/>
    </row>
    <row r="3" spans="1:10" ht="13.5" customHeight="1">
      <c r="A3" s="318" t="s">
        <v>463</v>
      </c>
      <c r="B3" s="315"/>
      <c r="C3" s="315"/>
      <c r="D3" s="315"/>
      <c r="E3" s="315"/>
      <c r="F3" s="315"/>
      <c r="G3" s="315"/>
      <c r="H3" s="316"/>
      <c r="I3" s="315"/>
      <c r="J3" s="315"/>
    </row>
    <row r="4" spans="1:10">
      <c r="A4" s="318" t="s">
        <v>462</v>
      </c>
      <c r="B4" s="315"/>
      <c r="C4" s="315"/>
      <c r="D4" s="315"/>
      <c r="E4" s="315"/>
      <c r="F4" s="315"/>
      <c r="G4" s="315"/>
      <c r="H4" s="316"/>
      <c r="I4" s="315"/>
      <c r="J4" s="315"/>
    </row>
    <row r="5" spans="1:10">
      <c r="A5" s="294"/>
      <c r="B5" s="294"/>
      <c r="C5" s="294"/>
      <c r="D5" s="294"/>
      <c r="E5" s="294"/>
      <c r="F5" s="294"/>
      <c r="G5" s="294"/>
      <c r="H5" s="313"/>
      <c r="I5" s="294"/>
      <c r="J5" s="294"/>
    </row>
    <row r="6" spans="1:10" ht="44.25" customHeight="1">
      <c r="A6" s="308"/>
      <c r="B6" s="312" t="s">
        <v>461</v>
      </c>
      <c r="C6" s="311"/>
      <c r="D6" s="311"/>
      <c r="E6" s="311"/>
      <c r="F6" s="311"/>
      <c r="G6" s="311"/>
      <c r="H6" s="310"/>
      <c r="I6" s="309" t="s">
        <v>460</v>
      </c>
      <c r="J6" s="308"/>
    </row>
    <row r="7" spans="1:10" ht="36.75" customHeight="1">
      <c r="A7" s="307" t="s">
        <v>459</v>
      </c>
      <c r="B7" s="306" t="s">
        <v>458</v>
      </c>
      <c r="C7" s="306" t="s">
        <v>457</v>
      </c>
      <c r="D7" s="306" t="s">
        <v>195</v>
      </c>
      <c r="E7" s="305" t="s">
        <v>456</v>
      </c>
      <c r="F7" s="306" t="s">
        <v>76</v>
      </c>
      <c r="G7" s="306" t="s">
        <v>75</v>
      </c>
      <c r="H7" s="305" t="s">
        <v>159</v>
      </c>
      <c r="I7" s="304" t="s">
        <v>455</v>
      </c>
      <c r="J7" s="303" t="s">
        <v>454</v>
      </c>
    </row>
    <row r="8" spans="1:10" ht="32.25" customHeight="1">
      <c r="A8" s="302" t="s">
        <v>23</v>
      </c>
      <c r="B8" s="301">
        <f t="shared" ref="B8:B23" si="0">SUM(C8:H8)</f>
        <v>46463</v>
      </c>
      <c r="C8" s="301">
        <f t="shared" ref="C8:J8" si="1">SUM(C9:C23)</f>
        <v>22266</v>
      </c>
      <c r="D8" s="301">
        <f t="shared" si="1"/>
        <v>240</v>
      </c>
      <c r="E8" s="301">
        <f t="shared" si="1"/>
        <v>10</v>
      </c>
      <c r="F8" s="301">
        <f t="shared" si="1"/>
        <v>10255</v>
      </c>
      <c r="G8" s="301">
        <f t="shared" si="1"/>
        <v>6556</v>
      </c>
      <c r="H8" s="301">
        <f t="shared" si="1"/>
        <v>7136</v>
      </c>
      <c r="I8" s="301">
        <f t="shared" si="1"/>
        <v>7335</v>
      </c>
      <c r="J8" s="301">
        <f t="shared" si="1"/>
        <v>6188</v>
      </c>
    </row>
    <row r="9" spans="1:10">
      <c r="A9" s="299" t="s">
        <v>453</v>
      </c>
      <c r="B9" s="298">
        <f t="shared" si="0"/>
        <v>75</v>
      </c>
      <c r="C9" s="298">
        <v>75</v>
      </c>
      <c r="D9" s="298">
        <v>0</v>
      </c>
      <c r="E9" s="298">
        <v>0</v>
      </c>
      <c r="F9" s="298">
        <v>0</v>
      </c>
      <c r="G9" s="298">
        <v>0</v>
      </c>
      <c r="H9" s="298">
        <v>0</v>
      </c>
      <c r="I9" s="298">
        <v>0</v>
      </c>
      <c r="J9" s="298">
        <v>0</v>
      </c>
    </row>
    <row r="10" spans="1:10">
      <c r="A10" s="299" t="s">
        <v>452</v>
      </c>
      <c r="B10" s="298">
        <f t="shared" si="0"/>
        <v>2793</v>
      </c>
      <c r="C10" s="298">
        <v>2321</v>
      </c>
      <c r="D10" s="298">
        <v>4</v>
      </c>
      <c r="E10" s="298">
        <v>0</v>
      </c>
      <c r="F10" s="298">
        <v>447</v>
      </c>
      <c r="G10" s="298">
        <v>21</v>
      </c>
      <c r="H10" s="298">
        <v>0</v>
      </c>
      <c r="I10" s="298">
        <v>4</v>
      </c>
      <c r="J10" s="298">
        <v>93</v>
      </c>
    </row>
    <row r="11" spans="1:10">
      <c r="A11" s="299" t="s">
        <v>451</v>
      </c>
      <c r="B11" s="298">
        <f t="shared" si="0"/>
        <v>8170</v>
      </c>
      <c r="C11" s="298">
        <v>5359</v>
      </c>
      <c r="D11" s="298">
        <v>14</v>
      </c>
      <c r="E11" s="298">
        <v>1</v>
      </c>
      <c r="F11" s="298">
        <v>1770</v>
      </c>
      <c r="G11" s="298">
        <v>961</v>
      </c>
      <c r="H11" s="298">
        <v>65</v>
      </c>
      <c r="I11" s="298">
        <v>460</v>
      </c>
      <c r="J11" s="298">
        <v>651</v>
      </c>
    </row>
    <row r="12" spans="1:10">
      <c r="A12" s="299" t="s">
        <v>450</v>
      </c>
      <c r="B12" s="298">
        <f t="shared" si="0"/>
        <v>7890</v>
      </c>
      <c r="C12" s="298">
        <v>4898</v>
      </c>
      <c r="D12" s="298">
        <v>22</v>
      </c>
      <c r="E12" s="298">
        <v>3</v>
      </c>
      <c r="F12" s="298">
        <v>1262</v>
      </c>
      <c r="G12" s="298">
        <v>1317</v>
      </c>
      <c r="H12" s="298">
        <v>388</v>
      </c>
      <c r="I12" s="298">
        <v>780</v>
      </c>
      <c r="J12" s="298">
        <v>1138</v>
      </c>
    </row>
    <row r="13" spans="1:10">
      <c r="A13" s="299" t="s">
        <v>449</v>
      </c>
      <c r="B13" s="298">
        <f t="shared" si="0"/>
        <v>5494</v>
      </c>
      <c r="C13" s="298">
        <v>2965</v>
      </c>
      <c r="D13" s="298">
        <v>15</v>
      </c>
      <c r="E13" s="298">
        <v>2</v>
      </c>
      <c r="F13" s="298">
        <v>973</v>
      </c>
      <c r="G13" s="298">
        <v>882</v>
      </c>
      <c r="H13" s="298">
        <v>657</v>
      </c>
      <c r="I13" s="298">
        <v>883</v>
      </c>
      <c r="J13" s="298">
        <v>895</v>
      </c>
    </row>
    <row r="14" spans="1:10">
      <c r="A14" s="299" t="s">
        <v>448</v>
      </c>
      <c r="B14" s="298">
        <f t="shared" si="0"/>
        <v>4461</v>
      </c>
      <c r="C14" s="298">
        <v>2037</v>
      </c>
      <c r="D14" s="298">
        <v>14</v>
      </c>
      <c r="E14" s="298">
        <v>0</v>
      </c>
      <c r="F14" s="298">
        <v>735</v>
      </c>
      <c r="G14" s="298">
        <v>670</v>
      </c>
      <c r="H14" s="298">
        <v>1005</v>
      </c>
      <c r="I14" s="298">
        <v>1070</v>
      </c>
      <c r="J14" s="298">
        <v>830</v>
      </c>
    </row>
    <row r="15" spans="1:10">
      <c r="A15" s="299" t="s">
        <v>447</v>
      </c>
      <c r="B15" s="298">
        <f t="shared" si="0"/>
        <v>3372</v>
      </c>
      <c r="C15" s="298">
        <v>1239</v>
      </c>
      <c r="D15" s="298">
        <v>5</v>
      </c>
      <c r="E15" s="298">
        <v>1</v>
      </c>
      <c r="F15" s="298">
        <v>616</v>
      </c>
      <c r="G15" s="298">
        <v>442</v>
      </c>
      <c r="H15" s="298">
        <v>1069</v>
      </c>
      <c r="I15" s="298">
        <v>864</v>
      </c>
      <c r="J15" s="298">
        <v>588</v>
      </c>
    </row>
    <row r="16" spans="1:10">
      <c r="A16" s="299" t="s">
        <v>446</v>
      </c>
      <c r="B16" s="298">
        <f t="shared" si="0"/>
        <v>2840</v>
      </c>
      <c r="C16" s="298">
        <v>914</v>
      </c>
      <c r="D16" s="298">
        <v>11</v>
      </c>
      <c r="E16" s="298">
        <v>0</v>
      </c>
      <c r="F16" s="298">
        <v>535</v>
      </c>
      <c r="G16" s="298">
        <v>350</v>
      </c>
      <c r="H16" s="298">
        <v>1030</v>
      </c>
      <c r="I16" s="298">
        <v>862</v>
      </c>
      <c r="J16" s="298">
        <v>554</v>
      </c>
    </row>
    <row r="17" spans="1:11">
      <c r="A17" s="299" t="s">
        <v>445</v>
      </c>
      <c r="B17" s="298">
        <f t="shared" si="0"/>
        <v>2962</v>
      </c>
      <c r="C17" s="298">
        <v>824</v>
      </c>
      <c r="D17" s="298">
        <v>23</v>
      </c>
      <c r="E17" s="298">
        <v>0</v>
      </c>
      <c r="F17" s="298">
        <v>680</v>
      </c>
      <c r="G17" s="298">
        <v>350</v>
      </c>
      <c r="H17" s="298">
        <v>1085</v>
      </c>
      <c r="I17" s="298">
        <v>704</v>
      </c>
      <c r="J17" s="298">
        <v>551</v>
      </c>
    </row>
    <row r="18" spans="1:11">
      <c r="A18" s="299" t="s">
        <v>444</v>
      </c>
      <c r="B18" s="298">
        <f t="shared" si="0"/>
        <v>2990</v>
      </c>
      <c r="C18" s="298">
        <v>731</v>
      </c>
      <c r="D18" s="298">
        <v>34</v>
      </c>
      <c r="E18" s="298">
        <v>0</v>
      </c>
      <c r="F18" s="298">
        <v>869</v>
      </c>
      <c r="G18" s="298">
        <v>395</v>
      </c>
      <c r="H18" s="298">
        <v>961</v>
      </c>
      <c r="I18" s="298">
        <v>611</v>
      </c>
      <c r="J18" s="298">
        <v>452</v>
      </c>
    </row>
    <row r="19" spans="1:11">
      <c r="A19" s="299" t="s">
        <v>443</v>
      </c>
      <c r="B19" s="298">
        <f t="shared" si="0"/>
        <v>2388</v>
      </c>
      <c r="C19" s="298">
        <v>473</v>
      </c>
      <c r="D19" s="298">
        <v>44</v>
      </c>
      <c r="E19" s="298">
        <v>1</v>
      </c>
      <c r="F19" s="298">
        <v>952</v>
      </c>
      <c r="G19" s="298">
        <v>363</v>
      </c>
      <c r="H19" s="298">
        <v>555</v>
      </c>
      <c r="I19" s="298">
        <v>485</v>
      </c>
      <c r="J19" s="298">
        <v>274</v>
      </c>
    </row>
    <row r="20" spans="1:11">
      <c r="A20" s="299" t="s">
        <v>442</v>
      </c>
      <c r="B20" s="298">
        <f t="shared" si="0"/>
        <v>1559</v>
      </c>
      <c r="C20" s="298">
        <v>256</v>
      </c>
      <c r="D20" s="298">
        <v>28</v>
      </c>
      <c r="E20" s="298">
        <v>1</v>
      </c>
      <c r="F20" s="298">
        <v>702</v>
      </c>
      <c r="G20" s="298">
        <v>386</v>
      </c>
      <c r="H20" s="298">
        <v>186</v>
      </c>
      <c r="I20" s="298">
        <v>313</v>
      </c>
      <c r="J20" s="298">
        <v>109</v>
      </c>
    </row>
    <row r="21" spans="1:11">
      <c r="A21" s="299" t="s">
        <v>441</v>
      </c>
      <c r="B21" s="298">
        <f t="shared" si="0"/>
        <v>884</v>
      </c>
      <c r="C21" s="298">
        <v>115</v>
      </c>
      <c r="D21" s="298">
        <v>12</v>
      </c>
      <c r="E21" s="298">
        <v>0</v>
      </c>
      <c r="F21" s="298">
        <v>435</v>
      </c>
      <c r="G21" s="298">
        <v>232</v>
      </c>
      <c r="H21" s="298">
        <v>90</v>
      </c>
      <c r="I21" s="298">
        <v>177</v>
      </c>
      <c r="J21" s="298">
        <v>42</v>
      </c>
    </row>
    <row r="22" spans="1:11">
      <c r="A22" s="299" t="s">
        <v>440</v>
      </c>
      <c r="B22" s="298">
        <f t="shared" si="0"/>
        <v>392</v>
      </c>
      <c r="C22" s="298">
        <v>41</v>
      </c>
      <c r="D22" s="298">
        <v>10</v>
      </c>
      <c r="E22" s="298">
        <v>1</v>
      </c>
      <c r="F22" s="298">
        <v>200</v>
      </c>
      <c r="G22" s="298">
        <v>114</v>
      </c>
      <c r="H22" s="298">
        <v>26</v>
      </c>
      <c r="I22" s="298">
        <v>80</v>
      </c>
      <c r="J22" s="298">
        <v>8</v>
      </c>
    </row>
    <row r="23" spans="1:11" ht="24" customHeight="1">
      <c r="A23" s="297" t="s">
        <v>439</v>
      </c>
      <c r="B23" s="296">
        <f t="shared" si="0"/>
        <v>193</v>
      </c>
      <c r="C23" s="296">
        <v>18</v>
      </c>
      <c r="D23" s="296">
        <v>4</v>
      </c>
      <c r="E23" s="296">
        <v>0</v>
      </c>
      <c r="F23" s="296">
        <v>79</v>
      </c>
      <c r="G23" s="296">
        <v>73</v>
      </c>
      <c r="H23" s="296">
        <v>19</v>
      </c>
      <c r="I23" s="296">
        <v>42</v>
      </c>
      <c r="J23" s="296">
        <v>3</v>
      </c>
    </row>
    <row r="24" spans="1:11" ht="12" customHeight="1">
      <c r="B24" s="287"/>
      <c r="C24" s="287"/>
      <c r="D24" s="287"/>
      <c r="E24" s="287"/>
      <c r="F24" s="287"/>
      <c r="G24" s="287"/>
      <c r="H24" s="287"/>
      <c r="I24" s="287"/>
      <c r="J24" s="287"/>
    </row>
    <row r="25" spans="1:11" s="290" customFormat="1">
      <c r="A25" s="292" t="s">
        <v>438</v>
      </c>
      <c r="K25" s="291"/>
    </row>
    <row r="26" spans="1:11" s="290" customFormat="1">
      <c r="A26" s="292" t="s">
        <v>437</v>
      </c>
      <c r="K26" s="291"/>
    </row>
    <row r="27" spans="1:11" s="290" customFormat="1">
      <c r="A27" s="292" t="s">
        <v>436</v>
      </c>
      <c r="K27" s="291"/>
    </row>
    <row r="28" spans="1:11">
      <c r="A28" s="289" t="s">
        <v>435</v>
      </c>
    </row>
    <row r="29" spans="1:11">
      <c r="A29" s="288" t="s">
        <v>434</v>
      </c>
    </row>
    <row r="41" spans="9:11">
      <c r="I41" s="287"/>
      <c r="J41" s="287"/>
      <c r="K41" s="287"/>
    </row>
    <row r="42" spans="9:11">
      <c r="I42" s="287"/>
      <c r="J42" s="287"/>
      <c r="K42" s="287"/>
    </row>
    <row r="63" spans="9:11">
      <c r="I63" s="287"/>
      <c r="J63" s="287"/>
      <c r="K63" s="287"/>
    </row>
    <row r="71" spans="2:8">
      <c r="B71" s="287"/>
      <c r="C71" s="287"/>
      <c r="D71" s="287"/>
      <c r="E71" s="287"/>
      <c r="F71" s="287"/>
      <c r="G71" s="287"/>
      <c r="H71" s="287"/>
    </row>
    <row r="72" spans="2:8">
      <c r="B72" s="287"/>
      <c r="C72" s="287"/>
      <c r="D72" s="287"/>
      <c r="E72" s="287"/>
      <c r="F72" s="287"/>
      <c r="G72" s="287"/>
      <c r="H72" s="287"/>
    </row>
    <row r="74" spans="2:8">
      <c r="B74" s="287"/>
      <c r="C74" s="287"/>
      <c r="D74" s="287"/>
      <c r="F74" s="287"/>
    </row>
    <row r="92" spans="2:8">
      <c r="B92" s="287"/>
      <c r="C92" s="287"/>
      <c r="D92" s="287"/>
      <c r="F92" s="287"/>
    </row>
    <row r="93" spans="2:8">
      <c r="B93" s="287"/>
      <c r="C93" s="287"/>
      <c r="D93" s="287"/>
      <c r="E93" s="287"/>
      <c r="F93" s="287"/>
      <c r="G93" s="287"/>
      <c r="H93" s="287"/>
    </row>
  </sheetData>
  <pageMargins left="0.75" right="0.28000000000000003" top="1" bottom="1" header="0.5" footer="0.5"/>
  <pageSetup firstPageNumber="18"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showGridLines="0" zoomScaleNormal="100" workbookViewId="0">
      <selection activeCell="L1" sqref="L1"/>
    </sheetView>
  </sheetViews>
  <sheetFormatPr defaultColWidth="9.33203125" defaultRowHeight="12.75"/>
  <cols>
    <col min="1" max="1" width="12.83203125" style="286" customWidth="1"/>
    <col min="2" max="2" width="8.5" style="286" customWidth="1"/>
    <col min="3" max="3" width="9.83203125" style="286" customWidth="1"/>
    <col min="4" max="4" width="7.6640625" style="286" customWidth="1"/>
    <col min="5" max="5" width="9.1640625" style="286" customWidth="1"/>
    <col min="6" max="6" width="9.83203125" style="286" customWidth="1"/>
    <col min="7" max="7" width="14.83203125" style="286" customWidth="1"/>
    <col min="8" max="8" width="9.83203125" style="286" customWidth="1"/>
    <col min="9" max="10" width="10.83203125" style="286" customWidth="1"/>
    <col min="11" max="252" width="9.83203125" style="286" customWidth="1"/>
    <col min="253" max="16384" width="9.33203125" style="286"/>
  </cols>
  <sheetData>
    <row r="1" spans="1:10">
      <c r="A1" s="318" t="s">
        <v>482</v>
      </c>
      <c r="B1" s="315"/>
      <c r="C1" s="315"/>
      <c r="D1" s="315"/>
      <c r="E1" s="316"/>
      <c r="F1" s="316"/>
      <c r="G1" s="315"/>
      <c r="H1" s="315"/>
      <c r="I1" s="316"/>
      <c r="J1" s="315"/>
    </row>
    <row r="2" spans="1:10" ht="13.5" customHeight="1">
      <c r="A2" s="318" t="s">
        <v>481</v>
      </c>
      <c r="B2" s="315"/>
      <c r="C2" s="315"/>
      <c r="D2" s="315"/>
      <c r="E2" s="316"/>
      <c r="F2" s="316"/>
      <c r="G2" s="315"/>
      <c r="H2" s="315"/>
      <c r="I2" s="316"/>
      <c r="J2" s="315"/>
    </row>
    <row r="3" spans="1:10">
      <c r="A3" s="335" t="s">
        <v>122</v>
      </c>
      <c r="B3" s="315"/>
      <c r="C3" s="316"/>
      <c r="D3" s="316"/>
      <c r="E3" s="316"/>
      <c r="F3" s="316"/>
      <c r="G3" s="315"/>
      <c r="H3" s="315"/>
      <c r="I3" s="316"/>
      <c r="J3" s="315"/>
    </row>
    <row r="4" spans="1:10">
      <c r="A4" s="334"/>
      <c r="B4" s="334"/>
      <c r="C4" s="334"/>
      <c r="D4" s="334"/>
      <c r="E4" s="334"/>
      <c r="F4" s="313"/>
      <c r="G4" s="334"/>
      <c r="H4" s="334"/>
      <c r="I4" s="316"/>
      <c r="J4" s="315"/>
    </row>
    <row r="5" spans="1:10" ht="44.25" customHeight="1">
      <c r="A5" s="308"/>
      <c r="B5" s="312" t="s">
        <v>461</v>
      </c>
      <c r="C5" s="311"/>
      <c r="D5" s="311"/>
      <c r="E5" s="311"/>
      <c r="F5" s="311"/>
      <c r="G5" s="311"/>
      <c r="H5" s="310"/>
      <c r="I5" s="309" t="s">
        <v>480</v>
      </c>
      <c r="J5" s="308"/>
    </row>
    <row r="6" spans="1:10" ht="36.75" customHeight="1">
      <c r="A6" s="303" t="s">
        <v>161</v>
      </c>
      <c r="B6" s="304" t="s">
        <v>479</v>
      </c>
      <c r="C6" s="333" t="s">
        <v>478</v>
      </c>
      <c r="D6" s="306" t="s">
        <v>195</v>
      </c>
      <c r="E6" s="305" t="s">
        <v>456</v>
      </c>
      <c r="F6" s="306" t="s">
        <v>477</v>
      </c>
      <c r="G6" s="306" t="s">
        <v>476</v>
      </c>
      <c r="H6" s="305" t="s">
        <v>475</v>
      </c>
      <c r="I6" s="304" t="s">
        <v>474</v>
      </c>
      <c r="J6" s="303" t="s">
        <v>473</v>
      </c>
    </row>
    <row r="7" spans="1:10" ht="24" customHeight="1">
      <c r="A7" s="331">
        <v>2018</v>
      </c>
      <c r="B7" s="330">
        <v>44.9</v>
      </c>
      <c r="C7" s="330">
        <v>33.1</v>
      </c>
      <c r="D7" s="330">
        <v>57.9</v>
      </c>
      <c r="E7" s="330">
        <v>50</v>
      </c>
      <c r="F7" s="330">
        <v>49</v>
      </c>
      <c r="G7" s="330">
        <v>46.3</v>
      </c>
      <c r="H7" s="330">
        <v>51</v>
      </c>
      <c r="I7" s="330">
        <v>48.2</v>
      </c>
      <c r="J7" s="330">
        <v>42.1</v>
      </c>
    </row>
    <row r="8" spans="1:10" ht="12.75" customHeight="1">
      <c r="A8" s="331">
        <v>2017</v>
      </c>
      <c r="B8" s="330">
        <v>44.9</v>
      </c>
      <c r="C8" s="330">
        <v>32.5</v>
      </c>
      <c r="D8" s="330">
        <v>57.1</v>
      </c>
      <c r="E8" s="330">
        <v>49</v>
      </c>
      <c r="F8" s="330">
        <v>48.9</v>
      </c>
      <c r="G8" s="330">
        <v>46.2</v>
      </c>
      <c r="H8" s="330">
        <v>50.6</v>
      </c>
      <c r="I8" s="330">
        <v>48</v>
      </c>
      <c r="J8" s="332">
        <v>41.9</v>
      </c>
    </row>
    <row r="9" spans="1:10" ht="12.75" customHeight="1">
      <c r="A9" s="331">
        <v>2016</v>
      </c>
      <c r="B9" s="330">
        <v>44.9</v>
      </c>
      <c r="C9" s="330">
        <v>31.7</v>
      </c>
      <c r="D9" s="330">
        <v>56.4</v>
      </c>
      <c r="E9" s="330">
        <v>44</v>
      </c>
      <c r="F9" s="330">
        <v>48.4</v>
      </c>
      <c r="G9" s="330">
        <v>46</v>
      </c>
      <c r="H9" s="330">
        <v>50.2</v>
      </c>
      <c r="I9" s="330">
        <v>48</v>
      </c>
      <c r="J9" s="332">
        <v>42.7</v>
      </c>
    </row>
    <row r="10" spans="1:10" ht="12.75" customHeight="1">
      <c r="A10" s="331">
        <v>2015</v>
      </c>
      <c r="B10" s="330">
        <v>44.8</v>
      </c>
      <c r="C10" s="330">
        <v>31.4</v>
      </c>
      <c r="D10" s="330">
        <v>56.2</v>
      </c>
      <c r="E10" s="330">
        <v>44.6</v>
      </c>
      <c r="F10" s="330">
        <v>48.5</v>
      </c>
      <c r="G10" s="330">
        <v>45.6</v>
      </c>
      <c r="H10" s="330">
        <v>49.9</v>
      </c>
      <c r="I10" s="330">
        <v>47.8</v>
      </c>
      <c r="J10" s="329" t="s">
        <v>377</v>
      </c>
    </row>
    <row r="11" spans="1:10" ht="12.75" customHeight="1">
      <c r="A11" s="331">
        <v>2014</v>
      </c>
      <c r="B11" s="330">
        <v>44.8</v>
      </c>
      <c r="C11" s="330">
        <v>31.5</v>
      </c>
      <c r="D11" s="330">
        <v>55.8</v>
      </c>
      <c r="E11" s="330">
        <v>43.1</v>
      </c>
      <c r="F11" s="330">
        <v>48.5</v>
      </c>
      <c r="G11" s="330">
        <v>45.5</v>
      </c>
      <c r="H11" s="330">
        <v>49.8</v>
      </c>
      <c r="I11" s="330">
        <v>47.7</v>
      </c>
      <c r="J11" s="329" t="s">
        <v>377</v>
      </c>
    </row>
    <row r="12" spans="1:10" ht="12.75" customHeight="1">
      <c r="A12" s="331">
        <v>2013</v>
      </c>
      <c r="B12" s="330">
        <v>44.8</v>
      </c>
      <c r="C12" s="330">
        <v>31.5</v>
      </c>
      <c r="D12" s="330">
        <v>55.2</v>
      </c>
      <c r="E12" s="330">
        <v>44.8</v>
      </c>
      <c r="F12" s="330">
        <v>48.5</v>
      </c>
      <c r="G12" s="330">
        <v>45.4</v>
      </c>
      <c r="H12" s="330">
        <v>49.7</v>
      </c>
      <c r="I12" s="330">
        <v>47.5</v>
      </c>
      <c r="J12" s="329" t="s">
        <v>377</v>
      </c>
    </row>
    <row r="13" spans="1:10">
      <c r="A13" s="331">
        <v>2012</v>
      </c>
      <c r="B13" s="330">
        <v>44.7</v>
      </c>
      <c r="C13" s="330">
        <v>31.5</v>
      </c>
      <c r="D13" s="330">
        <v>54.7</v>
      </c>
      <c r="E13" s="330">
        <v>47.8</v>
      </c>
      <c r="F13" s="330">
        <v>48.3</v>
      </c>
      <c r="G13" s="330">
        <v>44.8</v>
      </c>
      <c r="H13" s="330">
        <v>49.9</v>
      </c>
      <c r="I13" s="330">
        <v>47.2</v>
      </c>
      <c r="J13" s="329" t="s">
        <v>377</v>
      </c>
    </row>
    <row r="14" spans="1:10">
      <c r="A14" s="331">
        <v>2011</v>
      </c>
      <c r="B14" s="330">
        <v>44.4</v>
      </c>
      <c r="C14" s="330">
        <v>31.4</v>
      </c>
      <c r="D14" s="330">
        <v>54.4</v>
      </c>
      <c r="E14" s="330">
        <v>48.8</v>
      </c>
      <c r="F14" s="330">
        <v>47.9</v>
      </c>
      <c r="G14" s="330">
        <v>44.4</v>
      </c>
      <c r="H14" s="330">
        <v>49.7</v>
      </c>
      <c r="I14" s="330">
        <v>46.8</v>
      </c>
      <c r="J14" s="329" t="s">
        <v>377</v>
      </c>
    </row>
    <row r="15" spans="1:10">
      <c r="A15" s="331">
        <v>2010</v>
      </c>
      <c r="B15" s="330">
        <v>44.2</v>
      </c>
      <c r="C15" s="330">
        <v>31.4</v>
      </c>
      <c r="D15" s="330">
        <v>53.8</v>
      </c>
      <c r="E15" s="330">
        <v>50.8</v>
      </c>
      <c r="F15" s="330">
        <v>47.6</v>
      </c>
      <c r="G15" s="330">
        <v>44.2</v>
      </c>
      <c r="H15" s="330">
        <v>49.4</v>
      </c>
      <c r="I15" s="330">
        <v>46.4</v>
      </c>
      <c r="J15" s="329" t="s">
        <v>377</v>
      </c>
    </row>
    <row r="16" spans="1:10">
      <c r="A16" s="331">
        <v>2009</v>
      </c>
      <c r="B16" s="330">
        <v>45.3</v>
      </c>
      <c r="C16" s="330">
        <v>33.5</v>
      </c>
      <c r="D16" s="330">
        <v>53.5</v>
      </c>
      <c r="E16" s="330">
        <v>50.4</v>
      </c>
      <c r="F16" s="330">
        <v>47.1</v>
      </c>
      <c r="G16" s="330">
        <v>44.2</v>
      </c>
      <c r="H16" s="330">
        <v>48.9</v>
      </c>
      <c r="I16" s="330">
        <v>46</v>
      </c>
      <c r="J16" s="329" t="s">
        <v>377</v>
      </c>
    </row>
    <row r="17" spans="1:10">
      <c r="A17" s="331">
        <v>2008</v>
      </c>
      <c r="B17" s="330">
        <v>45.1</v>
      </c>
      <c r="C17" s="330">
        <v>33.6</v>
      </c>
      <c r="D17" s="330">
        <v>53.2</v>
      </c>
      <c r="E17" s="330">
        <v>50.1</v>
      </c>
      <c r="F17" s="330">
        <v>46.9</v>
      </c>
      <c r="G17" s="330">
        <v>44.8</v>
      </c>
      <c r="H17" s="330">
        <v>48.5</v>
      </c>
      <c r="I17" s="330">
        <v>45.8</v>
      </c>
      <c r="J17" s="329" t="s">
        <v>377</v>
      </c>
    </row>
    <row r="18" spans="1:10">
      <c r="A18" s="331">
        <v>2007</v>
      </c>
      <c r="B18" s="330">
        <v>45.7</v>
      </c>
      <c r="C18" s="330">
        <v>34</v>
      </c>
      <c r="D18" s="330">
        <v>52.9</v>
      </c>
      <c r="E18" s="330">
        <v>52.4</v>
      </c>
      <c r="F18" s="330">
        <v>48</v>
      </c>
      <c r="G18" s="330">
        <v>46.1</v>
      </c>
      <c r="H18" s="330">
        <v>48.3</v>
      </c>
      <c r="I18" s="330">
        <v>45.5</v>
      </c>
      <c r="J18" s="329" t="s">
        <v>377</v>
      </c>
    </row>
    <row r="19" spans="1:10">
      <c r="A19" s="331">
        <v>2006</v>
      </c>
      <c r="B19" s="330">
        <v>45.6</v>
      </c>
      <c r="C19" s="330">
        <v>34.4</v>
      </c>
      <c r="D19" s="330">
        <v>52.9</v>
      </c>
      <c r="E19" s="330">
        <v>51.5</v>
      </c>
      <c r="F19" s="330">
        <v>47.7</v>
      </c>
      <c r="G19" s="330">
        <v>46.1</v>
      </c>
      <c r="H19" s="330">
        <v>48.1</v>
      </c>
      <c r="I19" s="330">
        <v>45.2</v>
      </c>
      <c r="J19" s="329" t="s">
        <v>377</v>
      </c>
    </row>
    <row r="20" spans="1:10">
      <c r="A20" s="331">
        <v>2005</v>
      </c>
      <c r="B20" s="330">
        <v>45.5</v>
      </c>
      <c r="C20" s="330">
        <v>34.6</v>
      </c>
      <c r="D20" s="330">
        <v>53.2</v>
      </c>
      <c r="E20" s="330">
        <v>50.9</v>
      </c>
      <c r="F20" s="330">
        <v>47.4</v>
      </c>
      <c r="G20" s="330">
        <v>46</v>
      </c>
      <c r="H20" s="330">
        <v>47.8</v>
      </c>
      <c r="I20" s="330">
        <v>44.9</v>
      </c>
      <c r="J20" s="329" t="s">
        <v>377</v>
      </c>
    </row>
    <row r="21" spans="1:10">
      <c r="A21" s="331">
        <v>2004</v>
      </c>
      <c r="B21" s="330">
        <v>45.1</v>
      </c>
      <c r="C21" s="330">
        <v>34.200000000000003</v>
      </c>
      <c r="D21" s="329" t="s">
        <v>377</v>
      </c>
      <c r="E21" s="330">
        <v>51.3</v>
      </c>
      <c r="F21" s="330">
        <v>47</v>
      </c>
      <c r="G21" s="330">
        <v>45.9</v>
      </c>
      <c r="H21" s="330">
        <v>47.5</v>
      </c>
      <c r="I21" s="330">
        <v>44.6</v>
      </c>
      <c r="J21" s="329" t="s">
        <v>377</v>
      </c>
    </row>
    <row r="22" spans="1:10">
      <c r="A22" s="331">
        <v>2003</v>
      </c>
      <c r="B22" s="330">
        <v>44.7</v>
      </c>
      <c r="C22" s="330">
        <v>34</v>
      </c>
      <c r="D22" s="329" t="s">
        <v>377</v>
      </c>
      <c r="E22" s="330">
        <v>51.5</v>
      </c>
      <c r="F22" s="330">
        <v>46.5</v>
      </c>
      <c r="G22" s="330">
        <v>45.6</v>
      </c>
      <c r="H22" s="330">
        <v>47</v>
      </c>
      <c r="I22" s="330">
        <v>44.4</v>
      </c>
      <c r="J22" s="329" t="s">
        <v>377</v>
      </c>
    </row>
    <row r="23" spans="1:10" ht="24.75" customHeight="1">
      <c r="A23" s="328">
        <v>2002</v>
      </c>
      <c r="B23" s="326">
        <v>44.4</v>
      </c>
      <c r="C23" s="327">
        <v>33.700000000000003</v>
      </c>
      <c r="D23" s="325" t="s">
        <v>377</v>
      </c>
      <c r="E23" s="326">
        <v>51</v>
      </c>
      <c r="F23" s="326">
        <v>46.2</v>
      </c>
      <c r="G23" s="326">
        <v>45.5</v>
      </c>
      <c r="H23" s="326">
        <v>46.6</v>
      </c>
      <c r="I23" s="326">
        <v>44.2</v>
      </c>
      <c r="J23" s="325" t="s">
        <v>377</v>
      </c>
    </row>
    <row r="24" spans="1:10" hidden="1">
      <c r="A24" s="324">
        <v>2001</v>
      </c>
      <c r="B24" s="323">
        <v>44</v>
      </c>
      <c r="C24" s="323">
        <v>33.299999999999997</v>
      </c>
      <c r="D24" s="322" t="s">
        <v>377</v>
      </c>
      <c r="E24" s="323">
        <v>50.8</v>
      </c>
      <c r="F24" s="323">
        <v>46</v>
      </c>
      <c r="G24" s="323">
        <v>45</v>
      </c>
      <c r="H24" s="323">
        <v>46</v>
      </c>
      <c r="I24" s="323">
        <v>44.2</v>
      </c>
      <c r="J24" s="322" t="s">
        <v>377</v>
      </c>
    </row>
    <row r="25" spans="1:10">
      <c r="A25" s="321"/>
      <c r="B25" s="321"/>
      <c r="C25" s="321"/>
      <c r="D25" s="321"/>
      <c r="E25" s="321"/>
      <c r="F25" s="321"/>
      <c r="G25" s="321"/>
      <c r="H25" s="321"/>
      <c r="I25" s="287"/>
      <c r="J25" s="287"/>
    </row>
    <row r="26" spans="1:10">
      <c r="A26" s="289" t="s">
        <v>472</v>
      </c>
      <c r="I26" s="290"/>
      <c r="J26" s="290"/>
    </row>
    <row r="27" spans="1:10">
      <c r="A27" s="292" t="s">
        <v>471</v>
      </c>
      <c r="B27" s="290"/>
      <c r="C27" s="290"/>
      <c r="D27" s="290"/>
      <c r="E27" s="290"/>
      <c r="F27" s="290"/>
      <c r="G27" s="290"/>
      <c r="H27" s="290"/>
      <c r="I27" s="290"/>
      <c r="J27" s="290"/>
    </row>
    <row r="28" spans="1:10" s="290" customFormat="1">
      <c r="A28" s="292" t="s">
        <v>470</v>
      </c>
    </row>
    <row r="29" spans="1:10" s="290" customFormat="1">
      <c r="A29" s="292" t="s">
        <v>436</v>
      </c>
      <c r="I29" s="286"/>
      <c r="J29" s="286"/>
    </row>
    <row r="30" spans="1:10">
      <c r="A30" s="320" t="s">
        <v>469</v>
      </c>
    </row>
    <row r="31" spans="1:10">
      <c r="A31" s="320" t="s">
        <v>468</v>
      </c>
    </row>
    <row r="32" spans="1:10">
      <c r="A32" s="319" t="s">
        <v>467</v>
      </c>
    </row>
    <row r="34" spans="10:10">
      <c r="J34" s="287"/>
    </row>
    <row r="35" spans="10:10">
      <c r="J35" s="287"/>
    </row>
    <row r="56" spans="9:10">
      <c r="J56" s="287"/>
    </row>
    <row r="64" spans="9:10">
      <c r="I64" s="287"/>
    </row>
    <row r="65" spans="2:9">
      <c r="I65" s="287"/>
    </row>
    <row r="75" spans="2:9">
      <c r="B75" s="287"/>
      <c r="C75" s="287"/>
      <c r="D75" s="287"/>
      <c r="E75" s="287"/>
      <c r="F75" s="287"/>
      <c r="G75" s="287"/>
      <c r="H75" s="287"/>
    </row>
    <row r="76" spans="2:9">
      <c r="B76" s="287"/>
      <c r="C76" s="287"/>
      <c r="D76" s="287"/>
      <c r="E76" s="287"/>
      <c r="F76" s="287"/>
      <c r="G76" s="287"/>
      <c r="H76" s="287"/>
    </row>
    <row r="78" spans="2:9">
      <c r="B78" s="287"/>
      <c r="C78" s="287"/>
      <c r="D78" s="287"/>
      <c r="F78" s="287"/>
    </row>
    <row r="86" spans="2:9">
      <c r="I86" s="287"/>
    </row>
    <row r="96" spans="2:9">
      <c r="B96" s="287"/>
      <c r="C96" s="287"/>
      <c r="D96" s="287"/>
      <c r="F96" s="287"/>
    </row>
    <row r="97" spans="2:8">
      <c r="B97" s="287"/>
      <c r="C97" s="287"/>
      <c r="D97" s="287"/>
      <c r="E97" s="287"/>
      <c r="F97" s="287"/>
      <c r="G97" s="287"/>
      <c r="H97" s="287"/>
    </row>
  </sheetData>
  <pageMargins left="0.75" right="0.26" top="1" bottom="1" header="0.5" footer="0.5"/>
  <pageSetup firstPageNumber="19" orientation="portrait" useFirstPageNumber="1" horizontalDpi="4294967292" verticalDpi="4294967292" r:id="rId1"/>
  <headerFooter alignWithMargins="0">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showGridLines="0" zoomScaleNormal="100" workbookViewId="0">
      <selection activeCell="L1" sqref="L1"/>
    </sheetView>
  </sheetViews>
  <sheetFormatPr defaultColWidth="9.33203125" defaultRowHeight="12.75"/>
  <cols>
    <col min="1" max="1" width="12.83203125" style="286" customWidth="1"/>
    <col min="2" max="3" width="8.83203125" style="286" customWidth="1"/>
    <col min="4" max="4" width="8.5" style="286" customWidth="1"/>
    <col min="5" max="5" width="8.83203125" style="286" customWidth="1"/>
    <col min="6" max="6" width="9.83203125" style="286" customWidth="1"/>
    <col min="7" max="7" width="14.83203125" style="286" customWidth="1"/>
    <col min="8" max="8" width="9.83203125" style="286" customWidth="1"/>
    <col min="9" max="10" width="10.83203125" style="286" customWidth="1"/>
    <col min="11" max="11" width="14.83203125" style="286" customWidth="1"/>
    <col min="12" max="256" width="9.83203125" style="286" customWidth="1"/>
    <col min="257" max="16384" width="9.33203125" style="286"/>
  </cols>
  <sheetData>
    <row r="1" spans="1:10">
      <c r="A1" s="318" t="s">
        <v>485</v>
      </c>
      <c r="B1" s="315"/>
      <c r="C1" s="315"/>
      <c r="D1" s="315"/>
      <c r="E1" s="316"/>
      <c r="F1" s="316"/>
      <c r="G1" s="315"/>
      <c r="H1" s="315"/>
      <c r="I1" s="315"/>
      <c r="J1" s="315"/>
    </row>
    <row r="2" spans="1:10" ht="13.5" customHeight="1">
      <c r="A2" s="318" t="s">
        <v>484</v>
      </c>
      <c r="B2" s="315"/>
      <c r="C2" s="315"/>
      <c r="D2" s="315"/>
      <c r="E2" s="316"/>
      <c r="F2" s="316"/>
      <c r="G2" s="315"/>
      <c r="H2" s="315"/>
      <c r="I2" s="315"/>
      <c r="J2" s="315"/>
    </row>
    <row r="3" spans="1:10">
      <c r="A3" s="335" t="s">
        <v>122</v>
      </c>
      <c r="B3" s="315"/>
      <c r="C3" s="316"/>
      <c r="D3" s="316"/>
      <c r="E3" s="316"/>
      <c r="F3" s="316"/>
      <c r="G3" s="315"/>
      <c r="H3" s="315"/>
      <c r="I3" s="315"/>
      <c r="J3" s="315"/>
    </row>
    <row r="4" spans="1:10">
      <c r="A4" s="334"/>
      <c r="B4" s="334"/>
      <c r="C4" s="334"/>
      <c r="D4" s="334"/>
      <c r="E4" s="334"/>
      <c r="F4" s="313"/>
      <c r="G4" s="334"/>
      <c r="H4" s="334"/>
      <c r="I4" s="334"/>
      <c r="J4" s="334"/>
    </row>
    <row r="5" spans="1:10" ht="44.25" customHeight="1">
      <c r="A5" s="308"/>
      <c r="B5" s="312" t="s">
        <v>461</v>
      </c>
      <c r="C5" s="311"/>
      <c r="D5" s="311"/>
      <c r="E5" s="311"/>
      <c r="F5" s="311"/>
      <c r="G5" s="311"/>
      <c r="H5" s="311"/>
      <c r="I5" s="309" t="s">
        <v>480</v>
      </c>
      <c r="J5" s="308"/>
    </row>
    <row r="6" spans="1:10" ht="36.75" customHeight="1">
      <c r="A6" s="303" t="s">
        <v>161</v>
      </c>
      <c r="B6" s="304" t="s">
        <v>479</v>
      </c>
      <c r="C6" s="306" t="s">
        <v>457</v>
      </c>
      <c r="D6" s="306" t="s">
        <v>195</v>
      </c>
      <c r="E6" s="305" t="s">
        <v>456</v>
      </c>
      <c r="F6" s="306" t="s">
        <v>477</v>
      </c>
      <c r="G6" s="306" t="s">
        <v>476</v>
      </c>
      <c r="H6" s="305" t="s">
        <v>475</v>
      </c>
      <c r="I6" s="304" t="s">
        <v>474</v>
      </c>
      <c r="J6" s="303" t="s">
        <v>473</v>
      </c>
    </row>
    <row r="7" spans="1:10" ht="25.5" customHeight="1">
      <c r="A7" s="331">
        <v>2018</v>
      </c>
      <c r="B7" s="330">
        <v>37.5</v>
      </c>
      <c r="C7" s="330">
        <v>31.4</v>
      </c>
      <c r="D7" s="330">
        <v>51.8</v>
      </c>
      <c r="E7" s="330">
        <v>41</v>
      </c>
      <c r="F7" s="330">
        <v>42.3</v>
      </c>
      <c r="G7" s="330">
        <v>40.5</v>
      </c>
      <c r="H7" s="338">
        <v>46.4</v>
      </c>
      <c r="I7" s="330">
        <v>43.7</v>
      </c>
      <c r="J7" s="330">
        <v>38.6</v>
      </c>
    </row>
    <row r="8" spans="1:10" ht="13.15" customHeight="1">
      <c r="A8" s="331">
        <v>2017</v>
      </c>
      <c r="B8" s="330">
        <v>37.700000000000003</v>
      </c>
      <c r="C8" s="330">
        <v>30.9</v>
      </c>
      <c r="D8" s="330">
        <v>51.1</v>
      </c>
      <c r="E8" s="330">
        <v>39</v>
      </c>
      <c r="F8" s="330">
        <v>42.9</v>
      </c>
      <c r="G8" s="330">
        <v>40.700000000000003</v>
      </c>
      <c r="H8" s="338">
        <v>46</v>
      </c>
      <c r="I8" s="330">
        <v>43.7</v>
      </c>
      <c r="J8" s="332">
        <v>39</v>
      </c>
    </row>
    <row r="9" spans="1:10" ht="13.15" customHeight="1">
      <c r="A9" s="331">
        <v>2016</v>
      </c>
      <c r="B9" s="330">
        <v>38</v>
      </c>
      <c r="C9" s="330">
        <v>30.4</v>
      </c>
      <c r="D9" s="330">
        <v>50.4</v>
      </c>
      <c r="E9" s="330">
        <v>37</v>
      </c>
      <c r="F9" s="330">
        <v>43.1</v>
      </c>
      <c r="G9" s="330">
        <v>40.799999999999997</v>
      </c>
      <c r="H9" s="338">
        <v>45.6</v>
      </c>
      <c r="I9" s="330">
        <v>43.7</v>
      </c>
      <c r="J9" s="332">
        <v>40.5</v>
      </c>
    </row>
    <row r="10" spans="1:10" ht="13.15" customHeight="1">
      <c r="A10" s="331">
        <v>2015</v>
      </c>
      <c r="B10" s="330">
        <v>38.9</v>
      </c>
      <c r="C10" s="330">
        <v>30.1</v>
      </c>
      <c r="D10" s="330">
        <v>50</v>
      </c>
      <c r="E10" s="330">
        <v>40</v>
      </c>
      <c r="F10" s="330">
        <v>44.6</v>
      </c>
      <c r="G10" s="330">
        <v>41.7</v>
      </c>
      <c r="H10" s="338">
        <v>45.6</v>
      </c>
      <c r="I10" s="330">
        <v>43.5</v>
      </c>
      <c r="J10" s="329" t="s">
        <v>377</v>
      </c>
    </row>
    <row r="11" spans="1:10" ht="13.15" customHeight="1">
      <c r="A11" s="331">
        <v>2014</v>
      </c>
      <c r="B11" s="330">
        <v>38.9</v>
      </c>
      <c r="C11" s="330">
        <v>30.2</v>
      </c>
      <c r="D11" s="330">
        <v>49.7</v>
      </c>
      <c r="E11" s="330">
        <v>40</v>
      </c>
      <c r="F11" s="330">
        <v>44.6</v>
      </c>
      <c r="G11" s="330">
        <v>41.6</v>
      </c>
      <c r="H11" s="338">
        <v>45.2</v>
      </c>
      <c r="I11" s="330">
        <v>43.2</v>
      </c>
      <c r="J11" s="329" t="s">
        <v>377</v>
      </c>
    </row>
    <row r="12" spans="1:10" ht="13.15" customHeight="1">
      <c r="A12" s="331">
        <v>2013</v>
      </c>
      <c r="B12" s="330">
        <v>39</v>
      </c>
      <c r="C12" s="330">
        <v>30.4</v>
      </c>
      <c r="D12" s="330">
        <v>48.9</v>
      </c>
      <c r="E12" s="330">
        <v>39.4</v>
      </c>
      <c r="F12" s="330">
        <v>44.9</v>
      </c>
      <c r="G12" s="330">
        <v>41.4</v>
      </c>
      <c r="H12" s="338">
        <v>45</v>
      </c>
      <c r="I12" s="330">
        <v>43</v>
      </c>
      <c r="J12" s="329" t="s">
        <v>377</v>
      </c>
    </row>
    <row r="13" spans="1:10">
      <c r="A13" s="331">
        <v>2012</v>
      </c>
      <c r="B13" s="330">
        <v>38.9</v>
      </c>
      <c r="C13" s="330">
        <v>30.6</v>
      </c>
      <c r="D13" s="330">
        <v>49.4</v>
      </c>
      <c r="E13" s="330">
        <v>41.7</v>
      </c>
      <c r="F13" s="330">
        <v>44.7</v>
      </c>
      <c r="G13" s="330">
        <v>40.5</v>
      </c>
      <c r="H13" s="338">
        <v>45.1</v>
      </c>
      <c r="I13" s="330">
        <v>42.5</v>
      </c>
      <c r="J13" s="329" t="s">
        <v>377</v>
      </c>
    </row>
    <row r="14" spans="1:10">
      <c r="A14" s="331">
        <v>2011</v>
      </c>
      <c r="B14" s="330">
        <v>38.700000000000003</v>
      </c>
      <c r="C14" s="330">
        <v>30.7</v>
      </c>
      <c r="D14" s="330">
        <v>49.8</v>
      </c>
      <c r="E14" s="330">
        <v>38.299999999999997</v>
      </c>
      <c r="F14" s="330">
        <v>44.4</v>
      </c>
      <c r="G14" s="330">
        <v>39.799999999999997</v>
      </c>
      <c r="H14" s="338">
        <v>44.9</v>
      </c>
      <c r="I14" s="330">
        <v>42</v>
      </c>
      <c r="J14" s="329" t="s">
        <v>377</v>
      </c>
    </row>
    <row r="15" spans="1:10" ht="27.75" customHeight="1">
      <c r="A15" s="328">
        <v>2010</v>
      </c>
      <c r="B15" s="326">
        <v>38.5</v>
      </c>
      <c r="C15" s="326">
        <v>30.7</v>
      </c>
      <c r="D15" s="326">
        <v>49.7</v>
      </c>
      <c r="E15" s="326">
        <v>46.5</v>
      </c>
      <c r="F15" s="326">
        <v>44</v>
      </c>
      <c r="G15" s="326">
        <v>39.4</v>
      </c>
      <c r="H15" s="337">
        <v>44.3</v>
      </c>
      <c r="I15" s="336">
        <v>41.5</v>
      </c>
      <c r="J15" s="325" t="s">
        <v>377</v>
      </c>
    </row>
    <row r="16" spans="1:10">
      <c r="A16" s="321"/>
      <c r="B16" s="321"/>
      <c r="C16" s="321"/>
      <c r="D16" s="321"/>
      <c r="E16" s="321"/>
      <c r="F16" s="321"/>
      <c r="G16" s="321"/>
      <c r="H16" s="321"/>
      <c r="I16" s="321"/>
      <c r="J16" s="321"/>
    </row>
    <row r="17" spans="1:12">
      <c r="A17" s="289" t="s">
        <v>472</v>
      </c>
    </row>
    <row r="18" spans="1:12">
      <c r="A18" s="292" t="s">
        <v>471</v>
      </c>
      <c r="B18" s="290"/>
      <c r="C18" s="290"/>
      <c r="D18" s="290"/>
      <c r="E18" s="290"/>
      <c r="F18" s="290"/>
      <c r="G18" s="290"/>
      <c r="H18" s="290"/>
      <c r="I18" s="290"/>
      <c r="J18" s="290"/>
    </row>
    <row r="19" spans="1:12" s="290" customFormat="1">
      <c r="A19" s="292" t="s">
        <v>470</v>
      </c>
      <c r="L19" s="291"/>
    </row>
    <row r="20" spans="1:12" s="290" customFormat="1">
      <c r="A20" s="292" t="s">
        <v>436</v>
      </c>
      <c r="L20" s="291"/>
    </row>
    <row r="21" spans="1:12">
      <c r="A21" s="319" t="s">
        <v>483</v>
      </c>
    </row>
    <row r="35" spans="11:12">
      <c r="K35" s="287"/>
      <c r="L35" s="287"/>
    </row>
    <row r="36" spans="11:12">
      <c r="K36" s="287"/>
      <c r="L36" s="287"/>
    </row>
    <row r="57" spans="11:12">
      <c r="K57" s="287"/>
      <c r="L57" s="287"/>
    </row>
    <row r="66" spans="2:10">
      <c r="B66" s="287"/>
      <c r="C66" s="287"/>
      <c r="D66" s="287"/>
      <c r="E66" s="287"/>
      <c r="F66" s="287"/>
      <c r="G66" s="287"/>
      <c r="H66" s="287"/>
      <c r="I66" s="287"/>
      <c r="J66" s="287"/>
    </row>
    <row r="67" spans="2:10">
      <c r="B67" s="287"/>
      <c r="C67" s="287"/>
      <c r="D67" s="287"/>
      <c r="E67" s="287"/>
      <c r="F67" s="287"/>
      <c r="G67" s="287"/>
      <c r="H67" s="287"/>
      <c r="I67" s="287"/>
      <c r="J67" s="287"/>
    </row>
    <row r="69" spans="2:10">
      <c r="B69" s="287"/>
      <c r="C69" s="287"/>
      <c r="D69" s="287"/>
      <c r="F69" s="287"/>
    </row>
    <row r="87" spans="2:10">
      <c r="B87" s="287"/>
      <c r="C87" s="287"/>
      <c r="D87" s="287"/>
      <c r="F87" s="287"/>
    </row>
    <row r="88" spans="2:10">
      <c r="B88" s="287"/>
      <c r="C88" s="287"/>
      <c r="D88" s="287"/>
      <c r="E88" s="287"/>
      <c r="F88" s="287"/>
      <c r="G88" s="287"/>
      <c r="H88" s="287"/>
      <c r="I88" s="287"/>
      <c r="J88" s="287"/>
    </row>
  </sheetData>
  <pageMargins left="0.75" right="0.5" top="1" bottom="1" header="0.5" footer="0.5"/>
  <pageSetup firstPageNumber="20" orientation="portrait" useFirstPageNumber="1" horizontalDpi="4294967292" verticalDpi="4294967292" r:id="rId1"/>
  <headerFooter alignWithMargins="0">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showGridLines="0" zoomScaleNormal="100" workbookViewId="0">
      <pane xSplit="1" ySplit="8" topLeftCell="B9" activePane="bottomRight" state="frozen"/>
      <selection activeCell="M1" sqref="M1"/>
      <selection pane="topRight" activeCell="M1" sqref="M1"/>
      <selection pane="bottomLeft" activeCell="M1" sqref="M1"/>
      <selection pane="bottomRight" activeCell="L1" sqref="L1"/>
    </sheetView>
  </sheetViews>
  <sheetFormatPr defaultColWidth="9.33203125" defaultRowHeight="11.25"/>
  <cols>
    <col min="1" max="1" width="29.5" style="3" customWidth="1"/>
    <col min="2" max="2" width="9.1640625" style="1" customWidth="1"/>
    <col min="3" max="3" width="9.33203125" style="1" customWidth="1"/>
    <col min="4" max="4" width="8.5" style="1" customWidth="1"/>
    <col min="5" max="5" width="9.5" style="1" customWidth="1"/>
    <col min="6" max="6" width="6.83203125" style="1" customWidth="1"/>
    <col min="7" max="8" width="9.83203125" style="1" customWidth="1"/>
    <col min="9" max="9" width="9.33203125" style="1" customWidth="1"/>
    <col min="10" max="10" width="9.5" style="1" customWidth="1"/>
    <col min="11" max="16384" width="9.33203125" style="1"/>
  </cols>
  <sheetData>
    <row r="1" spans="1:10">
      <c r="A1" s="33" t="s">
        <v>95</v>
      </c>
      <c r="B1" s="33"/>
      <c r="C1" s="33"/>
      <c r="D1" s="33"/>
      <c r="E1" s="33"/>
      <c r="F1" s="33"/>
      <c r="G1" s="33"/>
      <c r="H1" s="33"/>
      <c r="I1" s="33"/>
      <c r="J1" s="33"/>
    </row>
    <row r="2" spans="1:10" ht="13.5" customHeight="1">
      <c r="A2" s="33" t="s">
        <v>164</v>
      </c>
      <c r="B2" s="33"/>
      <c r="C2" s="33"/>
      <c r="D2" s="33"/>
      <c r="E2" s="33"/>
      <c r="F2" s="33"/>
      <c r="G2" s="33"/>
      <c r="H2" s="33"/>
      <c r="I2" s="33"/>
      <c r="J2" s="33"/>
    </row>
    <row r="3" spans="1:10">
      <c r="A3" s="33" t="s">
        <v>79</v>
      </c>
      <c r="B3" s="33"/>
      <c r="C3" s="33"/>
      <c r="D3" s="33"/>
      <c r="E3" s="33"/>
      <c r="F3" s="33"/>
      <c r="G3" s="33"/>
      <c r="H3" s="33"/>
      <c r="I3" s="33"/>
      <c r="J3" s="33"/>
    </row>
    <row r="4" spans="1:10">
      <c r="A4" s="33" t="s">
        <v>379</v>
      </c>
      <c r="B4" s="33"/>
      <c r="C4" s="33"/>
      <c r="D4" s="33"/>
      <c r="E4" s="33"/>
      <c r="F4" s="33"/>
      <c r="G4" s="33"/>
      <c r="H4" s="33"/>
      <c r="I4" s="33"/>
      <c r="J4" s="33"/>
    </row>
    <row r="6" spans="1:10" s="43" customFormat="1" ht="30.75" customHeight="1">
      <c r="A6" s="164" t="s">
        <v>77</v>
      </c>
      <c r="B6" s="165" t="s">
        <v>166</v>
      </c>
      <c r="C6" s="165" t="s">
        <v>167</v>
      </c>
      <c r="D6" s="165" t="s">
        <v>168</v>
      </c>
      <c r="E6" s="166" t="s">
        <v>94</v>
      </c>
      <c r="F6" s="165" t="s">
        <v>169</v>
      </c>
      <c r="G6" s="165" t="s">
        <v>170</v>
      </c>
      <c r="H6" s="166" t="s">
        <v>93</v>
      </c>
      <c r="I6" s="165" t="s">
        <v>171</v>
      </c>
      <c r="J6" s="165" t="s">
        <v>172</v>
      </c>
    </row>
    <row r="7" spans="1:10">
      <c r="A7" s="190" t="s">
        <v>317</v>
      </c>
      <c r="B7" s="121">
        <f t="shared" ref="B7:J7" si="0">(B8+B81)</f>
        <v>688002</v>
      </c>
      <c r="C7" s="121">
        <f t="shared" si="0"/>
        <v>67784</v>
      </c>
      <c r="D7" s="121">
        <f t="shared" si="0"/>
        <v>33526</v>
      </c>
      <c r="E7" s="121">
        <f t="shared" si="0"/>
        <v>292002</v>
      </c>
      <c r="F7" s="121">
        <f t="shared" si="0"/>
        <v>35382</v>
      </c>
      <c r="G7" s="121">
        <f t="shared" si="0"/>
        <v>6430</v>
      </c>
      <c r="H7" s="121">
        <f t="shared" si="0"/>
        <v>21465</v>
      </c>
      <c r="I7" s="121">
        <f t="shared" si="0"/>
        <v>58</v>
      </c>
      <c r="J7" s="121">
        <f t="shared" si="0"/>
        <v>231355</v>
      </c>
    </row>
    <row r="8" spans="1:10">
      <c r="A8" s="190" t="s">
        <v>248</v>
      </c>
      <c r="B8" s="86">
        <f>(B9+B10+B17+B33+B42+B50+B57+B64+B73-B81)</f>
        <v>655917</v>
      </c>
      <c r="C8" s="86">
        <f t="shared" ref="C8:J8" si="1">(C9+C10+C17+C33+C42+C50+C57+C64+C73-C81)</f>
        <v>64286</v>
      </c>
      <c r="D8" s="86">
        <f t="shared" si="1"/>
        <v>33356</v>
      </c>
      <c r="E8" s="86">
        <f t="shared" si="1"/>
        <v>272045</v>
      </c>
      <c r="F8" s="86">
        <f t="shared" si="1"/>
        <v>35321</v>
      </c>
      <c r="G8" s="86">
        <f t="shared" si="1"/>
        <v>6001</v>
      </c>
      <c r="H8" s="86">
        <f t="shared" si="1"/>
        <v>17115</v>
      </c>
      <c r="I8" s="86">
        <f t="shared" si="1"/>
        <v>57</v>
      </c>
      <c r="J8" s="86">
        <f t="shared" si="1"/>
        <v>227736</v>
      </c>
    </row>
    <row r="9" spans="1:10">
      <c r="A9" s="190" t="s">
        <v>245</v>
      </c>
      <c r="B9" s="86">
        <f>SUM(C9:J9)</f>
        <v>6290</v>
      </c>
      <c r="C9" s="79">
        <v>740</v>
      </c>
      <c r="D9" s="79">
        <v>598</v>
      </c>
      <c r="E9" s="79">
        <v>3349</v>
      </c>
      <c r="F9" s="79">
        <v>301</v>
      </c>
      <c r="G9" s="79">
        <v>84</v>
      </c>
      <c r="H9" s="79">
        <v>305</v>
      </c>
      <c r="I9" s="79">
        <v>0</v>
      </c>
      <c r="J9" s="79">
        <v>913</v>
      </c>
    </row>
    <row r="10" spans="1:10">
      <c r="A10" s="190" t="s">
        <v>249</v>
      </c>
      <c r="B10" s="86">
        <f>SUM(B11:B16)</f>
        <v>42626</v>
      </c>
      <c r="C10" s="86">
        <f t="shared" ref="C10:J10" si="2">SUM(C11:C16)</f>
        <v>4699</v>
      </c>
      <c r="D10" s="86">
        <f t="shared" si="2"/>
        <v>2955</v>
      </c>
      <c r="E10" s="86">
        <f t="shared" si="2"/>
        <v>20799</v>
      </c>
      <c r="F10" s="86">
        <f t="shared" si="2"/>
        <v>3044</v>
      </c>
      <c r="G10" s="86">
        <f t="shared" si="2"/>
        <v>373</v>
      </c>
      <c r="H10" s="86">
        <f>SUM(H11:H16)</f>
        <v>1250</v>
      </c>
      <c r="I10" s="86">
        <f t="shared" si="2"/>
        <v>1</v>
      </c>
      <c r="J10" s="86">
        <f t="shared" si="2"/>
        <v>9505</v>
      </c>
    </row>
    <row r="11" spans="1:10">
      <c r="A11" s="193" t="s">
        <v>250</v>
      </c>
      <c r="B11" s="84">
        <f t="shared" ref="B11:B16" si="3">SUM(C11:J11)</f>
        <v>2612</v>
      </c>
      <c r="C11" s="81">
        <v>416</v>
      </c>
      <c r="D11" s="81">
        <v>87</v>
      </c>
      <c r="E11" s="81">
        <v>1279</v>
      </c>
      <c r="F11" s="81">
        <v>350</v>
      </c>
      <c r="G11" s="81">
        <v>38</v>
      </c>
      <c r="H11" s="81">
        <v>25</v>
      </c>
      <c r="I11" s="81">
        <v>0</v>
      </c>
      <c r="J11" s="81">
        <v>417</v>
      </c>
    </row>
    <row r="12" spans="1:10">
      <c r="A12" s="193" t="s">
        <v>255</v>
      </c>
      <c r="B12" s="84">
        <f t="shared" si="3"/>
        <v>6784</v>
      </c>
      <c r="C12" s="81">
        <v>788</v>
      </c>
      <c r="D12" s="81">
        <v>133</v>
      </c>
      <c r="E12" s="81">
        <v>4171</v>
      </c>
      <c r="F12" s="81">
        <v>991</v>
      </c>
      <c r="G12" s="81">
        <v>51</v>
      </c>
      <c r="H12" s="81">
        <v>66</v>
      </c>
      <c r="I12" s="81">
        <v>0</v>
      </c>
      <c r="J12" s="81">
        <v>584</v>
      </c>
    </row>
    <row r="13" spans="1:10">
      <c r="A13" s="170" t="s">
        <v>251</v>
      </c>
      <c r="B13" s="84">
        <f t="shared" si="3"/>
        <v>7035</v>
      </c>
      <c r="C13" s="81">
        <v>698</v>
      </c>
      <c r="D13" s="81">
        <v>757</v>
      </c>
      <c r="E13" s="81">
        <v>2977</v>
      </c>
      <c r="F13" s="81">
        <v>281</v>
      </c>
      <c r="G13" s="81">
        <v>42</v>
      </c>
      <c r="H13" s="81">
        <v>311</v>
      </c>
      <c r="I13" s="81">
        <v>0</v>
      </c>
      <c r="J13" s="81">
        <v>1969</v>
      </c>
    </row>
    <row r="14" spans="1:10">
      <c r="A14" s="193" t="s">
        <v>252</v>
      </c>
      <c r="B14" s="84">
        <f t="shared" si="3"/>
        <v>9928</v>
      </c>
      <c r="C14" s="81">
        <v>1050</v>
      </c>
      <c r="D14" s="81">
        <v>388</v>
      </c>
      <c r="E14" s="81">
        <v>4850</v>
      </c>
      <c r="F14" s="81">
        <v>509</v>
      </c>
      <c r="G14" s="81">
        <v>97</v>
      </c>
      <c r="H14" s="81">
        <v>166</v>
      </c>
      <c r="I14" s="81">
        <v>0</v>
      </c>
      <c r="J14" s="81">
        <v>2868</v>
      </c>
    </row>
    <row r="15" spans="1:10">
      <c r="A15" s="193" t="s">
        <v>253</v>
      </c>
      <c r="B15" s="84">
        <f t="shared" si="3"/>
        <v>2297</v>
      </c>
      <c r="C15" s="81">
        <v>263</v>
      </c>
      <c r="D15" s="81">
        <v>83</v>
      </c>
      <c r="E15" s="81">
        <v>1253</v>
      </c>
      <c r="F15" s="81">
        <v>378</v>
      </c>
      <c r="G15" s="81">
        <v>30</v>
      </c>
      <c r="H15" s="81">
        <v>39</v>
      </c>
      <c r="I15" s="81">
        <v>0</v>
      </c>
      <c r="J15" s="81">
        <v>251</v>
      </c>
    </row>
    <row r="16" spans="1:10">
      <c r="A16" s="170" t="s">
        <v>254</v>
      </c>
      <c r="B16" s="84">
        <f t="shared" si="3"/>
        <v>13970</v>
      </c>
      <c r="C16" s="81">
        <v>1484</v>
      </c>
      <c r="D16" s="81">
        <v>1507</v>
      </c>
      <c r="E16" s="81">
        <v>6269</v>
      </c>
      <c r="F16" s="81">
        <v>535</v>
      </c>
      <c r="G16" s="81">
        <v>115</v>
      </c>
      <c r="H16" s="81">
        <v>643</v>
      </c>
      <c r="I16" s="81">
        <v>1</v>
      </c>
      <c r="J16" s="81">
        <v>3416</v>
      </c>
    </row>
    <row r="17" spans="1:10">
      <c r="A17" s="190" t="s">
        <v>246</v>
      </c>
      <c r="B17" s="86">
        <f t="shared" ref="B17:J17" si="4">SUM(B18:B32)</f>
        <v>113735</v>
      </c>
      <c r="C17" s="86">
        <f t="shared" si="4"/>
        <v>11354</v>
      </c>
      <c r="D17" s="86">
        <f t="shared" si="4"/>
        <v>5190</v>
      </c>
      <c r="E17" s="86">
        <f t="shared" si="4"/>
        <v>44805</v>
      </c>
      <c r="F17" s="86">
        <f t="shared" si="4"/>
        <v>5154</v>
      </c>
      <c r="G17" s="86">
        <f t="shared" si="4"/>
        <v>1352</v>
      </c>
      <c r="H17" s="86">
        <f t="shared" si="4"/>
        <v>2636</v>
      </c>
      <c r="I17" s="86">
        <f t="shared" si="4"/>
        <v>17</v>
      </c>
      <c r="J17" s="86">
        <f t="shared" si="4"/>
        <v>43227</v>
      </c>
    </row>
    <row r="18" spans="1:10">
      <c r="A18" s="170" t="s">
        <v>263</v>
      </c>
      <c r="B18" s="84">
        <f t="shared" ref="B18:B32" si="5">SUM(C18:J18)</f>
        <v>5039</v>
      </c>
      <c r="C18" s="81">
        <v>516</v>
      </c>
      <c r="D18" s="81">
        <v>281</v>
      </c>
      <c r="E18" s="81">
        <v>2267</v>
      </c>
      <c r="F18" s="81">
        <v>854</v>
      </c>
      <c r="G18" s="81">
        <v>41</v>
      </c>
      <c r="H18" s="81">
        <v>124</v>
      </c>
      <c r="I18" s="81">
        <v>2</v>
      </c>
      <c r="J18" s="81">
        <v>954</v>
      </c>
    </row>
    <row r="19" spans="1:10">
      <c r="A19" s="193" t="s">
        <v>256</v>
      </c>
      <c r="B19" s="84">
        <f t="shared" si="5"/>
        <v>1726</v>
      </c>
      <c r="C19" s="81">
        <v>190</v>
      </c>
      <c r="D19" s="81">
        <v>72</v>
      </c>
      <c r="E19" s="81">
        <v>851</v>
      </c>
      <c r="F19" s="81">
        <v>101</v>
      </c>
      <c r="G19" s="81">
        <v>11</v>
      </c>
      <c r="H19" s="81">
        <v>31</v>
      </c>
      <c r="I19" s="81">
        <v>0</v>
      </c>
      <c r="J19" s="81">
        <v>470</v>
      </c>
    </row>
    <row r="20" spans="1:10">
      <c r="A20" s="193" t="s">
        <v>291</v>
      </c>
      <c r="B20" s="84">
        <f t="shared" si="5"/>
        <v>526</v>
      </c>
      <c r="C20" s="81">
        <v>51</v>
      </c>
      <c r="D20" s="81">
        <v>12</v>
      </c>
      <c r="E20" s="81">
        <v>67</v>
      </c>
      <c r="F20" s="81">
        <v>3</v>
      </c>
      <c r="G20" s="81">
        <v>0</v>
      </c>
      <c r="H20" s="81">
        <v>17</v>
      </c>
      <c r="I20" s="81">
        <v>0</v>
      </c>
      <c r="J20" s="81">
        <v>376</v>
      </c>
    </row>
    <row r="21" spans="1:10">
      <c r="A21" s="170" t="s">
        <v>257</v>
      </c>
      <c r="B21" s="84">
        <f t="shared" si="5"/>
        <v>1644</v>
      </c>
      <c r="C21" s="81">
        <v>223</v>
      </c>
      <c r="D21" s="81">
        <v>105</v>
      </c>
      <c r="E21" s="81">
        <v>704</v>
      </c>
      <c r="F21" s="81">
        <v>180</v>
      </c>
      <c r="G21" s="81">
        <v>25</v>
      </c>
      <c r="H21" s="81">
        <v>45</v>
      </c>
      <c r="I21" s="81">
        <v>1</v>
      </c>
      <c r="J21" s="81">
        <v>361</v>
      </c>
    </row>
    <row r="22" spans="1:10">
      <c r="A22" s="193" t="s">
        <v>258</v>
      </c>
      <c r="B22" s="84">
        <f t="shared" si="5"/>
        <v>7211</v>
      </c>
      <c r="C22" s="81">
        <v>799</v>
      </c>
      <c r="D22" s="81">
        <v>313</v>
      </c>
      <c r="E22" s="81">
        <v>2613</v>
      </c>
      <c r="F22" s="81">
        <v>193</v>
      </c>
      <c r="G22" s="81">
        <v>74</v>
      </c>
      <c r="H22" s="81">
        <v>196</v>
      </c>
      <c r="I22" s="81">
        <v>0</v>
      </c>
      <c r="J22" s="81">
        <v>3023</v>
      </c>
    </row>
    <row r="23" spans="1:10">
      <c r="A23" s="170" t="s">
        <v>259</v>
      </c>
      <c r="B23" s="84">
        <f t="shared" si="5"/>
        <v>7523</v>
      </c>
      <c r="C23" s="81">
        <v>780</v>
      </c>
      <c r="D23" s="81">
        <v>311</v>
      </c>
      <c r="E23" s="81">
        <v>2744</v>
      </c>
      <c r="F23" s="81">
        <v>464</v>
      </c>
      <c r="G23" s="81">
        <v>72</v>
      </c>
      <c r="H23" s="81">
        <v>137</v>
      </c>
      <c r="I23" s="81">
        <v>0</v>
      </c>
      <c r="J23" s="81">
        <v>3015</v>
      </c>
    </row>
    <row r="24" spans="1:10">
      <c r="A24" s="170" t="s">
        <v>292</v>
      </c>
      <c r="B24" s="84">
        <f t="shared" si="5"/>
        <v>2881</v>
      </c>
      <c r="C24" s="81">
        <v>490</v>
      </c>
      <c r="D24" s="81">
        <v>395</v>
      </c>
      <c r="E24" s="81">
        <v>1003</v>
      </c>
      <c r="F24" s="81">
        <v>137</v>
      </c>
      <c r="G24" s="81">
        <v>26</v>
      </c>
      <c r="H24" s="81">
        <v>59</v>
      </c>
      <c r="I24" s="81">
        <v>4</v>
      </c>
      <c r="J24" s="81">
        <v>767</v>
      </c>
    </row>
    <row r="25" spans="1:10">
      <c r="A25" s="193" t="s">
        <v>293</v>
      </c>
      <c r="B25" s="84">
        <f t="shared" si="5"/>
        <v>11027</v>
      </c>
      <c r="C25" s="81">
        <v>1015</v>
      </c>
      <c r="D25" s="81">
        <v>485</v>
      </c>
      <c r="E25" s="81">
        <v>3890</v>
      </c>
      <c r="F25" s="81">
        <v>303</v>
      </c>
      <c r="G25" s="81">
        <v>58</v>
      </c>
      <c r="H25" s="81">
        <v>293</v>
      </c>
      <c r="I25" s="81">
        <v>3</v>
      </c>
      <c r="J25" s="81">
        <v>4980</v>
      </c>
    </row>
    <row r="26" spans="1:10">
      <c r="A26" s="193" t="s">
        <v>294</v>
      </c>
      <c r="B26" s="84">
        <f t="shared" si="5"/>
        <v>24282</v>
      </c>
      <c r="C26" s="81">
        <v>1737</v>
      </c>
      <c r="D26" s="81">
        <v>439</v>
      </c>
      <c r="E26" s="81">
        <v>9231</v>
      </c>
      <c r="F26" s="81">
        <v>782</v>
      </c>
      <c r="G26" s="81">
        <v>139</v>
      </c>
      <c r="H26" s="81">
        <v>801</v>
      </c>
      <c r="I26" s="81">
        <v>1</v>
      </c>
      <c r="J26" s="81">
        <v>11152</v>
      </c>
    </row>
    <row r="27" spans="1:10">
      <c r="A27" s="170" t="s">
        <v>295</v>
      </c>
      <c r="B27" s="84">
        <f t="shared" ref="B27" si="6">SUM(C27:J27)</f>
        <v>18483</v>
      </c>
      <c r="C27" s="81">
        <v>1757</v>
      </c>
      <c r="D27" s="81">
        <v>888</v>
      </c>
      <c r="E27" s="81">
        <v>7815</v>
      </c>
      <c r="F27" s="81">
        <v>782</v>
      </c>
      <c r="G27" s="81">
        <v>374</v>
      </c>
      <c r="H27" s="81">
        <v>261</v>
      </c>
      <c r="I27" s="81">
        <v>0</v>
      </c>
      <c r="J27" s="81">
        <v>6606</v>
      </c>
    </row>
    <row r="28" spans="1:10">
      <c r="A28" s="193" t="s">
        <v>260</v>
      </c>
      <c r="B28" s="84">
        <f t="shared" si="5"/>
        <v>16003</v>
      </c>
      <c r="C28" s="81">
        <v>1813</v>
      </c>
      <c r="D28" s="81">
        <v>826</v>
      </c>
      <c r="E28" s="81">
        <v>6937</v>
      </c>
      <c r="F28" s="81">
        <v>687</v>
      </c>
      <c r="G28" s="81">
        <v>177</v>
      </c>
      <c r="H28" s="81">
        <v>330</v>
      </c>
      <c r="I28" s="81">
        <v>3</v>
      </c>
      <c r="J28" s="81">
        <v>5230</v>
      </c>
    </row>
    <row r="29" spans="1:10">
      <c r="A29" s="170" t="s">
        <v>296</v>
      </c>
      <c r="B29" s="84">
        <f t="shared" si="5"/>
        <v>802</v>
      </c>
      <c r="C29" s="81">
        <v>86</v>
      </c>
      <c r="D29" s="81">
        <v>43</v>
      </c>
      <c r="E29" s="81">
        <v>218</v>
      </c>
      <c r="F29" s="81">
        <v>68</v>
      </c>
      <c r="G29" s="81">
        <v>13</v>
      </c>
      <c r="H29" s="81">
        <v>14</v>
      </c>
      <c r="I29" s="81">
        <v>0</v>
      </c>
      <c r="J29" s="81">
        <v>360</v>
      </c>
    </row>
    <row r="30" spans="1:10">
      <c r="A30" s="170" t="s">
        <v>261</v>
      </c>
      <c r="B30" s="84">
        <f t="shared" si="5"/>
        <v>649</v>
      </c>
      <c r="C30" s="81">
        <v>94</v>
      </c>
      <c r="D30" s="81">
        <v>49</v>
      </c>
      <c r="E30" s="81">
        <v>294</v>
      </c>
      <c r="F30" s="81">
        <v>70</v>
      </c>
      <c r="G30" s="81">
        <v>12</v>
      </c>
      <c r="H30" s="81">
        <v>14</v>
      </c>
      <c r="I30" s="81">
        <v>1</v>
      </c>
      <c r="J30" s="81">
        <v>115</v>
      </c>
    </row>
    <row r="31" spans="1:10">
      <c r="A31" s="193" t="s">
        <v>262</v>
      </c>
      <c r="B31" s="84">
        <f t="shared" si="5"/>
        <v>13942</v>
      </c>
      <c r="C31" s="81">
        <v>1618</v>
      </c>
      <c r="D31" s="81">
        <v>934</v>
      </c>
      <c r="E31" s="81">
        <v>4934</v>
      </c>
      <c r="F31" s="81">
        <v>356</v>
      </c>
      <c r="G31" s="81">
        <v>320</v>
      </c>
      <c r="H31" s="81">
        <v>287</v>
      </c>
      <c r="I31" s="81">
        <v>2</v>
      </c>
      <c r="J31" s="81">
        <v>5491</v>
      </c>
    </row>
    <row r="32" spans="1:10">
      <c r="A32" s="170" t="s">
        <v>315</v>
      </c>
      <c r="B32" s="84">
        <f t="shared" si="5"/>
        <v>1997</v>
      </c>
      <c r="C32" s="81">
        <v>185</v>
      </c>
      <c r="D32" s="81">
        <v>37</v>
      </c>
      <c r="E32" s="81">
        <v>1237</v>
      </c>
      <c r="F32" s="81">
        <v>174</v>
      </c>
      <c r="G32" s="81">
        <v>10</v>
      </c>
      <c r="H32" s="81">
        <v>27</v>
      </c>
      <c r="I32" s="81">
        <v>0</v>
      </c>
      <c r="J32" s="81">
        <v>327</v>
      </c>
    </row>
    <row r="33" spans="1:10">
      <c r="A33" s="181" t="s">
        <v>297</v>
      </c>
      <c r="B33" s="86">
        <f t="shared" ref="B33:J33" si="7">SUM(B34:B41)</f>
        <v>93119</v>
      </c>
      <c r="C33" s="86">
        <f t="shared" si="7"/>
        <v>9132</v>
      </c>
      <c r="D33" s="86">
        <f t="shared" si="7"/>
        <v>4450</v>
      </c>
      <c r="E33" s="86">
        <f t="shared" si="7"/>
        <v>35339</v>
      </c>
      <c r="F33" s="86">
        <f t="shared" si="7"/>
        <v>5510</v>
      </c>
      <c r="G33" s="86">
        <f t="shared" si="7"/>
        <v>578</v>
      </c>
      <c r="H33" s="86">
        <f t="shared" si="7"/>
        <v>2941</v>
      </c>
      <c r="I33" s="86">
        <f t="shared" si="7"/>
        <v>2</v>
      </c>
      <c r="J33" s="86">
        <f t="shared" si="7"/>
        <v>35167</v>
      </c>
    </row>
    <row r="34" spans="1:10">
      <c r="A34" s="170" t="s">
        <v>269</v>
      </c>
      <c r="B34" s="84">
        <f t="shared" ref="B34:B41" si="8">SUM(C34:J34)</f>
        <v>24372</v>
      </c>
      <c r="C34" s="81">
        <v>2152</v>
      </c>
      <c r="D34" s="81">
        <v>1063</v>
      </c>
      <c r="E34" s="81">
        <v>7009</v>
      </c>
      <c r="F34" s="81">
        <v>907</v>
      </c>
      <c r="G34" s="81">
        <v>131</v>
      </c>
      <c r="H34" s="81">
        <v>959</v>
      </c>
      <c r="I34" s="81">
        <v>1</v>
      </c>
      <c r="J34" s="81">
        <v>12150</v>
      </c>
    </row>
    <row r="35" spans="1:10">
      <c r="A35" s="170" t="s">
        <v>264</v>
      </c>
      <c r="B35" s="84">
        <f t="shared" si="8"/>
        <v>10921</v>
      </c>
      <c r="C35" s="81">
        <v>1011</v>
      </c>
      <c r="D35" s="81">
        <v>568</v>
      </c>
      <c r="E35" s="81">
        <v>5631</v>
      </c>
      <c r="F35" s="81">
        <v>635</v>
      </c>
      <c r="G35" s="81">
        <v>83</v>
      </c>
      <c r="H35" s="81">
        <v>345</v>
      </c>
      <c r="I35" s="81">
        <v>0</v>
      </c>
      <c r="J35" s="81">
        <v>2648</v>
      </c>
    </row>
    <row r="36" spans="1:10">
      <c r="A36" s="170" t="s">
        <v>265</v>
      </c>
      <c r="B36" s="84">
        <f t="shared" si="8"/>
        <v>15783</v>
      </c>
      <c r="C36" s="81">
        <v>1678</v>
      </c>
      <c r="D36" s="81">
        <v>636</v>
      </c>
      <c r="E36" s="81">
        <v>6316</v>
      </c>
      <c r="F36" s="81">
        <v>1045</v>
      </c>
      <c r="G36" s="81">
        <v>90</v>
      </c>
      <c r="H36" s="81">
        <v>313</v>
      </c>
      <c r="I36" s="81">
        <v>0</v>
      </c>
      <c r="J36" s="81">
        <v>5705</v>
      </c>
    </row>
    <row r="37" spans="1:10">
      <c r="A37" s="170" t="s">
        <v>266</v>
      </c>
      <c r="B37" s="84">
        <f t="shared" si="8"/>
        <v>14665</v>
      </c>
      <c r="C37" s="81">
        <v>1220</v>
      </c>
      <c r="D37" s="81">
        <v>991</v>
      </c>
      <c r="E37" s="81">
        <v>4848</v>
      </c>
      <c r="F37" s="81">
        <v>528</v>
      </c>
      <c r="G37" s="81">
        <v>59</v>
      </c>
      <c r="H37" s="81">
        <v>482</v>
      </c>
      <c r="I37" s="81">
        <v>0</v>
      </c>
      <c r="J37" s="81">
        <v>6537</v>
      </c>
    </row>
    <row r="38" spans="1:10">
      <c r="A38" s="170" t="s">
        <v>314</v>
      </c>
      <c r="B38" s="84">
        <f t="shared" si="8"/>
        <v>979</v>
      </c>
      <c r="C38" s="81">
        <v>107</v>
      </c>
      <c r="D38" s="81">
        <v>38</v>
      </c>
      <c r="E38" s="81">
        <v>602</v>
      </c>
      <c r="F38" s="81">
        <v>73</v>
      </c>
      <c r="G38" s="81">
        <v>9</v>
      </c>
      <c r="H38" s="81">
        <v>14</v>
      </c>
      <c r="I38" s="81">
        <v>0</v>
      </c>
      <c r="J38" s="81">
        <v>136</v>
      </c>
    </row>
    <row r="39" spans="1:10">
      <c r="A39" s="170" t="s">
        <v>267</v>
      </c>
      <c r="B39" s="84">
        <f t="shared" si="8"/>
        <v>17304</v>
      </c>
      <c r="C39" s="81">
        <v>1872</v>
      </c>
      <c r="D39" s="81">
        <v>711</v>
      </c>
      <c r="E39" s="81">
        <v>7005</v>
      </c>
      <c r="F39" s="81">
        <v>1431</v>
      </c>
      <c r="G39" s="81">
        <v>116</v>
      </c>
      <c r="H39" s="81">
        <v>651</v>
      </c>
      <c r="I39" s="81">
        <v>0</v>
      </c>
      <c r="J39" s="81">
        <v>5518</v>
      </c>
    </row>
    <row r="40" spans="1:10">
      <c r="A40" s="170" t="s">
        <v>298</v>
      </c>
      <c r="B40" s="84">
        <f t="shared" si="8"/>
        <v>1104</v>
      </c>
      <c r="C40" s="81">
        <v>191</v>
      </c>
      <c r="D40" s="81">
        <v>53</v>
      </c>
      <c r="E40" s="81">
        <v>617</v>
      </c>
      <c r="F40" s="81">
        <v>103</v>
      </c>
      <c r="G40" s="81">
        <v>20</v>
      </c>
      <c r="H40" s="81">
        <v>11</v>
      </c>
      <c r="I40" s="81">
        <v>0</v>
      </c>
      <c r="J40" s="81">
        <v>109</v>
      </c>
    </row>
    <row r="41" spans="1:10">
      <c r="A41" s="170" t="s">
        <v>268</v>
      </c>
      <c r="B41" s="84">
        <f t="shared" si="8"/>
        <v>7991</v>
      </c>
      <c r="C41" s="81">
        <v>901</v>
      </c>
      <c r="D41" s="81">
        <v>390</v>
      </c>
      <c r="E41" s="81">
        <v>3311</v>
      </c>
      <c r="F41" s="81">
        <v>788</v>
      </c>
      <c r="G41" s="81">
        <v>70</v>
      </c>
      <c r="H41" s="81">
        <v>166</v>
      </c>
      <c r="I41" s="81">
        <v>1</v>
      </c>
      <c r="J41" s="81">
        <v>2364</v>
      </c>
    </row>
    <row r="42" spans="1:10">
      <c r="A42" s="181" t="s">
        <v>299</v>
      </c>
      <c r="B42" s="86">
        <f t="shared" ref="B42:J42" si="9">SUM(B43:B49)</f>
        <v>65744</v>
      </c>
      <c r="C42" s="86">
        <f t="shared" si="9"/>
        <v>7738</v>
      </c>
      <c r="D42" s="86">
        <f t="shared" si="9"/>
        <v>4018</v>
      </c>
      <c r="E42" s="86">
        <f t="shared" si="9"/>
        <v>25583</v>
      </c>
      <c r="F42" s="86">
        <f t="shared" si="9"/>
        <v>3870</v>
      </c>
      <c r="G42" s="86">
        <f t="shared" si="9"/>
        <v>886</v>
      </c>
      <c r="H42" s="86">
        <f t="shared" si="9"/>
        <v>1588</v>
      </c>
      <c r="I42" s="86">
        <f t="shared" si="9"/>
        <v>7</v>
      </c>
      <c r="J42" s="86">
        <f t="shared" si="9"/>
        <v>22054</v>
      </c>
    </row>
    <row r="43" spans="1:10">
      <c r="A43" s="170" t="s">
        <v>276</v>
      </c>
      <c r="B43" s="84">
        <f t="shared" ref="B43:B49" si="10">SUM(C43:J43)</f>
        <v>19018</v>
      </c>
      <c r="C43" s="81">
        <v>2523</v>
      </c>
      <c r="D43" s="81">
        <v>1540</v>
      </c>
      <c r="E43" s="81">
        <v>6130</v>
      </c>
      <c r="F43" s="81">
        <v>727</v>
      </c>
      <c r="G43" s="81">
        <v>176</v>
      </c>
      <c r="H43" s="81">
        <v>549</v>
      </c>
      <c r="I43" s="81">
        <v>3</v>
      </c>
      <c r="J43" s="81">
        <v>7370</v>
      </c>
    </row>
    <row r="44" spans="1:10">
      <c r="A44" s="170" t="s">
        <v>270</v>
      </c>
      <c r="B44" s="84">
        <f t="shared" si="10"/>
        <v>3749</v>
      </c>
      <c r="C44" s="81">
        <v>405</v>
      </c>
      <c r="D44" s="81">
        <v>150</v>
      </c>
      <c r="E44" s="81">
        <v>1853</v>
      </c>
      <c r="F44" s="81">
        <v>330</v>
      </c>
      <c r="G44" s="81">
        <v>188</v>
      </c>
      <c r="H44" s="81">
        <v>52</v>
      </c>
      <c r="I44" s="81">
        <v>0</v>
      </c>
      <c r="J44" s="81">
        <v>771</v>
      </c>
    </row>
    <row r="45" spans="1:10">
      <c r="A45" s="170" t="s">
        <v>271</v>
      </c>
      <c r="B45" s="84">
        <f t="shared" si="10"/>
        <v>2396</v>
      </c>
      <c r="C45" s="81">
        <v>339</v>
      </c>
      <c r="D45" s="81">
        <v>108</v>
      </c>
      <c r="E45" s="81">
        <v>1276</v>
      </c>
      <c r="F45" s="81">
        <v>191</v>
      </c>
      <c r="G45" s="81">
        <v>122</v>
      </c>
      <c r="H45" s="81">
        <v>68</v>
      </c>
      <c r="I45" s="81">
        <v>0</v>
      </c>
      <c r="J45" s="81">
        <v>292</v>
      </c>
    </row>
    <row r="46" spans="1:10">
      <c r="A46" s="170" t="s">
        <v>272</v>
      </c>
      <c r="B46" s="84">
        <f t="shared" si="10"/>
        <v>7481</v>
      </c>
      <c r="C46" s="81">
        <v>1006</v>
      </c>
      <c r="D46" s="81">
        <v>207</v>
      </c>
      <c r="E46" s="81">
        <v>3079</v>
      </c>
      <c r="F46" s="81">
        <v>634</v>
      </c>
      <c r="G46" s="81">
        <v>127</v>
      </c>
      <c r="H46" s="81">
        <v>105</v>
      </c>
      <c r="I46" s="81">
        <v>0</v>
      </c>
      <c r="J46" s="81">
        <v>2323</v>
      </c>
    </row>
    <row r="47" spans="1:10">
      <c r="A47" s="193" t="s">
        <v>273</v>
      </c>
      <c r="B47" s="84">
        <f t="shared" si="10"/>
        <v>7253</v>
      </c>
      <c r="C47" s="81">
        <v>883</v>
      </c>
      <c r="D47" s="81">
        <v>492</v>
      </c>
      <c r="E47" s="81">
        <v>2049</v>
      </c>
      <c r="F47" s="81">
        <v>351</v>
      </c>
      <c r="G47" s="81">
        <v>72</v>
      </c>
      <c r="H47" s="81">
        <v>275</v>
      </c>
      <c r="I47" s="81">
        <v>0</v>
      </c>
      <c r="J47" s="81">
        <v>3131</v>
      </c>
    </row>
    <row r="48" spans="1:10">
      <c r="A48" s="170" t="s">
        <v>274</v>
      </c>
      <c r="B48" s="84">
        <f t="shared" si="10"/>
        <v>24809</v>
      </c>
      <c r="C48" s="81">
        <v>2441</v>
      </c>
      <c r="D48" s="81">
        <v>1447</v>
      </c>
      <c r="E48" s="81">
        <v>10659</v>
      </c>
      <c r="F48" s="81">
        <v>1539</v>
      </c>
      <c r="G48" s="81">
        <v>186</v>
      </c>
      <c r="H48" s="81">
        <v>513</v>
      </c>
      <c r="I48" s="81">
        <v>4</v>
      </c>
      <c r="J48" s="81">
        <v>8020</v>
      </c>
    </row>
    <row r="49" spans="1:10">
      <c r="A49" s="170" t="s">
        <v>275</v>
      </c>
      <c r="B49" s="84">
        <f t="shared" si="10"/>
        <v>1038</v>
      </c>
      <c r="C49" s="81">
        <v>141</v>
      </c>
      <c r="D49" s="81">
        <v>74</v>
      </c>
      <c r="E49" s="81">
        <v>537</v>
      </c>
      <c r="F49" s="81">
        <v>98</v>
      </c>
      <c r="G49" s="81">
        <v>15</v>
      </c>
      <c r="H49" s="81">
        <v>26</v>
      </c>
      <c r="I49" s="81">
        <v>0</v>
      </c>
      <c r="J49" s="81">
        <v>147</v>
      </c>
    </row>
    <row r="50" spans="1:10">
      <c r="A50" s="181" t="s">
        <v>300</v>
      </c>
      <c r="B50" s="86">
        <f t="shared" ref="B50:J50" si="11">SUM(B51:B56)</f>
        <v>126277</v>
      </c>
      <c r="C50" s="86">
        <f t="shared" si="11"/>
        <v>11185</v>
      </c>
      <c r="D50" s="86">
        <f t="shared" si="11"/>
        <v>7347</v>
      </c>
      <c r="E50" s="86">
        <f t="shared" si="11"/>
        <v>53547</v>
      </c>
      <c r="F50" s="86">
        <f t="shared" si="11"/>
        <v>6000</v>
      </c>
      <c r="G50" s="86">
        <f t="shared" si="11"/>
        <v>913</v>
      </c>
      <c r="H50" s="86">
        <f t="shared" si="11"/>
        <v>3059</v>
      </c>
      <c r="I50" s="86">
        <f t="shared" si="11"/>
        <v>14</v>
      </c>
      <c r="J50" s="86">
        <f t="shared" si="11"/>
        <v>44212</v>
      </c>
    </row>
    <row r="51" spans="1:10">
      <c r="A51" s="170" t="s">
        <v>244</v>
      </c>
      <c r="B51" s="84">
        <f t="shared" ref="B51" si="12">SUM(C51:J51)</f>
        <v>9732</v>
      </c>
      <c r="C51" s="81">
        <v>802</v>
      </c>
      <c r="D51" s="81">
        <v>246</v>
      </c>
      <c r="E51" s="81">
        <v>6702</v>
      </c>
      <c r="F51" s="81">
        <v>726</v>
      </c>
      <c r="G51" s="81">
        <v>103</v>
      </c>
      <c r="H51" s="81">
        <v>63</v>
      </c>
      <c r="I51" s="81">
        <v>1</v>
      </c>
      <c r="J51" s="81">
        <v>1089</v>
      </c>
    </row>
    <row r="52" spans="1:10">
      <c r="A52" s="170" t="s">
        <v>278</v>
      </c>
      <c r="B52" s="84">
        <f t="shared" ref="B52:B56" si="13">SUM(C52:J52)</f>
        <v>68575</v>
      </c>
      <c r="C52" s="81">
        <v>7121</v>
      </c>
      <c r="D52" s="81">
        <v>4381</v>
      </c>
      <c r="E52" s="81">
        <v>26984</v>
      </c>
      <c r="F52" s="81">
        <v>3390</v>
      </c>
      <c r="G52" s="81">
        <v>568</v>
      </c>
      <c r="H52" s="81">
        <v>1739</v>
      </c>
      <c r="I52" s="81">
        <v>11</v>
      </c>
      <c r="J52" s="81">
        <v>24381</v>
      </c>
    </row>
    <row r="53" spans="1:10">
      <c r="A53" s="170" t="s">
        <v>277</v>
      </c>
      <c r="B53" s="84">
        <f t="shared" si="13"/>
        <v>38291</v>
      </c>
      <c r="C53" s="81">
        <v>2376</v>
      </c>
      <c r="D53" s="81">
        <v>2226</v>
      </c>
      <c r="E53" s="81">
        <v>15114</v>
      </c>
      <c r="F53" s="81">
        <v>1334</v>
      </c>
      <c r="G53" s="81">
        <v>161</v>
      </c>
      <c r="H53" s="81">
        <v>1091</v>
      </c>
      <c r="I53" s="81">
        <v>2</v>
      </c>
      <c r="J53" s="81">
        <v>15987</v>
      </c>
    </row>
    <row r="54" spans="1:10">
      <c r="A54" s="170" t="s">
        <v>302</v>
      </c>
      <c r="B54" s="84">
        <f t="shared" si="13"/>
        <v>2109</v>
      </c>
      <c r="C54" s="81">
        <v>159</v>
      </c>
      <c r="D54" s="81">
        <v>21</v>
      </c>
      <c r="E54" s="81">
        <v>836</v>
      </c>
      <c r="F54" s="81">
        <v>197</v>
      </c>
      <c r="G54" s="81">
        <v>20</v>
      </c>
      <c r="H54" s="81">
        <v>54</v>
      </c>
      <c r="I54" s="81">
        <v>0</v>
      </c>
      <c r="J54" s="81">
        <v>822</v>
      </c>
    </row>
    <row r="55" spans="1:10">
      <c r="A55" s="170" t="s">
        <v>303</v>
      </c>
      <c r="B55" s="84">
        <f t="shared" si="13"/>
        <v>7438</v>
      </c>
      <c r="C55" s="81">
        <v>716</v>
      </c>
      <c r="D55" s="81">
        <v>465</v>
      </c>
      <c r="E55" s="81">
        <v>3840</v>
      </c>
      <c r="F55" s="81">
        <v>352</v>
      </c>
      <c r="G55" s="81">
        <v>60</v>
      </c>
      <c r="H55" s="81">
        <v>106</v>
      </c>
      <c r="I55" s="81">
        <v>0</v>
      </c>
      <c r="J55" s="81">
        <v>1899</v>
      </c>
    </row>
    <row r="56" spans="1:10">
      <c r="A56" s="170" t="s">
        <v>304</v>
      </c>
      <c r="B56" s="84">
        <f t="shared" si="13"/>
        <v>132</v>
      </c>
      <c r="C56" s="81">
        <v>11</v>
      </c>
      <c r="D56" s="81">
        <v>8</v>
      </c>
      <c r="E56" s="81">
        <v>71</v>
      </c>
      <c r="F56" s="81">
        <v>1</v>
      </c>
      <c r="G56" s="81">
        <v>1</v>
      </c>
      <c r="H56" s="81">
        <v>6</v>
      </c>
      <c r="I56" s="81">
        <v>0</v>
      </c>
      <c r="J56" s="81">
        <v>34</v>
      </c>
    </row>
    <row r="57" spans="1:10">
      <c r="A57" s="181" t="s">
        <v>305</v>
      </c>
      <c r="B57" s="86">
        <f t="shared" ref="B57:J57" si="14">SUM(B58:B63)</f>
        <v>100714</v>
      </c>
      <c r="C57" s="86">
        <f t="shared" si="14"/>
        <v>8868</v>
      </c>
      <c r="D57" s="86">
        <f t="shared" si="14"/>
        <v>4545</v>
      </c>
      <c r="E57" s="86">
        <f t="shared" si="14"/>
        <v>48149</v>
      </c>
      <c r="F57" s="86">
        <f t="shared" si="14"/>
        <v>5387</v>
      </c>
      <c r="G57" s="86">
        <f t="shared" si="14"/>
        <v>640</v>
      </c>
      <c r="H57" s="86">
        <f t="shared" si="14"/>
        <v>3433</v>
      </c>
      <c r="I57" s="86">
        <f t="shared" si="14"/>
        <v>6</v>
      </c>
      <c r="J57" s="86">
        <f t="shared" si="14"/>
        <v>29686</v>
      </c>
    </row>
    <row r="58" spans="1:10">
      <c r="A58" s="170" t="s">
        <v>283</v>
      </c>
      <c r="B58" s="84">
        <f>SUM(C58:J58)</f>
        <v>4159</v>
      </c>
      <c r="C58" s="81">
        <v>418</v>
      </c>
      <c r="D58" s="81">
        <v>107</v>
      </c>
      <c r="E58" s="81">
        <v>2475</v>
      </c>
      <c r="F58" s="81">
        <v>425</v>
      </c>
      <c r="G58" s="81">
        <v>41</v>
      </c>
      <c r="H58" s="81">
        <v>56</v>
      </c>
      <c r="I58" s="81">
        <v>0</v>
      </c>
      <c r="J58" s="81">
        <v>637</v>
      </c>
    </row>
    <row r="59" spans="1:10">
      <c r="A59" s="170" t="s">
        <v>279</v>
      </c>
      <c r="B59" s="84">
        <f>SUM(C59:J59)</f>
        <v>5520</v>
      </c>
      <c r="C59" s="81">
        <v>433</v>
      </c>
      <c r="D59" s="81">
        <v>153</v>
      </c>
      <c r="E59" s="81">
        <v>3041</v>
      </c>
      <c r="F59" s="81">
        <v>474</v>
      </c>
      <c r="G59" s="81">
        <v>28</v>
      </c>
      <c r="H59" s="81">
        <v>58</v>
      </c>
      <c r="I59" s="81">
        <v>1</v>
      </c>
      <c r="J59" s="81">
        <v>1332</v>
      </c>
    </row>
    <row r="60" spans="1:10">
      <c r="A60" s="170" t="s">
        <v>280</v>
      </c>
      <c r="B60" s="84">
        <f t="shared" ref="B60" si="15">SUM(C60:J60)</f>
        <v>3737</v>
      </c>
      <c r="C60" s="81">
        <v>335</v>
      </c>
      <c r="D60" s="81">
        <v>211</v>
      </c>
      <c r="E60" s="81">
        <v>2073</v>
      </c>
      <c r="F60" s="81">
        <v>215</v>
      </c>
      <c r="G60" s="81">
        <v>27</v>
      </c>
      <c r="H60" s="81">
        <v>125</v>
      </c>
      <c r="I60" s="81">
        <v>0</v>
      </c>
      <c r="J60" s="81">
        <v>751</v>
      </c>
    </row>
    <row r="61" spans="1:10">
      <c r="A61" s="170" t="s">
        <v>306</v>
      </c>
      <c r="B61" s="84">
        <f>SUM(C61:J61)</f>
        <v>3216</v>
      </c>
      <c r="C61" s="81">
        <v>404</v>
      </c>
      <c r="D61" s="81">
        <v>83</v>
      </c>
      <c r="E61" s="81">
        <v>1445</v>
      </c>
      <c r="F61" s="81">
        <v>227</v>
      </c>
      <c r="G61" s="81">
        <v>62</v>
      </c>
      <c r="H61" s="81">
        <v>61</v>
      </c>
      <c r="I61" s="81">
        <v>0</v>
      </c>
      <c r="J61" s="81">
        <v>934</v>
      </c>
    </row>
    <row r="62" spans="1:10">
      <c r="A62" s="170" t="s">
        <v>281</v>
      </c>
      <c r="B62" s="84">
        <f>SUM(C62:J62)</f>
        <v>13472</v>
      </c>
      <c r="C62" s="81">
        <v>818</v>
      </c>
      <c r="D62" s="81">
        <v>198</v>
      </c>
      <c r="E62" s="81">
        <v>10158</v>
      </c>
      <c r="F62" s="81">
        <v>1093</v>
      </c>
      <c r="G62" s="81">
        <v>73</v>
      </c>
      <c r="H62" s="81">
        <v>114</v>
      </c>
      <c r="I62" s="81">
        <v>1</v>
      </c>
      <c r="J62" s="81">
        <v>1017</v>
      </c>
    </row>
    <row r="63" spans="1:10">
      <c r="A63" s="170" t="s">
        <v>282</v>
      </c>
      <c r="B63" s="84">
        <f>SUM(C63:J63)</f>
        <v>70610</v>
      </c>
      <c r="C63" s="81">
        <v>6460</v>
      </c>
      <c r="D63" s="81">
        <v>3793</v>
      </c>
      <c r="E63" s="81">
        <v>28957</v>
      </c>
      <c r="F63" s="81">
        <v>2953</v>
      </c>
      <c r="G63" s="81">
        <v>409</v>
      </c>
      <c r="H63" s="81">
        <v>3019</v>
      </c>
      <c r="I63" s="81">
        <v>4</v>
      </c>
      <c r="J63" s="81">
        <v>25015</v>
      </c>
    </row>
    <row r="64" spans="1:10">
      <c r="A64" s="181" t="s">
        <v>307</v>
      </c>
      <c r="B64" s="86">
        <f>SUM(B65:B71)</f>
        <v>106627</v>
      </c>
      <c r="C64" s="86">
        <f t="shared" ref="C64:J64" si="16">SUM(C65:C71)</f>
        <v>10512</v>
      </c>
      <c r="D64" s="86">
        <f t="shared" si="16"/>
        <v>4252</v>
      </c>
      <c r="E64" s="86">
        <f t="shared" si="16"/>
        <v>39853</v>
      </c>
      <c r="F64" s="86">
        <f t="shared" si="16"/>
        <v>6052</v>
      </c>
      <c r="G64" s="86">
        <f t="shared" si="16"/>
        <v>1141</v>
      </c>
      <c r="H64" s="86">
        <f t="shared" si="16"/>
        <v>1869</v>
      </c>
      <c r="I64" s="86">
        <f t="shared" si="16"/>
        <v>10</v>
      </c>
      <c r="J64" s="86">
        <f t="shared" si="16"/>
        <v>42938</v>
      </c>
    </row>
    <row r="65" spans="1:10">
      <c r="A65" s="170" t="s">
        <v>308</v>
      </c>
      <c r="B65" s="84">
        <f t="shared" ref="B65:B81" si="17">SUM(C65:J65)</f>
        <v>24</v>
      </c>
      <c r="C65" s="81">
        <v>0</v>
      </c>
      <c r="D65" s="81">
        <v>0</v>
      </c>
      <c r="E65" s="81">
        <v>9</v>
      </c>
      <c r="F65" s="81">
        <v>0</v>
      </c>
      <c r="G65" s="81">
        <v>0</v>
      </c>
      <c r="H65" s="81">
        <v>1</v>
      </c>
      <c r="I65" s="81">
        <v>0</v>
      </c>
      <c r="J65" s="81">
        <v>14</v>
      </c>
    </row>
    <row r="66" spans="1:10">
      <c r="A66" s="170" t="s">
        <v>284</v>
      </c>
      <c r="B66" s="84">
        <f t="shared" si="17"/>
        <v>23664</v>
      </c>
      <c r="C66" s="81">
        <v>2641</v>
      </c>
      <c r="D66" s="81">
        <v>847</v>
      </c>
      <c r="E66" s="81">
        <v>8681</v>
      </c>
      <c r="F66" s="81">
        <v>1635</v>
      </c>
      <c r="G66" s="81">
        <v>296</v>
      </c>
      <c r="H66" s="81">
        <v>467</v>
      </c>
      <c r="I66" s="81">
        <v>2</v>
      </c>
      <c r="J66" s="81">
        <v>9095</v>
      </c>
    </row>
    <row r="67" spans="1:10">
      <c r="A67" s="170" t="s">
        <v>285</v>
      </c>
      <c r="B67" s="84">
        <f t="shared" si="17"/>
        <v>65612</v>
      </c>
      <c r="C67" s="81">
        <v>6406</v>
      </c>
      <c r="D67" s="81">
        <v>2573</v>
      </c>
      <c r="E67" s="81">
        <v>26203</v>
      </c>
      <c r="F67" s="81">
        <v>4016</v>
      </c>
      <c r="G67" s="81">
        <v>693</v>
      </c>
      <c r="H67" s="81">
        <v>918</v>
      </c>
      <c r="I67" s="81">
        <v>6</v>
      </c>
      <c r="J67" s="81">
        <v>24797</v>
      </c>
    </row>
    <row r="68" spans="1:10">
      <c r="A68" s="170" t="s">
        <v>286</v>
      </c>
      <c r="B68" s="84">
        <f t="shared" si="17"/>
        <v>705</v>
      </c>
      <c r="C68" s="81">
        <v>43</v>
      </c>
      <c r="D68" s="81">
        <v>30</v>
      </c>
      <c r="E68" s="81">
        <v>221</v>
      </c>
      <c r="F68" s="81">
        <v>5</v>
      </c>
      <c r="G68" s="81">
        <v>9</v>
      </c>
      <c r="H68" s="81">
        <v>11</v>
      </c>
      <c r="I68" s="81">
        <v>0</v>
      </c>
      <c r="J68" s="81">
        <v>386</v>
      </c>
    </row>
    <row r="69" spans="1:10">
      <c r="A69" s="170" t="s">
        <v>287</v>
      </c>
      <c r="B69" s="84">
        <f t="shared" si="17"/>
        <v>7292</v>
      </c>
      <c r="C69" s="81">
        <v>390</v>
      </c>
      <c r="D69" s="81">
        <v>228</v>
      </c>
      <c r="E69" s="81">
        <v>1800</v>
      </c>
      <c r="F69" s="81">
        <v>82</v>
      </c>
      <c r="G69" s="81">
        <v>52</v>
      </c>
      <c r="H69" s="81">
        <v>226</v>
      </c>
      <c r="I69" s="81">
        <v>0</v>
      </c>
      <c r="J69" s="81">
        <v>4514</v>
      </c>
    </row>
    <row r="70" spans="1:10">
      <c r="A70" s="170" t="s">
        <v>288</v>
      </c>
      <c r="B70" s="84">
        <f t="shared" ref="B70:B71" si="18">SUM(C70:J70)</f>
        <v>9264</v>
      </c>
      <c r="C70" s="81">
        <v>1032</v>
      </c>
      <c r="D70" s="81">
        <v>573</v>
      </c>
      <c r="E70" s="81">
        <v>2928</v>
      </c>
      <c r="F70" s="81">
        <v>299</v>
      </c>
      <c r="G70" s="81">
        <v>91</v>
      </c>
      <c r="H70" s="81">
        <v>243</v>
      </c>
      <c r="I70" s="81">
        <v>2</v>
      </c>
      <c r="J70" s="81">
        <v>4096</v>
      </c>
    </row>
    <row r="71" spans="1:10">
      <c r="A71" s="170" t="s">
        <v>311</v>
      </c>
      <c r="B71" s="84">
        <f t="shared" si="18"/>
        <v>66</v>
      </c>
      <c r="C71" s="81">
        <v>0</v>
      </c>
      <c r="D71" s="81">
        <v>1</v>
      </c>
      <c r="E71" s="81">
        <v>11</v>
      </c>
      <c r="F71" s="81">
        <v>15</v>
      </c>
      <c r="G71" s="81">
        <v>0</v>
      </c>
      <c r="H71" s="81">
        <v>3</v>
      </c>
      <c r="I71" s="81">
        <v>0</v>
      </c>
      <c r="J71" s="81">
        <v>36</v>
      </c>
    </row>
    <row r="72" spans="1:10">
      <c r="A72" s="181" t="s">
        <v>91</v>
      </c>
      <c r="B72" s="86">
        <f t="shared" si="17"/>
        <v>83</v>
      </c>
      <c r="C72" s="79">
        <v>0</v>
      </c>
      <c r="D72" s="79">
        <v>1</v>
      </c>
      <c r="E72" s="79">
        <v>21</v>
      </c>
      <c r="F72" s="79">
        <v>15</v>
      </c>
      <c r="G72" s="79">
        <v>0</v>
      </c>
      <c r="H72" s="79">
        <v>3</v>
      </c>
      <c r="I72" s="79">
        <v>0</v>
      </c>
      <c r="J72" s="79">
        <v>43</v>
      </c>
    </row>
    <row r="73" spans="1:10">
      <c r="A73" s="195" t="s">
        <v>360</v>
      </c>
      <c r="B73" s="86">
        <f>SUM(C73:J73)</f>
        <v>32870</v>
      </c>
      <c r="C73" s="86">
        <f>SUM(C75:C81)</f>
        <v>3556</v>
      </c>
      <c r="D73" s="86">
        <f t="shared" ref="D73:J73" si="19">SUM(D75:D81)</f>
        <v>171</v>
      </c>
      <c r="E73" s="86">
        <f t="shared" si="19"/>
        <v>20578</v>
      </c>
      <c r="F73" s="86">
        <f t="shared" si="19"/>
        <v>64</v>
      </c>
      <c r="G73" s="86">
        <f t="shared" si="19"/>
        <v>463</v>
      </c>
      <c r="H73" s="86">
        <f t="shared" si="19"/>
        <v>4384</v>
      </c>
      <c r="I73" s="86">
        <f t="shared" si="19"/>
        <v>1</v>
      </c>
      <c r="J73" s="86">
        <f t="shared" si="19"/>
        <v>3653</v>
      </c>
    </row>
    <row r="74" spans="1:10">
      <c r="A74" s="197" t="s">
        <v>92</v>
      </c>
      <c r="B74" s="86">
        <f>SUM(C74:J74)</f>
        <v>768</v>
      </c>
      <c r="C74" s="86">
        <v>58</v>
      </c>
      <c r="D74" s="86">
        <v>1</v>
      </c>
      <c r="E74" s="86">
        <v>611</v>
      </c>
      <c r="F74" s="86">
        <v>3</v>
      </c>
      <c r="G74" s="86">
        <v>34</v>
      </c>
      <c r="H74" s="86">
        <v>34</v>
      </c>
      <c r="I74" s="86">
        <v>0</v>
      </c>
      <c r="J74" s="86">
        <v>27</v>
      </c>
    </row>
    <row r="75" spans="1:10" ht="12.75">
      <c r="A75" s="193" t="s">
        <v>319</v>
      </c>
      <c r="B75" s="84">
        <f>SUM(C75:J75)</f>
        <v>26</v>
      </c>
      <c r="C75" s="81">
        <v>2</v>
      </c>
      <c r="D75" s="81">
        <v>0</v>
      </c>
      <c r="E75" s="81">
        <v>23</v>
      </c>
      <c r="F75" s="81">
        <v>0</v>
      </c>
      <c r="G75" s="81">
        <v>0</v>
      </c>
      <c r="H75" s="81">
        <v>0</v>
      </c>
      <c r="I75" s="81">
        <v>0</v>
      </c>
      <c r="J75" s="81">
        <v>1</v>
      </c>
    </row>
    <row r="76" spans="1:10" ht="12.75">
      <c r="A76" s="193" t="s">
        <v>318</v>
      </c>
      <c r="B76" s="84">
        <f t="shared" ref="B76" si="20">SUM(C76:J76)</f>
        <v>469</v>
      </c>
      <c r="C76" s="81">
        <v>32</v>
      </c>
      <c r="D76" s="81">
        <v>1</v>
      </c>
      <c r="E76" s="81">
        <v>371</v>
      </c>
      <c r="F76" s="81">
        <v>1</v>
      </c>
      <c r="G76" s="81">
        <v>22</v>
      </c>
      <c r="H76" s="81">
        <v>26</v>
      </c>
      <c r="I76" s="81">
        <v>0</v>
      </c>
      <c r="J76" s="81">
        <v>16</v>
      </c>
    </row>
    <row r="77" spans="1:10">
      <c r="A77" s="193" t="s">
        <v>320</v>
      </c>
      <c r="B77" s="84">
        <f t="shared" ref="B77" si="21">SUM(C77:J77)</f>
        <v>273</v>
      </c>
      <c r="C77" s="81">
        <v>24</v>
      </c>
      <c r="D77" s="81">
        <v>0</v>
      </c>
      <c r="E77" s="81">
        <v>217</v>
      </c>
      <c r="F77" s="81">
        <v>2</v>
      </c>
      <c r="G77" s="81">
        <v>12</v>
      </c>
      <c r="H77" s="81">
        <v>8</v>
      </c>
      <c r="I77" s="81">
        <v>0</v>
      </c>
      <c r="J77" s="81">
        <v>10</v>
      </c>
    </row>
    <row r="78" spans="1:10">
      <c r="A78" s="169" t="s">
        <v>309</v>
      </c>
      <c r="B78" s="84">
        <f t="shared" ref="B78" si="22">SUM(C78:J78)</f>
        <v>4</v>
      </c>
      <c r="C78" s="81">
        <v>0</v>
      </c>
      <c r="D78" s="81">
        <v>0</v>
      </c>
      <c r="E78" s="81">
        <v>4</v>
      </c>
      <c r="F78" s="81">
        <v>0</v>
      </c>
      <c r="G78" s="81">
        <v>0</v>
      </c>
      <c r="H78" s="81">
        <v>0</v>
      </c>
      <c r="I78" s="81">
        <v>0</v>
      </c>
      <c r="J78" s="81">
        <v>0</v>
      </c>
    </row>
    <row r="79" spans="1:10">
      <c r="A79" s="169" t="s">
        <v>310</v>
      </c>
      <c r="B79" s="84">
        <f>SUM(C79:J79)</f>
        <v>3</v>
      </c>
      <c r="C79" s="81">
        <v>0</v>
      </c>
      <c r="D79" s="81">
        <v>0</v>
      </c>
      <c r="E79" s="81">
        <v>3</v>
      </c>
      <c r="F79" s="81">
        <v>0</v>
      </c>
      <c r="G79" s="81">
        <v>0</v>
      </c>
      <c r="H79" s="81">
        <v>0</v>
      </c>
      <c r="I79" s="81">
        <v>0</v>
      </c>
      <c r="J79" s="81">
        <v>0</v>
      </c>
    </row>
    <row r="80" spans="1:10">
      <c r="A80" s="169" t="s">
        <v>289</v>
      </c>
      <c r="B80" s="84">
        <f>SUM(C80:J80)</f>
        <v>10</v>
      </c>
      <c r="C80" s="81">
        <v>0</v>
      </c>
      <c r="D80" s="81">
        <v>0</v>
      </c>
      <c r="E80" s="81">
        <v>3</v>
      </c>
      <c r="F80" s="81">
        <v>0</v>
      </c>
      <c r="G80" s="81">
        <v>0</v>
      </c>
      <c r="H80" s="81">
        <v>0</v>
      </c>
      <c r="I80" s="81">
        <v>0</v>
      </c>
      <c r="J80" s="81">
        <v>7</v>
      </c>
    </row>
    <row r="81" spans="1:10">
      <c r="A81" s="172" t="s">
        <v>90</v>
      </c>
      <c r="B81" s="145">
        <f t="shared" si="17"/>
        <v>32085</v>
      </c>
      <c r="C81" s="145">
        <v>3498</v>
      </c>
      <c r="D81" s="145">
        <v>170</v>
      </c>
      <c r="E81" s="145">
        <v>19957</v>
      </c>
      <c r="F81" s="145">
        <v>61</v>
      </c>
      <c r="G81" s="145">
        <v>429</v>
      </c>
      <c r="H81" s="145">
        <v>4350</v>
      </c>
      <c r="I81" s="145">
        <v>1</v>
      </c>
      <c r="J81" s="145">
        <v>3619</v>
      </c>
    </row>
    <row r="82" spans="1:10" s="21" customFormat="1">
      <c r="A82" s="5"/>
      <c r="B82" s="10"/>
      <c r="C82" s="74"/>
      <c r="D82" s="74"/>
      <c r="E82" s="10"/>
      <c r="F82" s="10"/>
      <c r="G82" s="74"/>
      <c r="H82" s="74"/>
      <c r="I82" s="74"/>
      <c r="J82" s="74"/>
    </row>
    <row r="83" spans="1:10">
      <c r="A83" s="5" t="s">
        <v>89</v>
      </c>
      <c r="B83" s="10"/>
      <c r="C83" s="74"/>
      <c r="D83" s="74"/>
      <c r="E83" s="10"/>
      <c r="F83" s="10"/>
      <c r="G83" s="74"/>
      <c r="H83" s="74"/>
      <c r="I83" s="74"/>
      <c r="J83" s="74"/>
    </row>
    <row r="84" spans="1:10">
      <c r="A84" s="152" t="s">
        <v>156</v>
      </c>
      <c r="G84" s="74"/>
    </row>
    <row r="85" spans="1:10">
      <c r="A85" s="152" t="s">
        <v>157</v>
      </c>
    </row>
    <row r="86" spans="1:10">
      <c r="A86" s="152" t="s">
        <v>88</v>
      </c>
    </row>
    <row r="87" spans="1:10">
      <c r="A87" s="5" t="s">
        <v>87</v>
      </c>
    </row>
    <row r="88" spans="1:10">
      <c r="A88" s="5" t="s">
        <v>99</v>
      </c>
    </row>
    <row r="89" spans="1:10">
      <c r="A89" s="5" t="s">
        <v>86</v>
      </c>
    </row>
    <row r="90" spans="1:10">
      <c r="A90" s="5" t="s">
        <v>102</v>
      </c>
    </row>
    <row r="91" spans="1:10">
      <c r="A91" s="5" t="s">
        <v>375</v>
      </c>
    </row>
    <row r="92" spans="1:10">
      <c r="A92" s="5" t="s">
        <v>359</v>
      </c>
    </row>
    <row r="107" spans="2:10">
      <c r="B107" s="10"/>
      <c r="C107" s="10"/>
      <c r="D107" s="10"/>
      <c r="E107" s="10"/>
      <c r="F107" s="10"/>
      <c r="G107" s="10"/>
      <c r="H107" s="10"/>
      <c r="I107" s="10"/>
      <c r="J107" s="10"/>
    </row>
  </sheetData>
  <pageMargins left="0.44" right="0.17" top="1" bottom="1" header="0.5" footer="0.5"/>
  <pageSetup firstPageNumber="21" fitToHeight="2" orientation="portrait" useFirstPageNumber="1" r:id="rId1"/>
  <headerFooter alignWithMargins="0">
    <oddFooter>&amp;C&amp;P of 31</oddFooter>
    <firstFooter>&amp;C1-19</firstFooter>
  </headerFooter>
  <rowBreaks count="1" manualBreakCount="1">
    <brk id="56" max="9" man="1"/>
  </rowBreaks>
  <ignoredErrors>
    <ignoredError sqref="B33 B42 B50 B57 B10:H10 I10:J10 B17 C33:H33 I33:J33 C42:J42 C57:J57 B64:B73 B27" formula="1"/>
    <ignoredError sqref="C64:J73"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showGridLines="0" zoomScaleNormal="100" workbookViewId="0">
      <pane xSplit="1" ySplit="8" topLeftCell="B9" activePane="bottomRight" state="frozen"/>
      <selection activeCell="M1" sqref="M1"/>
      <selection pane="topRight" activeCell="M1" sqref="M1"/>
      <selection pane="bottomLeft" activeCell="M1" sqref="M1"/>
      <selection pane="bottomRight" activeCell="L1" sqref="L1"/>
    </sheetView>
  </sheetViews>
  <sheetFormatPr defaultColWidth="9.33203125" defaultRowHeight="11.25"/>
  <cols>
    <col min="1" max="1" width="29.6640625" style="3" customWidth="1"/>
    <col min="2" max="2" width="9.1640625" style="1" customWidth="1"/>
    <col min="3" max="3" width="9.33203125" style="1" customWidth="1"/>
    <col min="4" max="4" width="7.83203125" style="1" customWidth="1"/>
    <col min="5" max="5" width="8.5" style="1" customWidth="1"/>
    <col min="6" max="6" width="6.6640625" style="1" customWidth="1"/>
    <col min="7" max="7" width="9.1640625" style="1" customWidth="1"/>
    <col min="8" max="8" width="9" style="1" customWidth="1"/>
    <col min="9" max="9" width="9.33203125" style="1" customWidth="1"/>
    <col min="10" max="10" width="9.6640625" style="1" customWidth="1"/>
    <col min="11" max="11" width="6.6640625" style="1" customWidth="1"/>
    <col min="12" max="16384" width="9.33203125" style="1"/>
  </cols>
  <sheetData>
    <row r="1" spans="1:10">
      <c r="A1" s="33" t="s">
        <v>96</v>
      </c>
      <c r="B1" s="33"/>
      <c r="C1" s="33"/>
      <c r="D1" s="33"/>
      <c r="E1" s="33"/>
      <c r="F1" s="33"/>
      <c r="G1" s="33"/>
      <c r="H1" s="33"/>
      <c r="I1" s="33"/>
      <c r="J1" s="33"/>
    </row>
    <row r="2" spans="1:10" ht="13.5" customHeight="1">
      <c r="A2" s="33" t="s">
        <v>165</v>
      </c>
      <c r="B2" s="33"/>
      <c r="C2" s="33"/>
      <c r="D2" s="33"/>
      <c r="E2" s="33"/>
      <c r="F2" s="33"/>
      <c r="G2" s="33"/>
      <c r="H2" s="33"/>
      <c r="I2" s="33"/>
      <c r="J2" s="33"/>
    </row>
    <row r="3" spans="1:10">
      <c r="A3" s="33" t="s">
        <v>79</v>
      </c>
      <c r="B3" s="33"/>
      <c r="C3" s="33"/>
      <c r="D3" s="33"/>
      <c r="E3" s="33"/>
      <c r="F3" s="33"/>
      <c r="G3" s="33"/>
      <c r="H3" s="33"/>
      <c r="I3" s="33"/>
      <c r="J3" s="33"/>
    </row>
    <row r="4" spans="1:10">
      <c r="A4" s="33" t="str">
        <f>'Table 14'!A4</f>
        <v>DECEMBER 31, 2018  1/</v>
      </c>
      <c r="B4" s="33"/>
      <c r="C4" s="33"/>
      <c r="D4" s="33"/>
      <c r="E4" s="33"/>
      <c r="F4" s="33"/>
      <c r="G4" s="33"/>
      <c r="H4" s="33"/>
      <c r="I4" s="33"/>
      <c r="J4" s="33"/>
    </row>
    <row r="6" spans="1:10" s="43" customFormat="1" ht="30.75" customHeight="1">
      <c r="A6" s="164" t="s">
        <v>77</v>
      </c>
      <c r="B6" s="165" t="s">
        <v>166</v>
      </c>
      <c r="C6" s="165" t="s">
        <v>167</v>
      </c>
      <c r="D6" s="165" t="s">
        <v>168</v>
      </c>
      <c r="E6" s="166" t="s">
        <v>94</v>
      </c>
      <c r="F6" s="165" t="s">
        <v>169</v>
      </c>
      <c r="G6" s="165" t="s">
        <v>170</v>
      </c>
      <c r="H6" s="166" t="s">
        <v>93</v>
      </c>
      <c r="I6" s="165" t="s">
        <v>171</v>
      </c>
      <c r="J6" s="165" t="s">
        <v>172</v>
      </c>
    </row>
    <row r="7" spans="1:10">
      <c r="A7" s="190" t="s">
        <v>317</v>
      </c>
      <c r="B7" s="121">
        <f>B8+B81</f>
        <v>203725</v>
      </c>
      <c r="C7" s="121">
        <f t="shared" ref="C7:J7" si="0">(C8+C81)</f>
        <v>5085</v>
      </c>
      <c r="D7" s="121">
        <f t="shared" si="0"/>
        <v>1403</v>
      </c>
      <c r="E7" s="121">
        <f t="shared" si="0"/>
        <v>7133</v>
      </c>
      <c r="F7" s="121">
        <f t="shared" si="0"/>
        <v>1868</v>
      </c>
      <c r="G7" s="121">
        <f t="shared" si="0"/>
        <v>631</v>
      </c>
      <c r="H7" s="121">
        <f t="shared" si="0"/>
        <v>4086</v>
      </c>
      <c r="I7" s="121">
        <f t="shared" si="0"/>
        <v>0</v>
      </c>
      <c r="J7" s="121">
        <f t="shared" si="0"/>
        <v>183519</v>
      </c>
    </row>
    <row r="8" spans="1:10">
      <c r="A8" s="190" t="s">
        <v>248</v>
      </c>
      <c r="B8" s="86">
        <f>B9+B10+B17+B33+B42+B50+B57+B64+B73-B81</f>
        <v>199591</v>
      </c>
      <c r="C8" s="86">
        <f t="shared" ref="C8:J8" si="1">C9+C10+C17+C33+C42+C50+C57+C64+C73-C81</f>
        <v>4829</v>
      </c>
      <c r="D8" s="86">
        <f t="shared" si="1"/>
        <v>1396</v>
      </c>
      <c r="E8" s="86">
        <f t="shared" si="1"/>
        <v>6945</v>
      </c>
      <c r="F8" s="86">
        <f t="shared" si="1"/>
        <v>1866</v>
      </c>
      <c r="G8" s="86">
        <f t="shared" si="1"/>
        <v>574</v>
      </c>
      <c r="H8" s="86">
        <f t="shared" si="1"/>
        <v>3329</v>
      </c>
      <c r="I8" s="86">
        <f t="shared" si="1"/>
        <v>0</v>
      </c>
      <c r="J8" s="86">
        <f t="shared" si="1"/>
        <v>180652</v>
      </c>
    </row>
    <row r="9" spans="1:10">
      <c r="A9" s="190" t="s">
        <v>245</v>
      </c>
      <c r="B9" s="86">
        <f>SUM(C9:J9)</f>
        <v>1151</v>
      </c>
      <c r="C9" s="79">
        <v>74</v>
      </c>
      <c r="D9" s="79">
        <v>37</v>
      </c>
      <c r="E9" s="79">
        <v>103</v>
      </c>
      <c r="F9" s="79">
        <v>9</v>
      </c>
      <c r="G9" s="79">
        <v>7</v>
      </c>
      <c r="H9" s="79">
        <v>108</v>
      </c>
      <c r="I9" s="79">
        <v>0</v>
      </c>
      <c r="J9" s="79">
        <v>813</v>
      </c>
    </row>
    <row r="10" spans="1:10">
      <c r="A10" s="190" t="s">
        <v>249</v>
      </c>
      <c r="B10" s="86">
        <f t="shared" ref="B10:J10" si="2">SUM(B11:B16)</f>
        <v>9473</v>
      </c>
      <c r="C10" s="86">
        <f t="shared" si="2"/>
        <v>311</v>
      </c>
      <c r="D10" s="86">
        <f t="shared" si="2"/>
        <v>114</v>
      </c>
      <c r="E10" s="86">
        <f t="shared" si="2"/>
        <v>519</v>
      </c>
      <c r="F10" s="86">
        <f t="shared" si="2"/>
        <v>193</v>
      </c>
      <c r="G10" s="86">
        <f t="shared" si="2"/>
        <v>29</v>
      </c>
      <c r="H10" s="86">
        <f t="shared" si="2"/>
        <v>246</v>
      </c>
      <c r="I10" s="86">
        <f t="shared" si="2"/>
        <v>0</v>
      </c>
      <c r="J10" s="86">
        <f t="shared" si="2"/>
        <v>8061</v>
      </c>
    </row>
    <row r="11" spans="1:10">
      <c r="A11" s="193" t="s">
        <v>250</v>
      </c>
      <c r="B11" s="84">
        <f>SUM(C11:J11)</f>
        <v>426</v>
      </c>
      <c r="C11" s="81">
        <v>18</v>
      </c>
      <c r="D11" s="81">
        <v>2</v>
      </c>
      <c r="E11" s="81">
        <v>25</v>
      </c>
      <c r="F11" s="81">
        <v>27</v>
      </c>
      <c r="G11" s="81">
        <v>1</v>
      </c>
      <c r="H11" s="81">
        <v>2</v>
      </c>
      <c r="I11" s="81">
        <v>0</v>
      </c>
      <c r="J11" s="81">
        <v>351</v>
      </c>
    </row>
    <row r="12" spans="1:10">
      <c r="A12" s="193" t="s">
        <v>255</v>
      </c>
      <c r="B12" s="84">
        <f>SUM(C12:J12)</f>
        <v>787</v>
      </c>
      <c r="C12" s="81">
        <v>54</v>
      </c>
      <c r="D12" s="81">
        <v>5</v>
      </c>
      <c r="E12" s="81">
        <v>124</v>
      </c>
      <c r="F12" s="81">
        <v>95</v>
      </c>
      <c r="G12" s="81">
        <v>3</v>
      </c>
      <c r="H12" s="81">
        <v>15</v>
      </c>
      <c r="I12" s="81">
        <v>0</v>
      </c>
      <c r="J12" s="81">
        <v>491</v>
      </c>
    </row>
    <row r="13" spans="1:10">
      <c r="A13" s="170" t="s">
        <v>251</v>
      </c>
      <c r="B13" s="84">
        <f t="shared" ref="B13" si="3">SUM(C13:J13)</f>
        <v>1920</v>
      </c>
      <c r="C13" s="81">
        <v>50</v>
      </c>
      <c r="D13" s="81">
        <v>33</v>
      </c>
      <c r="E13" s="81">
        <v>81</v>
      </c>
      <c r="F13" s="81">
        <v>19</v>
      </c>
      <c r="G13" s="81">
        <v>2</v>
      </c>
      <c r="H13" s="81">
        <v>48</v>
      </c>
      <c r="I13" s="81">
        <v>0</v>
      </c>
      <c r="J13" s="81">
        <v>1687</v>
      </c>
    </row>
    <row r="14" spans="1:10">
      <c r="A14" s="193" t="s">
        <v>252</v>
      </c>
      <c r="B14" s="84">
        <f>SUM(C14:J14)</f>
        <v>2623</v>
      </c>
      <c r="C14" s="81">
        <v>67</v>
      </c>
      <c r="D14" s="81">
        <v>13</v>
      </c>
      <c r="E14" s="81">
        <v>77</v>
      </c>
      <c r="F14" s="81">
        <v>23</v>
      </c>
      <c r="G14" s="81">
        <v>12</v>
      </c>
      <c r="H14" s="81">
        <v>34</v>
      </c>
      <c r="I14" s="81">
        <v>0</v>
      </c>
      <c r="J14" s="81">
        <v>2397</v>
      </c>
    </row>
    <row r="15" spans="1:10">
      <c r="A15" s="193" t="s">
        <v>253</v>
      </c>
      <c r="B15" s="84">
        <f>SUM(C15:J15)</f>
        <v>278</v>
      </c>
      <c r="C15" s="81">
        <v>20</v>
      </c>
      <c r="D15" s="81">
        <v>3</v>
      </c>
      <c r="E15" s="81">
        <v>12</v>
      </c>
      <c r="F15" s="81">
        <v>10</v>
      </c>
      <c r="G15" s="81">
        <v>2</v>
      </c>
      <c r="H15" s="81">
        <v>10</v>
      </c>
      <c r="I15" s="81">
        <v>0</v>
      </c>
      <c r="J15" s="81">
        <v>221</v>
      </c>
    </row>
    <row r="16" spans="1:10">
      <c r="A16" s="170" t="s">
        <v>254</v>
      </c>
      <c r="B16" s="84">
        <f t="shared" ref="B16" si="4">SUM(C16:J16)</f>
        <v>3439</v>
      </c>
      <c r="C16" s="81">
        <v>102</v>
      </c>
      <c r="D16" s="81">
        <v>58</v>
      </c>
      <c r="E16" s="81">
        <v>200</v>
      </c>
      <c r="F16" s="81">
        <v>19</v>
      </c>
      <c r="G16" s="81">
        <v>9</v>
      </c>
      <c r="H16" s="81">
        <v>137</v>
      </c>
      <c r="I16" s="81">
        <v>0</v>
      </c>
      <c r="J16" s="81">
        <v>2914</v>
      </c>
    </row>
    <row r="17" spans="1:10">
      <c r="A17" s="190" t="s">
        <v>246</v>
      </c>
      <c r="B17" s="86">
        <f t="shared" ref="B17:J17" si="5">SUM(B18:B32)</f>
        <v>36255</v>
      </c>
      <c r="C17" s="86">
        <f t="shared" si="5"/>
        <v>824</v>
      </c>
      <c r="D17" s="86">
        <f t="shared" si="5"/>
        <v>236</v>
      </c>
      <c r="E17" s="86">
        <f t="shared" si="5"/>
        <v>1055</v>
      </c>
      <c r="F17" s="86">
        <f t="shared" si="5"/>
        <v>307</v>
      </c>
      <c r="G17" s="86">
        <f t="shared" si="5"/>
        <v>140</v>
      </c>
      <c r="H17" s="86">
        <f t="shared" si="5"/>
        <v>522</v>
      </c>
      <c r="I17" s="86">
        <f t="shared" si="5"/>
        <v>0</v>
      </c>
      <c r="J17" s="86">
        <f t="shared" si="5"/>
        <v>33171</v>
      </c>
    </row>
    <row r="18" spans="1:10">
      <c r="A18" s="170" t="s">
        <v>263</v>
      </c>
      <c r="B18" s="84">
        <f t="shared" ref="B18" si="6">SUM(C18:J18)</f>
        <v>989</v>
      </c>
      <c r="C18" s="81">
        <v>38</v>
      </c>
      <c r="D18" s="81">
        <v>11</v>
      </c>
      <c r="E18" s="81">
        <v>47</v>
      </c>
      <c r="F18" s="81">
        <v>72</v>
      </c>
      <c r="G18" s="81">
        <v>5</v>
      </c>
      <c r="H18" s="81">
        <v>24</v>
      </c>
      <c r="I18" s="81">
        <v>0</v>
      </c>
      <c r="J18" s="81">
        <v>792</v>
      </c>
    </row>
    <row r="19" spans="1:10">
      <c r="A19" s="193" t="s">
        <v>256</v>
      </c>
      <c r="B19" s="84">
        <f t="shared" ref="B19:B32" si="7">SUM(C19:J19)</f>
        <v>394</v>
      </c>
      <c r="C19" s="81">
        <v>17</v>
      </c>
      <c r="D19" s="81">
        <v>4</v>
      </c>
      <c r="E19" s="81">
        <v>12</v>
      </c>
      <c r="F19" s="81">
        <v>4</v>
      </c>
      <c r="G19" s="81">
        <v>0</v>
      </c>
      <c r="H19" s="81">
        <v>7</v>
      </c>
      <c r="I19" s="81">
        <v>0</v>
      </c>
      <c r="J19" s="81">
        <v>350</v>
      </c>
    </row>
    <row r="20" spans="1:10">
      <c r="A20" s="193" t="s">
        <v>291</v>
      </c>
      <c r="B20" s="84">
        <f t="shared" si="7"/>
        <v>215</v>
      </c>
      <c r="C20" s="81">
        <v>7</v>
      </c>
      <c r="D20" s="81">
        <v>0</v>
      </c>
      <c r="E20" s="81">
        <v>5</v>
      </c>
      <c r="F20" s="81">
        <v>0</v>
      </c>
      <c r="G20" s="81">
        <v>0</v>
      </c>
      <c r="H20" s="81">
        <v>3</v>
      </c>
      <c r="I20" s="81">
        <v>0</v>
      </c>
      <c r="J20" s="81">
        <v>200</v>
      </c>
    </row>
    <row r="21" spans="1:10">
      <c r="A21" s="170" t="s">
        <v>257</v>
      </c>
      <c r="B21" s="84">
        <f t="shared" si="7"/>
        <v>360</v>
      </c>
      <c r="C21" s="81">
        <v>20</v>
      </c>
      <c r="D21" s="81">
        <v>6</v>
      </c>
      <c r="E21" s="81">
        <v>11</v>
      </c>
      <c r="F21" s="81">
        <v>20</v>
      </c>
      <c r="G21" s="81">
        <v>2</v>
      </c>
      <c r="H21" s="81">
        <v>9</v>
      </c>
      <c r="I21" s="81">
        <v>0</v>
      </c>
      <c r="J21" s="81">
        <v>292</v>
      </c>
    </row>
    <row r="22" spans="1:10">
      <c r="A22" s="193" t="s">
        <v>258</v>
      </c>
      <c r="B22" s="84">
        <f t="shared" si="7"/>
        <v>2593</v>
      </c>
      <c r="C22" s="81">
        <v>57</v>
      </c>
      <c r="D22" s="81">
        <v>14</v>
      </c>
      <c r="E22" s="81">
        <v>54</v>
      </c>
      <c r="F22" s="81">
        <v>4</v>
      </c>
      <c r="G22" s="81">
        <v>9</v>
      </c>
      <c r="H22" s="81">
        <v>45</v>
      </c>
      <c r="I22" s="81">
        <v>0</v>
      </c>
      <c r="J22" s="81">
        <v>2410</v>
      </c>
    </row>
    <row r="23" spans="1:10">
      <c r="A23" s="170" t="s">
        <v>259</v>
      </c>
      <c r="B23" s="84">
        <f t="shared" si="7"/>
        <v>2512</v>
      </c>
      <c r="C23" s="81">
        <v>58</v>
      </c>
      <c r="D23" s="81">
        <v>10</v>
      </c>
      <c r="E23" s="81">
        <v>61</v>
      </c>
      <c r="F23" s="81">
        <v>28</v>
      </c>
      <c r="G23" s="81">
        <v>11</v>
      </c>
      <c r="H23" s="81">
        <v>34</v>
      </c>
      <c r="I23" s="81">
        <v>0</v>
      </c>
      <c r="J23" s="81">
        <v>2310</v>
      </c>
    </row>
    <row r="24" spans="1:10">
      <c r="A24" s="170" t="s">
        <v>292</v>
      </c>
      <c r="B24" s="84">
        <f t="shared" si="7"/>
        <v>740</v>
      </c>
      <c r="C24" s="81">
        <v>36</v>
      </c>
      <c r="D24" s="81">
        <v>18</v>
      </c>
      <c r="E24" s="81">
        <v>22</v>
      </c>
      <c r="F24" s="81">
        <v>16</v>
      </c>
      <c r="G24" s="81">
        <v>3</v>
      </c>
      <c r="H24" s="81">
        <v>15</v>
      </c>
      <c r="I24" s="81">
        <v>0</v>
      </c>
      <c r="J24" s="81">
        <v>630</v>
      </c>
    </row>
    <row r="25" spans="1:10">
      <c r="A25" s="193" t="s">
        <v>293</v>
      </c>
      <c r="B25" s="84">
        <f t="shared" si="7"/>
        <v>3916</v>
      </c>
      <c r="C25" s="81">
        <v>66</v>
      </c>
      <c r="D25" s="81">
        <v>24</v>
      </c>
      <c r="E25" s="81">
        <v>52</v>
      </c>
      <c r="F25" s="81">
        <v>15</v>
      </c>
      <c r="G25" s="81">
        <v>8</v>
      </c>
      <c r="H25" s="81">
        <v>54</v>
      </c>
      <c r="I25" s="81">
        <v>0</v>
      </c>
      <c r="J25" s="81">
        <v>3697</v>
      </c>
    </row>
    <row r="26" spans="1:10">
      <c r="A26" s="193" t="s">
        <v>294</v>
      </c>
      <c r="B26" s="84">
        <f t="shared" si="7"/>
        <v>8626</v>
      </c>
      <c r="C26" s="81">
        <v>120</v>
      </c>
      <c r="D26" s="81">
        <v>24</v>
      </c>
      <c r="E26" s="81">
        <v>352</v>
      </c>
      <c r="F26" s="81">
        <v>47</v>
      </c>
      <c r="G26" s="81">
        <v>19</v>
      </c>
      <c r="H26" s="81">
        <v>182</v>
      </c>
      <c r="I26" s="81">
        <v>0</v>
      </c>
      <c r="J26" s="81">
        <v>7882</v>
      </c>
    </row>
    <row r="27" spans="1:10">
      <c r="A27" s="170" t="s">
        <v>295</v>
      </c>
      <c r="B27" s="84">
        <f t="shared" si="7"/>
        <v>5821</v>
      </c>
      <c r="C27" s="81">
        <v>131</v>
      </c>
      <c r="D27" s="81">
        <v>26</v>
      </c>
      <c r="E27" s="81">
        <v>150</v>
      </c>
      <c r="F27" s="81">
        <v>44</v>
      </c>
      <c r="G27" s="81">
        <v>35</v>
      </c>
      <c r="H27" s="81">
        <v>35</v>
      </c>
      <c r="I27" s="81">
        <v>0</v>
      </c>
      <c r="J27" s="81">
        <v>5400</v>
      </c>
    </row>
    <row r="28" spans="1:10">
      <c r="A28" s="193" t="s">
        <v>260</v>
      </c>
      <c r="B28" s="84">
        <f t="shared" si="7"/>
        <v>4434</v>
      </c>
      <c r="C28" s="81">
        <v>121</v>
      </c>
      <c r="D28" s="81">
        <v>32</v>
      </c>
      <c r="E28" s="81">
        <v>125</v>
      </c>
      <c r="F28" s="81">
        <v>28</v>
      </c>
      <c r="G28" s="81">
        <v>20</v>
      </c>
      <c r="H28" s="81">
        <v>49</v>
      </c>
      <c r="I28" s="81">
        <v>0</v>
      </c>
      <c r="J28" s="81">
        <v>4059</v>
      </c>
    </row>
    <row r="29" spans="1:10">
      <c r="A29" s="170" t="s">
        <v>296</v>
      </c>
      <c r="B29" s="84">
        <f t="shared" si="7"/>
        <v>292</v>
      </c>
      <c r="C29" s="81">
        <v>5</v>
      </c>
      <c r="D29" s="81">
        <v>4</v>
      </c>
      <c r="E29" s="81">
        <v>3</v>
      </c>
      <c r="F29" s="81">
        <v>2</v>
      </c>
      <c r="G29" s="81">
        <v>2</v>
      </c>
      <c r="H29" s="81">
        <v>3</v>
      </c>
      <c r="I29" s="81">
        <v>0</v>
      </c>
      <c r="J29" s="81">
        <v>273</v>
      </c>
    </row>
    <row r="30" spans="1:10">
      <c r="A30" s="170" t="s">
        <v>261</v>
      </c>
      <c r="B30" s="84">
        <f t="shared" si="7"/>
        <v>117</v>
      </c>
      <c r="C30" s="81">
        <v>7</v>
      </c>
      <c r="D30" s="81">
        <v>4</v>
      </c>
      <c r="E30" s="81">
        <v>7</v>
      </c>
      <c r="F30" s="81">
        <v>4</v>
      </c>
      <c r="G30" s="81">
        <v>2</v>
      </c>
      <c r="H30" s="81">
        <v>2</v>
      </c>
      <c r="I30" s="81">
        <v>0</v>
      </c>
      <c r="J30" s="81">
        <v>91</v>
      </c>
    </row>
    <row r="31" spans="1:10">
      <c r="A31" s="193" t="s">
        <v>262</v>
      </c>
      <c r="B31" s="84">
        <f t="shared" si="7"/>
        <v>4929</v>
      </c>
      <c r="C31" s="81">
        <v>125</v>
      </c>
      <c r="D31" s="81">
        <v>56</v>
      </c>
      <c r="E31" s="81">
        <v>127</v>
      </c>
      <c r="F31" s="81">
        <v>11</v>
      </c>
      <c r="G31" s="81">
        <v>22</v>
      </c>
      <c r="H31" s="81">
        <v>58</v>
      </c>
      <c r="I31" s="81">
        <v>0</v>
      </c>
      <c r="J31" s="81">
        <v>4530</v>
      </c>
    </row>
    <row r="32" spans="1:10">
      <c r="A32" s="170" t="s">
        <v>315</v>
      </c>
      <c r="B32" s="84">
        <f t="shared" si="7"/>
        <v>317</v>
      </c>
      <c r="C32" s="81">
        <v>16</v>
      </c>
      <c r="D32" s="81">
        <v>3</v>
      </c>
      <c r="E32" s="81">
        <v>27</v>
      </c>
      <c r="F32" s="81">
        <v>12</v>
      </c>
      <c r="G32" s="81">
        <v>2</v>
      </c>
      <c r="H32" s="81">
        <v>2</v>
      </c>
      <c r="I32" s="81">
        <v>0</v>
      </c>
      <c r="J32" s="81">
        <v>255</v>
      </c>
    </row>
    <row r="33" spans="1:10">
      <c r="A33" s="181" t="s">
        <v>297</v>
      </c>
      <c r="B33" s="86">
        <f t="shared" ref="B33:J33" si="8">SUM(B34:B41)</f>
        <v>31462</v>
      </c>
      <c r="C33" s="86">
        <f t="shared" si="8"/>
        <v>670</v>
      </c>
      <c r="D33" s="86">
        <f t="shared" si="8"/>
        <v>211</v>
      </c>
      <c r="E33" s="86">
        <f t="shared" si="8"/>
        <v>810</v>
      </c>
      <c r="F33" s="86">
        <f t="shared" si="8"/>
        <v>336</v>
      </c>
      <c r="G33" s="86">
        <f t="shared" si="8"/>
        <v>58</v>
      </c>
      <c r="H33" s="86">
        <f t="shared" si="8"/>
        <v>591</v>
      </c>
      <c r="I33" s="86">
        <f t="shared" si="8"/>
        <v>0</v>
      </c>
      <c r="J33" s="86">
        <f t="shared" si="8"/>
        <v>28786</v>
      </c>
    </row>
    <row r="34" spans="1:10">
      <c r="A34" s="170" t="s">
        <v>269</v>
      </c>
      <c r="B34" s="84">
        <f t="shared" ref="B34:B41" si="9">SUM(C34:J34)</f>
        <v>10178</v>
      </c>
      <c r="C34" s="81">
        <v>158</v>
      </c>
      <c r="D34" s="81">
        <v>74</v>
      </c>
      <c r="E34" s="81">
        <v>142</v>
      </c>
      <c r="F34" s="81">
        <v>58</v>
      </c>
      <c r="G34" s="81">
        <v>15</v>
      </c>
      <c r="H34" s="81">
        <v>184</v>
      </c>
      <c r="I34" s="81">
        <v>0</v>
      </c>
      <c r="J34" s="81">
        <v>9547</v>
      </c>
    </row>
    <row r="35" spans="1:10">
      <c r="A35" s="170" t="s">
        <v>264</v>
      </c>
      <c r="B35" s="84">
        <f t="shared" si="9"/>
        <v>2566</v>
      </c>
      <c r="C35" s="81">
        <v>78</v>
      </c>
      <c r="D35" s="81">
        <v>31</v>
      </c>
      <c r="E35" s="81">
        <v>148</v>
      </c>
      <c r="F35" s="81">
        <v>28</v>
      </c>
      <c r="G35" s="81">
        <v>9</v>
      </c>
      <c r="H35" s="81">
        <v>67</v>
      </c>
      <c r="I35" s="81">
        <v>0</v>
      </c>
      <c r="J35" s="81">
        <v>2205</v>
      </c>
    </row>
    <row r="36" spans="1:10">
      <c r="A36" s="170" t="s">
        <v>265</v>
      </c>
      <c r="B36" s="84">
        <f t="shared" si="9"/>
        <v>5238</v>
      </c>
      <c r="C36" s="81">
        <v>126</v>
      </c>
      <c r="D36" s="81">
        <v>20</v>
      </c>
      <c r="E36" s="81">
        <v>179</v>
      </c>
      <c r="F36" s="81">
        <v>73</v>
      </c>
      <c r="G36" s="81">
        <v>9</v>
      </c>
      <c r="H36" s="81">
        <v>90</v>
      </c>
      <c r="I36" s="81">
        <v>0</v>
      </c>
      <c r="J36" s="81">
        <v>4741</v>
      </c>
    </row>
    <row r="37" spans="1:10">
      <c r="A37" s="170" t="s">
        <v>266</v>
      </c>
      <c r="B37" s="84">
        <f t="shared" si="9"/>
        <v>5863</v>
      </c>
      <c r="C37" s="81">
        <v>79</v>
      </c>
      <c r="D37" s="81">
        <v>41</v>
      </c>
      <c r="E37" s="81">
        <v>92</v>
      </c>
      <c r="F37" s="81">
        <v>23</v>
      </c>
      <c r="G37" s="81">
        <v>2</v>
      </c>
      <c r="H37" s="81">
        <v>83</v>
      </c>
      <c r="I37" s="81">
        <v>0</v>
      </c>
      <c r="J37" s="81">
        <v>5543</v>
      </c>
    </row>
    <row r="38" spans="1:10">
      <c r="A38" s="170" t="s">
        <v>314</v>
      </c>
      <c r="B38" s="84">
        <f t="shared" si="9"/>
        <v>129</v>
      </c>
      <c r="C38" s="81">
        <v>4</v>
      </c>
      <c r="D38" s="81">
        <v>2</v>
      </c>
      <c r="E38" s="81">
        <v>3</v>
      </c>
      <c r="F38" s="81">
        <v>4</v>
      </c>
      <c r="G38" s="81">
        <v>1</v>
      </c>
      <c r="H38" s="81">
        <v>1</v>
      </c>
      <c r="I38" s="81">
        <v>0</v>
      </c>
      <c r="J38" s="81">
        <v>114</v>
      </c>
    </row>
    <row r="39" spans="1:10">
      <c r="A39" s="170" t="s">
        <v>267</v>
      </c>
      <c r="B39" s="84">
        <f t="shared" si="9"/>
        <v>5100</v>
      </c>
      <c r="C39" s="81">
        <v>137</v>
      </c>
      <c r="D39" s="81">
        <v>16</v>
      </c>
      <c r="E39" s="81">
        <v>171</v>
      </c>
      <c r="F39" s="81">
        <v>113</v>
      </c>
      <c r="G39" s="81">
        <v>11</v>
      </c>
      <c r="H39" s="81">
        <v>131</v>
      </c>
      <c r="I39" s="81">
        <v>0</v>
      </c>
      <c r="J39" s="81">
        <v>4521</v>
      </c>
    </row>
    <row r="40" spans="1:10">
      <c r="A40" s="170" t="s">
        <v>298</v>
      </c>
      <c r="B40" s="84">
        <f t="shared" si="9"/>
        <v>121</v>
      </c>
      <c r="C40" s="81">
        <v>13</v>
      </c>
      <c r="D40" s="81">
        <v>1</v>
      </c>
      <c r="E40" s="81">
        <v>13</v>
      </c>
      <c r="F40" s="81">
        <v>6</v>
      </c>
      <c r="G40" s="81">
        <v>2</v>
      </c>
      <c r="H40" s="81">
        <v>2</v>
      </c>
      <c r="I40" s="81">
        <v>0</v>
      </c>
      <c r="J40" s="81">
        <v>84</v>
      </c>
    </row>
    <row r="41" spans="1:10">
      <c r="A41" s="170" t="s">
        <v>268</v>
      </c>
      <c r="B41" s="84">
        <f t="shared" si="9"/>
        <v>2267</v>
      </c>
      <c r="C41" s="81">
        <v>75</v>
      </c>
      <c r="D41" s="81">
        <v>26</v>
      </c>
      <c r="E41" s="81">
        <v>62</v>
      </c>
      <c r="F41" s="81">
        <v>31</v>
      </c>
      <c r="G41" s="81">
        <v>9</v>
      </c>
      <c r="H41" s="81">
        <v>33</v>
      </c>
      <c r="I41" s="81">
        <v>0</v>
      </c>
      <c r="J41" s="81">
        <v>2031</v>
      </c>
    </row>
    <row r="42" spans="1:10">
      <c r="A42" s="181" t="s">
        <v>299</v>
      </c>
      <c r="B42" s="86">
        <f t="shared" ref="B42:J42" si="10">SUM(B43:B49)</f>
        <v>20667</v>
      </c>
      <c r="C42" s="86">
        <f t="shared" si="10"/>
        <v>726</v>
      </c>
      <c r="D42" s="86">
        <f t="shared" si="10"/>
        <v>215</v>
      </c>
      <c r="E42" s="86">
        <f t="shared" si="10"/>
        <v>728</v>
      </c>
      <c r="F42" s="86">
        <f t="shared" si="10"/>
        <v>131</v>
      </c>
      <c r="G42" s="86">
        <f t="shared" si="10"/>
        <v>70</v>
      </c>
      <c r="H42" s="86">
        <f t="shared" si="10"/>
        <v>363</v>
      </c>
      <c r="I42" s="86">
        <f t="shared" si="10"/>
        <v>0</v>
      </c>
      <c r="J42" s="86">
        <f t="shared" si="10"/>
        <v>18434</v>
      </c>
    </row>
    <row r="43" spans="1:10">
      <c r="A43" s="170" t="s">
        <v>276</v>
      </c>
      <c r="B43" s="84">
        <f t="shared" ref="B43:B49" si="11">SUM(C43:J43)</f>
        <v>6908</v>
      </c>
      <c r="C43" s="81">
        <v>270</v>
      </c>
      <c r="D43" s="81">
        <v>102</v>
      </c>
      <c r="E43" s="81">
        <v>159</v>
      </c>
      <c r="F43" s="81">
        <v>17</v>
      </c>
      <c r="G43" s="81">
        <v>16</v>
      </c>
      <c r="H43" s="81">
        <v>124</v>
      </c>
      <c r="I43" s="81">
        <v>0</v>
      </c>
      <c r="J43" s="81">
        <v>6220</v>
      </c>
    </row>
    <row r="44" spans="1:10">
      <c r="A44" s="170" t="s">
        <v>270</v>
      </c>
      <c r="B44" s="84">
        <f t="shared" si="11"/>
        <v>757</v>
      </c>
      <c r="C44" s="81">
        <v>32</v>
      </c>
      <c r="D44" s="81">
        <v>3</v>
      </c>
      <c r="E44" s="81">
        <v>53</v>
      </c>
      <c r="F44" s="81">
        <v>2</v>
      </c>
      <c r="G44" s="81">
        <v>13</v>
      </c>
      <c r="H44" s="81">
        <v>10</v>
      </c>
      <c r="I44" s="81">
        <v>0</v>
      </c>
      <c r="J44" s="81">
        <v>644</v>
      </c>
    </row>
    <row r="45" spans="1:10">
      <c r="A45" s="170" t="s">
        <v>271</v>
      </c>
      <c r="B45" s="84">
        <f t="shared" si="11"/>
        <v>360</v>
      </c>
      <c r="C45" s="81">
        <v>28</v>
      </c>
      <c r="D45" s="81">
        <v>5</v>
      </c>
      <c r="E45" s="81">
        <v>38</v>
      </c>
      <c r="F45" s="81">
        <v>4</v>
      </c>
      <c r="G45" s="81">
        <v>9</v>
      </c>
      <c r="H45" s="81">
        <v>14</v>
      </c>
      <c r="I45" s="81">
        <v>0</v>
      </c>
      <c r="J45" s="81">
        <v>262</v>
      </c>
    </row>
    <row r="46" spans="1:10">
      <c r="A46" s="170" t="s">
        <v>272</v>
      </c>
      <c r="B46" s="84">
        <f t="shared" si="11"/>
        <v>2163</v>
      </c>
      <c r="C46" s="81">
        <v>101</v>
      </c>
      <c r="D46" s="81">
        <v>12</v>
      </c>
      <c r="E46" s="81">
        <v>83</v>
      </c>
      <c r="F46" s="81">
        <v>13</v>
      </c>
      <c r="G46" s="81">
        <v>12</v>
      </c>
      <c r="H46" s="81">
        <v>24</v>
      </c>
      <c r="I46" s="81">
        <v>0</v>
      </c>
      <c r="J46" s="81">
        <v>1918</v>
      </c>
    </row>
    <row r="47" spans="1:10">
      <c r="A47" s="193" t="s">
        <v>273</v>
      </c>
      <c r="B47" s="84">
        <f t="shared" si="11"/>
        <v>2758</v>
      </c>
      <c r="C47" s="81">
        <v>53</v>
      </c>
      <c r="D47" s="81">
        <v>12</v>
      </c>
      <c r="E47" s="81">
        <v>46</v>
      </c>
      <c r="F47" s="81">
        <v>10</v>
      </c>
      <c r="G47" s="81">
        <v>5</v>
      </c>
      <c r="H47" s="81">
        <v>70</v>
      </c>
      <c r="I47" s="81">
        <v>0</v>
      </c>
      <c r="J47" s="81">
        <v>2562</v>
      </c>
    </row>
    <row r="48" spans="1:10">
      <c r="A48" s="170" t="s">
        <v>274</v>
      </c>
      <c r="B48" s="84">
        <f t="shared" si="11"/>
        <v>7559</v>
      </c>
      <c r="C48" s="81">
        <v>231</v>
      </c>
      <c r="D48" s="81">
        <v>75</v>
      </c>
      <c r="E48" s="81">
        <v>337</v>
      </c>
      <c r="F48" s="81">
        <v>84</v>
      </c>
      <c r="G48" s="81">
        <v>13</v>
      </c>
      <c r="H48" s="81">
        <v>118</v>
      </c>
      <c r="I48" s="81">
        <v>0</v>
      </c>
      <c r="J48" s="81">
        <v>6701</v>
      </c>
    </row>
    <row r="49" spans="1:12">
      <c r="A49" s="170" t="s">
        <v>275</v>
      </c>
      <c r="B49" s="84">
        <f t="shared" si="11"/>
        <v>162</v>
      </c>
      <c r="C49" s="81">
        <v>11</v>
      </c>
      <c r="D49" s="81">
        <v>6</v>
      </c>
      <c r="E49" s="81">
        <v>12</v>
      </c>
      <c r="F49" s="81">
        <v>1</v>
      </c>
      <c r="G49" s="81">
        <v>2</v>
      </c>
      <c r="H49" s="81">
        <v>3</v>
      </c>
      <c r="I49" s="81">
        <v>0</v>
      </c>
      <c r="J49" s="81">
        <v>127</v>
      </c>
    </row>
    <row r="50" spans="1:12">
      <c r="A50" s="181" t="s">
        <v>300</v>
      </c>
      <c r="B50" s="86">
        <f t="shared" ref="B50:J50" si="12">SUM(B51:B56)</f>
        <v>36755</v>
      </c>
      <c r="C50" s="86">
        <f t="shared" si="12"/>
        <v>710</v>
      </c>
      <c r="D50" s="86">
        <f t="shared" si="12"/>
        <v>214</v>
      </c>
      <c r="E50" s="86">
        <f t="shared" si="12"/>
        <v>1323</v>
      </c>
      <c r="F50" s="86">
        <f t="shared" si="12"/>
        <v>294</v>
      </c>
      <c r="G50" s="86">
        <f t="shared" si="12"/>
        <v>77</v>
      </c>
      <c r="H50" s="86">
        <f t="shared" si="12"/>
        <v>483</v>
      </c>
      <c r="I50" s="86">
        <f t="shared" si="12"/>
        <v>0</v>
      </c>
      <c r="J50" s="86">
        <f t="shared" si="12"/>
        <v>33654</v>
      </c>
    </row>
    <row r="51" spans="1:12">
      <c r="A51" s="170" t="s">
        <v>244</v>
      </c>
      <c r="B51" s="84">
        <f t="shared" ref="B51" si="13">SUM(C51:J51)</f>
        <v>1351</v>
      </c>
      <c r="C51" s="81">
        <v>35</v>
      </c>
      <c r="D51" s="81">
        <v>2</v>
      </c>
      <c r="E51" s="81">
        <v>327</v>
      </c>
      <c r="F51" s="81">
        <v>49</v>
      </c>
      <c r="G51" s="81">
        <v>8</v>
      </c>
      <c r="H51" s="81">
        <v>9</v>
      </c>
      <c r="I51" s="81">
        <v>0</v>
      </c>
      <c r="J51" s="81">
        <v>921</v>
      </c>
    </row>
    <row r="52" spans="1:12">
      <c r="A52" s="170" t="s">
        <v>278</v>
      </c>
      <c r="B52" s="84">
        <f t="shared" ref="B52:B56" si="14">SUM(C52:J52)</f>
        <v>19245</v>
      </c>
      <c r="C52" s="81">
        <v>479</v>
      </c>
      <c r="D52" s="81">
        <v>167</v>
      </c>
      <c r="E52" s="81">
        <v>539</v>
      </c>
      <c r="F52" s="81">
        <v>125</v>
      </c>
      <c r="G52" s="81">
        <v>53</v>
      </c>
      <c r="H52" s="81">
        <v>236</v>
      </c>
      <c r="I52" s="81">
        <v>0</v>
      </c>
      <c r="J52" s="81">
        <v>17646</v>
      </c>
    </row>
    <row r="53" spans="1:12">
      <c r="A53" s="170" t="s">
        <v>277</v>
      </c>
      <c r="B53" s="84">
        <f t="shared" si="14"/>
        <v>13885</v>
      </c>
      <c r="C53" s="81">
        <v>151</v>
      </c>
      <c r="D53" s="81">
        <v>37</v>
      </c>
      <c r="E53" s="81">
        <v>356</v>
      </c>
      <c r="F53" s="81">
        <v>85</v>
      </c>
      <c r="G53" s="81">
        <v>12</v>
      </c>
      <c r="H53" s="81">
        <v>203</v>
      </c>
      <c r="I53" s="81">
        <v>0</v>
      </c>
      <c r="J53" s="81">
        <v>13041</v>
      </c>
    </row>
    <row r="54" spans="1:12">
      <c r="A54" s="170" t="s">
        <v>302</v>
      </c>
      <c r="B54" s="84">
        <f t="shared" si="14"/>
        <v>516</v>
      </c>
      <c r="C54" s="81">
        <v>3</v>
      </c>
      <c r="D54" s="81">
        <v>0</v>
      </c>
      <c r="E54" s="81">
        <v>13</v>
      </c>
      <c r="F54" s="81">
        <v>6</v>
      </c>
      <c r="G54" s="81">
        <v>0</v>
      </c>
      <c r="H54" s="81">
        <v>18</v>
      </c>
      <c r="I54" s="81">
        <v>0</v>
      </c>
      <c r="J54" s="81">
        <v>476</v>
      </c>
    </row>
    <row r="55" spans="1:12">
      <c r="A55" s="170" t="s">
        <v>303</v>
      </c>
      <c r="B55" s="84">
        <f t="shared" si="14"/>
        <v>1729</v>
      </c>
      <c r="C55" s="81">
        <v>42</v>
      </c>
      <c r="D55" s="81">
        <v>8</v>
      </c>
      <c r="E55" s="81">
        <v>87</v>
      </c>
      <c r="F55" s="81">
        <v>29</v>
      </c>
      <c r="G55" s="81">
        <v>4</v>
      </c>
      <c r="H55" s="81">
        <v>15</v>
      </c>
      <c r="I55" s="81">
        <v>0</v>
      </c>
      <c r="J55" s="81">
        <v>1544</v>
      </c>
    </row>
    <row r="56" spans="1:12">
      <c r="A56" s="170" t="s">
        <v>304</v>
      </c>
      <c r="B56" s="84">
        <f t="shared" si="14"/>
        <v>29</v>
      </c>
      <c r="C56" s="81">
        <v>0</v>
      </c>
      <c r="D56" s="81">
        <v>0</v>
      </c>
      <c r="E56" s="81">
        <v>1</v>
      </c>
      <c r="F56" s="81">
        <v>0</v>
      </c>
      <c r="G56" s="81">
        <v>0</v>
      </c>
      <c r="H56" s="81">
        <v>2</v>
      </c>
      <c r="I56" s="81">
        <v>0</v>
      </c>
      <c r="J56" s="81">
        <v>26</v>
      </c>
    </row>
    <row r="57" spans="1:12">
      <c r="A57" s="181" t="s">
        <v>305</v>
      </c>
      <c r="B57" s="86">
        <f>SUM(B58:B63)</f>
        <v>27057</v>
      </c>
      <c r="C57" s="86">
        <f t="shared" ref="C57:J57" si="15">SUM(C58:C63)</f>
        <v>561</v>
      </c>
      <c r="D57" s="86">
        <f t="shared" si="15"/>
        <v>138</v>
      </c>
      <c r="E57" s="86">
        <f t="shared" si="15"/>
        <v>1344</v>
      </c>
      <c r="F57" s="86">
        <f t="shared" si="15"/>
        <v>243</v>
      </c>
      <c r="G57" s="86">
        <f t="shared" si="15"/>
        <v>56</v>
      </c>
      <c r="H57" s="86">
        <f t="shared" si="15"/>
        <v>639</v>
      </c>
      <c r="I57" s="86">
        <f t="shared" si="15"/>
        <v>0</v>
      </c>
      <c r="J57" s="86">
        <f t="shared" si="15"/>
        <v>24076</v>
      </c>
    </row>
    <row r="58" spans="1:12">
      <c r="A58" s="170" t="s">
        <v>283</v>
      </c>
      <c r="B58" s="84">
        <f>SUM(C58:J58)</f>
        <v>650</v>
      </c>
      <c r="C58" s="81">
        <v>24</v>
      </c>
      <c r="D58" s="81">
        <v>4</v>
      </c>
      <c r="E58" s="81">
        <v>50</v>
      </c>
      <c r="F58" s="81">
        <v>15</v>
      </c>
      <c r="G58" s="81">
        <v>3</v>
      </c>
      <c r="H58" s="81">
        <v>7</v>
      </c>
      <c r="I58" s="81">
        <v>0</v>
      </c>
      <c r="J58" s="81">
        <v>547</v>
      </c>
    </row>
    <row r="59" spans="1:12">
      <c r="A59" s="170" t="s">
        <v>279</v>
      </c>
      <c r="B59" s="84">
        <f>SUM(C59:J59)</f>
        <v>1221</v>
      </c>
      <c r="C59" s="81">
        <v>28</v>
      </c>
      <c r="D59" s="81">
        <v>2</v>
      </c>
      <c r="E59" s="81">
        <v>46</v>
      </c>
      <c r="F59" s="81">
        <v>21</v>
      </c>
      <c r="G59" s="81">
        <v>3</v>
      </c>
      <c r="H59" s="81">
        <v>8</v>
      </c>
      <c r="I59" s="81">
        <v>0</v>
      </c>
      <c r="J59" s="81">
        <v>1113</v>
      </c>
    </row>
    <row r="60" spans="1:12">
      <c r="A60" s="170" t="s">
        <v>280</v>
      </c>
      <c r="B60" s="84">
        <f t="shared" ref="B60" si="16">SUM(C60:J60)</f>
        <v>755</v>
      </c>
      <c r="C60" s="81">
        <v>19</v>
      </c>
      <c r="D60" s="81">
        <v>8</v>
      </c>
      <c r="E60" s="81">
        <v>41</v>
      </c>
      <c r="F60" s="81">
        <v>10</v>
      </c>
      <c r="G60" s="81">
        <v>1</v>
      </c>
      <c r="H60" s="81">
        <v>28</v>
      </c>
      <c r="I60" s="81">
        <v>0</v>
      </c>
      <c r="J60" s="81">
        <v>648</v>
      </c>
    </row>
    <row r="61" spans="1:12">
      <c r="A61" s="170" t="s">
        <v>306</v>
      </c>
      <c r="B61" s="84">
        <f>SUM(C61:J61)</f>
        <v>782</v>
      </c>
      <c r="C61" s="81">
        <v>42</v>
      </c>
      <c r="D61" s="81">
        <v>2</v>
      </c>
      <c r="E61" s="81">
        <v>51</v>
      </c>
      <c r="F61" s="81">
        <v>8</v>
      </c>
      <c r="G61" s="81">
        <v>4</v>
      </c>
      <c r="H61" s="81">
        <v>10</v>
      </c>
      <c r="I61" s="81">
        <v>0</v>
      </c>
      <c r="J61" s="81">
        <v>665</v>
      </c>
    </row>
    <row r="62" spans="1:12">
      <c r="A62" s="170" t="s">
        <v>281</v>
      </c>
      <c r="B62" s="84">
        <f>SUM(C62:J62)</f>
        <v>1436</v>
      </c>
      <c r="C62" s="81">
        <v>53</v>
      </c>
      <c r="D62" s="81">
        <v>1</v>
      </c>
      <c r="E62" s="81">
        <v>451</v>
      </c>
      <c r="F62" s="81">
        <v>52</v>
      </c>
      <c r="G62" s="81">
        <v>2</v>
      </c>
      <c r="H62" s="81">
        <v>23</v>
      </c>
      <c r="I62" s="81">
        <v>0</v>
      </c>
      <c r="J62" s="81">
        <v>854</v>
      </c>
    </row>
    <row r="63" spans="1:12">
      <c r="A63" s="170" t="s">
        <v>282</v>
      </c>
      <c r="B63" s="84">
        <f>SUM(C63:J63)</f>
        <v>22213</v>
      </c>
      <c r="C63" s="81">
        <v>395</v>
      </c>
      <c r="D63" s="81">
        <v>121</v>
      </c>
      <c r="E63" s="81">
        <v>705</v>
      </c>
      <c r="F63" s="81">
        <v>137</v>
      </c>
      <c r="G63" s="81">
        <v>43</v>
      </c>
      <c r="H63" s="81">
        <v>563</v>
      </c>
      <c r="I63" s="81">
        <v>0</v>
      </c>
      <c r="J63" s="81">
        <v>20249</v>
      </c>
    </row>
    <row r="64" spans="1:12">
      <c r="A64" s="181" t="s">
        <v>307</v>
      </c>
      <c r="B64" s="86">
        <f>SUM(B65:B71)</f>
        <v>36717</v>
      </c>
      <c r="C64" s="86">
        <f t="shared" ref="C64:J64" si="17">SUM(C65:C71)</f>
        <v>947</v>
      </c>
      <c r="D64" s="86">
        <f t="shared" si="17"/>
        <v>231</v>
      </c>
      <c r="E64" s="86">
        <f t="shared" si="17"/>
        <v>1053</v>
      </c>
      <c r="F64" s="86">
        <f t="shared" si="17"/>
        <v>353</v>
      </c>
      <c r="G64" s="86">
        <f t="shared" si="17"/>
        <v>135</v>
      </c>
      <c r="H64" s="86">
        <f t="shared" si="17"/>
        <v>373</v>
      </c>
      <c r="I64" s="86">
        <f t="shared" si="17"/>
        <v>0</v>
      </c>
      <c r="J64" s="86">
        <f t="shared" si="17"/>
        <v>33625</v>
      </c>
      <c r="L64" s="10"/>
    </row>
    <row r="65" spans="1:10">
      <c r="A65" s="170" t="s">
        <v>308</v>
      </c>
      <c r="B65" s="84">
        <f t="shared" ref="B65:B81" si="18">SUM(C65:J65)</f>
        <v>13</v>
      </c>
      <c r="C65" s="81">
        <v>0</v>
      </c>
      <c r="D65" s="81">
        <v>0</v>
      </c>
      <c r="E65" s="81">
        <v>0</v>
      </c>
      <c r="F65" s="81">
        <v>0</v>
      </c>
      <c r="G65" s="81">
        <v>0</v>
      </c>
      <c r="H65" s="81">
        <v>1</v>
      </c>
      <c r="I65" s="81">
        <v>0</v>
      </c>
      <c r="J65" s="81">
        <v>12</v>
      </c>
    </row>
    <row r="66" spans="1:10">
      <c r="A66" s="170" t="s">
        <v>284</v>
      </c>
      <c r="B66" s="84">
        <f t="shared" si="18"/>
        <v>7948</v>
      </c>
      <c r="C66" s="81">
        <v>224</v>
      </c>
      <c r="D66" s="81">
        <v>38</v>
      </c>
      <c r="E66" s="81">
        <v>202</v>
      </c>
      <c r="F66" s="81">
        <v>84</v>
      </c>
      <c r="G66" s="81">
        <v>39</v>
      </c>
      <c r="H66" s="81">
        <v>76</v>
      </c>
      <c r="I66" s="81">
        <v>0</v>
      </c>
      <c r="J66" s="81">
        <v>7285</v>
      </c>
    </row>
    <row r="67" spans="1:10">
      <c r="A67" s="170" t="s">
        <v>285</v>
      </c>
      <c r="B67" s="84">
        <f t="shared" si="18"/>
        <v>21745</v>
      </c>
      <c r="C67" s="81">
        <v>592</v>
      </c>
      <c r="D67" s="81">
        <v>143</v>
      </c>
      <c r="E67" s="81">
        <v>723</v>
      </c>
      <c r="F67" s="81">
        <v>253</v>
      </c>
      <c r="G67" s="81">
        <v>80</v>
      </c>
      <c r="H67" s="81">
        <v>193</v>
      </c>
      <c r="I67" s="81">
        <v>0</v>
      </c>
      <c r="J67" s="81">
        <v>19761</v>
      </c>
    </row>
    <row r="68" spans="1:10">
      <c r="A68" s="170" t="s">
        <v>286</v>
      </c>
      <c r="B68" s="84">
        <f t="shared" si="18"/>
        <v>319</v>
      </c>
      <c r="C68" s="81">
        <v>2</v>
      </c>
      <c r="D68" s="81">
        <v>1</v>
      </c>
      <c r="E68" s="81">
        <v>5</v>
      </c>
      <c r="F68" s="81">
        <v>0</v>
      </c>
      <c r="G68" s="81">
        <v>2</v>
      </c>
      <c r="H68" s="81">
        <v>1</v>
      </c>
      <c r="I68" s="81">
        <v>0</v>
      </c>
      <c r="J68" s="81">
        <v>308</v>
      </c>
    </row>
    <row r="69" spans="1:10">
      <c r="A69" s="170" t="s">
        <v>287</v>
      </c>
      <c r="B69" s="84">
        <f t="shared" ref="B69:B71" si="19">SUM(C69:J69)</f>
        <v>3413</v>
      </c>
      <c r="C69" s="81">
        <v>45</v>
      </c>
      <c r="D69" s="81">
        <v>17</v>
      </c>
      <c r="E69" s="81">
        <v>53</v>
      </c>
      <c r="F69" s="81">
        <v>5</v>
      </c>
      <c r="G69" s="81">
        <v>5</v>
      </c>
      <c r="H69" s="81">
        <v>52</v>
      </c>
      <c r="I69" s="81">
        <v>0</v>
      </c>
      <c r="J69" s="81">
        <v>3236</v>
      </c>
    </row>
    <row r="70" spans="1:10">
      <c r="A70" s="170" t="s">
        <v>288</v>
      </c>
      <c r="B70" s="84">
        <f t="shared" si="19"/>
        <v>3253</v>
      </c>
      <c r="C70" s="81">
        <v>84</v>
      </c>
      <c r="D70" s="81">
        <v>32</v>
      </c>
      <c r="E70" s="81">
        <v>70</v>
      </c>
      <c r="F70" s="81">
        <v>11</v>
      </c>
      <c r="G70" s="81">
        <v>9</v>
      </c>
      <c r="H70" s="81">
        <v>50</v>
      </c>
      <c r="I70" s="81">
        <v>0</v>
      </c>
      <c r="J70" s="81">
        <v>2997</v>
      </c>
    </row>
    <row r="71" spans="1:10">
      <c r="A71" s="170" t="s">
        <v>311</v>
      </c>
      <c r="B71" s="84">
        <f t="shared" si="19"/>
        <v>26</v>
      </c>
      <c r="C71" s="81">
        <v>0</v>
      </c>
      <c r="D71" s="81">
        <v>0</v>
      </c>
      <c r="E71" s="81">
        <v>0</v>
      </c>
      <c r="F71" s="81">
        <v>0</v>
      </c>
      <c r="G71" s="81">
        <v>0</v>
      </c>
      <c r="H71" s="81">
        <v>0</v>
      </c>
      <c r="I71" s="81">
        <v>0</v>
      </c>
      <c r="J71" s="81">
        <v>26</v>
      </c>
    </row>
    <row r="72" spans="1:10">
      <c r="A72" s="26" t="s">
        <v>91</v>
      </c>
      <c r="B72" s="86">
        <f t="shared" si="18"/>
        <v>32</v>
      </c>
      <c r="C72" s="79">
        <v>0</v>
      </c>
      <c r="D72" s="79">
        <v>0</v>
      </c>
      <c r="E72" s="79">
        <v>0</v>
      </c>
      <c r="F72" s="79">
        <v>0</v>
      </c>
      <c r="G72" s="79">
        <v>0</v>
      </c>
      <c r="H72" s="79">
        <v>0</v>
      </c>
      <c r="I72" s="79">
        <v>0</v>
      </c>
      <c r="J72" s="79">
        <v>32</v>
      </c>
    </row>
    <row r="73" spans="1:10">
      <c r="A73" s="195" t="s">
        <v>360</v>
      </c>
      <c r="B73" s="86">
        <f>SUM(C73:J73)</f>
        <v>4188</v>
      </c>
      <c r="C73" s="86">
        <f>SUM(C75:C81)</f>
        <v>262</v>
      </c>
      <c r="D73" s="86">
        <f t="shared" ref="D73:I73" si="20">SUM(D75:D81)</f>
        <v>7</v>
      </c>
      <c r="E73" s="86">
        <f t="shared" si="20"/>
        <v>198</v>
      </c>
      <c r="F73" s="86">
        <f t="shared" si="20"/>
        <v>2</v>
      </c>
      <c r="G73" s="86">
        <f t="shared" si="20"/>
        <v>59</v>
      </c>
      <c r="H73" s="86">
        <f t="shared" si="20"/>
        <v>761</v>
      </c>
      <c r="I73" s="86">
        <f t="shared" si="20"/>
        <v>0</v>
      </c>
      <c r="J73" s="86">
        <f>SUM(J75:J81)</f>
        <v>2899</v>
      </c>
    </row>
    <row r="74" spans="1:10">
      <c r="A74" s="197" t="s">
        <v>92</v>
      </c>
      <c r="B74" s="86">
        <f>SUM(C74:J74)</f>
        <v>48</v>
      </c>
      <c r="C74" s="79">
        <v>6</v>
      </c>
      <c r="D74" s="79">
        <v>0</v>
      </c>
      <c r="E74" s="79">
        <v>10</v>
      </c>
      <c r="F74" s="79">
        <v>0</v>
      </c>
      <c r="G74" s="79">
        <v>2</v>
      </c>
      <c r="H74" s="79">
        <v>4</v>
      </c>
      <c r="I74" s="79">
        <v>0</v>
      </c>
      <c r="J74" s="79">
        <v>26</v>
      </c>
    </row>
    <row r="75" spans="1:10" ht="12.75">
      <c r="A75" s="193" t="s">
        <v>319</v>
      </c>
      <c r="B75" s="84">
        <f>SUM(C75:J75)</f>
        <v>1</v>
      </c>
      <c r="C75" s="81">
        <v>0</v>
      </c>
      <c r="D75" s="81">
        <v>0</v>
      </c>
      <c r="E75" s="81">
        <v>0</v>
      </c>
      <c r="F75" s="81">
        <v>0</v>
      </c>
      <c r="G75" s="81">
        <v>0</v>
      </c>
      <c r="H75" s="81">
        <v>0</v>
      </c>
      <c r="I75" s="81">
        <v>0</v>
      </c>
      <c r="J75" s="81">
        <v>1</v>
      </c>
    </row>
    <row r="76" spans="1:10" ht="12.75">
      <c r="A76" s="193" t="s">
        <v>318</v>
      </c>
      <c r="B76" s="84">
        <f>SUM(C76:J76)</f>
        <v>29</v>
      </c>
      <c r="C76" s="81">
        <v>5</v>
      </c>
      <c r="D76" s="81">
        <v>0</v>
      </c>
      <c r="E76" s="81">
        <v>7</v>
      </c>
      <c r="F76" s="81">
        <v>0</v>
      </c>
      <c r="G76" s="81">
        <v>1</v>
      </c>
      <c r="H76" s="81">
        <v>1</v>
      </c>
      <c r="I76" s="81">
        <v>0</v>
      </c>
      <c r="J76" s="81">
        <v>15</v>
      </c>
    </row>
    <row r="77" spans="1:10">
      <c r="A77" s="193" t="s">
        <v>320</v>
      </c>
      <c r="B77" s="84">
        <f t="shared" ref="B77" si="21">SUM(C77:J77)</f>
        <v>18</v>
      </c>
      <c r="C77" s="81">
        <v>1</v>
      </c>
      <c r="D77" s="81">
        <v>0</v>
      </c>
      <c r="E77" s="81">
        <v>3</v>
      </c>
      <c r="F77" s="81">
        <v>0</v>
      </c>
      <c r="G77" s="81">
        <v>1</v>
      </c>
      <c r="H77" s="81">
        <v>3</v>
      </c>
      <c r="I77" s="81">
        <v>0</v>
      </c>
      <c r="J77" s="81">
        <v>10</v>
      </c>
    </row>
    <row r="78" spans="1:10">
      <c r="A78" s="169" t="s">
        <v>309</v>
      </c>
      <c r="B78" s="84">
        <f t="shared" ref="B78" si="22">SUM(C78:J78)</f>
        <v>0</v>
      </c>
      <c r="C78" s="81">
        <v>0</v>
      </c>
      <c r="D78" s="81">
        <v>0</v>
      </c>
      <c r="E78" s="81">
        <v>0</v>
      </c>
      <c r="F78" s="81">
        <v>0</v>
      </c>
      <c r="G78" s="81">
        <v>0</v>
      </c>
      <c r="H78" s="81">
        <v>0</v>
      </c>
      <c r="I78" s="81">
        <v>0</v>
      </c>
      <c r="J78" s="81">
        <v>0</v>
      </c>
    </row>
    <row r="79" spans="1:10">
      <c r="A79" s="169" t="s">
        <v>310</v>
      </c>
      <c r="B79" s="84">
        <f>SUM(C79:J79)</f>
        <v>0</v>
      </c>
      <c r="C79" s="81">
        <v>0</v>
      </c>
      <c r="D79" s="81">
        <v>0</v>
      </c>
      <c r="E79" s="81">
        <v>0</v>
      </c>
      <c r="F79" s="81">
        <v>0</v>
      </c>
      <c r="G79" s="81">
        <v>0</v>
      </c>
      <c r="H79" s="81">
        <v>0</v>
      </c>
      <c r="I79" s="81">
        <v>0</v>
      </c>
      <c r="J79" s="81">
        <v>0</v>
      </c>
    </row>
    <row r="80" spans="1:10">
      <c r="A80" s="169" t="s">
        <v>289</v>
      </c>
      <c r="B80" s="84">
        <f t="shared" ref="B80" si="23">SUM(C80:J80)</f>
        <v>6</v>
      </c>
      <c r="C80" s="81">
        <v>0</v>
      </c>
      <c r="D80" s="81">
        <v>0</v>
      </c>
      <c r="E80" s="81">
        <v>0</v>
      </c>
      <c r="F80" s="81">
        <v>0</v>
      </c>
      <c r="G80" s="81">
        <v>0</v>
      </c>
      <c r="H80" s="81">
        <v>0</v>
      </c>
      <c r="I80" s="81">
        <v>0</v>
      </c>
      <c r="J80" s="81">
        <v>6</v>
      </c>
    </row>
    <row r="81" spans="1:10">
      <c r="A81" s="172" t="s">
        <v>90</v>
      </c>
      <c r="B81" s="145">
        <f t="shared" si="18"/>
        <v>4134</v>
      </c>
      <c r="C81" s="145">
        <v>256</v>
      </c>
      <c r="D81" s="145">
        <v>7</v>
      </c>
      <c r="E81" s="145">
        <v>188</v>
      </c>
      <c r="F81" s="145">
        <v>2</v>
      </c>
      <c r="G81" s="145">
        <v>57</v>
      </c>
      <c r="H81" s="145">
        <v>757</v>
      </c>
      <c r="I81" s="145">
        <v>0</v>
      </c>
      <c r="J81" s="145">
        <v>2867</v>
      </c>
    </row>
    <row r="82" spans="1:10">
      <c r="A82" s="5"/>
      <c r="B82" s="10"/>
      <c r="C82" s="74"/>
      <c r="D82" s="74"/>
      <c r="E82" s="74"/>
      <c r="F82" s="74"/>
      <c r="G82" s="74"/>
      <c r="H82" s="74"/>
      <c r="I82" s="74"/>
    </row>
    <row r="83" spans="1:10">
      <c r="A83" s="5" t="s">
        <v>89</v>
      </c>
      <c r="B83" s="10"/>
      <c r="C83" s="74"/>
      <c r="D83" s="74"/>
      <c r="E83" s="74"/>
      <c r="F83" s="74"/>
      <c r="G83" s="74"/>
      <c r="H83" s="74"/>
      <c r="I83" s="74"/>
    </row>
    <row r="84" spans="1:10">
      <c r="A84" s="152" t="s">
        <v>156</v>
      </c>
      <c r="E84" s="81"/>
    </row>
    <row r="85" spans="1:10">
      <c r="A85" s="152" t="s">
        <v>157</v>
      </c>
    </row>
    <row r="86" spans="1:10">
      <c r="A86" s="152" t="s">
        <v>88</v>
      </c>
    </row>
    <row r="87" spans="1:10">
      <c r="A87" s="5" t="s">
        <v>87</v>
      </c>
    </row>
    <row r="88" spans="1:10">
      <c r="A88" s="5" t="s">
        <v>99</v>
      </c>
    </row>
    <row r="89" spans="1:10">
      <c r="A89" s="5" t="s">
        <v>86</v>
      </c>
    </row>
    <row r="90" spans="1:10">
      <c r="A90" s="154" t="s">
        <v>102</v>
      </c>
    </row>
    <row r="91" spans="1:10">
      <c r="A91" s="5" t="s">
        <v>375</v>
      </c>
    </row>
    <row r="92" spans="1:10">
      <c r="A92" s="5" t="s">
        <v>359</v>
      </c>
    </row>
  </sheetData>
  <pageMargins left="0.46" right="0.17" top="1" bottom="1" header="0.5" footer="0.5"/>
  <pageSetup firstPageNumber="23" orientation="portrait" useFirstPageNumber="1" r:id="rId1"/>
  <headerFooter alignWithMargins="0">
    <oddFooter>&amp;C&amp;P of 31</oddFooter>
  </headerFooter>
  <rowBreaks count="1" manualBreakCount="1">
    <brk id="56" max="9" man="1"/>
  </rowBreaks>
  <ignoredErrors>
    <ignoredError sqref="B17:C17 B33:J33 B50 B42 B10 C10:J10 C42:J42 B57:J57 B72:K72 B73 K73 B64" formula="1"/>
    <ignoredError sqref="C73:J73 C64:J64" formula="1"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showGridLines="0" zoomScaleNormal="100" workbookViewId="0">
      <selection activeCell="M1" sqref="M1"/>
    </sheetView>
  </sheetViews>
  <sheetFormatPr defaultColWidth="9.1640625" defaultRowHeight="11.25"/>
  <cols>
    <col min="1" max="1" width="26.83203125" style="339" customWidth="1"/>
    <col min="2" max="2" width="8.5" style="339" customWidth="1"/>
    <col min="3" max="3" width="6.83203125" style="339" customWidth="1"/>
    <col min="4" max="4" width="7.6640625" style="339" customWidth="1"/>
    <col min="5" max="5" width="7.5" style="339" customWidth="1"/>
    <col min="6" max="6" width="6.33203125" style="339" customWidth="1"/>
    <col min="7" max="7" width="6.83203125" style="339" customWidth="1"/>
    <col min="8" max="8" width="7.6640625" style="339" customWidth="1"/>
    <col min="9" max="9" width="7.5" style="339" customWidth="1"/>
    <col min="10" max="10" width="6.33203125" style="339" customWidth="1"/>
    <col min="11" max="11" width="6.83203125" style="339" customWidth="1"/>
    <col min="12" max="16384" width="9.1640625" style="339"/>
  </cols>
  <sheetData>
    <row r="1" spans="1:18" s="360" customFormat="1">
      <c r="A1" s="411" t="s">
        <v>394</v>
      </c>
      <c r="B1" s="409"/>
      <c r="C1" s="409"/>
      <c r="D1" s="409"/>
      <c r="E1" s="412"/>
      <c r="F1" s="409"/>
      <c r="G1" s="409"/>
      <c r="H1" s="409"/>
      <c r="I1" s="409"/>
      <c r="J1" s="409"/>
      <c r="K1" s="409"/>
    </row>
    <row r="2" spans="1:18" s="360" customFormat="1" ht="13.5" customHeight="1">
      <c r="A2" s="411" t="s">
        <v>518</v>
      </c>
      <c r="B2" s="409"/>
      <c r="C2" s="409"/>
      <c r="D2" s="409"/>
      <c r="E2" s="412"/>
      <c r="F2" s="409"/>
      <c r="G2" s="409"/>
      <c r="H2" s="409"/>
      <c r="I2" s="409"/>
      <c r="J2" s="409"/>
      <c r="K2" s="409"/>
    </row>
    <row r="3" spans="1:18" s="360" customFormat="1">
      <c r="A3" s="411" t="s">
        <v>517</v>
      </c>
      <c r="B3" s="409"/>
      <c r="C3" s="413"/>
      <c r="D3" s="411"/>
      <c r="E3" s="412"/>
      <c r="F3" s="411"/>
      <c r="G3" s="409"/>
      <c r="H3" s="409"/>
      <c r="I3" s="410"/>
      <c r="J3" s="409"/>
      <c r="K3" s="409"/>
    </row>
    <row r="4" spans="1:18" s="340" customFormat="1" ht="12" customHeight="1">
      <c r="A4" s="408"/>
    </row>
    <row r="5" spans="1:18" s="340" customFormat="1">
      <c r="A5" s="407"/>
      <c r="B5" s="406"/>
      <c r="C5" s="405" t="s">
        <v>516</v>
      </c>
      <c r="D5" s="404"/>
      <c r="E5" s="404"/>
      <c r="F5" s="403"/>
      <c r="G5" s="405" t="s">
        <v>515</v>
      </c>
      <c r="H5" s="404"/>
      <c r="I5" s="404"/>
      <c r="J5" s="403"/>
      <c r="K5" s="402" t="s">
        <v>6</v>
      </c>
    </row>
    <row r="6" spans="1:18" s="340" customFormat="1" ht="36" customHeight="1">
      <c r="A6" s="401" t="s">
        <v>514</v>
      </c>
      <c r="B6" s="400" t="s">
        <v>513</v>
      </c>
      <c r="C6" s="399" t="s">
        <v>23</v>
      </c>
      <c r="D6" s="398" t="s">
        <v>512</v>
      </c>
      <c r="E6" s="395" t="s">
        <v>511</v>
      </c>
      <c r="F6" s="394" t="s">
        <v>510</v>
      </c>
      <c r="G6" s="397" t="s">
        <v>23</v>
      </c>
      <c r="H6" s="396" t="s">
        <v>512</v>
      </c>
      <c r="I6" s="395" t="s">
        <v>511</v>
      </c>
      <c r="J6" s="394" t="s">
        <v>510</v>
      </c>
      <c r="K6" s="393" t="s">
        <v>509</v>
      </c>
    </row>
    <row r="7" spans="1:18" s="384" customFormat="1" ht="13.5" customHeight="1">
      <c r="A7" s="392" t="s">
        <v>1</v>
      </c>
      <c r="B7" s="391">
        <f>C7+G7+K7</f>
        <v>136817</v>
      </c>
      <c r="C7" s="390">
        <f>D7+E7+F7</f>
        <v>42734</v>
      </c>
      <c r="D7" s="387">
        <f>SUM(D8:D16)</f>
        <v>35641</v>
      </c>
      <c r="E7" s="387">
        <f>SUM(E8:E16)</f>
        <v>680</v>
      </c>
      <c r="F7" s="386">
        <f>SUM(F8:F16)</f>
        <v>6413</v>
      </c>
      <c r="G7" s="389">
        <f>H7+I7+J7</f>
        <v>49881</v>
      </c>
      <c r="H7" s="388">
        <f>SUM(H8:H16)</f>
        <v>42452</v>
      </c>
      <c r="I7" s="387">
        <f>SUM(I8:I16)</f>
        <v>1078</v>
      </c>
      <c r="J7" s="386">
        <f>SUM(J8:J16)</f>
        <v>6351</v>
      </c>
      <c r="K7" s="386">
        <f>SUM(K8:K16)</f>
        <v>44202</v>
      </c>
      <c r="N7" s="385"/>
      <c r="P7" s="385"/>
      <c r="R7" s="385"/>
    </row>
    <row r="8" spans="1:18" s="340" customFormat="1">
      <c r="A8" s="359" t="s">
        <v>508</v>
      </c>
      <c r="B8" s="357">
        <f>(C8+K8)</f>
        <v>45354</v>
      </c>
      <c r="C8" s="358">
        <f>D8+E8+F8</f>
        <v>1152</v>
      </c>
      <c r="D8" s="357">
        <v>764</v>
      </c>
      <c r="E8" s="356">
        <v>388</v>
      </c>
      <c r="F8" s="355">
        <v>0</v>
      </c>
      <c r="G8" s="358">
        <f>H8+I8+J8</f>
        <v>1</v>
      </c>
      <c r="H8" s="357">
        <v>0</v>
      </c>
      <c r="I8" s="356">
        <v>0</v>
      </c>
      <c r="J8" s="355">
        <v>1</v>
      </c>
      <c r="K8" s="355">
        <v>44202</v>
      </c>
      <c r="L8" s="341"/>
    </row>
    <row r="9" spans="1:18" s="340" customFormat="1">
      <c r="A9" s="359" t="s">
        <v>507</v>
      </c>
      <c r="B9" s="357">
        <f>(C9+G9)</f>
        <v>8</v>
      </c>
      <c r="C9" s="358">
        <f>D9+E9+F9</f>
        <v>8</v>
      </c>
      <c r="D9" s="357">
        <v>8</v>
      </c>
      <c r="E9" s="356">
        <v>0</v>
      </c>
      <c r="F9" s="355">
        <v>0</v>
      </c>
      <c r="G9" s="358">
        <f>H9+I9+J9</f>
        <v>0</v>
      </c>
      <c r="H9" s="357">
        <v>0</v>
      </c>
      <c r="I9" s="356">
        <v>0</v>
      </c>
      <c r="J9" s="355">
        <v>0</v>
      </c>
      <c r="K9" s="355" t="s">
        <v>377</v>
      </c>
    </row>
    <row r="10" spans="1:18" s="340" customFormat="1">
      <c r="A10" s="359" t="s">
        <v>506</v>
      </c>
      <c r="B10" s="357">
        <f>(C10+G10)</f>
        <v>354</v>
      </c>
      <c r="C10" s="358">
        <f>D10+E10+F10</f>
        <v>313</v>
      </c>
      <c r="D10" s="357">
        <v>312</v>
      </c>
      <c r="E10" s="356">
        <v>1</v>
      </c>
      <c r="F10" s="355">
        <v>0</v>
      </c>
      <c r="G10" s="358">
        <f>H10+I10+J10</f>
        <v>41</v>
      </c>
      <c r="H10" s="357">
        <v>41</v>
      </c>
      <c r="I10" s="356">
        <v>0</v>
      </c>
      <c r="J10" s="355">
        <v>0</v>
      </c>
      <c r="K10" s="355" t="s">
        <v>377</v>
      </c>
    </row>
    <row r="11" spans="1:18" s="340" customFormat="1">
      <c r="A11" s="359" t="s">
        <v>56</v>
      </c>
      <c r="B11" s="357"/>
      <c r="C11" s="358" t="s">
        <v>6</v>
      </c>
      <c r="D11" s="341"/>
      <c r="E11" s="341"/>
      <c r="F11" s="383"/>
      <c r="G11" s="358" t="s">
        <v>6</v>
      </c>
      <c r="H11" s="357"/>
      <c r="I11" s="341"/>
      <c r="J11" s="383"/>
      <c r="K11" s="383"/>
      <c r="L11" s="341"/>
      <c r="M11" s="341"/>
      <c r="N11" s="344"/>
      <c r="P11" s="344"/>
      <c r="R11" s="344"/>
    </row>
    <row r="12" spans="1:18" s="340" customFormat="1">
      <c r="A12" s="382" t="s">
        <v>176</v>
      </c>
      <c r="B12" s="357">
        <f t="shared" ref="B12:B17" si="0">(C12+G12)</f>
        <v>34719</v>
      </c>
      <c r="C12" s="358">
        <f t="shared" ref="C12:C18" si="1">D12+E12+F12</f>
        <v>20730</v>
      </c>
      <c r="D12" s="357">
        <v>18210</v>
      </c>
      <c r="E12" s="356">
        <v>47</v>
      </c>
      <c r="F12" s="355">
        <v>2473</v>
      </c>
      <c r="G12" s="358">
        <f t="shared" ref="G12:G18" si="2">H12+I12+J12</f>
        <v>13989</v>
      </c>
      <c r="H12" s="357">
        <v>12233</v>
      </c>
      <c r="I12" s="356">
        <v>39</v>
      </c>
      <c r="J12" s="355">
        <v>1717</v>
      </c>
      <c r="K12" s="355" t="s">
        <v>377</v>
      </c>
      <c r="L12" s="341"/>
    </row>
    <row r="13" spans="1:18" s="340" customFormat="1">
      <c r="A13" s="382" t="s">
        <v>177</v>
      </c>
      <c r="B13" s="357">
        <f t="shared" si="0"/>
        <v>25287</v>
      </c>
      <c r="C13" s="358">
        <f t="shared" si="1"/>
        <v>12198</v>
      </c>
      <c r="D13" s="357">
        <v>9142</v>
      </c>
      <c r="E13" s="356">
        <v>49</v>
      </c>
      <c r="F13" s="355">
        <v>3007</v>
      </c>
      <c r="G13" s="358">
        <f t="shared" si="2"/>
        <v>13089</v>
      </c>
      <c r="H13" s="357">
        <v>10231</v>
      </c>
      <c r="I13" s="356">
        <v>133</v>
      </c>
      <c r="J13" s="355">
        <v>2725</v>
      </c>
      <c r="K13" s="355" t="s">
        <v>377</v>
      </c>
      <c r="L13" s="341"/>
    </row>
    <row r="14" spans="1:18" s="340" customFormat="1">
      <c r="A14" s="382" t="s">
        <v>178</v>
      </c>
      <c r="B14" s="357">
        <f t="shared" si="0"/>
        <v>27917</v>
      </c>
      <c r="C14" s="358">
        <f t="shared" si="1"/>
        <v>5795</v>
      </c>
      <c r="D14" s="357">
        <v>5597</v>
      </c>
      <c r="E14" s="356">
        <v>178</v>
      </c>
      <c r="F14" s="355">
        <v>20</v>
      </c>
      <c r="G14" s="358">
        <f t="shared" si="2"/>
        <v>22122</v>
      </c>
      <c r="H14" s="357">
        <v>19473</v>
      </c>
      <c r="I14" s="356">
        <v>895</v>
      </c>
      <c r="J14" s="355">
        <v>1754</v>
      </c>
      <c r="K14" s="355" t="s">
        <v>377</v>
      </c>
      <c r="L14" s="341"/>
    </row>
    <row r="15" spans="1:18" s="340" customFormat="1">
      <c r="A15" s="359" t="s">
        <v>505</v>
      </c>
      <c r="B15" s="357">
        <f t="shared" si="0"/>
        <v>3003</v>
      </c>
      <c r="C15" s="358">
        <f t="shared" si="1"/>
        <v>2367</v>
      </c>
      <c r="D15" s="357">
        <v>1438</v>
      </c>
      <c r="E15" s="356">
        <v>16</v>
      </c>
      <c r="F15" s="355">
        <v>913</v>
      </c>
      <c r="G15" s="358">
        <f t="shared" si="2"/>
        <v>636</v>
      </c>
      <c r="H15" s="357">
        <v>471</v>
      </c>
      <c r="I15" s="356">
        <v>11</v>
      </c>
      <c r="J15" s="355">
        <v>154</v>
      </c>
      <c r="K15" s="355" t="s">
        <v>377</v>
      </c>
      <c r="L15" s="341"/>
    </row>
    <row r="16" spans="1:18" s="340" customFormat="1">
      <c r="A16" s="359" t="s">
        <v>504</v>
      </c>
      <c r="B16" s="357">
        <f t="shared" si="0"/>
        <v>174</v>
      </c>
      <c r="C16" s="358">
        <f t="shared" si="1"/>
        <v>171</v>
      </c>
      <c r="D16" s="357">
        <v>170</v>
      </c>
      <c r="E16" s="356">
        <v>1</v>
      </c>
      <c r="F16" s="355">
        <v>0</v>
      </c>
      <c r="G16" s="358">
        <f t="shared" si="2"/>
        <v>3</v>
      </c>
      <c r="H16" s="357">
        <v>3</v>
      </c>
      <c r="I16" s="356">
        <v>0</v>
      </c>
      <c r="J16" s="355">
        <v>0</v>
      </c>
      <c r="K16" s="355" t="s">
        <v>377</v>
      </c>
      <c r="L16" s="341"/>
    </row>
    <row r="17" spans="1:20" s="340" customFormat="1" ht="15.6" customHeight="1">
      <c r="A17" s="381" t="s">
        <v>503</v>
      </c>
      <c r="B17" s="380">
        <f t="shared" si="0"/>
        <v>12222</v>
      </c>
      <c r="C17" s="379">
        <f t="shared" si="1"/>
        <v>6327</v>
      </c>
      <c r="D17" s="377">
        <v>4140</v>
      </c>
      <c r="E17" s="376">
        <v>351</v>
      </c>
      <c r="F17" s="375">
        <v>1836</v>
      </c>
      <c r="G17" s="378">
        <f t="shared" si="2"/>
        <v>5895</v>
      </c>
      <c r="H17" s="377">
        <v>5298</v>
      </c>
      <c r="I17" s="376">
        <v>90</v>
      </c>
      <c r="J17" s="375">
        <v>507</v>
      </c>
      <c r="K17" s="355" t="s">
        <v>377</v>
      </c>
      <c r="L17" s="341"/>
    </row>
    <row r="18" spans="1:20" s="368" customFormat="1" ht="21" customHeight="1">
      <c r="A18" s="374" t="s">
        <v>502</v>
      </c>
      <c r="B18" s="372">
        <f>(C18+G18+K18)</f>
        <v>45440</v>
      </c>
      <c r="C18" s="373">
        <f t="shared" si="1"/>
        <v>2125</v>
      </c>
      <c r="D18" s="372">
        <v>498</v>
      </c>
      <c r="E18" s="371">
        <v>1627</v>
      </c>
      <c r="F18" s="370">
        <v>0</v>
      </c>
      <c r="G18" s="373">
        <f t="shared" si="2"/>
        <v>0</v>
      </c>
      <c r="H18" s="372">
        <v>0</v>
      </c>
      <c r="I18" s="371">
        <v>0</v>
      </c>
      <c r="J18" s="370">
        <v>0</v>
      </c>
      <c r="K18" s="370">
        <v>43315</v>
      </c>
      <c r="L18" s="369"/>
    </row>
    <row r="19" spans="1:20" s="360" customFormat="1" ht="14.25" customHeight="1">
      <c r="A19" s="367" t="s">
        <v>0</v>
      </c>
      <c r="B19" s="365">
        <f t="shared" ref="B19:J19" si="3">SUM(B20:B29)</f>
        <v>16173</v>
      </c>
      <c r="C19" s="366">
        <f t="shared" si="3"/>
        <v>12569</v>
      </c>
      <c r="D19" s="364">
        <f t="shared" si="3"/>
        <v>8002</v>
      </c>
      <c r="E19" s="364">
        <f t="shared" si="3"/>
        <v>99</v>
      </c>
      <c r="F19" s="363">
        <f t="shared" si="3"/>
        <v>4468</v>
      </c>
      <c r="G19" s="366">
        <f t="shared" si="3"/>
        <v>3604</v>
      </c>
      <c r="H19" s="365">
        <f t="shared" si="3"/>
        <v>3280</v>
      </c>
      <c r="I19" s="364">
        <f t="shared" si="3"/>
        <v>5</v>
      </c>
      <c r="J19" s="363">
        <f t="shared" si="3"/>
        <v>319</v>
      </c>
      <c r="K19" s="362" t="s">
        <v>377</v>
      </c>
      <c r="L19" s="361"/>
    </row>
    <row r="20" spans="1:20" s="340" customFormat="1">
      <c r="A20" s="359" t="s">
        <v>501</v>
      </c>
      <c r="B20" s="357">
        <f t="shared" ref="B20:B29" si="4">(C20+G20)</f>
        <v>9954</v>
      </c>
      <c r="C20" s="358">
        <f>D20+E20+F20</f>
        <v>6710</v>
      </c>
      <c r="D20" s="357">
        <v>6672</v>
      </c>
      <c r="E20" s="356">
        <v>16</v>
      </c>
      <c r="F20" s="355">
        <v>22</v>
      </c>
      <c r="G20" s="358">
        <f t="shared" ref="G20:G29" si="5">H20+I20+J20</f>
        <v>3244</v>
      </c>
      <c r="H20" s="357">
        <v>3237</v>
      </c>
      <c r="I20" s="356">
        <v>3</v>
      </c>
      <c r="J20" s="355">
        <v>4</v>
      </c>
      <c r="K20" s="355" t="s">
        <v>377</v>
      </c>
      <c r="L20" s="341"/>
    </row>
    <row r="21" spans="1:20" s="340" customFormat="1">
      <c r="A21" s="359" t="s">
        <v>363</v>
      </c>
      <c r="B21" s="357">
        <f t="shared" si="4"/>
        <v>179</v>
      </c>
      <c r="C21" s="358">
        <f t="shared" ref="C21:C29" si="6">SUM(D21:F21)</f>
        <v>168</v>
      </c>
      <c r="D21" s="357">
        <v>166</v>
      </c>
      <c r="E21" s="356">
        <v>0</v>
      </c>
      <c r="F21" s="355">
        <v>2</v>
      </c>
      <c r="G21" s="358">
        <f t="shared" si="5"/>
        <v>11</v>
      </c>
      <c r="H21" s="357">
        <v>11</v>
      </c>
      <c r="I21" s="356">
        <v>0</v>
      </c>
      <c r="J21" s="355">
        <v>0</v>
      </c>
      <c r="K21" s="355" t="s">
        <v>377</v>
      </c>
      <c r="L21" s="341"/>
    </row>
    <row r="22" spans="1:20" s="340" customFormat="1">
      <c r="A22" s="359" t="s">
        <v>500</v>
      </c>
      <c r="B22" s="357">
        <f t="shared" si="4"/>
        <v>2696</v>
      </c>
      <c r="C22" s="358">
        <f t="shared" si="6"/>
        <v>2665</v>
      </c>
      <c r="D22" s="357">
        <v>0</v>
      </c>
      <c r="E22" s="356">
        <v>4</v>
      </c>
      <c r="F22" s="355">
        <v>2661</v>
      </c>
      <c r="G22" s="358">
        <f t="shared" si="5"/>
        <v>31</v>
      </c>
      <c r="H22" s="357">
        <v>0</v>
      </c>
      <c r="I22" s="356">
        <v>0</v>
      </c>
      <c r="J22" s="355">
        <v>31</v>
      </c>
      <c r="K22" s="355" t="s">
        <v>377</v>
      </c>
      <c r="L22" s="341"/>
    </row>
    <row r="23" spans="1:20" s="340" customFormat="1">
      <c r="A23" s="359" t="s">
        <v>499</v>
      </c>
      <c r="B23" s="357">
        <f t="shared" si="4"/>
        <v>172</v>
      </c>
      <c r="C23" s="358">
        <f t="shared" si="6"/>
        <v>164</v>
      </c>
      <c r="D23" s="357">
        <v>0</v>
      </c>
      <c r="E23" s="356">
        <v>0</v>
      </c>
      <c r="F23" s="355">
        <v>164</v>
      </c>
      <c r="G23" s="358">
        <f t="shared" si="5"/>
        <v>8</v>
      </c>
      <c r="H23" s="357">
        <v>0</v>
      </c>
      <c r="I23" s="356">
        <v>1</v>
      </c>
      <c r="J23" s="355">
        <v>7</v>
      </c>
      <c r="K23" s="355" t="s">
        <v>377</v>
      </c>
      <c r="L23" s="341"/>
    </row>
    <row r="24" spans="1:20" s="340" customFormat="1">
      <c r="A24" s="359" t="s">
        <v>498</v>
      </c>
      <c r="B24" s="357">
        <f t="shared" si="4"/>
        <v>339</v>
      </c>
      <c r="C24" s="358">
        <f t="shared" si="6"/>
        <v>304</v>
      </c>
      <c r="D24" s="357">
        <v>251</v>
      </c>
      <c r="E24" s="356">
        <v>14</v>
      </c>
      <c r="F24" s="355">
        <v>39</v>
      </c>
      <c r="G24" s="358">
        <f t="shared" si="5"/>
        <v>35</v>
      </c>
      <c r="H24" s="357">
        <v>30</v>
      </c>
      <c r="I24" s="356">
        <v>1</v>
      </c>
      <c r="J24" s="355">
        <v>4</v>
      </c>
      <c r="K24" s="355" t="s">
        <v>377</v>
      </c>
      <c r="L24" s="341"/>
    </row>
    <row r="25" spans="1:20" s="340" customFormat="1">
      <c r="A25" s="359" t="s">
        <v>497</v>
      </c>
      <c r="B25" s="357">
        <f t="shared" si="4"/>
        <v>1848</v>
      </c>
      <c r="C25" s="358">
        <f t="shared" si="6"/>
        <v>1575</v>
      </c>
      <c r="D25" s="357">
        <v>0</v>
      </c>
      <c r="E25" s="356">
        <v>2</v>
      </c>
      <c r="F25" s="355">
        <v>1573</v>
      </c>
      <c r="G25" s="358">
        <f t="shared" si="5"/>
        <v>273</v>
      </c>
      <c r="H25" s="357">
        <v>0</v>
      </c>
      <c r="I25" s="356">
        <v>0</v>
      </c>
      <c r="J25" s="355">
        <v>273</v>
      </c>
      <c r="K25" s="355" t="s">
        <v>377</v>
      </c>
      <c r="L25" s="341"/>
    </row>
    <row r="26" spans="1:20" s="340" customFormat="1">
      <c r="A26" s="359" t="s">
        <v>93</v>
      </c>
      <c r="B26" s="357">
        <f t="shared" si="4"/>
        <v>960</v>
      </c>
      <c r="C26" s="358">
        <f t="shared" si="6"/>
        <v>960</v>
      </c>
      <c r="D26" s="357">
        <v>898</v>
      </c>
      <c r="E26" s="356">
        <v>55</v>
      </c>
      <c r="F26" s="355">
        <v>7</v>
      </c>
      <c r="G26" s="358">
        <f t="shared" si="5"/>
        <v>0</v>
      </c>
      <c r="H26" s="357">
        <v>0</v>
      </c>
      <c r="I26" s="356">
        <v>0</v>
      </c>
      <c r="J26" s="355">
        <v>0</v>
      </c>
      <c r="K26" s="355" t="s">
        <v>377</v>
      </c>
      <c r="L26" s="341"/>
    </row>
    <row r="27" spans="1:20" s="340" customFormat="1">
      <c r="A27" s="359" t="s">
        <v>496</v>
      </c>
      <c r="B27" s="357">
        <f t="shared" si="4"/>
        <v>0</v>
      </c>
      <c r="C27" s="358">
        <f t="shared" si="6"/>
        <v>0</v>
      </c>
      <c r="D27" s="357">
        <v>0</v>
      </c>
      <c r="E27" s="356">
        <v>0</v>
      </c>
      <c r="F27" s="355">
        <v>0</v>
      </c>
      <c r="G27" s="358">
        <f t="shared" si="5"/>
        <v>0</v>
      </c>
      <c r="H27" s="357">
        <v>0</v>
      </c>
      <c r="I27" s="356">
        <v>0</v>
      </c>
      <c r="J27" s="355">
        <v>0</v>
      </c>
      <c r="K27" s="355" t="s">
        <v>377</v>
      </c>
      <c r="L27" s="341"/>
    </row>
    <row r="28" spans="1:20" s="340" customFormat="1">
      <c r="A28" s="359" t="s">
        <v>171</v>
      </c>
      <c r="B28" s="357">
        <f t="shared" si="4"/>
        <v>0</v>
      </c>
      <c r="C28" s="358">
        <f t="shared" si="6"/>
        <v>0</v>
      </c>
      <c r="D28" s="357">
        <v>0</v>
      </c>
      <c r="E28" s="356">
        <v>0</v>
      </c>
      <c r="F28" s="355">
        <v>0</v>
      </c>
      <c r="G28" s="358">
        <f t="shared" si="5"/>
        <v>0</v>
      </c>
      <c r="H28" s="357">
        <v>0</v>
      </c>
      <c r="I28" s="356">
        <v>0</v>
      </c>
      <c r="J28" s="355">
        <v>0</v>
      </c>
      <c r="K28" s="355" t="s">
        <v>377</v>
      </c>
      <c r="L28" s="341"/>
      <c r="N28" s="344"/>
      <c r="P28" s="344"/>
      <c r="R28" s="344"/>
    </row>
    <row r="29" spans="1:20" s="340" customFormat="1">
      <c r="A29" s="354" t="s">
        <v>168</v>
      </c>
      <c r="B29" s="353">
        <f t="shared" si="4"/>
        <v>25</v>
      </c>
      <c r="C29" s="352">
        <f t="shared" si="6"/>
        <v>23</v>
      </c>
      <c r="D29" s="351">
        <v>15</v>
      </c>
      <c r="E29" s="350">
        <v>8</v>
      </c>
      <c r="F29" s="349">
        <v>0</v>
      </c>
      <c r="G29" s="352">
        <f t="shared" si="5"/>
        <v>2</v>
      </c>
      <c r="H29" s="351">
        <v>2</v>
      </c>
      <c r="I29" s="350">
        <v>0</v>
      </c>
      <c r="J29" s="349">
        <v>0</v>
      </c>
      <c r="K29" s="349" t="s">
        <v>377</v>
      </c>
      <c r="L29" s="341"/>
      <c r="M29" s="345"/>
      <c r="N29" s="345"/>
      <c r="O29" s="345"/>
      <c r="P29" s="345"/>
      <c r="Q29" s="345"/>
      <c r="R29" s="345"/>
      <c r="S29" s="345"/>
      <c r="T29" s="345"/>
    </row>
    <row r="30" spans="1:20" s="340" customFormat="1">
      <c r="A30" s="344"/>
      <c r="B30" s="341"/>
      <c r="C30" s="341"/>
      <c r="K30" s="341"/>
      <c r="L30" s="341"/>
      <c r="M30" s="345"/>
      <c r="N30" s="345"/>
      <c r="O30" s="345"/>
      <c r="P30" s="345"/>
      <c r="Q30" s="345"/>
      <c r="R30" s="345"/>
      <c r="S30" s="345"/>
      <c r="T30" s="345"/>
    </row>
    <row r="31" spans="1:20" s="340" customFormat="1" ht="12.75">
      <c r="A31" s="348" t="s">
        <v>495</v>
      </c>
      <c r="B31" s="341"/>
      <c r="C31" s="341"/>
      <c r="D31" s="347"/>
      <c r="E31" s="347"/>
      <c r="F31" s="347"/>
      <c r="G31" s="347"/>
      <c r="H31" s="347"/>
      <c r="I31" s="347"/>
      <c r="J31" s="346"/>
      <c r="K31" s="346"/>
      <c r="L31" s="341"/>
    </row>
    <row r="32" spans="1:20" s="340" customFormat="1">
      <c r="A32" s="344" t="s">
        <v>494</v>
      </c>
      <c r="N32" s="344"/>
      <c r="P32" s="344"/>
      <c r="R32" s="344"/>
    </row>
    <row r="33" spans="1:20" s="340" customFormat="1">
      <c r="A33" s="344" t="s">
        <v>493</v>
      </c>
      <c r="M33" s="345"/>
      <c r="N33" s="345"/>
      <c r="O33" s="345"/>
      <c r="P33" s="345"/>
      <c r="Q33" s="345"/>
      <c r="R33" s="345"/>
      <c r="S33" s="345"/>
      <c r="T33" s="345"/>
    </row>
    <row r="34" spans="1:20" s="340" customFormat="1">
      <c r="A34" s="344" t="s">
        <v>492</v>
      </c>
    </row>
    <row r="35" spans="1:20" s="340" customFormat="1">
      <c r="A35" s="344" t="s">
        <v>491</v>
      </c>
    </row>
    <row r="36" spans="1:20" s="340" customFormat="1">
      <c r="A36" s="344" t="s">
        <v>490</v>
      </c>
    </row>
    <row r="37" spans="1:20" s="340" customFormat="1">
      <c r="A37" s="344" t="s">
        <v>489</v>
      </c>
    </row>
    <row r="38" spans="1:20" s="340" customFormat="1">
      <c r="A38" s="344" t="s">
        <v>488</v>
      </c>
    </row>
    <row r="39" spans="1:20" s="340" customFormat="1">
      <c r="A39" s="343" t="s">
        <v>487</v>
      </c>
    </row>
    <row r="40" spans="1:20" s="340" customFormat="1" ht="13.9" customHeight="1">
      <c r="A40" s="342" t="s">
        <v>486</v>
      </c>
    </row>
    <row r="41" spans="1:20" ht="10.15" customHeight="1">
      <c r="A41" s="342"/>
      <c r="B41" s="341"/>
      <c r="C41" s="341"/>
      <c r="D41" s="341"/>
      <c r="E41" s="341"/>
      <c r="F41" s="341"/>
      <c r="G41" s="341"/>
      <c r="H41" s="341"/>
      <c r="I41" s="341"/>
      <c r="J41" s="341"/>
      <c r="K41" s="341"/>
    </row>
    <row r="42" spans="1:20">
      <c r="A42" s="340"/>
      <c r="B42" s="340"/>
    </row>
  </sheetData>
  <pageMargins left="0.7" right="0.35" top="1" bottom="1" header="0.5" footer="0.5"/>
  <pageSetup firstPageNumber="25" orientation="portrait" useFirstPageNumber="1" horizontalDpi="4294967292" verticalDpi="300" r:id="rId1"/>
  <headerFooter alignWithMargins="0">
    <oddFooter>&amp;C&amp;"Times New Roman,Regular"&amp;P of 31</oddFooter>
  </headerFooter>
  <ignoredErrors>
    <ignoredError sqref="D7:F8 H7:K8" formulaRange="1"/>
    <ignoredError sqref="C19 G9:G20" formula="1"/>
    <ignoredError sqref="G7:G8"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0"/>
  <sheetViews>
    <sheetView showGridLines="0" tabSelected="1" zoomScaleNormal="100" workbookViewId="0">
      <pane xSplit="1" ySplit="7" topLeftCell="B14" activePane="bottomRight" state="frozen"/>
      <selection pane="topRight" activeCell="B1" sqref="B1"/>
      <selection pane="bottomLeft" activeCell="A8" sqref="A8"/>
      <selection pane="bottomRight" activeCell="AF1" sqref="AF1"/>
    </sheetView>
  </sheetViews>
  <sheetFormatPr defaultColWidth="9.33203125" defaultRowHeight="11.25"/>
  <cols>
    <col min="1" max="1" width="29.83203125" style="1" customWidth="1"/>
    <col min="2" max="11" width="8" style="1" customWidth="1"/>
    <col min="12" max="12" width="8" style="1" hidden="1" customWidth="1"/>
    <col min="13" max="13" width="8" style="7" hidden="1" customWidth="1"/>
    <col min="14" max="14" width="8" style="1" hidden="1" customWidth="1"/>
    <col min="15" max="15" width="8" style="2" hidden="1" customWidth="1"/>
    <col min="16" max="16" width="8" style="1" hidden="1" customWidth="1"/>
    <col min="17" max="17" width="8" style="2" hidden="1" customWidth="1"/>
    <col min="18" max="19" width="8" style="1" hidden="1" customWidth="1"/>
    <col min="20" max="30" width="6.1640625" style="1" hidden="1" customWidth="1"/>
    <col min="31" max="16384" width="9.33203125" style="7"/>
  </cols>
  <sheetData>
    <row r="1" spans="1:41">
      <c r="A1" s="33" t="s">
        <v>13</v>
      </c>
      <c r="B1" s="33"/>
      <c r="C1" s="33"/>
      <c r="D1" s="33"/>
      <c r="E1" s="33"/>
      <c r="F1" s="33"/>
      <c r="G1" s="33"/>
      <c r="H1" s="33"/>
      <c r="I1" s="33"/>
      <c r="J1" s="33"/>
      <c r="K1" s="33"/>
      <c r="L1" s="33"/>
      <c r="M1" s="38"/>
      <c r="N1" s="30"/>
      <c r="O1" s="31"/>
      <c r="P1" s="30"/>
      <c r="Q1" s="31"/>
      <c r="R1" s="30"/>
      <c r="S1" s="30"/>
      <c r="T1" s="33" t="s">
        <v>13</v>
      </c>
      <c r="U1" s="30"/>
      <c r="V1" s="30"/>
      <c r="W1" s="30"/>
      <c r="X1" s="30"/>
      <c r="Y1" s="30"/>
      <c r="Z1" s="30"/>
      <c r="AA1" s="30"/>
      <c r="AB1" s="30"/>
      <c r="AC1" s="30"/>
      <c r="AD1" s="30"/>
    </row>
    <row r="2" spans="1:41" ht="13.5" customHeight="1">
      <c r="A2" s="33" t="s">
        <v>12</v>
      </c>
      <c r="B2" s="33"/>
      <c r="C2" s="33"/>
      <c r="D2" s="33"/>
      <c r="E2" s="33"/>
      <c r="F2" s="33"/>
      <c r="G2" s="33"/>
      <c r="H2" s="33"/>
      <c r="I2" s="33"/>
      <c r="J2" s="33"/>
      <c r="K2" s="33"/>
      <c r="L2" s="33"/>
      <c r="M2" s="38"/>
      <c r="N2" s="30"/>
      <c r="O2" s="31"/>
      <c r="P2" s="30"/>
      <c r="Q2" s="31"/>
      <c r="R2" s="30"/>
      <c r="S2" s="30"/>
      <c r="T2" s="33" t="s">
        <v>12</v>
      </c>
      <c r="U2" s="30"/>
      <c r="V2" s="30"/>
      <c r="W2" s="30"/>
      <c r="X2" s="30"/>
      <c r="Y2" s="30"/>
      <c r="Z2" s="30"/>
      <c r="AA2" s="30"/>
      <c r="AB2" s="30"/>
      <c r="AC2" s="30"/>
      <c r="AD2" s="30"/>
    </row>
    <row r="3" spans="1:41">
      <c r="A3" s="156" t="s">
        <v>122</v>
      </c>
      <c r="B3" s="33"/>
      <c r="C3" s="33"/>
      <c r="D3" s="33"/>
      <c r="E3" s="33"/>
      <c r="F3" s="33"/>
      <c r="G3" s="33"/>
      <c r="H3" s="33"/>
      <c r="I3" s="33"/>
      <c r="J3" s="33"/>
      <c r="K3" s="33"/>
      <c r="L3" s="33"/>
      <c r="M3" s="38"/>
      <c r="N3" s="30"/>
      <c r="O3" s="31"/>
      <c r="P3" s="30"/>
      <c r="Q3" s="31"/>
      <c r="R3" s="30"/>
      <c r="S3" s="30"/>
      <c r="T3" s="30" t="s">
        <v>6</v>
      </c>
      <c r="U3" s="30"/>
      <c r="V3" s="30"/>
      <c r="W3" s="30"/>
      <c r="X3" s="30"/>
      <c r="Y3" s="30"/>
      <c r="Z3" s="30"/>
      <c r="AA3" s="30"/>
      <c r="AB3" s="30"/>
      <c r="AC3" s="30"/>
      <c r="AD3" s="30"/>
    </row>
    <row r="4" spans="1:41">
      <c r="A4" s="30"/>
      <c r="B4" s="30"/>
      <c r="C4" s="30"/>
      <c r="D4" s="30"/>
      <c r="E4" s="30"/>
      <c r="F4" s="30"/>
      <c r="G4" s="30"/>
      <c r="H4" s="30"/>
      <c r="I4" s="30"/>
      <c r="J4" s="30"/>
      <c r="K4" s="30"/>
      <c r="L4" s="30"/>
      <c r="N4" s="30"/>
      <c r="O4" s="31"/>
      <c r="P4" s="30"/>
      <c r="Q4" s="31"/>
      <c r="R4" s="30"/>
      <c r="S4" s="30"/>
      <c r="T4" s="30"/>
      <c r="U4" s="30"/>
      <c r="V4" s="30"/>
      <c r="W4" s="30"/>
      <c r="X4" s="30"/>
      <c r="Y4" s="30"/>
      <c r="Z4" s="30"/>
      <c r="AA4" s="30"/>
      <c r="AB4" s="30"/>
      <c r="AC4" s="30"/>
      <c r="AD4" s="30"/>
    </row>
    <row r="5" spans="1:41" ht="13.5" customHeight="1">
      <c r="A5" s="29" t="s">
        <v>7</v>
      </c>
      <c r="B5" s="247">
        <v>2018</v>
      </c>
      <c r="C5" s="247">
        <v>2017</v>
      </c>
      <c r="D5" s="247">
        <v>2016</v>
      </c>
      <c r="E5" s="247">
        <v>2015</v>
      </c>
      <c r="F5" s="247">
        <v>2014</v>
      </c>
      <c r="G5" s="247">
        <v>2013</v>
      </c>
      <c r="H5" s="247">
        <v>2012</v>
      </c>
      <c r="I5" s="247">
        <v>2011</v>
      </c>
      <c r="J5" s="247">
        <v>2010</v>
      </c>
      <c r="K5" s="247">
        <v>2009</v>
      </c>
      <c r="L5" s="251">
        <v>2008</v>
      </c>
      <c r="M5" s="251">
        <v>2007</v>
      </c>
      <c r="N5" s="251">
        <v>2006</v>
      </c>
      <c r="O5" s="251">
        <v>2005</v>
      </c>
      <c r="P5" s="251">
        <v>2004</v>
      </c>
      <c r="Q5" s="251">
        <v>2003</v>
      </c>
      <c r="R5" s="251">
        <v>2002</v>
      </c>
      <c r="S5" s="251">
        <v>2001</v>
      </c>
      <c r="T5" s="251">
        <v>2000</v>
      </c>
      <c r="U5" s="251">
        <v>1999</v>
      </c>
      <c r="V5" s="251">
        <v>1998</v>
      </c>
      <c r="W5" s="251">
        <v>1997</v>
      </c>
      <c r="X5" s="251">
        <v>1996</v>
      </c>
      <c r="Y5" s="251">
        <v>1995</v>
      </c>
      <c r="Z5" s="251">
        <v>1994</v>
      </c>
      <c r="AA5" s="251">
        <v>1993</v>
      </c>
      <c r="AB5" s="251">
        <v>1992</v>
      </c>
      <c r="AC5" s="251">
        <v>1991</v>
      </c>
      <c r="AD5" s="251">
        <v>1990</v>
      </c>
    </row>
    <row r="6" spans="1:41" ht="21" customHeight="1">
      <c r="A6" s="26" t="s">
        <v>1</v>
      </c>
      <c r="B6" s="20">
        <f>SUM(B7:B15)</f>
        <v>633317</v>
      </c>
      <c r="C6" s="20">
        <f t="shared" ref="C6" si="0">SUM(C7:C15)</f>
        <v>609306</v>
      </c>
      <c r="D6" s="20">
        <f t="shared" ref="D6:H6" si="1">SUM(D7:D15)</f>
        <v>584362</v>
      </c>
      <c r="E6" s="20">
        <f t="shared" si="1"/>
        <v>590039</v>
      </c>
      <c r="F6" s="20">
        <f t="shared" si="1"/>
        <v>593499</v>
      </c>
      <c r="G6" s="20">
        <f t="shared" si="1"/>
        <v>599086</v>
      </c>
      <c r="H6" s="20">
        <f t="shared" si="1"/>
        <v>610576</v>
      </c>
      <c r="I6" s="20">
        <f t="shared" ref="I6:S6" si="2">SUM(I7:I15)</f>
        <v>617128</v>
      </c>
      <c r="J6" s="20">
        <f t="shared" si="2"/>
        <v>627588</v>
      </c>
      <c r="K6" s="20">
        <f t="shared" si="2"/>
        <v>594285</v>
      </c>
      <c r="L6" s="20">
        <f t="shared" si="2"/>
        <v>613746</v>
      </c>
      <c r="M6" s="20">
        <f t="shared" si="2"/>
        <v>590349</v>
      </c>
      <c r="N6" s="20">
        <f t="shared" si="2"/>
        <v>597109</v>
      </c>
      <c r="O6" s="20">
        <f t="shared" si="2"/>
        <v>609737</v>
      </c>
      <c r="P6" s="20">
        <f t="shared" si="2"/>
        <v>618633</v>
      </c>
      <c r="Q6" s="20">
        <f t="shared" si="2"/>
        <v>625011</v>
      </c>
      <c r="R6" s="20">
        <f t="shared" si="2"/>
        <v>631762</v>
      </c>
      <c r="S6" s="20">
        <f t="shared" si="2"/>
        <v>612274</v>
      </c>
      <c r="T6" s="20">
        <f t="shared" ref="T6" si="3">SUM(T7:T15)</f>
        <v>625581</v>
      </c>
      <c r="U6" s="20">
        <f t="shared" ref="U6:AD6" si="4">SUM(U7:U15)</f>
        <v>635472</v>
      </c>
      <c r="V6" s="20">
        <f t="shared" si="4"/>
        <v>618298</v>
      </c>
      <c r="W6" s="20">
        <f t="shared" si="4"/>
        <v>616342</v>
      </c>
      <c r="X6" s="20">
        <f t="shared" si="4"/>
        <v>622261</v>
      </c>
      <c r="Y6" s="20">
        <f t="shared" si="4"/>
        <v>639184</v>
      </c>
      <c r="Z6" s="20">
        <f t="shared" si="4"/>
        <v>654088</v>
      </c>
      <c r="AA6" s="20">
        <f t="shared" si="4"/>
        <v>665069</v>
      </c>
      <c r="AB6" s="20">
        <f t="shared" si="4"/>
        <v>682959</v>
      </c>
      <c r="AC6" s="20">
        <f t="shared" si="4"/>
        <v>692095</v>
      </c>
      <c r="AD6" s="20">
        <f t="shared" si="4"/>
        <v>702659</v>
      </c>
    </row>
    <row r="7" spans="1:41" ht="12" customHeight="1">
      <c r="A7" s="169" t="s">
        <v>174</v>
      </c>
      <c r="B7" s="35">
        <v>167804</v>
      </c>
      <c r="C7" s="35">
        <v>149121</v>
      </c>
      <c r="D7" s="35">
        <v>128501</v>
      </c>
      <c r="E7" s="35">
        <v>122729</v>
      </c>
      <c r="F7" s="35">
        <v>120546</v>
      </c>
      <c r="G7" s="35">
        <v>120285</v>
      </c>
      <c r="H7" s="35">
        <v>119946</v>
      </c>
      <c r="I7" s="35">
        <v>118657</v>
      </c>
      <c r="J7" s="35">
        <v>119119</v>
      </c>
      <c r="K7" s="35">
        <v>72280</v>
      </c>
      <c r="L7" s="35">
        <v>80989</v>
      </c>
      <c r="M7" s="35">
        <v>84339</v>
      </c>
      <c r="N7" s="35">
        <v>84866</v>
      </c>
      <c r="O7" s="35">
        <v>87213</v>
      </c>
      <c r="P7" s="35">
        <v>87910</v>
      </c>
      <c r="Q7" s="35">
        <v>87296</v>
      </c>
      <c r="R7" s="35">
        <v>85991</v>
      </c>
      <c r="S7" s="35">
        <v>86731</v>
      </c>
      <c r="T7" s="35">
        <v>93064</v>
      </c>
      <c r="U7" s="35">
        <v>97359</v>
      </c>
      <c r="V7" s="35">
        <v>97736</v>
      </c>
      <c r="W7" s="35">
        <v>96101</v>
      </c>
      <c r="X7" s="35">
        <v>94947</v>
      </c>
      <c r="Y7" s="35">
        <v>101279</v>
      </c>
      <c r="Z7" s="35">
        <v>96254</v>
      </c>
      <c r="AA7" s="35">
        <v>103583</v>
      </c>
      <c r="AB7" s="35">
        <v>114597</v>
      </c>
      <c r="AC7" s="35">
        <v>120203</v>
      </c>
      <c r="AD7" s="35">
        <v>128663</v>
      </c>
    </row>
    <row r="8" spans="1:41" ht="12" customHeight="1">
      <c r="A8" s="169" t="s">
        <v>175</v>
      </c>
      <c r="B8" s="35">
        <v>144</v>
      </c>
      <c r="C8" s="35">
        <v>153</v>
      </c>
      <c r="D8" s="35">
        <v>175</v>
      </c>
      <c r="E8" s="35">
        <v>190</v>
      </c>
      <c r="F8" s="35">
        <v>220</v>
      </c>
      <c r="G8" s="35">
        <v>238</v>
      </c>
      <c r="H8" s="35">
        <v>218</v>
      </c>
      <c r="I8" s="35">
        <v>227</v>
      </c>
      <c r="J8" s="35">
        <v>212</v>
      </c>
      <c r="K8" s="35">
        <v>234</v>
      </c>
      <c r="L8" s="35">
        <v>252</v>
      </c>
      <c r="M8" s="35">
        <v>239</v>
      </c>
      <c r="N8" s="35">
        <v>239</v>
      </c>
      <c r="O8" s="35">
        <v>278</v>
      </c>
      <c r="P8" s="35">
        <v>291</v>
      </c>
      <c r="Q8" s="35">
        <v>310</v>
      </c>
      <c r="R8" s="35">
        <v>317</v>
      </c>
      <c r="S8" s="35">
        <v>316</v>
      </c>
      <c r="T8" s="35">
        <v>340</v>
      </c>
      <c r="U8" s="35">
        <v>343</v>
      </c>
      <c r="V8" s="35">
        <v>305</v>
      </c>
      <c r="W8" s="35">
        <v>284</v>
      </c>
      <c r="X8" s="35">
        <v>265</v>
      </c>
      <c r="Y8" s="35">
        <v>232</v>
      </c>
      <c r="Z8" s="35">
        <v>241</v>
      </c>
      <c r="AA8" s="35">
        <v>206</v>
      </c>
      <c r="AB8" s="35">
        <v>187</v>
      </c>
      <c r="AC8" s="35">
        <v>161</v>
      </c>
      <c r="AD8" s="35">
        <v>87</v>
      </c>
      <c r="AE8" s="37"/>
      <c r="AF8" s="37"/>
      <c r="AG8" s="37"/>
      <c r="AH8" s="37"/>
      <c r="AI8" s="37"/>
      <c r="AJ8" s="37"/>
      <c r="AK8" s="37"/>
      <c r="AL8" s="37"/>
      <c r="AM8" s="37"/>
      <c r="AN8" s="37"/>
      <c r="AO8" s="37"/>
    </row>
    <row r="9" spans="1:41" ht="12" customHeight="1">
      <c r="A9" s="169" t="s">
        <v>37</v>
      </c>
      <c r="B9" s="35">
        <v>6246</v>
      </c>
      <c r="C9" s="35">
        <v>6097</v>
      </c>
      <c r="D9" s="35">
        <v>5889</v>
      </c>
      <c r="E9" s="35">
        <v>5482</v>
      </c>
      <c r="F9" s="35">
        <v>5157</v>
      </c>
      <c r="G9" s="35">
        <v>4824</v>
      </c>
      <c r="H9" s="35">
        <v>4493</v>
      </c>
      <c r="I9" s="35">
        <v>4066</v>
      </c>
      <c r="J9" s="35">
        <v>3682</v>
      </c>
      <c r="K9" s="35">
        <v>3248</v>
      </c>
      <c r="L9" s="35">
        <v>2623</v>
      </c>
      <c r="M9" s="35">
        <v>2031</v>
      </c>
      <c r="N9" s="35">
        <v>939</v>
      </c>
      <c r="O9" s="35">
        <v>134</v>
      </c>
      <c r="P9" s="199" t="s">
        <v>377</v>
      </c>
      <c r="Q9" s="199" t="s">
        <v>377</v>
      </c>
      <c r="R9" s="199" t="s">
        <v>377</v>
      </c>
      <c r="S9" s="199" t="s">
        <v>377</v>
      </c>
      <c r="T9" s="199" t="s">
        <v>377</v>
      </c>
      <c r="U9" s="199" t="s">
        <v>377</v>
      </c>
      <c r="V9" s="199" t="s">
        <v>377</v>
      </c>
      <c r="W9" s="199" t="s">
        <v>377</v>
      </c>
      <c r="X9" s="199" t="s">
        <v>377</v>
      </c>
      <c r="Y9" s="199" t="s">
        <v>377</v>
      </c>
      <c r="Z9" s="199" t="s">
        <v>377</v>
      </c>
      <c r="AA9" s="199" t="s">
        <v>377</v>
      </c>
      <c r="AB9" s="199" t="s">
        <v>377</v>
      </c>
      <c r="AC9" s="199" t="s">
        <v>377</v>
      </c>
      <c r="AD9" s="199" t="s">
        <v>377</v>
      </c>
    </row>
    <row r="10" spans="1:41" ht="12" customHeight="1">
      <c r="A10" s="169" t="s">
        <v>112</v>
      </c>
      <c r="B10" s="35"/>
      <c r="C10" s="35"/>
      <c r="D10" s="35"/>
      <c r="E10" s="35"/>
      <c r="F10" s="35"/>
      <c r="G10" s="35"/>
      <c r="H10" s="35"/>
      <c r="I10" s="35"/>
      <c r="J10" s="35"/>
      <c r="K10" s="35"/>
      <c r="L10" s="35"/>
      <c r="M10" s="36"/>
      <c r="N10" s="35"/>
      <c r="O10" s="35"/>
      <c r="P10" s="35"/>
      <c r="Q10" s="35"/>
      <c r="R10" s="35"/>
      <c r="S10" s="35"/>
      <c r="T10" s="35"/>
      <c r="U10" s="35"/>
      <c r="V10" s="35"/>
      <c r="W10" s="35"/>
      <c r="X10" s="35"/>
      <c r="Y10" s="35"/>
      <c r="Z10" s="35"/>
      <c r="AA10" s="35"/>
      <c r="AB10" s="35"/>
      <c r="AC10" s="35"/>
      <c r="AD10" s="35"/>
    </row>
    <row r="11" spans="1:41" ht="12" customHeight="1">
      <c r="A11" s="170" t="s">
        <v>176</v>
      </c>
      <c r="B11" s="35">
        <v>163695</v>
      </c>
      <c r="C11" s="35">
        <v>162455</v>
      </c>
      <c r="D11" s="35">
        <v>162313</v>
      </c>
      <c r="E11" s="35">
        <v>170718</v>
      </c>
      <c r="F11" s="35">
        <v>174883</v>
      </c>
      <c r="G11" s="35">
        <v>180214</v>
      </c>
      <c r="H11" s="35">
        <v>188001</v>
      </c>
      <c r="I11" s="35">
        <v>194441</v>
      </c>
      <c r="J11" s="35">
        <v>202020</v>
      </c>
      <c r="K11" s="35">
        <v>211619</v>
      </c>
      <c r="L11" s="35">
        <v>222596</v>
      </c>
      <c r="M11" s="35">
        <v>211096</v>
      </c>
      <c r="N11" s="35">
        <v>219233</v>
      </c>
      <c r="O11" s="35">
        <v>228619</v>
      </c>
      <c r="P11" s="35">
        <v>235994</v>
      </c>
      <c r="Q11" s="35">
        <v>241045</v>
      </c>
      <c r="R11" s="35">
        <v>245230</v>
      </c>
      <c r="S11" s="35">
        <v>243823</v>
      </c>
      <c r="T11" s="35">
        <v>251561</v>
      </c>
      <c r="U11" s="35">
        <v>258749</v>
      </c>
      <c r="V11" s="35">
        <v>247226</v>
      </c>
      <c r="W11" s="35">
        <v>247604</v>
      </c>
      <c r="X11" s="35">
        <v>254002</v>
      </c>
      <c r="Y11" s="35">
        <v>261399</v>
      </c>
      <c r="Z11" s="35">
        <v>284236</v>
      </c>
      <c r="AA11" s="35">
        <v>283700</v>
      </c>
      <c r="AB11" s="35">
        <v>288078</v>
      </c>
      <c r="AC11" s="35">
        <v>293306</v>
      </c>
      <c r="AD11" s="35">
        <v>299111</v>
      </c>
    </row>
    <row r="12" spans="1:41" ht="12" customHeight="1">
      <c r="A12" s="170" t="s">
        <v>177</v>
      </c>
      <c r="B12" s="35">
        <v>99880</v>
      </c>
      <c r="C12" s="35">
        <v>98161</v>
      </c>
      <c r="D12" s="35">
        <v>96081</v>
      </c>
      <c r="E12" s="35">
        <v>101164</v>
      </c>
      <c r="F12" s="35">
        <v>104322</v>
      </c>
      <c r="G12" s="35">
        <v>108206</v>
      </c>
      <c r="H12" s="35">
        <v>116400</v>
      </c>
      <c r="I12" s="35">
        <v>120865</v>
      </c>
      <c r="J12" s="35">
        <v>123705</v>
      </c>
      <c r="K12" s="35">
        <v>125738</v>
      </c>
      <c r="L12" s="35">
        <v>124746</v>
      </c>
      <c r="M12" s="35">
        <v>115127</v>
      </c>
      <c r="N12" s="35">
        <v>117610</v>
      </c>
      <c r="O12" s="35">
        <v>120614</v>
      </c>
      <c r="P12" s="35">
        <v>122592</v>
      </c>
      <c r="Q12" s="35">
        <v>123990</v>
      </c>
      <c r="R12" s="35">
        <v>125920</v>
      </c>
      <c r="S12" s="35">
        <v>120502</v>
      </c>
      <c r="T12" s="35">
        <v>121858</v>
      </c>
      <c r="U12" s="35">
        <v>124261</v>
      </c>
      <c r="V12" s="35">
        <v>122053</v>
      </c>
      <c r="W12" s="35">
        <v>125300</v>
      </c>
      <c r="X12" s="35">
        <v>129187</v>
      </c>
      <c r="Y12" s="35">
        <v>133980</v>
      </c>
      <c r="Z12" s="35">
        <v>138728</v>
      </c>
      <c r="AA12" s="35">
        <v>143014</v>
      </c>
      <c r="AB12" s="35">
        <v>146385</v>
      </c>
      <c r="AC12" s="35">
        <v>148365</v>
      </c>
      <c r="AD12" s="35">
        <v>149666</v>
      </c>
    </row>
    <row r="13" spans="1:41" ht="12" customHeight="1">
      <c r="A13" s="170" t="s">
        <v>178</v>
      </c>
      <c r="B13" s="35">
        <v>162145</v>
      </c>
      <c r="C13" s="35">
        <v>159825</v>
      </c>
      <c r="D13" s="35">
        <v>157894</v>
      </c>
      <c r="E13" s="35">
        <v>154730</v>
      </c>
      <c r="F13" s="35">
        <v>152933</v>
      </c>
      <c r="G13" s="35">
        <v>149824</v>
      </c>
      <c r="H13" s="35">
        <v>145590</v>
      </c>
      <c r="I13" s="35">
        <v>142511</v>
      </c>
      <c r="J13" s="35">
        <v>142198</v>
      </c>
      <c r="K13" s="35">
        <v>144600</v>
      </c>
      <c r="L13" s="35">
        <v>146838</v>
      </c>
      <c r="M13" s="35">
        <v>143953</v>
      </c>
      <c r="N13" s="35">
        <v>141935</v>
      </c>
      <c r="O13" s="35">
        <v>141992</v>
      </c>
      <c r="P13" s="35">
        <v>142160</v>
      </c>
      <c r="Q13" s="35">
        <v>143504</v>
      </c>
      <c r="R13" s="35">
        <v>144708</v>
      </c>
      <c r="S13" s="35">
        <v>144702</v>
      </c>
      <c r="T13" s="35">
        <v>141596</v>
      </c>
      <c r="U13" s="35">
        <v>137642</v>
      </c>
      <c r="V13" s="35">
        <v>134612</v>
      </c>
      <c r="W13" s="35">
        <v>130858</v>
      </c>
      <c r="X13" s="35">
        <v>127486</v>
      </c>
      <c r="Y13" s="35">
        <v>123877</v>
      </c>
      <c r="Z13" s="35">
        <v>117434</v>
      </c>
      <c r="AA13" s="35">
        <v>117070</v>
      </c>
      <c r="AB13" s="35">
        <v>115855</v>
      </c>
      <c r="AC13" s="35">
        <v>112167</v>
      </c>
      <c r="AD13" s="35">
        <v>107732</v>
      </c>
    </row>
    <row r="14" spans="1:41" ht="12" customHeight="1">
      <c r="A14" s="169" t="s">
        <v>179</v>
      </c>
      <c r="B14" s="35">
        <v>15033</v>
      </c>
      <c r="C14" s="35">
        <v>15355</v>
      </c>
      <c r="D14" s="35">
        <v>15518</v>
      </c>
      <c r="E14" s="35">
        <v>15566</v>
      </c>
      <c r="F14" s="35">
        <v>15511</v>
      </c>
      <c r="G14" s="35">
        <v>15114</v>
      </c>
      <c r="H14" s="35">
        <v>15126</v>
      </c>
      <c r="I14" s="35">
        <v>15220</v>
      </c>
      <c r="J14" s="35">
        <v>15377</v>
      </c>
      <c r="K14" s="35">
        <v>15298</v>
      </c>
      <c r="L14" s="35">
        <v>14647</v>
      </c>
      <c r="M14" s="35">
        <v>12290</v>
      </c>
      <c r="N14" s="35">
        <v>10690</v>
      </c>
      <c r="O14" s="35">
        <v>9518</v>
      </c>
      <c r="P14" s="35">
        <v>8586</v>
      </c>
      <c r="Q14" s="35">
        <v>7916</v>
      </c>
      <c r="R14" s="35">
        <v>7770</v>
      </c>
      <c r="S14" s="35">
        <v>7727</v>
      </c>
      <c r="T14" s="35">
        <v>7775</v>
      </c>
      <c r="U14" s="35">
        <v>7728</v>
      </c>
      <c r="V14" s="35">
        <v>6964</v>
      </c>
      <c r="W14" s="35">
        <v>6801</v>
      </c>
      <c r="X14" s="35">
        <v>6961</v>
      </c>
      <c r="Y14" s="35">
        <v>7183</v>
      </c>
      <c r="Z14" s="35">
        <v>8719</v>
      </c>
      <c r="AA14" s="35">
        <v>9168</v>
      </c>
      <c r="AB14" s="35">
        <v>9652</v>
      </c>
      <c r="AC14" s="35">
        <v>9860</v>
      </c>
      <c r="AD14" s="35">
        <v>9567</v>
      </c>
    </row>
    <row r="15" spans="1:41" ht="12" customHeight="1">
      <c r="A15" s="169" t="s">
        <v>180</v>
      </c>
      <c r="B15" s="35">
        <v>18370</v>
      </c>
      <c r="C15" s="35">
        <v>18139</v>
      </c>
      <c r="D15" s="35">
        <v>17991</v>
      </c>
      <c r="E15" s="35">
        <v>19460</v>
      </c>
      <c r="F15" s="35">
        <v>19927</v>
      </c>
      <c r="G15" s="35">
        <v>20381</v>
      </c>
      <c r="H15" s="35">
        <v>20802</v>
      </c>
      <c r="I15" s="35">
        <v>21141</v>
      </c>
      <c r="J15" s="35">
        <v>21275</v>
      </c>
      <c r="K15" s="35">
        <v>21268</v>
      </c>
      <c r="L15" s="35">
        <v>21055</v>
      </c>
      <c r="M15" s="35">
        <v>21274</v>
      </c>
      <c r="N15" s="35">
        <v>21597</v>
      </c>
      <c r="O15" s="35">
        <v>21369</v>
      </c>
      <c r="P15" s="35">
        <v>21100</v>
      </c>
      <c r="Q15" s="35">
        <v>20950</v>
      </c>
      <c r="R15" s="35">
        <v>21826</v>
      </c>
      <c r="S15" s="35">
        <v>8473</v>
      </c>
      <c r="T15" s="35">
        <v>9387</v>
      </c>
      <c r="U15" s="35">
        <v>9390</v>
      </c>
      <c r="V15" s="35">
        <v>9402</v>
      </c>
      <c r="W15" s="35">
        <v>9394</v>
      </c>
      <c r="X15" s="35">
        <v>9413</v>
      </c>
      <c r="Y15" s="35">
        <v>11234</v>
      </c>
      <c r="Z15" s="35">
        <v>8476</v>
      </c>
      <c r="AA15" s="35">
        <v>8328</v>
      </c>
      <c r="AB15" s="35">
        <v>8205</v>
      </c>
      <c r="AC15" s="35">
        <v>8033</v>
      </c>
      <c r="AD15" s="35">
        <v>7833</v>
      </c>
    </row>
    <row r="16" spans="1:41" ht="18" customHeight="1">
      <c r="A16" s="181" t="s">
        <v>380</v>
      </c>
      <c r="B16" s="20">
        <f>SUM(B8:B15)</f>
        <v>465513</v>
      </c>
      <c r="C16" s="20">
        <f t="shared" ref="C16:K16" si="5">SUM(C8:C15)</f>
        <v>460185</v>
      </c>
      <c r="D16" s="20">
        <f t="shared" si="5"/>
        <v>455861</v>
      </c>
      <c r="E16" s="20">
        <f t="shared" si="5"/>
        <v>467310</v>
      </c>
      <c r="F16" s="20">
        <f t="shared" si="5"/>
        <v>472953</v>
      </c>
      <c r="G16" s="20">
        <f t="shared" si="5"/>
        <v>478801</v>
      </c>
      <c r="H16" s="20">
        <f t="shared" si="5"/>
        <v>490630</v>
      </c>
      <c r="I16" s="20">
        <f t="shared" si="5"/>
        <v>498471</v>
      </c>
      <c r="J16" s="20">
        <f t="shared" si="5"/>
        <v>508469</v>
      </c>
      <c r="K16" s="20">
        <f t="shared" si="5"/>
        <v>522005</v>
      </c>
      <c r="L16" s="20">
        <f t="shared" ref="L16" si="6">SUM(L8:L15)</f>
        <v>532757</v>
      </c>
      <c r="M16" s="20">
        <f t="shared" ref="M16" si="7">SUM(M8:M15)</f>
        <v>506010</v>
      </c>
      <c r="N16" s="20">
        <f t="shared" ref="N16" si="8">SUM(N8:N15)</f>
        <v>512243</v>
      </c>
      <c r="O16" s="20">
        <f t="shared" ref="O16" si="9">SUM(O8:O15)</f>
        <v>522524</v>
      </c>
      <c r="P16" s="20">
        <f t="shared" ref="P16" si="10">SUM(P8:P15)</f>
        <v>530723</v>
      </c>
      <c r="Q16" s="20">
        <f t="shared" ref="Q16" si="11">SUM(Q8:Q15)</f>
        <v>537715</v>
      </c>
      <c r="R16" s="20">
        <f t="shared" ref="R16" si="12">SUM(R8:R15)</f>
        <v>545771</v>
      </c>
      <c r="S16" s="20">
        <f t="shared" ref="S16" si="13">SUM(S8:S15)</f>
        <v>525543</v>
      </c>
      <c r="T16" s="20">
        <f t="shared" ref="T16" si="14">SUM(T8:T15)</f>
        <v>532517</v>
      </c>
      <c r="U16" s="20">
        <f t="shared" ref="U16" si="15">SUM(U8:U15)</f>
        <v>538113</v>
      </c>
      <c r="V16" s="20">
        <f t="shared" ref="V16" si="16">SUM(V8:V15)</f>
        <v>520562</v>
      </c>
      <c r="W16" s="20">
        <f t="shared" ref="W16" si="17">SUM(W8:W15)</f>
        <v>520241</v>
      </c>
      <c r="X16" s="20">
        <f t="shared" ref="X16" si="18">SUM(X8:X15)</f>
        <v>527314</v>
      </c>
      <c r="Y16" s="20">
        <f t="shared" ref="Y16" si="19">SUM(Y8:Y15)</f>
        <v>537905</v>
      </c>
      <c r="Z16" s="20">
        <f t="shared" ref="Z16" si="20">SUM(Z8:Z15)</f>
        <v>557834</v>
      </c>
      <c r="AA16" s="20">
        <f t="shared" ref="AA16" si="21">SUM(AA8:AA15)</f>
        <v>561486</v>
      </c>
      <c r="AB16" s="20">
        <f t="shared" ref="AB16" si="22">SUM(AB8:AB15)</f>
        <v>568362</v>
      </c>
      <c r="AC16" s="20">
        <f t="shared" ref="AC16" si="23">SUM(AC8:AC15)</f>
        <v>571892</v>
      </c>
      <c r="AD16" s="20">
        <f t="shared" ref="AD16" si="24">SUM(AD8:AD15)</f>
        <v>573996</v>
      </c>
    </row>
    <row r="17" spans="1:30" ht="18" customHeight="1">
      <c r="A17" s="168" t="s">
        <v>350</v>
      </c>
      <c r="B17" s="167">
        <v>108564</v>
      </c>
      <c r="C17" s="167">
        <v>106692</v>
      </c>
      <c r="D17" s="167">
        <v>104382</v>
      </c>
      <c r="E17" s="167">
        <v>102628</v>
      </c>
      <c r="F17" s="167">
        <v>100993</v>
      </c>
      <c r="G17" s="20">
        <v>98842</v>
      </c>
      <c r="H17" s="20">
        <v>98328</v>
      </c>
      <c r="I17" s="20">
        <v>97409</v>
      </c>
      <c r="J17" s="20">
        <v>96473</v>
      </c>
      <c r="K17" s="20">
        <v>94863</v>
      </c>
      <c r="L17" s="20">
        <v>93202</v>
      </c>
      <c r="M17" s="20">
        <v>92175</v>
      </c>
      <c r="N17" s="20">
        <v>91343</v>
      </c>
      <c r="O17" s="20">
        <v>90555</v>
      </c>
      <c r="P17" s="20">
        <v>89596</v>
      </c>
      <c r="Q17" s="20">
        <v>87816</v>
      </c>
      <c r="R17" s="20">
        <v>86089</v>
      </c>
      <c r="S17" s="20">
        <v>82875</v>
      </c>
      <c r="T17" s="20">
        <v>80931</v>
      </c>
      <c r="U17" s="20">
        <v>79694</v>
      </c>
      <c r="V17" s="20">
        <v>79171</v>
      </c>
      <c r="W17" s="20">
        <v>78102</v>
      </c>
      <c r="X17" s="20">
        <v>78551</v>
      </c>
      <c r="Y17" s="20">
        <v>77613</v>
      </c>
      <c r="Z17" s="20">
        <v>76171</v>
      </c>
      <c r="AA17" s="20">
        <v>75021</v>
      </c>
      <c r="AB17" s="20">
        <v>72148</v>
      </c>
      <c r="AC17" s="20">
        <v>69209</v>
      </c>
      <c r="AD17" s="20">
        <v>63775</v>
      </c>
    </row>
    <row r="18" spans="1:30">
      <c r="A18" s="181" t="s">
        <v>123</v>
      </c>
      <c r="B18" s="20">
        <v>311017</v>
      </c>
      <c r="C18" s="20">
        <v>306652</v>
      </c>
      <c r="D18" s="20">
        <v>302572</v>
      </c>
      <c r="E18" s="20">
        <v>304329</v>
      </c>
      <c r="F18" s="20">
        <v>306066</v>
      </c>
      <c r="G18" s="20">
        <v>307120</v>
      </c>
      <c r="H18" s="20">
        <v>311952</v>
      </c>
      <c r="I18" s="20">
        <v>314122</v>
      </c>
      <c r="J18" s="20">
        <v>318001</v>
      </c>
      <c r="K18" s="20">
        <v>323495</v>
      </c>
      <c r="L18" s="20">
        <v>325247</v>
      </c>
      <c r="M18" s="20">
        <v>309865</v>
      </c>
      <c r="N18" s="20">
        <v>309333</v>
      </c>
      <c r="O18" s="20">
        <v>311828</v>
      </c>
      <c r="P18" s="20">
        <v>313545</v>
      </c>
      <c r="Q18" s="20">
        <v>315413</v>
      </c>
      <c r="R18" s="20">
        <v>317389</v>
      </c>
      <c r="S18" s="20">
        <v>315276</v>
      </c>
      <c r="T18" s="20">
        <v>311944</v>
      </c>
      <c r="U18" s="20">
        <v>308951</v>
      </c>
      <c r="V18" s="20">
        <v>300183</v>
      </c>
      <c r="W18" s="20">
        <v>297409</v>
      </c>
      <c r="X18" s="20">
        <v>297895</v>
      </c>
      <c r="Y18" s="20">
        <v>298798</v>
      </c>
      <c r="Z18" s="20">
        <v>302300</v>
      </c>
      <c r="AA18" s="20">
        <v>305517</v>
      </c>
      <c r="AB18" s="20">
        <v>306169</v>
      </c>
      <c r="AC18" s="20">
        <v>303193</v>
      </c>
      <c r="AD18" s="20">
        <v>297073</v>
      </c>
    </row>
    <row r="19" spans="1:30" s="204" customFormat="1" ht="19.899999999999999" customHeight="1">
      <c r="A19" s="200" t="s">
        <v>366</v>
      </c>
      <c r="B19" s="201">
        <v>106321</v>
      </c>
      <c r="C19" s="201">
        <v>69166</v>
      </c>
      <c r="D19" s="201">
        <v>20362</v>
      </c>
      <c r="E19" s="202" t="s">
        <v>377</v>
      </c>
      <c r="F19" s="202" t="s">
        <v>377</v>
      </c>
      <c r="G19" s="202" t="s">
        <v>377</v>
      </c>
      <c r="H19" s="202" t="s">
        <v>377</v>
      </c>
      <c r="I19" s="202" t="s">
        <v>377</v>
      </c>
      <c r="J19" s="202" t="s">
        <v>377</v>
      </c>
      <c r="K19" s="202" t="s">
        <v>377</v>
      </c>
      <c r="L19" s="202" t="s">
        <v>377</v>
      </c>
      <c r="M19" s="202" t="s">
        <v>377</v>
      </c>
      <c r="N19" s="202" t="s">
        <v>377</v>
      </c>
      <c r="O19" s="202" t="s">
        <v>377</v>
      </c>
      <c r="P19" s="202" t="s">
        <v>377</v>
      </c>
      <c r="Q19" s="202" t="s">
        <v>377</v>
      </c>
      <c r="R19" s="202" t="s">
        <v>377</v>
      </c>
      <c r="S19" s="202" t="s">
        <v>377</v>
      </c>
      <c r="T19" s="202" t="s">
        <v>377</v>
      </c>
      <c r="U19" s="202" t="s">
        <v>377</v>
      </c>
      <c r="V19" s="202" t="s">
        <v>377</v>
      </c>
      <c r="W19" s="202" t="s">
        <v>377</v>
      </c>
      <c r="X19" s="202" t="s">
        <v>377</v>
      </c>
      <c r="Y19" s="202" t="s">
        <v>377</v>
      </c>
      <c r="Z19" s="202" t="s">
        <v>377</v>
      </c>
      <c r="AA19" s="202" t="s">
        <v>377</v>
      </c>
      <c r="AB19" s="202" t="s">
        <v>377</v>
      </c>
      <c r="AC19" s="202" t="s">
        <v>377</v>
      </c>
      <c r="AD19" s="202" t="s">
        <v>377</v>
      </c>
    </row>
    <row r="20" spans="1:30" ht="18" customHeight="1">
      <c r="A20" s="117" t="s">
        <v>124</v>
      </c>
      <c r="B20" s="20">
        <f t="shared" ref="B20:H20" si="25">SUM(B21:B28)</f>
        <v>688002</v>
      </c>
      <c r="C20" s="20">
        <f t="shared" si="25"/>
        <v>671222</v>
      </c>
      <c r="D20" s="20">
        <f t="shared" si="25"/>
        <v>652943</v>
      </c>
      <c r="E20" s="20">
        <f t="shared" si="25"/>
        <v>728329</v>
      </c>
      <c r="F20" s="20">
        <f t="shared" si="25"/>
        <v>717399</v>
      </c>
      <c r="G20" s="20">
        <f t="shared" si="25"/>
        <v>707155</v>
      </c>
      <c r="H20" s="20">
        <f t="shared" si="25"/>
        <v>701291</v>
      </c>
      <c r="I20" s="20">
        <f t="shared" ref="I20:M20" si="26">SUM(I21:I28)</f>
        <v>695515</v>
      </c>
      <c r="J20" s="20">
        <f t="shared" si="26"/>
        <v>686717</v>
      </c>
      <c r="K20" s="20">
        <f t="shared" si="26"/>
        <v>682315</v>
      </c>
      <c r="L20" s="20">
        <f t="shared" si="26"/>
        <v>678181</v>
      </c>
      <c r="M20" s="20">
        <f t="shared" si="26"/>
        <v>666559</v>
      </c>
      <c r="N20" s="20">
        <f t="shared" ref="N20:S20" si="27">SUM(N21:N28)</f>
        <v>656227</v>
      </c>
      <c r="O20" s="20">
        <f t="shared" si="27"/>
        <v>644016</v>
      </c>
      <c r="P20" s="20">
        <f t="shared" si="27"/>
        <v>515293</v>
      </c>
      <c r="Q20" s="20">
        <f t="shared" si="27"/>
        <v>509835</v>
      </c>
      <c r="R20" s="20">
        <f t="shared" si="27"/>
        <v>515570</v>
      </c>
      <c r="S20" s="20">
        <f t="shared" si="27"/>
        <v>513100</v>
      </c>
      <c r="T20" s="20">
        <f t="shared" ref="T20:AD20" si="28">SUM(T21:T28)</f>
        <v>547453</v>
      </c>
      <c r="U20" s="20">
        <f t="shared" si="28"/>
        <v>538264</v>
      </c>
      <c r="V20" s="20">
        <f t="shared" si="28"/>
        <v>549588</v>
      </c>
      <c r="W20" s="20">
        <f t="shared" si="28"/>
        <v>540892</v>
      </c>
      <c r="X20" s="20">
        <f t="shared" si="28"/>
        <v>534427</v>
      </c>
      <c r="Y20" s="20">
        <f t="shared" si="28"/>
        <v>651341</v>
      </c>
      <c r="Z20" s="20">
        <f t="shared" si="28"/>
        <v>571358</v>
      </c>
      <c r="AA20" s="20">
        <f t="shared" si="28"/>
        <v>559726</v>
      </c>
      <c r="AB20" s="20">
        <f t="shared" si="28"/>
        <v>540548</v>
      </c>
      <c r="AC20" s="20">
        <f t="shared" si="28"/>
        <v>517462</v>
      </c>
      <c r="AD20" s="20">
        <f t="shared" si="28"/>
        <v>492237</v>
      </c>
    </row>
    <row r="21" spans="1:30" ht="12" customHeight="1">
      <c r="A21" s="171" t="s">
        <v>181</v>
      </c>
      <c r="B21" s="35">
        <v>292002</v>
      </c>
      <c r="C21" s="35">
        <v>286268</v>
      </c>
      <c r="D21" s="35">
        <v>279435</v>
      </c>
      <c r="E21" s="35">
        <v>342528</v>
      </c>
      <c r="F21" s="35">
        <v>341409</v>
      </c>
      <c r="G21" s="35">
        <v>338844</v>
      </c>
      <c r="H21" s="35">
        <v>337775</v>
      </c>
      <c r="I21" s="35">
        <v>335431</v>
      </c>
      <c r="J21" s="35">
        <v>331989</v>
      </c>
      <c r="K21" s="35">
        <v>329027</v>
      </c>
      <c r="L21" s="35">
        <v>326276</v>
      </c>
      <c r="M21" s="35">
        <v>322852</v>
      </c>
      <c r="N21" s="35">
        <v>323097</v>
      </c>
      <c r="O21" s="35">
        <v>320293</v>
      </c>
      <c r="P21" s="35">
        <v>317111</v>
      </c>
      <c r="Q21" s="35">
        <v>313032</v>
      </c>
      <c r="R21" s="35">
        <v>315928</v>
      </c>
      <c r="S21" s="35">
        <v>310850</v>
      </c>
      <c r="T21" s="35">
        <v>344434</v>
      </c>
      <c r="U21" s="35">
        <v>340402</v>
      </c>
      <c r="V21" s="35">
        <v>336670</v>
      </c>
      <c r="W21" s="35">
        <v>332254</v>
      </c>
      <c r="X21" s="35">
        <v>329239</v>
      </c>
      <c r="Y21" s="35">
        <v>405294</v>
      </c>
      <c r="Z21" s="35">
        <v>411071</v>
      </c>
      <c r="AA21" s="35">
        <v>401060</v>
      </c>
      <c r="AB21" s="35">
        <v>384669</v>
      </c>
      <c r="AC21" s="35">
        <v>366392</v>
      </c>
      <c r="AD21" s="35">
        <v>344282</v>
      </c>
    </row>
    <row r="22" spans="1:30" ht="12" customHeight="1">
      <c r="A22" s="171" t="s">
        <v>183</v>
      </c>
      <c r="B22" s="35">
        <v>35382</v>
      </c>
      <c r="C22" s="35">
        <v>35040</v>
      </c>
      <c r="D22" s="35">
        <v>34411</v>
      </c>
      <c r="E22" s="35">
        <v>39363</v>
      </c>
      <c r="F22" s="35">
        <v>39566</v>
      </c>
      <c r="G22" s="35">
        <v>39952</v>
      </c>
      <c r="H22" s="35">
        <v>40444</v>
      </c>
      <c r="I22" s="35">
        <v>40802</v>
      </c>
      <c r="J22" s="35">
        <v>41267</v>
      </c>
      <c r="K22" s="35">
        <v>41389</v>
      </c>
      <c r="L22" s="35">
        <v>41056</v>
      </c>
      <c r="M22" s="35">
        <v>40277</v>
      </c>
      <c r="N22" s="35">
        <v>40329</v>
      </c>
      <c r="O22" s="35">
        <v>40030</v>
      </c>
      <c r="P22" s="35">
        <v>39231</v>
      </c>
      <c r="Q22" s="35">
        <v>37248</v>
      </c>
      <c r="R22" s="35">
        <v>37114</v>
      </c>
      <c r="S22" s="35">
        <v>40085</v>
      </c>
      <c r="T22" s="35">
        <v>38208</v>
      </c>
      <c r="U22" s="35">
        <v>35989</v>
      </c>
      <c r="V22" s="35">
        <v>52909</v>
      </c>
      <c r="W22" s="35">
        <v>51643</v>
      </c>
      <c r="X22" s="35">
        <v>50768</v>
      </c>
      <c r="Y22" s="35">
        <v>61233</v>
      </c>
      <c r="Z22" s="242" t="s">
        <v>365</v>
      </c>
      <c r="AA22" s="242" t="s">
        <v>365</v>
      </c>
      <c r="AB22" s="242" t="s">
        <v>365</v>
      </c>
      <c r="AC22" s="242" t="s">
        <v>365</v>
      </c>
      <c r="AD22" s="242" t="s">
        <v>365</v>
      </c>
    </row>
    <row r="23" spans="1:30" ht="12" customHeight="1">
      <c r="A23" s="171" t="s">
        <v>184</v>
      </c>
      <c r="B23" s="35">
        <v>6430</v>
      </c>
      <c r="C23" s="35">
        <v>6192</v>
      </c>
      <c r="D23" s="35">
        <v>5851</v>
      </c>
      <c r="E23" s="35">
        <v>8846</v>
      </c>
      <c r="F23" s="35">
        <v>8702</v>
      </c>
      <c r="G23" s="35">
        <v>8491</v>
      </c>
      <c r="H23" s="35">
        <v>8474</v>
      </c>
      <c r="I23" s="35">
        <v>8491</v>
      </c>
      <c r="J23" s="35">
        <v>8407</v>
      </c>
      <c r="K23" s="35">
        <v>8362</v>
      </c>
      <c r="L23" s="35">
        <v>8248</v>
      </c>
      <c r="M23" s="35">
        <v>8186</v>
      </c>
      <c r="N23" s="35">
        <v>8252</v>
      </c>
      <c r="O23" s="35">
        <v>8150</v>
      </c>
      <c r="P23" s="35">
        <v>8011</v>
      </c>
      <c r="Q23" s="35">
        <v>7883</v>
      </c>
      <c r="R23" s="35">
        <v>8063</v>
      </c>
      <c r="S23" s="35">
        <v>7927</v>
      </c>
      <c r="T23" s="35">
        <v>10477</v>
      </c>
      <c r="U23" s="35">
        <v>10447</v>
      </c>
      <c r="V23" s="35">
        <v>10459</v>
      </c>
      <c r="W23" s="35">
        <v>10336</v>
      </c>
      <c r="X23" s="35">
        <v>10269</v>
      </c>
      <c r="Y23" s="35">
        <v>11824</v>
      </c>
      <c r="Z23" s="35">
        <v>8631</v>
      </c>
      <c r="AA23" s="35">
        <v>8417</v>
      </c>
      <c r="AB23" s="35">
        <v>8163</v>
      </c>
      <c r="AC23" s="35">
        <v>7916</v>
      </c>
      <c r="AD23" s="35">
        <v>10094</v>
      </c>
    </row>
    <row r="24" spans="1:30" ht="12" customHeight="1">
      <c r="A24" s="171" t="s">
        <v>182</v>
      </c>
      <c r="B24" s="35">
        <v>67784</v>
      </c>
      <c r="C24" s="35">
        <v>66423</v>
      </c>
      <c r="D24" s="35">
        <v>65053</v>
      </c>
      <c r="E24" s="35">
        <v>70957</v>
      </c>
      <c r="F24" s="35">
        <v>71755</v>
      </c>
      <c r="G24" s="35">
        <v>72493</v>
      </c>
      <c r="H24" s="35">
        <v>73599</v>
      </c>
      <c r="I24" s="35">
        <v>74586</v>
      </c>
      <c r="J24" s="35">
        <v>75205</v>
      </c>
      <c r="K24" s="35">
        <v>75461</v>
      </c>
      <c r="L24" s="35">
        <v>74983</v>
      </c>
      <c r="M24" s="35">
        <v>74544</v>
      </c>
      <c r="N24" s="35">
        <v>74849</v>
      </c>
      <c r="O24" s="35">
        <v>74378</v>
      </c>
      <c r="P24" s="35">
        <v>73735</v>
      </c>
      <c r="Q24" s="35">
        <v>72692</v>
      </c>
      <c r="R24" s="35">
        <v>73658</v>
      </c>
      <c r="S24" s="35">
        <v>72261</v>
      </c>
      <c r="T24" s="35">
        <v>72326</v>
      </c>
      <c r="U24" s="35">
        <v>71238</v>
      </c>
      <c r="V24" s="35">
        <v>70334</v>
      </c>
      <c r="W24" s="35">
        <v>69366</v>
      </c>
      <c r="X24" s="35">
        <v>68573</v>
      </c>
      <c r="Y24" s="35">
        <v>96165</v>
      </c>
      <c r="Z24" s="35">
        <v>77789</v>
      </c>
      <c r="AA24" s="35">
        <v>76050</v>
      </c>
      <c r="AB24" s="35">
        <v>73276</v>
      </c>
      <c r="AC24" s="35">
        <v>70086</v>
      </c>
      <c r="AD24" s="35">
        <v>66882</v>
      </c>
    </row>
    <row r="25" spans="1:30" ht="12" customHeight="1">
      <c r="A25" s="171" t="s">
        <v>185</v>
      </c>
      <c r="B25" s="35">
        <v>21465</v>
      </c>
      <c r="C25" s="35">
        <v>20664</v>
      </c>
      <c r="D25" s="35">
        <v>19758</v>
      </c>
      <c r="E25" s="35">
        <v>23754</v>
      </c>
      <c r="F25" s="35">
        <v>23113</v>
      </c>
      <c r="G25" s="35">
        <v>22401</v>
      </c>
      <c r="H25" s="35">
        <v>21862</v>
      </c>
      <c r="I25" s="35">
        <v>21363</v>
      </c>
      <c r="J25" s="35">
        <v>20691</v>
      </c>
      <c r="K25" s="35">
        <v>20132</v>
      </c>
      <c r="L25" s="35">
        <v>19590</v>
      </c>
      <c r="M25" s="35">
        <v>19043</v>
      </c>
      <c r="N25" s="35">
        <v>18610</v>
      </c>
      <c r="O25" s="35">
        <v>18079</v>
      </c>
      <c r="P25" s="35">
        <v>17493</v>
      </c>
      <c r="Q25" s="35">
        <v>16955</v>
      </c>
      <c r="R25" s="35">
        <v>16695</v>
      </c>
      <c r="S25" s="35">
        <v>16070</v>
      </c>
      <c r="T25" s="35">
        <v>16340</v>
      </c>
      <c r="U25" s="35">
        <v>15655</v>
      </c>
      <c r="V25" s="35">
        <v>14804</v>
      </c>
      <c r="W25" s="35">
        <v>13967</v>
      </c>
      <c r="X25" s="35">
        <v>13272</v>
      </c>
      <c r="Y25" s="35">
        <v>15642</v>
      </c>
      <c r="Z25" s="35">
        <v>13410</v>
      </c>
      <c r="AA25" s="35">
        <v>12883</v>
      </c>
      <c r="AB25" s="35">
        <v>12264</v>
      </c>
      <c r="AC25" s="35">
        <v>11607</v>
      </c>
      <c r="AD25" s="35">
        <v>11002</v>
      </c>
    </row>
    <row r="26" spans="1:30" ht="12" customHeight="1">
      <c r="A26" s="169" t="s">
        <v>171</v>
      </c>
      <c r="B26" s="35">
        <v>58</v>
      </c>
      <c r="C26" s="35">
        <v>64</v>
      </c>
      <c r="D26" s="35">
        <v>67</v>
      </c>
      <c r="E26" s="35">
        <v>102</v>
      </c>
      <c r="F26" s="35">
        <v>115</v>
      </c>
      <c r="G26" s="35">
        <v>126</v>
      </c>
      <c r="H26" s="35">
        <v>141</v>
      </c>
      <c r="I26" s="35">
        <v>146</v>
      </c>
      <c r="J26" s="35">
        <v>174</v>
      </c>
      <c r="K26" s="35">
        <v>181</v>
      </c>
      <c r="L26" s="35">
        <v>222</v>
      </c>
      <c r="M26" s="35">
        <v>250</v>
      </c>
      <c r="N26" s="35">
        <v>264</v>
      </c>
      <c r="O26" s="35">
        <v>298</v>
      </c>
      <c r="P26" s="35">
        <v>336</v>
      </c>
      <c r="Q26" s="35">
        <v>382</v>
      </c>
      <c r="R26" s="35">
        <v>431</v>
      </c>
      <c r="S26" s="35">
        <v>509</v>
      </c>
      <c r="T26" s="35">
        <v>570</v>
      </c>
      <c r="U26" s="35">
        <v>642</v>
      </c>
      <c r="V26" s="35">
        <v>712</v>
      </c>
      <c r="W26" s="35">
        <v>782</v>
      </c>
      <c r="X26" s="35">
        <v>847</v>
      </c>
      <c r="Y26" s="35">
        <v>916</v>
      </c>
      <c r="Z26" s="35">
        <v>990</v>
      </c>
      <c r="AA26" s="35">
        <v>1039</v>
      </c>
      <c r="AB26" s="35">
        <v>1154</v>
      </c>
      <c r="AC26" s="35">
        <v>1225</v>
      </c>
      <c r="AD26" s="35">
        <v>1290</v>
      </c>
    </row>
    <row r="27" spans="1:30" ht="12" customHeight="1">
      <c r="A27" s="169" t="s">
        <v>172</v>
      </c>
      <c r="B27" s="35">
        <v>231355</v>
      </c>
      <c r="C27" s="35">
        <v>222037</v>
      </c>
      <c r="D27" s="35">
        <v>212607</v>
      </c>
      <c r="E27" s="35">
        <v>200319</v>
      </c>
      <c r="F27" s="35">
        <v>188936</v>
      </c>
      <c r="G27" s="35">
        <v>179531</v>
      </c>
      <c r="H27" s="35">
        <v>172357</v>
      </c>
      <c r="I27" s="35">
        <v>167037</v>
      </c>
      <c r="J27" s="35">
        <v>159946</v>
      </c>
      <c r="K27" s="35">
        <v>156741</v>
      </c>
      <c r="L27" s="35">
        <v>154671</v>
      </c>
      <c r="M27" s="35">
        <v>147013</v>
      </c>
      <c r="N27" s="35">
        <v>134874</v>
      </c>
      <c r="O27" s="35">
        <v>125032</v>
      </c>
      <c r="P27" s="199" t="s">
        <v>5</v>
      </c>
      <c r="Q27" s="199" t="s">
        <v>5</v>
      </c>
      <c r="R27" s="199" t="s">
        <v>5</v>
      </c>
      <c r="S27" s="199" t="s">
        <v>5</v>
      </c>
      <c r="T27" s="199" t="s">
        <v>5</v>
      </c>
      <c r="U27" s="199" t="s">
        <v>5</v>
      </c>
      <c r="V27" s="199" t="s">
        <v>5</v>
      </c>
      <c r="W27" s="199" t="s">
        <v>5</v>
      </c>
      <c r="X27" s="199" t="s">
        <v>5</v>
      </c>
      <c r="Y27" s="199" t="s">
        <v>5</v>
      </c>
      <c r="Z27" s="199" t="s">
        <v>5</v>
      </c>
      <c r="AA27" s="199" t="s">
        <v>5</v>
      </c>
      <c r="AB27" s="199" t="s">
        <v>5</v>
      </c>
      <c r="AC27" s="199" t="s">
        <v>5</v>
      </c>
      <c r="AD27" s="199" t="s">
        <v>5</v>
      </c>
    </row>
    <row r="28" spans="1:30" s="204" customFormat="1" ht="18" customHeight="1">
      <c r="A28" s="593" t="s">
        <v>168</v>
      </c>
      <c r="B28" s="588">
        <v>33526</v>
      </c>
      <c r="C28" s="588">
        <v>34534</v>
      </c>
      <c r="D28" s="588">
        <v>35761</v>
      </c>
      <c r="E28" s="588">
        <v>42460</v>
      </c>
      <c r="F28" s="588">
        <v>43803</v>
      </c>
      <c r="G28" s="588">
        <v>45317</v>
      </c>
      <c r="H28" s="588">
        <v>46639</v>
      </c>
      <c r="I28" s="588">
        <v>47659</v>
      </c>
      <c r="J28" s="588">
        <v>49038</v>
      </c>
      <c r="K28" s="588">
        <v>51022</v>
      </c>
      <c r="L28" s="588">
        <v>53135</v>
      </c>
      <c r="M28" s="588">
        <v>54394</v>
      </c>
      <c r="N28" s="588">
        <v>55952</v>
      </c>
      <c r="O28" s="588">
        <v>57756</v>
      </c>
      <c r="P28" s="588">
        <v>59376</v>
      </c>
      <c r="Q28" s="588">
        <v>61643</v>
      </c>
      <c r="R28" s="588">
        <v>63681</v>
      </c>
      <c r="S28" s="588">
        <v>65398</v>
      </c>
      <c r="T28" s="588">
        <v>65098</v>
      </c>
      <c r="U28" s="588">
        <v>63891</v>
      </c>
      <c r="V28" s="588">
        <v>63700</v>
      </c>
      <c r="W28" s="588">
        <v>62544</v>
      </c>
      <c r="X28" s="588">
        <v>61459</v>
      </c>
      <c r="Y28" s="588">
        <v>60267</v>
      </c>
      <c r="Z28" s="588">
        <v>59467</v>
      </c>
      <c r="AA28" s="588">
        <v>60277</v>
      </c>
      <c r="AB28" s="588">
        <v>61022</v>
      </c>
      <c r="AC28" s="588">
        <v>60236</v>
      </c>
      <c r="AD28" s="588">
        <v>58687</v>
      </c>
    </row>
    <row r="29" spans="1:30">
      <c r="A29" s="5"/>
      <c r="B29" s="5"/>
      <c r="C29" s="5"/>
      <c r="D29" s="5"/>
      <c r="E29" s="5"/>
      <c r="F29" s="5"/>
      <c r="G29" s="5"/>
      <c r="H29" s="5"/>
      <c r="I29" s="5"/>
      <c r="J29" s="5"/>
      <c r="K29" s="5"/>
      <c r="L29" s="14"/>
      <c r="M29" s="2"/>
      <c r="R29" s="10"/>
      <c r="S29" s="10"/>
      <c r="T29" s="10"/>
      <c r="U29" s="10"/>
      <c r="V29" s="10"/>
      <c r="W29" s="10"/>
      <c r="X29" s="10"/>
      <c r="Y29" s="10"/>
      <c r="Z29" s="10"/>
      <c r="AA29" s="10"/>
      <c r="AB29" s="10"/>
      <c r="AC29" s="10"/>
      <c r="AD29" s="10"/>
    </row>
    <row r="30" spans="1:30">
      <c r="A30" s="12" t="s">
        <v>11</v>
      </c>
      <c r="B30" s="12"/>
      <c r="C30" s="12"/>
      <c r="D30" s="12"/>
      <c r="E30" s="12"/>
      <c r="F30" s="12"/>
      <c r="G30" s="12"/>
      <c r="H30" s="12"/>
      <c r="I30" s="12"/>
      <c r="J30" s="12"/>
      <c r="K30" s="12"/>
      <c r="L30" s="12"/>
      <c r="R30" s="10"/>
      <c r="S30" s="10"/>
      <c r="T30" s="10"/>
      <c r="U30" s="10"/>
      <c r="V30" s="10"/>
      <c r="W30" s="10"/>
      <c r="X30" s="10"/>
      <c r="Y30" s="10"/>
      <c r="Z30" s="10"/>
      <c r="AA30" s="10"/>
      <c r="AB30" s="10"/>
      <c r="AC30" s="10"/>
      <c r="AD30" s="10"/>
    </row>
    <row r="31" spans="1:30" ht="10.15" customHeight="1">
      <c r="A31" s="153" t="s">
        <v>121</v>
      </c>
      <c r="B31" s="11"/>
      <c r="C31" s="11"/>
      <c r="D31" s="11"/>
      <c r="E31" s="11"/>
      <c r="F31" s="11"/>
      <c r="G31" s="11"/>
      <c r="H31" s="11"/>
      <c r="I31" s="11"/>
      <c r="J31" s="11"/>
      <c r="K31" s="11"/>
      <c r="L31" s="12"/>
      <c r="N31" s="4"/>
      <c r="O31" s="9"/>
      <c r="P31" s="6" t="s">
        <v>370</v>
      </c>
      <c r="Q31" s="9"/>
      <c r="R31" s="4"/>
      <c r="S31" s="4"/>
      <c r="T31" s="4"/>
      <c r="U31" s="4"/>
      <c r="V31" s="4"/>
      <c r="W31" s="4"/>
      <c r="X31" s="4"/>
      <c r="Y31" s="4"/>
      <c r="Z31" s="243" t="s">
        <v>364</v>
      </c>
      <c r="AA31" s="244"/>
      <c r="AB31" s="244"/>
      <c r="AC31" s="244"/>
      <c r="AD31" s="244"/>
    </row>
    <row r="32" spans="1:30" ht="10.15" customHeight="1">
      <c r="A32" s="153" t="s">
        <v>97</v>
      </c>
      <c r="B32" s="11"/>
      <c r="C32" s="11"/>
      <c r="D32" s="11"/>
      <c r="E32" s="11"/>
      <c r="F32" s="11"/>
      <c r="G32" s="11"/>
      <c r="H32" s="11"/>
      <c r="I32" s="11"/>
      <c r="J32" s="11"/>
      <c r="K32" s="11"/>
      <c r="L32" s="12"/>
      <c r="N32" s="4"/>
      <c r="O32" s="9"/>
      <c r="P32" s="4"/>
      <c r="Q32" s="9"/>
      <c r="R32" s="4"/>
      <c r="S32" s="4"/>
      <c r="T32" s="4"/>
      <c r="U32" s="4"/>
      <c r="V32" s="4"/>
      <c r="W32" s="4"/>
      <c r="X32" s="4"/>
      <c r="Y32" s="4"/>
      <c r="Z32" s="4"/>
      <c r="AA32" s="4"/>
      <c r="AB32" s="4"/>
      <c r="AC32" s="4"/>
      <c r="AD32" s="4"/>
    </row>
    <row r="33" spans="1:30" ht="10.15" customHeight="1">
      <c r="A33" s="153" t="s">
        <v>373</v>
      </c>
      <c r="B33" s="11"/>
      <c r="C33" s="11"/>
      <c r="D33" s="11"/>
      <c r="E33" s="11"/>
      <c r="F33" s="11"/>
      <c r="G33" s="11"/>
      <c r="H33" s="11"/>
      <c r="I33" s="11"/>
      <c r="J33" s="11"/>
      <c r="K33" s="11"/>
      <c r="L33" s="12"/>
      <c r="N33" s="4"/>
      <c r="O33" s="9"/>
      <c r="P33" s="4"/>
      <c r="Q33" s="9"/>
      <c r="R33" s="4"/>
      <c r="S33" s="4"/>
      <c r="T33" s="4"/>
      <c r="U33" s="4"/>
      <c r="V33" s="4"/>
      <c r="W33" s="4"/>
      <c r="X33" s="4"/>
      <c r="Y33" s="4"/>
      <c r="Z33" s="4"/>
      <c r="AA33" s="4"/>
      <c r="AB33" s="4"/>
      <c r="AC33" s="4"/>
      <c r="AD33" s="4"/>
    </row>
    <row r="34" spans="1:30" ht="10.15" customHeight="1">
      <c r="A34" s="11" t="s">
        <v>138</v>
      </c>
      <c r="B34" s="34"/>
      <c r="C34" s="34"/>
      <c r="D34" s="34"/>
      <c r="E34" s="34"/>
      <c r="F34" s="34"/>
      <c r="G34" s="34"/>
      <c r="H34" s="34"/>
      <c r="I34" s="34"/>
      <c r="J34" s="34"/>
      <c r="K34" s="34"/>
      <c r="L34" s="34"/>
      <c r="N34" s="4"/>
      <c r="O34" s="9"/>
      <c r="P34" s="4"/>
      <c r="Q34" s="9"/>
      <c r="R34" s="4"/>
      <c r="S34" s="4"/>
      <c r="T34" s="4"/>
      <c r="U34" s="4"/>
      <c r="V34" s="4"/>
      <c r="W34" s="4"/>
      <c r="X34" s="4"/>
      <c r="Y34" s="4"/>
      <c r="Z34" s="4"/>
      <c r="AA34" s="4"/>
      <c r="AB34" s="4"/>
      <c r="AC34" s="4"/>
      <c r="AD34" s="4"/>
    </row>
    <row r="35" spans="1:30" ht="10.15" customHeight="1">
      <c r="A35" s="11" t="s">
        <v>137</v>
      </c>
      <c r="B35" s="34"/>
      <c r="C35" s="34"/>
      <c r="D35" s="34"/>
      <c r="E35" s="34"/>
      <c r="F35" s="34"/>
      <c r="G35" s="34"/>
      <c r="H35" s="34"/>
      <c r="I35" s="34"/>
      <c r="J35" s="34"/>
      <c r="K35" s="34"/>
      <c r="L35" s="34"/>
      <c r="N35" s="4"/>
      <c r="O35" s="9"/>
      <c r="P35" s="4"/>
      <c r="Q35" s="9"/>
      <c r="R35" s="4"/>
      <c r="S35" s="4"/>
      <c r="T35" s="4"/>
      <c r="U35" s="4"/>
      <c r="V35" s="4"/>
      <c r="W35" s="4"/>
      <c r="X35" s="4"/>
      <c r="Y35" s="4"/>
      <c r="Z35" s="4"/>
      <c r="AA35" s="4"/>
      <c r="AB35" s="4"/>
      <c r="AC35" s="4"/>
      <c r="AD35" s="4"/>
    </row>
    <row r="36" spans="1:30" ht="10.15" customHeight="1">
      <c r="A36" s="34" t="s">
        <v>139</v>
      </c>
      <c r="B36" s="11"/>
      <c r="C36" s="11"/>
      <c r="D36" s="11"/>
      <c r="E36" s="11"/>
      <c r="F36" s="11"/>
      <c r="G36" s="11"/>
      <c r="H36" s="11"/>
      <c r="I36" s="11"/>
      <c r="J36" s="11"/>
      <c r="K36" s="11"/>
      <c r="L36" s="11"/>
      <c r="N36" s="4"/>
      <c r="O36" s="9"/>
      <c r="P36" s="4"/>
      <c r="Q36" s="9"/>
      <c r="R36" s="4"/>
      <c r="S36" s="4"/>
      <c r="T36" s="4"/>
      <c r="U36" s="4"/>
      <c r="V36" s="4"/>
      <c r="W36" s="4"/>
      <c r="X36" s="4"/>
      <c r="Y36" s="4"/>
      <c r="Z36" s="4"/>
      <c r="AA36" s="4"/>
      <c r="AB36" s="4"/>
      <c r="AC36" s="4"/>
      <c r="AD36" s="4"/>
    </row>
    <row r="37" spans="1:30" ht="10.15" customHeight="1">
      <c r="A37" s="34" t="s">
        <v>140</v>
      </c>
      <c r="B37" s="11"/>
      <c r="C37" s="11"/>
      <c r="D37" s="11"/>
      <c r="E37" s="11"/>
      <c r="F37" s="11"/>
      <c r="G37" s="11"/>
      <c r="H37" s="11"/>
      <c r="I37" s="11"/>
      <c r="J37" s="11"/>
      <c r="K37" s="11"/>
      <c r="L37" s="11"/>
      <c r="N37" s="4"/>
      <c r="O37" s="9"/>
      <c r="P37" s="4"/>
      <c r="Q37" s="9"/>
      <c r="R37" s="4"/>
      <c r="S37" s="4"/>
      <c r="T37" s="4"/>
      <c r="U37" s="4"/>
      <c r="V37" s="4"/>
      <c r="W37" s="4"/>
      <c r="X37" s="4"/>
      <c r="Y37" s="4"/>
      <c r="Z37" s="4"/>
      <c r="AA37" s="4"/>
      <c r="AB37" s="4"/>
      <c r="AC37" s="4"/>
      <c r="AD37" s="4"/>
    </row>
    <row r="38" spans="1:30" ht="10.15" customHeight="1">
      <c r="A38" s="11" t="s">
        <v>100</v>
      </c>
      <c r="B38" s="6"/>
      <c r="C38" s="6"/>
      <c r="D38" s="6"/>
      <c r="E38" s="6"/>
      <c r="F38" s="6"/>
      <c r="G38" s="6"/>
      <c r="H38" s="6"/>
      <c r="I38" s="6"/>
      <c r="J38" s="6"/>
      <c r="K38" s="6"/>
      <c r="L38" s="6"/>
      <c r="N38" s="4"/>
      <c r="O38" s="9"/>
      <c r="P38" s="4"/>
      <c r="Q38" s="9"/>
      <c r="R38" s="4"/>
      <c r="S38" s="4"/>
      <c r="T38" s="4"/>
      <c r="U38" s="4"/>
      <c r="V38" s="4"/>
      <c r="W38" s="4"/>
      <c r="X38" s="4"/>
      <c r="Y38" s="4"/>
      <c r="Z38" s="4"/>
      <c r="AA38" s="4"/>
      <c r="AB38" s="4"/>
      <c r="AC38" s="4"/>
      <c r="AD38" s="4"/>
    </row>
    <row r="39" spans="1:30" ht="10.15" customHeight="1">
      <c r="A39" s="11" t="s">
        <v>101</v>
      </c>
      <c r="B39" s="6"/>
      <c r="C39" s="6"/>
      <c r="D39" s="6"/>
      <c r="E39" s="6"/>
      <c r="F39" s="6"/>
      <c r="G39" s="6"/>
      <c r="H39" s="6"/>
      <c r="I39" s="6"/>
      <c r="J39" s="6"/>
      <c r="K39" s="6"/>
      <c r="L39" s="6"/>
      <c r="N39" s="3"/>
      <c r="P39" s="3"/>
      <c r="R39" s="3"/>
      <c r="S39" s="3"/>
      <c r="T39" s="3"/>
      <c r="U39" s="3"/>
      <c r="V39" s="3"/>
      <c r="W39" s="3"/>
      <c r="X39" s="3"/>
      <c r="Y39" s="3"/>
      <c r="Z39" s="3"/>
      <c r="AA39" s="3"/>
      <c r="AB39" s="3"/>
      <c r="AC39" s="3"/>
      <c r="AD39" s="3"/>
    </row>
    <row r="40" spans="1:30" ht="10.15" customHeight="1">
      <c r="A40" s="6" t="s">
        <v>141</v>
      </c>
      <c r="B40" s="6"/>
      <c r="C40" s="6"/>
      <c r="D40" s="6"/>
      <c r="E40" s="6"/>
      <c r="F40" s="6"/>
      <c r="G40" s="6"/>
      <c r="H40" s="6"/>
      <c r="I40" s="6"/>
      <c r="J40" s="6"/>
      <c r="K40" s="6"/>
      <c r="L40" s="6"/>
      <c r="N40" s="3"/>
      <c r="P40" s="3"/>
      <c r="R40" s="3"/>
      <c r="S40" s="3"/>
      <c r="T40" s="3"/>
      <c r="U40" s="3"/>
      <c r="V40" s="3"/>
      <c r="W40" s="3"/>
      <c r="X40" s="3"/>
      <c r="Y40" s="3"/>
      <c r="Z40" s="3"/>
      <c r="AA40" s="3"/>
      <c r="AB40" s="3"/>
      <c r="AC40" s="3"/>
      <c r="AD40" s="3"/>
    </row>
    <row r="41" spans="1:30" ht="10.15" customHeight="1">
      <c r="A41" s="6" t="s">
        <v>10</v>
      </c>
      <c r="B41" s="6"/>
      <c r="C41" s="6"/>
      <c r="D41" s="6"/>
      <c r="E41" s="6"/>
      <c r="F41" s="6"/>
      <c r="G41" s="6"/>
      <c r="H41" s="6"/>
      <c r="I41" s="6"/>
      <c r="J41" s="6"/>
      <c r="K41" s="6"/>
      <c r="L41" s="6"/>
      <c r="N41" s="3"/>
      <c r="P41" s="3"/>
      <c r="R41" s="3"/>
      <c r="S41" s="3"/>
      <c r="T41" s="3"/>
      <c r="U41" s="3"/>
      <c r="V41" s="3"/>
      <c r="W41" s="3"/>
      <c r="X41" s="3"/>
      <c r="Y41" s="3"/>
      <c r="Z41" s="3"/>
      <c r="AA41" s="3"/>
      <c r="AB41" s="3"/>
      <c r="AC41" s="3"/>
      <c r="AD41" s="3"/>
    </row>
    <row r="42" spans="1:30" ht="10.15" customHeight="1">
      <c r="A42" s="6" t="s">
        <v>125</v>
      </c>
      <c r="B42" s="8"/>
      <c r="C42" s="8"/>
      <c r="D42" s="8"/>
      <c r="E42" s="8"/>
      <c r="F42" s="8"/>
      <c r="G42" s="8"/>
      <c r="H42" s="8"/>
      <c r="I42" s="8"/>
      <c r="J42" s="8"/>
      <c r="K42" s="8"/>
      <c r="L42" s="8"/>
      <c r="N42" s="3"/>
      <c r="P42" s="3"/>
      <c r="R42" s="3"/>
      <c r="S42" s="3"/>
      <c r="T42" s="3"/>
      <c r="U42" s="3"/>
      <c r="V42" s="3"/>
      <c r="W42" s="3"/>
      <c r="X42" s="3"/>
      <c r="Y42" s="3"/>
      <c r="Z42" s="3"/>
      <c r="AA42" s="3"/>
      <c r="AB42" s="3"/>
      <c r="AC42" s="3"/>
      <c r="AD42" s="3"/>
    </row>
    <row r="43" spans="1:30" ht="10.15" customHeight="1">
      <c r="A43" s="6" t="s">
        <v>126</v>
      </c>
      <c r="B43" s="8"/>
      <c r="C43" s="8"/>
      <c r="D43" s="8"/>
      <c r="E43" s="8"/>
      <c r="F43" s="8"/>
      <c r="G43" s="8"/>
      <c r="H43" s="8"/>
      <c r="I43" s="8"/>
      <c r="J43" s="8"/>
      <c r="K43" s="8"/>
      <c r="L43" s="8"/>
      <c r="N43" s="3"/>
      <c r="P43" s="3"/>
      <c r="R43" s="3"/>
      <c r="S43" s="3"/>
      <c r="T43" s="3"/>
      <c r="U43" s="3"/>
      <c r="V43" s="3"/>
      <c r="W43" s="3"/>
      <c r="X43" s="3"/>
      <c r="Y43" s="3"/>
      <c r="Z43" s="3"/>
      <c r="AA43" s="3"/>
      <c r="AB43" s="3"/>
      <c r="AC43" s="3"/>
      <c r="AD43" s="3"/>
    </row>
    <row r="44" spans="1:30" ht="10.15" customHeight="1">
      <c r="A44" s="240" t="s">
        <v>598</v>
      </c>
      <c r="B44" s="6"/>
      <c r="C44" s="6"/>
      <c r="D44" s="6"/>
      <c r="E44" s="6"/>
      <c r="F44" s="6"/>
      <c r="G44" s="6"/>
      <c r="H44" s="6"/>
      <c r="I44" s="6"/>
      <c r="J44" s="6"/>
      <c r="K44" s="6"/>
      <c r="N44" s="3"/>
      <c r="P44" s="3"/>
      <c r="R44" s="3"/>
      <c r="S44" s="3"/>
      <c r="T44" s="3"/>
      <c r="U44" s="3"/>
      <c r="V44" s="3"/>
      <c r="W44" s="3"/>
      <c r="X44" s="3"/>
      <c r="Y44" s="3"/>
      <c r="Z44" s="3"/>
      <c r="AA44" s="3"/>
      <c r="AB44" s="3"/>
      <c r="AC44" s="3"/>
      <c r="AD44" s="3"/>
    </row>
    <row r="45" spans="1:30" ht="10.15" customHeight="1">
      <c r="A45" s="240" t="s">
        <v>599</v>
      </c>
      <c r="B45" s="6"/>
      <c r="C45" s="6"/>
      <c r="D45" s="6"/>
      <c r="E45" s="6"/>
      <c r="F45" s="6"/>
      <c r="G45" s="6"/>
      <c r="H45" s="6"/>
      <c r="I45" s="6"/>
      <c r="J45" s="6"/>
      <c r="K45" s="6"/>
      <c r="L45" s="6"/>
      <c r="N45" s="3"/>
      <c r="P45" s="3"/>
      <c r="R45" s="3"/>
      <c r="S45" s="3"/>
      <c r="T45" s="3"/>
      <c r="U45" s="3"/>
      <c r="V45" s="3"/>
      <c r="W45" s="3"/>
      <c r="X45" s="3"/>
      <c r="Y45" s="3"/>
      <c r="Z45" s="3"/>
      <c r="AA45" s="3"/>
      <c r="AB45" s="3"/>
      <c r="AC45" s="3"/>
      <c r="AD45" s="3"/>
    </row>
    <row r="46" spans="1:30" ht="10.15" customHeight="1">
      <c r="A46" s="240" t="s">
        <v>600</v>
      </c>
      <c r="B46" s="6"/>
      <c r="C46" s="6"/>
      <c r="D46" s="6"/>
      <c r="E46" s="6"/>
      <c r="F46" s="6"/>
      <c r="G46" s="6"/>
      <c r="H46" s="6"/>
      <c r="I46" s="6"/>
      <c r="J46" s="6"/>
      <c r="K46" s="6"/>
      <c r="L46" s="6"/>
      <c r="N46" s="3"/>
      <c r="P46" s="3"/>
      <c r="R46" s="3"/>
      <c r="AA46" s="4"/>
      <c r="AB46" s="4"/>
      <c r="AC46" s="4"/>
      <c r="AD46" s="4"/>
    </row>
    <row r="47" spans="1:30">
      <c r="A47" s="241" t="s">
        <v>369</v>
      </c>
      <c r="B47" s="6"/>
      <c r="C47" s="6"/>
      <c r="D47" s="6"/>
      <c r="E47" s="6"/>
      <c r="F47" s="6"/>
      <c r="G47" s="6"/>
      <c r="H47" s="6"/>
      <c r="I47" s="6"/>
      <c r="J47" s="6"/>
      <c r="K47" s="6"/>
      <c r="L47" s="6"/>
      <c r="N47" s="3"/>
      <c r="P47" s="3"/>
      <c r="R47" s="3"/>
      <c r="AA47" s="4"/>
      <c r="AB47" s="4"/>
      <c r="AC47" s="4"/>
      <c r="AD47" s="4"/>
    </row>
    <row r="48" spans="1:30" ht="15" customHeight="1">
      <c r="A48" s="6" t="s">
        <v>378</v>
      </c>
      <c r="B48" s="5"/>
      <c r="C48" s="5"/>
      <c r="D48" s="5"/>
      <c r="E48" s="5"/>
      <c r="F48" s="5"/>
      <c r="G48" s="5"/>
      <c r="H48" s="5"/>
      <c r="I48" s="5"/>
      <c r="J48" s="5"/>
      <c r="K48" s="5"/>
      <c r="L48" s="5"/>
      <c r="AA48" s="4"/>
      <c r="AB48" s="4"/>
      <c r="AC48" s="4"/>
      <c r="AD48" s="4"/>
    </row>
    <row r="49" spans="1:30">
      <c r="A49" s="6"/>
      <c r="B49" s="3"/>
      <c r="C49" s="3"/>
      <c r="D49" s="3"/>
      <c r="E49" s="3"/>
      <c r="F49" s="3"/>
      <c r="G49" s="3"/>
      <c r="H49" s="3"/>
      <c r="I49" s="3"/>
      <c r="J49" s="3"/>
      <c r="K49" s="3"/>
      <c r="L49" s="3"/>
      <c r="AA49" s="4"/>
      <c r="AB49" s="4"/>
      <c r="AC49" s="4"/>
      <c r="AD49" s="4"/>
    </row>
    <row r="50" spans="1:30">
      <c r="AA50" s="4"/>
      <c r="AB50" s="4"/>
      <c r="AC50" s="4"/>
      <c r="AD50" s="4"/>
    </row>
    <row r="51" spans="1:30">
      <c r="AA51" s="4"/>
      <c r="AB51" s="4"/>
      <c r="AC51" s="4"/>
      <c r="AD51" s="4"/>
    </row>
    <row r="52" spans="1:30">
      <c r="AA52" s="4"/>
      <c r="AB52" s="4"/>
      <c r="AC52" s="4"/>
      <c r="AD52" s="4"/>
    </row>
    <row r="53" spans="1:30">
      <c r="AA53" s="4"/>
      <c r="AB53" s="4"/>
      <c r="AC53" s="4"/>
      <c r="AD53" s="4"/>
    </row>
    <row r="54" spans="1:30">
      <c r="AA54" s="4"/>
      <c r="AB54" s="4"/>
      <c r="AC54" s="4"/>
      <c r="AD54" s="4"/>
    </row>
    <row r="55" spans="1:30">
      <c r="AA55" s="4"/>
      <c r="AB55" s="4"/>
      <c r="AC55" s="4"/>
      <c r="AD55" s="4"/>
    </row>
    <row r="56" spans="1:30">
      <c r="AA56" s="4"/>
      <c r="AB56" s="4"/>
      <c r="AC56" s="4"/>
      <c r="AD56" s="4"/>
    </row>
    <row r="57" spans="1:30">
      <c r="AA57" s="4"/>
      <c r="AB57" s="4"/>
      <c r="AC57" s="4"/>
      <c r="AD57" s="4"/>
    </row>
    <row r="58" spans="1:30">
      <c r="AA58" s="4"/>
      <c r="AB58" s="4"/>
      <c r="AC58" s="4"/>
      <c r="AD58" s="4"/>
    </row>
    <row r="59" spans="1:30">
      <c r="AA59" s="4"/>
      <c r="AB59" s="4"/>
      <c r="AC59" s="4"/>
      <c r="AD59" s="4"/>
    </row>
    <row r="60" spans="1:30">
      <c r="AA60" s="4"/>
      <c r="AB60" s="4"/>
      <c r="AC60" s="4"/>
    </row>
  </sheetData>
  <printOptions gridLinesSet="0"/>
  <pageMargins left="0.5" right="0.17" top="1" bottom="1" header="0.5" footer="0.5"/>
  <pageSetup orientation="portrait" useFirstPageNumber="1" horizontalDpi="300" verticalDpi="300" r:id="rId1"/>
  <headerFooter alignWithMargins="0">
    <oddFooter>&amp;C2 of 31</oddFooter>
  </headerFooter>
  <ignoredErrors>
    <ignoredError sqref="C6:M6 N6:O6 C16:O16" formulaRange="1"/>
    <ignoredError sqref="B16" formula="1"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showGridLines="0" zoomScaleNormal="100" workbookViewId="0">
      <pane xSplit="1" ySplit="5" topLeftCell="B6" activePane="bottomRight" state="frozen"/>
      <selection activeCell="M1" sqref="M1"/>
      <selection pane="topRight" activeCell="M1" sqref="M1"/>
      <selection pane="bottomLeft" activeCell="M1" sqref="M1"/>
      <selection pane="bottomRight" activeCell="AG1" sqref="AG1"/>
    </sheetView>
  </sheetViews>
  <sheetFormatPr defaultColWidth="9.1640625" defaultRowHeight="12.75"/>
  <cols>
    <col min="1" max="1" width="29.83203125" style="414" customWidth="1"/>
    <col min="2" max="11" width="6.83203125" style="414" customWidth="1"/>
    <col min="12" max="13" width="6.83203125" style="414" hidden="1" customWidth="1"/>
    <col min="14" max="15" width="6.5" style="414" hidden="1" customWidth="1"/>
    <col min="16" max="19" width="7.33203125" style="414" hidden="1" customWidth="1"/>
    <col min="20" max="30" width="7.1640625" style="415" hidden="1" customWidth="1"/>
    <col min="31" max="16384" width="9.1640625" style="414"/>
  </cols>
  <sheetData>
    <row r="1" spans="1:31" ht="13.5" customHeight="1">
      <c r="A1" s="456" t="s">
        <v>545</v>
      </c>
      <c r="B1" s="456"/>
      <c r="C1" s="456"/>
      <c r="D1" s="456"/>
      <c r="E1" s="456"/>
      <c r="F1" s="456"/>
      <c r="G1" s="456"/>
      <c r="H1" s="456"/>
      <c r="I1" s="456"/>
      <c r="J1" s="456"/>
      <c r="K1" s="456"/>
      <c r="L1" s="456"/>
      <c r="M1" s="455"/>
      <c r="N1" s="455"/>
      <c r="O1" s="455"/>
      <c r="P1" s="453"/>
      <c r="Q1" s="454"/>
      <c r="R1" s="454"/>
      <c r="S1" s="453"/>
      <c r="T1" s="454"/>
      <c r="U1" s="456" t="s">
        <v>545</v>
      </c>
      <c r="V1" s="454"/>
      <c r="W1" s="454"/>
      <c r="X1" s="454"/>
    </row>
    <row r="2" spans="1:31">
      <c r="A2" s="456" t="s">
        <v>544</v>
      </c>
      <c r="B2" s="456"/>
      <c r="C2" s="456"/>
      <c r="D2" s="456"/>
      <c r="E2" s="456"/>
      <c r="F2" s="456"/>
      <c r="G2" s="456"/>
      <c r="H2" s="456"/>
      <c r="I2" s="456"/>
      <c r="J2" s="456"/>
      <c r="K2" s="456"/>
      <c r="L2" s="456"/>
      <c r="M2" s="455"/>
      <c r="N2" s="455"/>
      <c r="O2" s="455"/>
      <c r="P2" s="453"/>
      <c r="Q2" s="454"/>
      <c r="R2" s="454"/>
      <c r="S2" s="453"/>
      <c r="T2" s="454"/>
      <c r="U2" s="456" t="s">
        <v>544</v>
      </c>
      <c r="V2" s="454"/>
      <c r="W2" s="454"/>
      <c r="X2" s="454"/>
    </row>
    <row r="3" spans="1:31">
      <c r="A3" s="456" t="s">
        <v>543</v>
      </c>
      <c r="B3" s="456"/>
      <c r="C3" s="456"/>
      <c r="D3" s="456"/>
      <c r="E3" s="456"/>
      <c r="F3" s="456"/>
      <c r="G3" s="456"/>
      <c r="H3" s="456"/>
      <c r="I3" s="456"/>
      <c r="J3" s="456"/>
      <c r="K3" s="456"/>
      <c r="L3" s="456"/>
      <c r="M3" s="455"/>
      <c r="N3" s="455"/>
      <c r="O3" s="455"/>
      <c r="P3" s="453"/>
      <c r="Q3" s="454"/>
      <c r="R3" s="454"/>
      <c r="S3" s="453"/>
    </row>
    <row r="4" spans="1:31">
      <c r="A4" s="420"/>
      <c r="B4" s="420"/>
      <c r="C4" s="420"/>
      <c r="D4" s="420"/>
      <c r="E4" s="420"/>
      <c r="F4" s="420"/>
      <c r="G4" s="420"/>
      <c r="H4" s="420"/>
      <c r="I4" s="420"/>
      <c r="J4" s="420"/>
      <c r="K4" s="420"/>
      <c r="L4" s="420"/>
      <c r="P4" s="420"/>
      <c r="Q4" s="419"/>
      <c r="R4" s="418"/>
      <c r="S4" s="420"/>
    </row>
    <row r="5" spans="1:31" ht="16.5" customHeight="1">
      <c r="A5" s="452" t="s">
        <v>514</v>
      </c>
      <c r="B5" s="451">
        <v>2018</v>
      </c>
      <c r="C5" s="451">
        <v>2017</v>
      </c>
      <c r="D5" s="451">
        <v>2016</v>
      </c>
      <c r="E5" s="451">
        <v>2015</v>
      </c>
      <c r="F5" s="451">
        <v>2014</v>
      </c>
      <c r="G5" s="451">
        <v>2013</v>
      </c>
      <c r="H5" s="451">
        <v>2012</v>
      </c>
      <c r="I5" s="451">
        <v>2011</v>
      </c>
      <c r="J5" s="451">
        <v>2010</v>
      </c>
      <c r="K5" s="451">
        <v>2009</v>
      </c>
      <c r="L5" s="451">
        <v>2008</v>
      </c>
      <c r="M5" s="451">
        <v>2007</v>
      </c>
      <c r="N5" s="451">
        <v>2006</v>
      </c>
      <c r="O5" s="451">
        <v>2005</v>
      </c>
      <c r="P5" s="451">
        <v>2004</v>
      </c>
      <c r="Q5" s="451">
        <v>2003</v>
      </c>
      <c r="R5" s="451">
        <v>2002</v>
      </c>
      <c r="S5" s="451">
        <v>2001</v>
      </c>
      <c r="T5" s="451">
        <v>2000</v>
      </c>
      <c r="U5" s="451">
        <v>1999</v>
      </c>
      <c r="V5" s="451">
        <v>1998</v>
      </c>
      <c r="W5" s="451">
        <v>1997</v>
      </c>
      <c r="X5" s="451">
        <v>1996</v>
      </c>
      <c r="Y5" s="451">
        <v>1995</v>
      </c>
      <c r="Z5" s="451">
        <v>1994</v>
      </c>
      <c r="AA5" s="451">
        <v>1993</v>
      </c>
      <c r="AB5" s="451">
        <v>1992</v>
      </c>
      <c r="AC5" s="451">
        <v>1991</v>
      </c>
      <c r="AD5" s="451">
        <v>1990</v>
      </c>
      <c r="AE5" s="415"/>
    </row>
    <row r="6" spans="1:31">
      <c r="A6" s="432" t="s">
        <v>1</v>
      </c>
      <c r="B6" s="450">
        <f t="shared" ref="B6:AD6" si="0">SUM(B7:B15)</f>
        <v>86936</v>
      </c>
      <c r="C6" s="450">
        <f t="shared" si="0"/>
        <v>74130</v>
      </c>
      <c r="D6" s="450">
        <f t="shared" si="0"/>
        <v>76978</v>
      </c>
      <c r="E6" s="450">
        <f t="shared" si="0"/>
        <v>84905</v>
      </c>
      <c r="F6" s="450">
        <f t="shared" si="0"/>
        <v>89022</v>
      </c>
      <c r="G6" s="450">
        <f t="shared" si="0"/>
        <v>85353.372666666663</v>
      </c>
      <c r="H6" s="450">
        <f t="shared" si="0"/>
        <v>91617.93</v>
      </c>
      <c r="I6" s="450">
        <f t="shared" si="0"/>
        <v>91081</v>
      </c>
      <c r="J6" s="450">
        <f t="shared" si="0"/>
        <v>85576</v>
      </c>
      <c r="K6" s="450">
        <f t="shared" si="0"/>
        <v>96069</v>
      </c>
      <c r="L6" s="450">
        <f t="shared" si="0"/>
        <v>102829</v>
      </c>
      <c r="M6" s="450">
        <f t="shared" si="0"/>
        <v>110331</v>
      </c>
      <c r="N6" s="450">
        <f t="shared" si="0"/>
        <v>102042</v>
      </c>
      <c r="O6" s="450">
        <f t="shared" si="0"/>
        <v>92792</v>
      </c>
      <c r="P6" s="450">
        <f t="shared" si="0"/>
        <v>99431</v>
      </c>
      <c r="Q6" s="450">
        <f t="shared" si="0"/>
        <v>98643</v>
      </c>
      <c r="R6" s="450">
        <f t="shared" si="0"/>
        <v>113583</v>
      </c>
      <c r="S6" s="450">
        <f t="shared" si="0"/>
        <v>108000</v>
      </c>
      <c r="T6" s="450">
        <f t="shared" si="0"/>
        <v>94493</v>
      </c>
      <c r="U6" s="450">
        <f t="shared" si="0"/>
        <v>94210</v>
      </c>
      <c r="V6" s="450">
        <f t="shared" si="0"/>
        <v>98078</v>
      </c>
      <c r="W6" s="450">
        <f t="shared" si="0"/>
        <v>100429</v>
      </c>
      <c r="X6" s="450">
        <f t="shared" si="0"/>
        <v>101398</v>
      </c>
      <c r="Y6" s="450">
        <f t="shared" si="0"/>
        <v>106082</v>
      </c>
      <c r="Z6" s="450">
        <f t="shared" si="0"/>
        <v>116079</v>
      </c>
      <c r="AA6" s="450">
        <f t="shared" si="0"/>
        <v>129718</v>
      </c>
      <c r="AB6" s="450">
        <f t="shared" si="0"/>
        <v>143532</v>
      </c>
      <c r="AC6" s="450">
        <f t="shared" si="0"/>
        <v>161009</v>
      </c>
      <c r="AD6" s="450">
        <f t="shared" si="0"/>
        <v>156955</v>
      </c>
      <c r="AE6" s="415"/>
    </row>
    <row r="7" spans="1:31">
      <c r="A7" s="449" t="s">
        <v>508</v>
      </c>
      <c r="B7" s="427">
        <v>45354</v>
      </c>
      <c r="C7" s="427">
        <v>38401</v>
      </c>
      <c r="D7" s="427">
        <v>36712</v>
      </c>
      <c r="E7" s="427">
        <v>49062</v>
      </c>
      <c r="F7" s="427">
        <v>49261</v>
      </c>
      <c r="G7" s="427">
        <v>49566.37266666667</v>
      </c>
      <c r="H7" s="427">
        <v>56347.93</v>
      </c>
      <c r="I7" s="448">
        <v>57168</v>
      </c>
      <c r="J7" s="448">
        <v>56008</v>
      </c>
      <c r="K7" s="427">
        <v>57084</v>
      </c>
      <c r="L7" s="427">
        <v>63468</v>
      </c>
      <c r="M7" s="427">
        <v>69265</v>
      </c>
      <c r="N7" s="429">
        <v>63698</v>
      </c>
      <c r="O7" s="429">
        <v>54922</v>
      </c>
      <c r="P7" s="429">
        <v>59217</v>
      </c>
      <c r="Q7" s="429">
        <v>58842</v>
      </c>
      <c r="R7" s="429">
        <v>65421</v>
      </c>
      <c r="S7" s="429">
        <v>61897</v>
      </c>
      <c r="T7" s="429">
        <v>45418</v>
      </c>
      <c r="U7" s="429">
        <v>51102</v>
      </c>
      <c r="V7" s="429">
        <v>52121</v>
      </c>
      <c r="W7" s="429">
        <v>60898</v>
      </c>
      <c r="X7" s="429">
        <v>56653</v>
      </c>
      <c r="Y7" s="429">
        <v>60497</v>
      </c>
      <c r="Z7" s="429">
        <v>66501</v>
      </c>
      <c r="AA7" s="429">
        <v>69178</v>
      </c>
      <c r="AB7" s="429">
        <v>78377</v>
      </c>
      <c r="AC7" s="429">
        <v>82205</v>
      </c>
      <c r="AD7" s="429">
        <v>88586</v>
      </c>
      <c r="AE7" s="415"/>
    </row>
    <row r="8" spans="1:31">
      <c r="A8" s="428" t="s">
        <v>507</v>
      </c>
      <c r="B8" s="427">
        <v>8</v>
      </c>
      <c r="C8" s="427">
        <v>10</v>
      </c>
      <c r="D8" s="427">
        <v>48</v>
      </c>
      <c r="E8" s="427">
        <v>29</v>
      </c>
      <c r="F8" s="427">
        <v>38</v>
      </c>
      <c r="G8" s="427">
        <v>54</v>
      </c>
      <c r="H8" s="427">
        <v>52</v>
      </c>
      <c r="I8" s="427">
        <v>51</v>
      </c>
      <c r="J8" s="427">
        <v>37</v>
      </c>
      <c r="K8" s="427">
        <v>48</v>
      </c>
      <c r="L8" s="447">
        <v>39</v>
      </c>
      <c r="M8" s="429">
        <v>48</v>
      </c>
      <c r="N8" s="426">
        <v>41</v>
      </c>
      <c r="O8" s="426">
        <v>57</v>
      </c>
      <c r="P8" s="426">
        <f>47</f>
        <v>47</v>
      </c>
      <c r="Q8" s="426">
        <v>48</v>
      </c>
      <c r="R8" s="426">
        <v>77</v>
      </c>
      <c r="S8" s="426">
        <f>60+1</f>
        <v>61</v>
      </c>
      <c r="T8" s="426">
        <v>93</v>
      </c>
      <c r="U8" s="426">
        <v>83</v>
      </c>
      <c r="V8" s="426">
        <v>69</v>
      </c>
      <c r="W8" s="426">
        <v>60</v>
      </c>
      <c r="X8" s="426">
        <v>71</v>
      </c>
      <c r="Y8" s="426">
        <v>57</v>
      </c>
      <c r="Z8" s="426">
        <v>73</v>
      </c>
      <c r="AA8" s="426">
        <v>58</v>
      </c>
      <c r="AB8" s="426">
        <v>74</v>
      </c>
      <c r="AC8" s="426">
        <v>87</v>
      </c>
      <c r="AD8" s="426">
        <v>29</v>
      </c>
      <c r="AE8" s="415"/>
    </row>
    <row r="9" spans="1:31">
      <c r="A9" s="428" t="s">
        <v>195</v>
      </c>
      <c r="B9" s="427">
        <v>313</v>
      </c>
      <c r="C9" s="427">
        <v>308</v>
      </c>
      <c r="D9" s="427">
        <v>496</v>
      </c>
      <c r="E9" s="427">
        <v>399</v>
      </c>
      <c r="F9" s="427">
        <v>427</v>
      </c>
      <c r="G9" s="427">
        <v>420</v>
      </c>
      <c r="H9" s="427">
        <v>528</v>
      </c>
      <c r="I9" s="427">
        <v>482</v>
      </c>
      <c r="J9" s="427">
        <v>518</v>
      </c>
      <c r="K9" s="427">
        <v>684</v>
      </c>
      <c r="L9" s="447">
        <v>628</v>
      </c>
      <c r="M9" s="429">
        <v>1147</v>
      </c>
      <c r="N9" s="426">
        <v>784</v>
      </c>
      <c r="O9" s="426">
        <v>133</v>
      </c>
      <c r="P9" s="446" t="s">
        <v>377</v>
      </c>
      <c r="Q9" s="446" t="s">
        <v>377</v>
      </c>
      <c r="R9" s="446" t="s">
        <v>377</v>
      </c>
      <c r="S9" s="446" t="s">
        <v>377</v>
      </c>
      <c r="T9" s="446" t="s">
        <v>377</v>
      </c>
      <c r="U9" s="446" t="s">
        <v>377</v>
      </c>
      <c r="V9" s="446" t="s">
        <v>377</v>
      </c>
      <c r="W9" s="446" t="s">
        <v>377</v>
      </c>
      <c r="X9" s="446" t="s">
        <v>377</v>
      </c>
      <c r="Y9" s="446" t="s">
        <v>377</v>
      </c>
      <c r="Z9" s="446" t="s">
        <v>377</v>
      </c>
      <c r="AA9" s="446" t="s">
        <v>377</v>
      </c>
      <c r="AB9" s="446" t="s">
        <v>377</v>
      </c>
      <c r="AC9" s="446" t="s">
        <v>377</v>
      </c>
      <c r="AD9" s="446" t="s">
        <v>377</v>
      </c>
      <c r="AE9" s="415"/>
    </row>
    <row r="10" spans="1:31">
      <c r="A10" s="428" t="s">
        <v>56</v>
      </c>
      <c r="B10" s="427"/>
      <c r="C10" s="427"/>
      <c r="D10" s="427"/>
      <c r="E10" s="427"/>
      <c r="F10" s="427"/>
      <c r="G10" s="427"/>
      <c r="H10" s="427"/>
      <c r="I10" s="427"/>
      <c r="J10" s="427"/>
      <c r="K10" s="427"/>
      <c r="L10" s="429"/>
      <c r="M10" s="429"/>
      <c r="N10" s="426"/>
      <c r="O10" s="426"/>
      <c r="P10" s="426"/>
      <c r="Q10" s="426"/>
      <c r="R10" s="426"/>
      <c r="S10" s="426"/>
      <c r="T10" s="426"/>
      <c r="U10" s="426"/>
      <c r="V10" s="426"/>
      <c r="W10" s="426"/>
      <c r="X10" s="426"/>
      <c r="Y10" s="426"/>
      <c r="Z10" s="426"/>
      <c r="AA10" s="426"/>
      <c r="AB10" s="426"/>
      <c r="AC10" s="426"/>
      <c r="AD10" s="426"/>
      <c r="AE10" s="415"/>
    </row>
    <row r="11" spans="1:31">
      <c r="A11" s="445" t="s">
        <v>176</v>
      </c>
      <c r="B11" s="427">
        <v>20730</v>
      </c>
      <c r="C11" s="427">
        <v>17752</v>
      </c>
      <c r="D11" s="427">
        <v>17082</v>
      </c>
      <c r="E11" s="427">
        <v>16473</v>
      </c>
      <c r="F11" s="427">
        <v>17795</v>
      </c>
      <c r="G11" s="427">
        <v>15776</v>
      </c>
      <c r="H11" s="427">
        <v>16571</v>
      </c>
      <c r="I11" s="427">
        <v>16802</v>
      </c>
      <c r="J11" s="427">
        <v>14977</v>
      </c>
      <c r="K11" s="427">
        <v>19893</v>
      </c>
      <c r="L11" s="429">
        <v>19052</v>
      </c>
      <c r="M11" s="429">
        <v>20299</v>
      </c>
      <c r="N11" s="426">
        <v>20217</v>
      </c>
      <c r="O11" s="426">
        <v>20889</v>
      </c>
      <c r="P11" s="426">
        <f>21275+85+1671</f>
        <v>23031</v>
      </c>
      <c r="Q11" s="426">
        <v>23866</v>
      </c>
      <c r="R11" s="426">
        <v>28659</v>
      </c>
      <c r="S11" s="426">
        <f>23346+109+1917</f>
        <v>25372</v>
      </c>
      <c r="T11" s="426">
        <v>27223</v>
      </c>
      <c r="U11" s="426">
        <v>24630</v>
      </c>
      <c r="V11" s="426">
        <v>26297</v>
      </c>
      <c r="W11" s="426">
        <v>21552</v>
      </c>
      <c r="X11" s="426">
        <v>24714</v>
      </c>
      <c r="Y11" s="426">
        <v>28333</v>
      </c>
      <c r="Z11" s="426">
        <v>32787</v>
      </c>
      <c r="AA11" s="426">
        <v>39060</v>
      </c>
      <c r="AB11" s="426">
        <v>39968</v>
      </c>
      <c r="AC11" s="426">
        <v>49580</v>
      </c>
      <c r="AD11" s="426">
        <v>41749</v>
      </c>
      <c r="AE11" s="415"/>
    </row>
    <row r="12" spans="1:31">
      <c r="A12" s="445" t="s">
        <v>177</v>
      </c>
      <c r="B12" s="427">
        <v>12198</v>
      </c>
      <c r="C12" s="427">
        <v>10506</v>
      </c>
      <c r="D12" s="427">
        <v>10191</v>
      </c>
      <c r="E12" s="427">
        <v>9211</v>
      </c>
      <c r="F12" s="427">
        <v>9803</v>
      </c>
      <c r="G12" s="427">
        <v>8140</v>
      </c>
      <c r="H12" s="427">
        <v>8651</v>
      </c>
      <c r="I12" s="427">
        <v>8559</v>
      </c>
      <c r="J12" s="427">
        <v>8056</v>
      </c>
      <c r="K12" s="427">
        <v>11350</v>
      </c>
      <c r="L12" s="429">
        <v>10595</v>
      </c>
      <c r="M12" s="429">
        <v>9318</v>
      </c>
      <c r="N12" s="426">
        <v>8687</v>
      </c>
      <c r="O12" s="426">
        <v>8834</v>
      </c>
      <c r="P12" s="426">
        <f>7136+133+2567</f>
        <v>9836</v>
      </c>
      <c r="Q12" s="426">
        <v>9670</v>
      </c>
      <c r="R12" s="426">
        <v>12299</v>
      </c>
      <c r="S12" s="426">
        <f>8800+204+2495</f>
        <v>11499</v>
      </c>
      <c r="T12" s="426">
        <v>11813</v>
      </c>
      <c r="U12" s="426">
        <v>9737</v>
      </c>
      <c r="V12" s="426">
        <v>10042</v>
      </c>
      <c r="W12" s="426">
        <v>8988</v>
      </c>
      <c r="X12" s="426">
        <v>10245</v>
      </c>
      <c r="Y12" s="426">
        <v>9133</v>
      </c>
      <c r="Z12" s="426">
        <v>9237</v>
      </c>
      <c r="AA12" s="426">
        <v>12645</v>
      </c>
      <c r="AB12" s="426">
        <v>14354</v>
      </c>
      <c r="AC12" s="426">
        <v>16869</v>
      </c>
      <c r="AD12" s="426">
        <v>15500</v>
      </c>
      <c r="AE12" s="415"/>
    </row>
    <row r="13" spans="1:31">
      <c r="A13" s="445" t="s">
        <v>178</v>
      </c>
      <c r="B13" s="427">
        <v>5795</v>
      </c>
      <c r="C13" s="427">
        <v>4449</v>
      </c>
      <c r="D13" s="427">
        <v>9520</v>
      </c>
      <c r="E13" s="427">
        <v>6544</v>
      </c>
      <c r="F13" s="427">
        <v>7749</v>
      </c>
      <c r="G13" s="427">
        <v>8346</v>
      </c>
      <c r="H13" s="427">
        <v>6396</v>
      </c>
      <c r="I13" s="427">
        <v>4677</v>
      </c>
      <c r="J13" s="427">
        <v>3072</v>
      </c>
      <c r="K13" s="427">
        <v>3113</v>
      </c>
      <c r="L13" s="429">
        <v>5204</v>
      </c>
      <c r="M13" s="429">
        <v>5918</v>
      </c>
      <c r="N13" s="426">
        <v>4748</v>
      </c>
      <c r="O13" s="426">
        <v>4750</v>
      </c>
      <c r="P13" s="426">
        <f>4098+98+59</f>
        <v>4255</v>
      </c>
      <c r="Q13" s="426">
        <v>3892</v>
      </c>
      <c r="R13" s="426">
        <v>4718</v>
      </c>
      <c r="S13" s="426">
        <f>6367+576+127</f>
        <v>7070</v>
      </c>
      <c r="T13" s="426">
        <v>7715</v>
      </c>
      <c r="U13" s="426">
        <v>6721</v>
      </c>
      <c r="V13" s="426">
        <v>7547</v>
      </c>
      <c r="W13" s="426">
        <v>7045</v>
      </c>
      <c r="X13" s="426">
        <v>7444</v>
      </c>
      <c r="Y13" s="426">
        <v>5965</v>
      </c>
      <c r="Z13" s="426">
        <v>5360</v>
      </c>
      <c r="AA13" s="426">
        <v>6126</v>
      </c>
      <c r="AB13" s="426">
        <v>7699</v>
      </c>
      <c r="AC13" s="426">
        <v>8437</v>
      </c>
      <c r="AD13" s="426">
        <v>8013</v>
      </c>
      <c r="AE13" s="415"/>
    </row>
    <row r="14" spans="1:31">
      <c r="A14" s="428" t="s">
        <v>505</v>
      </c>
      <c r="B14" s="427">
        <v>2367</v>
      </c>
      <c r="C14" s="427">
        <v>2552</v>
      </c>
      <c r="D14" s="427">
        <v>2759</v>
      </c>
      <c r="E14" s="427">
        <v>2999</v>
      </c>
      <c r="F14" s="427">
        <v>3754</v>
      </c>
      <c r="G14" s="427">
        <v>2888</v>
      </c>
      <c r="H14" s="427">
        <v>2892</v>
      </c>
      <c r="I14" s="427">
        <v>3123</v>
      </c>
      <c r="J14" s="427">
        <v>2686</v>
      </c>
      <c r="K14" s="427">
        <v>3648</v>
      </c>
      <c r="L14" s="429">
        <v>3639</v>
      </c>
      <c r="M14" s="429">
        <v>4073</v>
      </c>
      <c r="N14" s="426">
        <v>3569</v>
      </c>
      <c r="O14" s="426">
        <v>2917</v>
      </c>
      <c r="P14" s="426">
        <f>1791+93+852</f>
        <v>2736</v>
      </c>
      <c r="Q14" s="426">
        <v>2013</v>
      </c>
      <c r="R14" s="426">
        <v>2073</v>
      </c>
      <c r="S14" s="426">
        <f>1077+97+524</f>
        <v>1698</v>
      </c>
      <c r="T14" s="426">
        <v>1776</v>
      </c>
      <c r="U14" s="426">
        <v>1514</v>
      </c>
      <c r="V14" s="426">
        <v>1530</v>
      </c>
      <c r="W14" s="426">
        <v>1385</v>
      </c>
      <c r="X14" s="426">
        <v>1638</v>
      </c>
      <c r="Y14" s="426">
        <v>1724</v>
      </c>
      <c r="Z14" s="426">
        <v>1801</v>
      </c>
      <c r="AA14" s="426">
        <v>2310</v>
      </c>
      <c r="AB14" s="426">
        <v>2684</v>
      </c>
      <c r="AC14" s="426">
        <v>3344</v>
      </c>
      <c r="AD14" s="426">
        <v>2700</v>
      </c>
      <c r="AE14" s="415"/>
    </row>
    <row r="15" spans="1:31" ht="12.6" customHeight="1">
      <c r="A15" s="428" t="s">
        <v>504</v>
      </c>
      <c r="B15" s="427">
        <v>171</v>
      </c>
      <c r="C15" s="427">
        <v>152</v>
      </c>
      <c r="D15" s="427">
        <v>170</v>
      </c>
      <c r="E15" s="427">
        <v>188</v>
      </c>
      <c r="F15" s="427">
        <v>195</v>
      </c>
      <c r="G15" s="427">
        <v>163</v>
      </c>
      <c r="H15" s="427">
        <v>180</v>
      </c>
      <c r="I15" s="427">
        <v>219</v>
      </c>
      <c r="J15" s="427">
        <v>222</v>
      </c>
      <c r="K15" s="427">
        <v>249</v>
      </c>
      <c r="L15" s="429">
        <v>204</v>
      </c>
      <c r="M15" s="429">
        <v>263</v>
      </c>
      <c r="N15" s="426">
        <v>298</v>
      </c>
      <c r="O15" s="426">
        <v>290</v>
      </c>
      <c r="P15" s="426">
        <f>276+21+12</f>
        <v>309</v>
      </c>
      <c r="Q15" s="426">
        <v>312</v>
      </c>
      <c r="R15" s="426">
        <v>336</v>
      </c>
      <c r="S15" s="426">
        <f>317+60+26</f>
        <v>403</v>
      </c>
      <c r="T15" s="426">
        <v>455</v>
      </c>
      <c r="U15" s="426">
        <v>423</v>
      </c>
      <c r="V15" s="426">
        <v>472</v>
      </c>
      <c r="W15" s="426">
        <v>501</v>
      </c>
      <c r="X15" s="426">
        <v>633</v>
      </c>
      <c r="Y15" s="426">
        <v>373</v>
      </c>
      <c r="Z15" s="426">
        <v>320</v>
      </c>
      <c r="AA15" s="426">
        <v>341</v>
      </c>
      <c r="AB15" s="426">
        <v>376</v>
      </c>
      <c r="AC15" s="426">
        <v>487</v>
      </c>
      <c r="AD15" s="426">
        <v>378</v>
      </c>
      <c r="AE15" s="415"/>
    </row>
    <row r="16" spans="1:31" ht="19.5" customHeight="1">
      <c r="A16" s="432" t="s">
        <v>542</v>
      </c>
      <c r="B16" s="444">
        <v>6327</v>
      </c>
      <c r="C16" s="444">
        <v>5310</v>
      </c>
      <c r="D16" s="444">
        <v>5043</v>
      </c>
      <c r="E16" s="444">
        <v>4544</v>
      </c>
      <c r="F16" s="444">
        <v>4987</v>
      </c>
      <c r="G16" s="444">
        <v>3723</v>
      </c>
      <c r="H16" s="444">
        <v>4116</v>
      </c>
      <c r="I16" s="444">
        <v>4097</v>
      </c>
      <c r="J16" s="444">
        <v>4486</v>
      </c>
      <c r="K16" s="431">
        <v>4348</v>
      </c>
      <c r="L16" s="431">
        <v>4415</v>
      </c>
      <c r="M16" s="431">
        <v>4667</v>
      </c>
      <c r="N16" s="431">
        <v>4506</v>
      </c>
      <c r="O16" s="431">
        <v>3654</v>
      </c>
      <c r="P16" s="431">
        <f>3227+1105+712</f>
        <v>5044</v>
      </c>
      <c r="Q16" s="431">
        <v>5012</v>
      </c>
      <c r="R16" s="431">
        <v>6221</v>
      </c>
      <c r="S16" s="431">
        <f>3457+1526+798</f>
        <v>5781</v>
      </c>
      <c r="T16" s="431">
        <v>5386</v>
      </c>
      <c r="U16" s="431">
        <v>4697</v>
      </c>
      <c r="V16" s="431">
        <v>4647</v>
      </c>
      <c r="W16" s="431">
        <v>3958</v>
      </c>
      <c r="X16" s="431">
        <v>4459</v>
      </c>
      <c r="Y16" s="431">
        <v>4513</v>
      </c>
      <c r="Z16" s="431">
        <v>3970</v>
      </c>
      <c r="AA16" s="431">
        <v>6328</v>
      </c>
      <c r="AB16" s="431">
        <v>7151</v>
      </c>
      <c r="AC16" s="431">
        <v>8164</v>
      </c>
      <c r="AD16" s="431">
        <v>7071</v>
      </c>
      <c r="AE16" s="415"/>
    </row>
    <row r="17" spans="1:31" s="438" customFormat="1" ht="13.9" customHeight="1">
      <c r="A17" s="443" t="s">
        <v>541</v>
      </c>
      <c r="B17" s="442">
        <v>13020</v>
      </c>
      <c r="C17" s="442">
        <v>11443</v>
      </c>
      <c r="D17" s="442">
        <v>11020</v>
      </c>
      <c r="E17" s="442">
        <v>10103</v>
      </c>
      <c r="F17" s="442">
        <v>11290</v>
      </c>
      <c r="G17" s="442">
        <v>9318</v>
      </c>
      <c r="H17" s="442">
        <v>9643</v>
      </c>
      <c r="I17" s="442">
        <v>9555</v>
      </c>
      <c r="J17" s="442">
        <v>8828</v>
      </c>
      <c r="K17" s="440">
        <v>12403</v>
      </c>
      <c r="L17" s="440">
        <v>11480</v>
      </c>
      <c r="M17" s="440">
        <v>10318</v>
      </c>
      <c r="N17" s="440">
        <v>9559</v>
      </c>
      <c r="O17" s="440">
        <v>9482</v>
      </c>
      <c r="P17" s="440">
        <v>10452</v>
      </c>
      <c r="Q17" s="440">
        <v>10069</v>
      </c>
      <c r="R17" s="440">
        <v>12626</v>
      </c>
      <c r="S17" s="440">
        <v>11552</v>
      </c>
      <c r="T17" s="440">
        <v>11148</v>
      </c>
      <c r="U17" s="440">
        <v>9538</v>
      </c>
      <c r="V17" s="440">
        <v>9737</v>
      </c>
      <c r="W17" s="440">
        <v>8392</v>
      </c>
      <c r="X17" s="440">
        <v>4514</v>
      </c>
      <c r="Y17" s="441" t="s">
        <v>50</v>
      </c>
      <c r="Z17" s="441" t="s">
        <v>50</v>
      </c>
      <c r="AA17" s="441">
        <v>19724</v>
      </c>
      <c r="AB17" s="441">
        <v>20062</v>
      </c>
      <c r="AC17" s="441">
        <v>26007</v>
      </c>
      <c r="AD17" s="441">
        <v>22528</v>
      </c>
      <c r="AE17" s="439"/>
    </row>
    <row r="18" spans="1:31" s="433" customFormat="1" ht="19.5" customHeight="1">
      <c r="A18" s="437" t="s">
        <v>540</v>
      </c>
      <c r="B18" s="436">
        <v>45440</v>
      </c>
      <c r="C18" s="436">
        <v>48854</v>
      </c>
      <c r="D18" s="436">
        <v>20362</v>
      </c>
      <c r="E18" s="435" t="s">
        <v>377</v>
      </c>
      <c r="F18" s="435" t="s">
        <v>377</v>
      </c>
      <c r="G18" s="435" t="s">
        <v>377</v>
      </c>
      <c r="H18" s="435" t="s">
        <v>377</v>
      </c>
      <c r="I18" s="435" t="s">
        <v>377</v>
      </c>
      <c r="J18" s="435" t="s">
        <v>377</v>
      </c>
      <c r="K18" s="435" t="s">
        <v>377</v>
      </c>
      <c r="L18" s="435" t="s">
        <v>377</v>
      </c>
      <c r="M18" s="435" t="s">
        <v>377</v>
      </c>
      <c r="N18" s="435" t="s">
        <v>377</v>
      </c>
      <c r="O18" s="435" t="s">
        <v>377</v>
      </c>
      <c r="P18" s="435" t="s">
        <v>377</v>
      </c>
      <c r="Q18" s="435" t="s">
        <v>377</v>
      </c>
      <c r="R18" s="435" t="s">
        <v>377</v>
      </c>
      <c r="S18" s="435" t="s">
        <v>377</v>
      </c>
      <c r="T18" s="435" t="s">
        <v>377</v>
      </c>
      <c r="U18" s="435" t="s">
        <v>377</v>
      </c>
      <c r="V18" s="435" t="s">
        <v>377</v>
      </c>
      <c r="W18" s="435" t="s">
        <v>377</v>
      </c>
      <c r="X18" s="435" t="s">
        <v>377</v>
      </c>
      <c r="Y18" s="435" t="s">
        <v>377</v>
      </c>
      <c r="Z18" s="435" t="s">
        <v>377</v>
      </c>
      <c r="AA18" s="435" t="s">
        <v>377</v>
      </c>
      <c r="AB18" s="435" t="s">
        <v>377</v>
      </c>
      <c r="AC18" s="435" t="s">
        <v>377</v>
      </c>
      <c r="AD18" s="435" t="s">
        <v>377</v>
      </c>
      <c r="AE18" s="434"/>
    </row>
    <row r="19" spans="1:31" ht="23.25" customHeight="1">
      <c r="A19" s="432" t="s">
        <v>0</v>
      </c>
      <c r="B19" s="431">
        <f t="shared" ref="B19:AD19" si="1">SUM(B20:B29)</f>
        <v>12569</v>
      </c>
      <c r="C19" s="431">
        <f t="shared" si="1"/>
        <v>11931</v>
      </c>
      <c r="D19" s="431">
        <f t="shared" si="1"/>
        <v>11965</v>
      </c>
      <c r="E19" s="431">
        <f t="shared" si="1"/>
        <v>12442</v>
      </c>
      <c r="F19" s="431">
        <f t="shared" si="1"/>
        <v>13971</v>
      </c>
      <c r="G19" s="431">
        <f t="shared" si="1"/>
        <v>12018</v>
      </c>
      <c r="H19" s="431">
        <f t="shared" si="1"/>
        <v>12701</v>
      </c>
      <c r="I19" s="431">
        <f t="shared" si="1"/>
        <v>12798</v>
      </c>
      <c r="J19" s="431">
        <f t="shared" si="1"/>
        <v>11741</v>
      </c>
      <c r="K19" s="431">
        <f t="shared" si="1"/>
        <v>14378</v>
      </c>
      <c r="L19" s="431">
        <f t="shared" si="1"/>
        <v>13730</v>
      </c>
      <c r="M19" s="431">
        <f t="shared" si="1"/>
        <v>13332</v>
      </c>
      <c r="N19" s="431">
        <f t="shared" si="1"/>
        <v>12535</v>
      </c>
      <c r="O19" s="431">
        <f t="shared" si="1"/>
        <v>13218</v>
      </c>
      <c r="P19" s="431">
        <f t="shared" si="1"/>
        <v>14656</v>
      </c>
      <c r="Q19" s="431">
        <f t="shared" si="1"/>
        <v>13211</v>
      </c>
      <c r="R19" s="431">
        <f t="shared" si="1"/>
        <v>16172</v>
      </c>
      <c r="S19" s="431">
        <f t="shared" si="1"/>
        <v>18102</v>
      </c>
      <c r="T19" s="431">
        <f t="shared" si="1"/>
        <v>19164</v>
      </c>
      <c r="U19" s="431">
        <f t="shared" si="1"/>
        <v>17001</v>
      </c>
      <c r="V19" s="431">
        <f t="shared" si="1"/>
        <v>20025</v>
      </c>
      <c r="W19" s="431">
        <f t="shared" si="1"/>
        <v>16224</v>
      </c>
      <c r="X19" s="431">
        <f t="shared" si="1"/>
        <v>17626</v>
      </c>
      <c r="Y19" s="431">
        <f t="shared" si="1"/>
        <v>17144</v>
      </c>
      <c r="Z19" s="431">
        <f t="shared" si="1"/>
        <v>16448</v>
      </c>
      <c r="AA19" s="431">
        <f t="shared" si="1"/>
        <v>23906</v>
      </c>
      <c r="AB19" s="431">
        <f t="shared" si="1"/>
        <v>27543</v>
      </c>
      <c r="AC19" s="431">
        <f t="shared" si="1"/>
        <v>31882</v>
      </c>
      <c r="AD19" s="431">
        <f t="shared" si="1"/>
        <v>27113</v>
      </c>
      <c r="AE19" s="415"/>
    </row>
    <row r="20" spans="1:31">
      <c r="A20" s="428" t="s">
        <v>501</v>
      </c>
      <c r="B20" s="427">
        <v>6710</v>
      </c>
      <c r="C20" s="427">
        <v>6398</v>
      </c>
      <c r="D20" s="427">
        <v>5856</v>
      </c>
      <c r="E20" s="427">
        <v>6366</v>
      </c>
      <c r="F20" s="427">
        <v>7216</v>
      </c>
      <c r="G20" s="427">
        <v>6316</v>
      </c>
      <c r="H20" s="427">
        <v>6662</v>
      </c>
      <c r="I20" s="427">
        <v>6499</v>
      </c>
      <c r="J20" s="427">
        <v>5744</v>
      </c>
      <c r="K20" s="426">
        <v>6352</v>
      </c>
      <c r="L20" s="426">
        <v>5830</v>
      </c>
      <c r="M20" s="426">
        <v>5980</v>
      </c>
      <c r="N20" s="426">
        <v>5555</v>
      </c>
      <c r="O20" s="426">
        <v>5651</v>
      </c>
      <c r="P20" s="426">
        <v>6126</v>
      </c>
      <c r="Q20" s="426">
        <v>6064</v>
      </c>
      <c r="R20" s="426">
        <v>7733</v>
      </c>
      <c r="S20" s="426">
        <f>8023+60</f>
        <v>8083</v>
      </c>
      <c r="T20" s="426">
        <v>8894</v>
      </c>
      <c r="U20" s="426">
        <v>8197</v>
      </c>
      <c r="V20" s="426">
        <v>8809</v>
      </c>
      <c r="W20" s="426">
        <v>7439</v>
      </c>
      <c r="X20" s="426">
        <v>8024</v>
      </c>
      <c r="Y20" s="426">
        <v>11636</v>
      </c>
      <c r="Z20" s="426">
        <v>12313</v>
      </c>
      <c r="AA20" s="426">
        <v>18401</v>
      </c>
      <c r="AB20" s="426">
        <v>20532</v>
      </c>
      <c r="AC20" s="426">
        <v>24299</v>
      </c>
      <c r="AD20" s="426">
        <v>19861</v>
      </c>
      <c r="AE20" s="415"/>
    </row>
    <row r="21" spans="1:31">
      <c r="A21" s="428" t="s">
        <v>539</v>
      </c>
      <c r="B21" s="427">
        <v>168</v>
      </c>
      <c r="C21" s="427">
        <v>249</v>
      </c>
      <c r="D21" s="427">
        <v>582</v>
      </c>
      <c r="E21" s="427">
        <v>708</v>
      </c>
      <c r="F21" s="427">
        <v>975</v>
      </c>
      <c r="G21" s="427">
        <v>1067</v>
      </c>
      <c r="H21" s="427">
        <v>1106</v>
      </c>
      <c r="I21" s="427">
        <v>1238</v>
      </c>
      <c r="J21" s="427">
        <v>1181</v>
      </c>
      <c r="K21" s="426">
        <v>1224</v>
      </c>
      <c r="L21" s="426">
        <v>1010</v>
      </c>
      <c r="M21" s="426">
        <v>779</v>
      </c>
      <c r="N21" s="426">
        <v>802</v>
      </c>
      <c r="O21" s="426">
        <v>819</v>
      </c>
      <c r="P21" s="426">
        <v>893</v>
      </c>
      <c r="Q21" s="426">
        <v>856</v>
      </c>
      <c r="R21" s="426">
        <v>862</v>
      </c>
      <c r="S21" s="426">
        <v>790</v>
      </c>
      <c r="T21" s="430" t="s">
        <v>365</v>
      </c>
      <c r="U21" s="430" t="s">
        <v>365</v>
      </c>
      <c r="V21" s="430" t="s">
        <v>365</v>
      </c>
      <c r="W21" s="430" t="s">
        <v>365</v>
      </c>
      <c r="X21" s="430" t="s">
        <v>365</v>
      </c>
      <c r="Y21" s="430" t="s">
        <v>365</v>
      </c>
      <c r="Z21" s="430" t="s">
        <v>365</v>
      </c>
      <c r="AA21" s="430" t="s">
        <v>365</v>
      </c>
      <c r="AB21" s="430" t="s">
        <v>365</v>
      </c>
      <c r="AC21" s="430" t="s">
        <v>365</v>
      </c>
      <c r="AD21" s="430" t="s">
        <v>365</v>
      </c>
      <c r="AE21" s="415"/>
    </row>
    <row r="22" spans="1:31">
      <c r="A22" s="428" t="s">
        <v>538</v>
      </c>
      <c r="B22" s="427">
        <v>2665</v>
      </c>
      <c r="C22" s="427">
        <v>2468</v>
      </c>
      <c r="D22" s="427">
        <v>2602</v>
      </c>
      <c r="E22" s="427">
        <v>2675</v>
      </c>
      <c r="F22" s="427">
        <v>2912</v>
      </c>
      <c r="G22" s="427">
        <v>2472</v>
      </c>
      <c r="H22" s="427">
        <v>2681</v>
      </c>
      <c r="I22" s="427">
        <v>2719</v>
      </c>
      <c r="J22" s="427">
        <v>2465</v>
      </c>
      <c r="K22" s="426">
        <v>3427</v>
      </c>
      <c r="L22" s="426">
        <v>3328</v>
      </c>
      <c r="M22" s="426">
        <v>3326</v>
      </c>
      <c r="N22" s="426">
        <v>3307</v>
      </c>
      <c r="O22" s="426">
        <v>3628</v>
      </c>
      <c r="P22" s="426">
        <v>4622</v>
      </c>
      <c r="Q22" s="426">
        <v>3415</v>
      </c>
      <c r="R22" s="426">
        <v>3743</v>
      </c>
      <c r="S22" s="426">
        <f>4+4+3781</f>
        <v>3789</v>
      </c>
      <c r="T22" s="426">
        <v>4210</v>
      </c>
      <c r="U22" s="426">
        <v>3903</v>
      </c>
      <c r="V22" s="426">
        <v>3963</v>
      </c>
      <c r="W22" s="426">
        <v>3255</v>
      </c>
      <c r="X22" s="426">
        <v>3915</v>
      </c>
      <c r="Y22" s="429">
        <v>520</v>
      </c>
      <c r="Z22" s="429" t="s">
        <v>50</v>
      </c>
      <c r="AA22" s="429" t="s">
        <v>50</v>
      </c>
      <c r="AB22" s="429" t="s">
        <v>50</v>
      </c>
      <c r="AC22" s="429" t="s">
        <v>50</v>
      </c>
      <c r="AD22" s="429" t="s">
        <v>50</v>
      </c>
      <c r="AE22" s="415"/>
    </row>
    <row r="23" spans="1:31">
      <c r="A23" s="428" t="s">
        <v>537</v>
      </c>
      <c r="B23" s="427">
        <v>164</v>
      </c>
      <c r="C23" s="427">
        <v>171</v>
      </c>
      <c r="D23" s="427">
        <v>142</v>
      </c>
      <c r="E23" s="427">
        <v>187</v>
      </c>
      <c r="F23" s="427">
        <v>206</v>
      </c>
      <c r="G23" s="427">
        <v>147</v>
      </c>
      <c r="H23" s="427">
        <v>227</v>
      </c>
      <c r="I23" s="427">
        <v>251</v>
      </c>
      <c r="J23" s="427">
        <v>271</v>
      </c>
      <c r="K23" s="426">
        <v>688</v>
      </c>
      <c r="L23" s="426">
        <v>895</v>
      </c>
      <c r="M23" s="426">
        <v>505</v>
      </c>
      <c r="N23" s="426">
        <v>98</v>
      </c>
      <c r="O23" s="426">
        <v>1</v>
      </c>
      <c r="P23" s="429" t="s">
        <v>377</v>
      </c>
      <c r="Q23" s="429" t="s">
        <v>377</v>
      </c>
      <c r="R23" s="429" t="s">
        <v>377</v>
      </c>
      <c r="S23" s="429" t="s">
        <v>377</v>
      </c>
      <c r="T23" s="429" t="s">
        <v>377</v>
      </c>
      <c r="U23" s="429" t="s">
        <v>377</v>
      </c>
      <c r="V23" s="429" t="s">
        <v>377</v>
      </c>
      <c r="W23" s="429" t="s">
        <v>377</v>
      </c>
      <c r="X23" s="429" t="s">
        <v>377</v>
      </c>
      <c r="Y23" s="429" t="s">
        <v>377</v>
      </c>
      <c r="Z23" s="429" t="s">
        <v>377</v>
      </c>
      <c r="AA23" s="429" t="s">
        <v>377</v>
      </c>
      <c r="AB23" s="429" t="s">
        <v>377</v>
      </c>
      <c r="AC23" s="429" t="s">
        <v>377</v>
      </c>
      <c r="AD23" s="429" t="s">
        <v>377</v>
      </c>
      <c r="AE23" s="415"/>
    </row>
    <row r="24" spans="1:31">
      <c r="A24" s="428" t="s">
        <v>498</v>
      </c>
      <c r="B24" s="427">
        <v>304</v>
      </c>
      <c r="C24" s="427">
        <v>372</v>
      </c>
      <c r="D24" s="427">
        <v>439</v>
      </c>
      <c r="E24" s="427">
        <v>396</v>
      </c>
      <c r="F24" s="427">
        <v>419</v>
      </c>
      <c r="G24" s="427">
        <v>246</v>
      </c>
      <c r="H24" s="427">
        <v>220</v>
      </c>
      <c r="I24" s="427">
        <v>246</v>
      </c>
      <c r="J24" s="427">
        <v>210</v>
      </c>
      <c r="K24" s="426">
        <v>268</v>
      </c>
      <c r="L24" s="426">
        <v>229</v>
      </c>
      <c r="M24" s="426">
        <v>210</v>
      </c>
      <c r="N24" s="426">
        <v>237</v>
      </c>
      <c r="O24" s="426">
        <v>243</v>
      </c>
      <c r="P24" s="426">
        <f>180+37+21</f>
        <v>238</v>
      </c>
      <c r="Q24" s="426">
        <v>228</v>
      </c>
      <c r="R24" s="426">
        <v>238</v>
      </c>
      <c r="S24" s="426">
        <f>160+37+17</f>
        <v>214</v>
      </c>
      <c r="T24" s="429">
        <v>208</v>
      </c>
      <c r="U24" s="426">
        <v>193</v>
      </c>
      <c r="V24" s="426">
        <v>286</v>
      </c>
      <c r="W24" s="426">
        <v>227</v>
      </c>
      <c r="X24" s="426">
        <v>238</v>
      </c>
      <c r="Y24" s="426">
        <v>239</v>
      </c>
      <c r="Z24" s="426">
        <v>204</v>
      </c>
      <c r="AA24" s="426">
        <v>254</v>
      </c>
      <c r="AB24" s="426">
        <v>232</v>
      </c>
      <c r="AC24" s="426">
        <v>228</v>
      </c>
      <c r="AD24" s="426">
        <v>227</v>
      </c>
      <c r="AE24" s="415"/>
    </row>
    <row r="25" spans="1:31">
      <c r="A25" s="428" t="s">
        <v>497</v>
      </c>
      <c r="B25" s="427">
        <v>1575</v>
      </c>
      <c r="C25" s="427">
        <v>1353</v>
      </c>
      <c r="D25" s="427">
        <v>1256</v>
      </c>
      <c r="E25" s="427">
        <v>1160</v>
      </c>
      <c r="F25" s="427">
        <v>1228</v>
      </c>
      <c r="G25" s="427">
        <v>947</v>
      </c>
      <c r="H25" s="427">
        <v>1006</v>
      </c>
      <c r="I25" s="427">
        <v>927</v>
      </c>
      <c r="J25" s="427">
        <v>1148</v>
      </c>
      <c r="K25" s="426">
        <v>1710</v>
      </c>
      <c r="L25" s="426">
        <v>1626</v>
      </c>
      <c r="M25" s="426">
        <v>1560</v>
      </c>
      <c r="N25" s="426">
        <v>1553</v>
      </c>
      <c r="O25" s="426">
        <v>1585</v>
      </c>
      <c r="P25" s="426">
        <v>1919</v>
      </c>
      <c r="Q25" s="426">
        <v>1948</v>
      </c>
      <c r="R25" s="426">
        <v>2344</v>
      </c>
      <c r="S25" s="426">
        <f>1+7+2079</f>
        <v>2087</v>
      </c>
      <c r="T25" s="429">
        <v>2058</v>
      </c>
      <c r="U25" s="426">
        <v>1853</v>
      </c>
      <c r="V25" s="426">
        <v>1972</v>
      </c>
      <c r="W25" s="426">
        <v>1788</v>
      </c>
      <c r="X25" s="426">
        <v>2035</v>
      </c>
      <c r="Y25" s="426">
        <v>2130</v>
      </c>
      <c r="Z25" s="426">
        <v>2255</v>
      </c>
      <c r="AA25" s="426">
        <v>3042</v>
      </c>
      <c r="AB25" s="426">
        <v>3508</v>
      </c>
      <c r="AC25" s="426">
        <v>3527</v>
      </c>
      <c r="AD25" s="426">
        <v>2664</v>
      </c>
      <c r="AE25" s="415"/>
    </row>
    <row r="26" spans="1:31">
      <c r="A26" s="428" t="s">
        <v>93</v>
      </c>
      <c r="B26" s="427">
        <v>960</v>
      </c>
      <c r="C26" s="427">
        <v>897</v>
      </c>
      <c r="D26" s="427">
        <v>1059</v>
      </c>
      <c r="E26" s="427">
        <v>922</v>
      </c>
      <c r="F26" s="427">
        <v>987</v>
      </c>
      <c r="G26" s="427">
        <v>808</v>
      </c>
      <c r="H26" s="427">
        <v>745</v>
      </c>
      <c r="I26" s="427">
        <v>840</v>
      </c>
      <c r="J26" s="427">
        <v>664</v>
      </c>
      <c r="K26" s="426">
        <v>655</v>
      </c>
      <c r="L26" s="426">
        <v>655</v>
      </c>
      <c r="M26" s="426">
        <v>653</v>
      </c>
      <c r="N26" s="426">
        <v>628</v>
      </c>
      <c r="O26" s="426">
        <v>657</v>
      </c>
      <c r="P26" s="426">
        <f>517+61+25</f>
        <v>603</v>
      </c>
      <c r="Q26" s="426">
        <v>550</v>
      </c>
      <c r="R26" s="426">
        <v>722</v>
      </c>
      <c r="S26" s="426">
        <f>810+117+29</f>
        <v>956</v>
      </c>
      <c r="T26" s="426">
        <v>838</v>
      </c>
      <c r="U26" s="426">
        <v>964</v>
      </c>
      <c r="V26" s="426">
        <v>992</v>
      </c>
      <c r="W26" s="426">
        <v>836</v>
      </c>
      <c r="X26" s="426">
        <v>869</v>
      </c>
      <c r="Y26" s="426">
        <v>696</v>
      </c>
      <c r="Z26" s="426">
        <v>557</v>
      </c>
      <c r="AA26" s="426">
        <v>629</v>
      </c>
      <c r="AB26" s="426">
        <v>674</v>
      </c>
      <c r="AC26" s="426">
        <v>623</v>
      </c>
      <c r="AD26" s="426">
        <v>550</v>
      </c>
      <c r="AE26" s="415"/>
    </row>
    <row r="27" spans="1:31">
      <c r="A27" s="428" t="s">
        <v>536</v>
      </c>
      <c r="B27" s="427">
        <v>0</v>
      </c>
      <c r="C27" s="427">
        <v>0</v>
      </c>
      <c r="D27" s="427">
        <v>0</v>
      </c>
      <c r="E27" s="427">
        <v>0</v>
      </c>
      <c r="F27" s="427">
        <v>0</v>
      </c>
      <c r="G27" s="427">
        <v>0</v>
      </c>
      <c r="H27" s="427">
        <v>0</v>
      </c>
      <c r="I27" s="427">
        <v>0</v>
      </c>
      <c r="J27" s="427">
        <v>0</v>
      </c>
      <c r="K27" s="426">
        <v>0</v>
      </c>
      <c r="L27" s="426">
        <v>0</v>
      </c>
      <c r="M27" s="426">
        <v>0</v>
      </c>
      <c r="N27" s="426">
        <v>6</v>
      </c>
      <c r="O27" s="426">
        <v>38</v>
      </c>
      <c r="P27" s="426">
        <v>72</v>
      </c>
      <c r="Q27" s="429" t="s">
        <v>5</v>
      </c>
      <c r="R27" s="429" t="s">
        <v>5</v>
      </c>
      <c r="S27" s="429" t="s">
        <v>5</v>
      </c>
      <c r="T27" s="429"/>
      <c r="U27" s="429"/>
      <c r="V27" s="429"/>
      <c r="W27" s="429"/>
      <c r="X27" s="429"/>
      <c r="Y27" s="429"/>
      <c r="Z27" s="429"/>
      <c r="AA27" s="429"/>
      <c r="AB27" s="429"/>
      <c r="AC27" s="429"/>
      <c r="AD27" s="429"/>
      <c r="AE27" s="415"/>
    </row>
    <row r="28" spans="1:31">
      <c r="A28" s="428" t="s">
        <v>171</v>
      </c>
      <c r="B28" s="427">
        <v>0</v>
      </c>
      <c r="C28" s="427">
        <v>0</v>
      </c>
      <c r="D28" s="427">
        <v>0</v>
      </c>
      <c r="E28" s="427">
        <v>0</v>
      </c>
      <c r="F28" s="427">
        <v>1</v>
      </c>
      <c r="G28" s="427">
        <v>1</v>
      </c>
      <c r="H28" s="427">
        <v>0</v>
      </c>
      <c r="I28" s="427">
        <v>0</v>
      </c>
      <c r="J28" s="427">
        <v>1</v>
      </c>
      <c r="K28" s="426">
        <v>1</v>
      </c>
      <c r="L28" s="426">
        <v>0</v>
      </c>
      <c r="M28" s="426">
        <v>2</v>
      </c>
      <c r="N28" s="426">
        <v>0</v>
      </c>
      <c r="O28" s="426">
        <v>2</v>
      </c>
      <c r="P28" s="426">
        <v>1</v>
      </c>
      <c r="Q28" s="426">
        <v>3</v>
      </c>
      <c r="R28" s="426">
        <v>1</v>
      </c>
      <c r="S28" s="426">
        <v>1</v>
      </c>
      <c r="T28" s="426">
        <v>1</v>
      </c>
      <c r="U28" s="426">
        <v>3</v>
      </c>
      <c r="V28" s="426">
        <v>0</v>
      </c>
      <c r="W28" s="426">
        <v>0</v>
      </c>
      <c r="X28" s="426">
        <v>0</v>
      </c>
      <c r="Y28" s="426">
        <v>0</v>
      </c>
      <c r="Z28" s="426">
        <v>1</v>
      </c>
      <c r="AA28" s="426">
        <v>1</v>
      </c>
      <c r="AB28" s="426">
        <v>2</v>
      </c>
      <c r="AC28" s="426">
        <v>3</v>
      </c>
      <c r="AD28" s="426">
        <v>1</v>
      </c>
      <c r="AE28" s="415"/>
    </row>
    <row r="29" spans="1:31">
      <c r="A29" s="425" t="s">
        <v>168</v>
      </c>
      <c r="B29" s="424">
        <v>23</v>
      </c>
      <c r="C29" s="424">
        <v>23</v>
      </c>
      <c r="D29" s="424">
        <v>29</v>
      </c>
      <c r="E29" s="424">
        <v>28</v>
      </c>
      <c r="F29" s="424">
        <v>27</v>
      </c>
      <c r="G29" s="424">
        <v>14</v>
      </c>
      <c r="H29" s="424">
        <v>54</v>
      </c>
      <c r="I29" s="424">
        <v>78</v>
      </c>
      <c r="J29" s="424">
        <v>57</v>
      </c>
      <c r="K29" s="423">
        <v>53</v>
      </c>
      <c r="L29" s="423">
        <v>157</v>
      </c>
      <c r="M29" s="423">
        <v>317</v>
      </c>
      <c r="N29" s="423">
        <v>349</v>
      </c>
      <c r="O29" s="423">
        <v>594</v>
      </c>
      <c r="P29" s="423">
        <f>137+35+10</f>
        <v>182</v>
      </c>
      <c r="Q29" s="423">
        <v>147</v>
      </c>
      <c r="R29" s="423">
        <v>529</v>
      </c>
      <c r="S29" s="423">
        <f>1881+141+160</f>
        <v>2182</v>
      </c>
      <c r="T29" s="423">
        <v>2955</v>
      </c>
      <c r="U29" s="423">
        <v>1888</v>
      </c>
      <c r="V29" s="423">
        <v>4003</v>
      </c>
      <c r="W29" s="423">
        <v>2679</v>
      </c>
      <c r="X29" s="423">
        <v>2545</v>
      </c>
      <c r="Y29" s="423">
        <v>1923</v>
      </c>
      <c r="Z29" s="423">
        <v>1118</v>
      </c>
      <c r="AA29" s="423">
        <v>1579</v>
      </c>
      <c r="AB29" s="423">
        <v>2595</v>
      </c>
      <c r="AC29" s="423">
        <v>3202</v>
      </c>
      <c r="AD29" s="423">
        <v>3810</v>
      </c>
      <c r="AE29" s="415"/>
    </row>
    <row r="30" spans="1:31">
      <c r="A30" s="342"/>
      <c r="B30" s="342"/>
      <c r="C30" s="342"/>
      <c r="D30" s="342"/>
      <c r="E30" s="342"/>
      <c r="F30" s="342"/>
      <c r="G30" s="342"/>
      <c r="H30" s="342"/>
      <c r="I30" s="342"/>
      <c r="J30" s="342"/>
      <c r="K30" s="342"/>
      <c r="L30" s="342"/>
      <c r="M30" s="419"/>
      <c r="N30" s="419"/>
      <c r="O30" s="419"/>
      <c r="P30" s="419"/>
      <c r="Q30" s="419"/>
      <c r="R30" s="419"/>
      <c r="S30" s="419"/>
      <c r="AE30" s="415"/>
    </row>
    <row r="31" spans="1:31">
      <c r="A31" s="342" t="s">
        <v>535</v>
      </c>
      <c r="B31" s="342"/>
      <c r="C31" s="342"/>
      <c r="D31" s="342"/>
      <c r="E31" s="342"/>
      <c r="F31" s="342"/>
      <c r="G31" s="342"/>
      <c r="H31" s="342"/>
      <c r="I31" s="342"/>
      <c r="J31" s="342"/>
      <c r="K31" s="342"/>
      <c r="L31" s="342"/>
      <c r="M31" s="419"/>
      <c r="N31" s="419"/>
      <c r="O31" s="419"/>
      <c r="P31" s="419"/>
      <c r="Q31" s="419"/>
      <c r="R31" s="418"/>
      <c r="S31" s="417"/>
      <c r="Y31" s="243" t="s">
        <v>534</v>
      </c>
      <c r="Z31" s="422"/>
      <c r="AA31" s="422"/>
      <c r="AB31" s="422"/>
      <c r="AC31" s="422"/>
      <c r="AD31" s="422"/>
    </row>
    <row r="32" spans="1:31" ht="15.6" customHeight="1">
      <c r="A32" s="421" t="s">
        <v>533</v>
      </c>
      <c r="B32" s="421"/>
      <c r="C32" s="421"/>
      <c r="D32" s="421"/>
      <c r="E32" s="421"/>
      <c r="F32" s="421"/>
      <c r="G32" s="421"/>
      <c r="H32" s="421"/>
      <c r="I32" s="421"/>
      <c r="J32" s="421"/>
      <c r="K32" s="421"/>
      <c r="L32" s="421"/>
      <c r="M32" s="416"/>
      <c r="N32" s="419"/>
      <c r="O32" s="419"/>
      <c r="P32" s="419"/>
      <c r="Q32" s="419"/>
      <c r="R32" s="418"/>
      <c r="S32" s="417"/>
    </row>
    <row r="33" spans="1:19">
      <c r="A33" s="342" t="s">
        <v>532</v>
      </c>
      <c r="B33" s="421"/>
      <c r="C33" s="421"/>
      <c r="D33" s="421"/>
      <c r="E33" s="421"/>
      <c r="F33" s="421"/>
      <c r="G33" s="421"/>
      <c r="H33" s="421"/>
      <c r="I33" s="421"/>
      <c r="J33" s="421"/>
      <c r="K33" s="421"/>
      <c r="L33" s="421"/>
      <c r="N33" s="419"/>
      <c r="O33" s="419"/>
      <c r="P33" s="419"/>
      <c r="Q33" s="419"/>
      <c r="R33" s="418"/>
      <c r="S33" s="417"/>
    </row>
    <row r="34" spans="1:19">
      <c r="A34" s="416" t="s">
        <v>531</v>
      </c>
      <c r="B34" s="342"/>
      <c r="C34" s="342"/>
      <c r="D34" s="342"/>
      <c r="E34" s="342"/>
      <c r="F34" s="342"/>
      <c r="G34" s="342"/>
      <c r="H34" s="342"/>
      <c r="I34" s="342"/>
      <c r="J34" s="342"/>
      <c r="K34" s="342"/>
      <c r="L34" s="342"/>
      <c r="P34" s="420"/>
      <c r="Q34" s="419"/>
      <c r="R34" s="418"/>
      <c r="S34" s="417"/>
    </row>
    <row r="35" spans="1:19">
      <c r="A35" s="416" t="s">
        <v>530</v>
      </c>
      <c r="B35" s="342"/>
      <c r="C35" s="342"/>
      <c r="D35" s="342"/>
      <c r="E35" s="342"/>
      <c r="F35" s="342"/>
      <c r="G35" s="342"/>
      <c r="H35" s="342"/>
      <c r="I35" s="342"/>
      <c r="J35" s="342"/>
      <c r="K35" s="342"/>
      <c r="L35" s="342"/>
      <c r="P35" s="420"/>
      <c r="Q35" s="419"/>
      <c r="R35" s="418"/>
      <c r="S35" s="417"/>
    </row>
    <row r="36" spans="1:19">
      <c r="A36" s="416" t="s">
        <v>529</v>
      </c>
      <c r="B36" s="342"/>
      <c r="C36" s="342"/>
      <c r="D36" s="342"/>
      <c r="E36" s="342"/>
      <c r="F36" s="342"/>
      <c r="G36" s="342"/>
      <c r="H36" s="342"/>
      <c r="I36" s="342"/>
      <c r="J36" s="342"/>
      <c r="K36" s="342"/>
      <c r="L36" s="342"/>
      <c r="P36" s="420"/>
      <c r="Q36" s="419"/>
      <c r="R36" s="418"/>
      <c r="S36" s="417"/>
    </row>
    <row r="37" spans="1:19">
      <c r="A37" s="416" t="s">
        <v>528</v>
      </c>
      <c r="B37" s="342"/>
      <c r="C37" s="342"/>
      <c r="D37" s="342"/>
      <c r="E37" s="342"/>
      <c r="F37" s="342"/>
      <c r="G37" s="342"/>
      <c r="H37" s="342"/>
      <c r="I37" s="342"/>
      <c r="J37" s="342"/>
      <c r="K37" s="342"/>
      <c r="L37" s="342"/>
      <c r="P37" s="420"/>
      <c r="Q37" s="419"/>
      <c r="R37" s="418"/>
      <c r="S37" s="417"/>
    </row>
    <row r="38" spans="1:19">
      <c r="A38" s="416" t="s">
        <v>527</v>
      </c>
      <c r="P38" s="420"/>
      <c r="Q38" s="419"/>
      <c r="R38" s="418"/>
      <c r="S38" s="417"/>
    </row>
    <row r="39" spans="1:19">
      <c r="A39" s="416" t="s">
        <v>526</v>
      </c>
      <c r="B39" s="342"/>
      <c r="C39" s="342"/>
      <c r="D39" s="342"/>
      <c r="E39" s="342"/>
      <c r="F39" s="342"/>
      <c r="G39" s="342"/>
    </row>
    <row r="40" spans="1:19" ht="16.899999999999999" customHeight="1">
      <c r="A40" s="342" t="s">
        <v>525</v>
      </c>
      <c r="B40" s="342"/>
      <c r="C40" s="342"/>
      <c r="D40" s="342"/>
      <c r="E40" s="342"/>
      <c r="F40" s="342"/>
      <c r="G40" s="342"/>
    </row>
    <row r="41" spans="1:19">
      <c r="A41" s="342" t="s">
        <v>524</v>
      </c>
      <c r="B41" s="342"/>
      <c r="C41" s="342"/>
      <c r="D41" s="342"/>
      <c r="E41" s="342"/>
      <c r="F41" s="342"/>
      <c r="G41" s="342"/>
    </row>
    <row r="42" spans="1:19">
      <c r="A42" s="342" t="s">
        <v>523</v>
      </c>
      <c r="B42" s="342"/>
      <c r="C42" s="342"/>
      <c r="D42" s="342"/>
      <c r="E42" s="342"/>
      <c r="F42" s="342"/>
      <c r="G42" s="342"/>
    </row>
    <row r="43" spans="1:19">
      <c r="A43" s="342" t="s">
        <v>522</v>
      </c>
      <c r="B43" s="342"/>
      <c r="C43" s="342"/>
      <c r="D43" s="342"/>
      <c r="E43" s="342"/>
      <c r="F43" s="342"/>
      <c r="G43" s="342"/>
    </row>
    <row r="44" spans="1:19">
      <c r="A44" s="414" t="s">
        <v>521</v>
      </c>
      <c r="B44" s="342"/>
      <c r="C44" s="342"/>
      <c r="D44" s="342"/>
      <c r="E44" s="342"/>
      <c r="F44" s="342"/>
      <c r="G44" s="342"/>
    </row>
    <row r="45" spans="1:19">
      <c r="A45" s="414" t="s">
        <v>520</v>
      </c>
      <c r="B45" s="342"/>
      <c r="C45" s="342"/>
      <c r="D45" s="342"/>
      <c r="E45" s="342"/>
      <c r="F45" s="342"/>
      <c r="G45" s="342"/>
    </row>
    <row r="46" spans="1:19">
      <c r="A46" s="342" t="s">
        <v>519</v>
      </c>
    </row>
  </sheetData>
  <printOptions gridLinesSet="0"/>
  <pageMargins left="0.75" right="0.22" top="1" bottom="1" header="0.5" footer="0.5"/>
  <pageSetup firstPageNumber="26" orientation="portrait" useFirstPageNumber="1" horizontalDpi="4294967292" verticalDpi="4294967292" r:id="rId1"/>
  <headerFooter alignWithMargins="0">
    <oddFooter>&amp;C&amp;"Times New Roman,Regular"&amp;P of 31</oddFooter>
  </headerFooter>
  <ignoredErrors>
    <ignoredError sqref="B6:K7"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showGridLines="0" workbookViewId="0">
      <selection activeCell="U1" sqref="U1"/>
    </sheetView>
  </sheetViews>
  <sheetFormatPr defaultColWidth="9.1640625" defaultRowHeight="12.75"/>
  <cols>
    <col min="1" max="1" width="28.83203125" style="414" customWidth="1"/>
    <col min="2" max="11" width="6.83203125" style="414" customWidth="1"/>
    <col min="12" max="13" width="6.83203125" style="414" hidden="1" customWidth="1"/>
    <col min="14" max="15" width="6.5" style="414" hidden="1" customWidth="1"/>
    <col min="16" max="19" width="7.33203125" style="414" hidden="1" customWidth="1"/>
    <col min="20" max="20" width="8.33203125" style="415" customWidth="1"/>
    <col min="21" max="16384" width="9.1640625" style="414"/>
  </cols>
  <sheetData>
    <row r="1" spans="1:20">
      <c r="A1" s="456" t="s">
        <v>549</v>
      </c>
      <c r="B1" s="456"/>
      <c r="C1" s="456"/>
      <c r="D1" s="456"/>
      <c r="E1" s="456"/>
      <c r="F1" s="456"/>
      <c r="G1" s="456"/>
      <c r="H1" s="456"/>
      <c r="I1" s="456"/>
      <c r="J1" s="456"/>
      <c r="K1" s="456"/>
      <c r="L1" s="456"/>
      <c r="M1" s="455"/>
      <c r="N1" s="455"/>
      <c r="O1" s="455"/>
      <c r="P1" s="453"/>
      <c r="Q1" s="455"/>
      <c r="R1" s="455"/>
      <c r="S1" s="455"/>
    </row>
    <row r="2" spans="1:20">
      <c r="A2" s="462" t="s">
        <v>548</v>
      </c>
      <c r="B2" s="462"/>
      <c r="C2" s="462"/>
      <c r="D2" s="462"/>
      <c r="E2" s="462"/>
      <c r="F2" s="462"/>
      <c r="G2" s="462"/>
      <c r="H2" s="462"/>
      <c r="I2" s="462"/>
      <c r="J2" s="462"/>
      <c r="K2" s="462"/>
      <c r="L2" s="462"/>
      <c r="M2" s="455"/>
      <c r="N2" s="455"/>
      <c r="O2" s="455"/>
      <c r="P2" s="453"/>
      <c r="Q2" s="455"/>
      <c r="R2" s="455"/>
      <c r="S2" s="455"/>
    </row>
    <row r="3" spans="1:20">
      <c r="A3" s="456" t="s">
        <v>543</v>
      </c>
      <c r="B3" s="456"/>
      <c r="C3" s="456"/>
      <c r="D3" s="456"/>
      <c r="E3" s="456"/>
      <c r="F3" s="456"/>
      <c r="G3" s="456"/>
      <c r="H3" s="456"/>
      <c r="I3" s="456"/>
      <c r="J3" s="456"/>
      <c r="K3" s="456"/>
      <c r="L3" s="456"/>
      <c r="M3" s="455"/>
      <c r="N3" s="455"/>
      <c r="O3" s="455"/>
      <c r="P3" s="453"/>
      <c r="Q3" s="455"/>
      <c r="R3" s="455"/>
      <c r="S3" s="455"/>
    </row>
    <row r="4" spans="1:20">
      <c r="A4" s="420"/>
      <c r="B4" s="420"/>
      <c r="C4" s="420"/>
      <c r="D4" s="420"/>
      <c r="E4" s="420"/>
      <c r="F4" s="420"/>
      <c r="G4" s="420"/>
      <c r="H4" s="420"/>
      <c r="I4" s="420"/>
      <c r="J4" s="420"/>
      <c r="K4" s="420"/>
      <c r="L4" s="420"/>
      <c r="P4" s="420"/>
      <c r="Q4" s="419"/>
      <c r="R4" s="419"/>
      <c r="S4" s="342"/>
    </row>
    <row r="5" spans="1:20" ht="16.5" customHeight="1">
      <c r="A5" s="452" t="s">
        <v>514</v>
      </c>
      <c r="B5" s="451">
        <v>2018</v>
      </c>
      <c r="C5" s="451">
        <v>2017</v>
      </c>
      <c r="D5" s="451">
        <v>2016</v>
      </c>
      <c r="E5" s="451">
        <v>2015</v>
      </c>
      <c r="F5" s="451">
        <v>2014</v>
      </c>
      <c r="G5" s="451">
        <v>2013</v>
      </c>
      <c r="H5" s="451">
        <v>2012</v>
      </c>
      <c r="I5" s="451">
        <v>2011</v>
      </c>
      <c r="J5" s="451">
        <v>2010</v>
      </c>
      <c r="K5" s="451">
        <v>2009</v>
      </c>
      <c r="L5" s="451">
        <v>2008</v>
      </c>
      <c r="M5" s="451">
        <v>2007</v>
      </c>
      <c r="N5" s="451">
        <v>2006</v>
      </c>
      <c r="O5" s="451">
        <v>2005</v>
      </c>
      <c r="P5" s="451">
        <v>2004</v>
      </c>
      <c r="Q5" s="451">
        <v>2003</v>
      </c>
      <c r="R5" s="451">
        <v>2002</v>
      </c>
      <c r="S5" s="451">
        <v>2001</v>
      </c>
    </row>
    <row r="6" spans="1:20">
      <c r="A6" s="432" t="s">
        <v>1</v>
      </c>
      <c r="B6" s="431">
        <f t="shared" ref="B6:S6" si="0">SUM(B8:B15)</f>
        <v>49880</v>
      </c>
      <c r="C6" s="431">
        <f t="shared" si="0"/>
        <v>44545</v>
      </c>
      <c r="D6" s="431">
        <f t="shared" si="0"/>
        <v>43016</v>
      </c>
      <c r="E6" s="431">
        <f t="shared" si="0"/>
        <v>40227</v>
      </c>
      <c r="F6" s="431">
        <f t="shared" si="0"/>
        <v>40822</v>
      </c>
      <c r="G6" s="431">
        <f t="shared" si="0"/>
        <v>32216</v>
      </c>
      <c r="H6" s="431">
        <f t="shared" si="0"/>
        <v>33731</v>
      </c>
      <c r="I6" s="431">
        <f t="shared" si="0"/>
        <v>35329</v>
      </c>
      <c r="J6" s="431">
        <f t="shared" si="0"/>
        <v>29606</v>
      </c>
      <c r="K6" s="431">
        <f t="shared" si="0"/>
        <v>36597</v>
      </c>
      <c r="L6" s="431">
        <f t="shared" si="0"/>
        <v>41212</v>
      </c>
      <c r="M6" s="431">
        <f t="shared" si="0"/>
        <v>40597</v>
      </c>
      <c r="N6" s="431">
        <f t="shared" si="0"/>
        <v>39524</v>
      </c>
      <c r="O6" s="431">
        <f t="shared" si="0"/>
        <v>37910</v>
      </c>
      <c r="P6" s="431">
        <f t="shared" si="0"/>
        <v>39608</v>
      </c>
      <c r="Q6" s="431">
        <f t="shared" si="0"/>
        <v>37286</v>
      </c>
      <c r="R6" s="431">
        <f t="shared" si="0"/>
        <v>49051</v>
      </c>
      <c r="S6" s="431">
        <f t="shared" si="0"/>
        <v>49576</v>
      </c>
    </row>
    <row r="7" spans="1:20" ht="11.25">
      <c r="A7" s="428" t="s">
        <v>547</v>
      </c>
      <c r="B7" s="427">
        <v>1</v>
      </c>
      <c r="C7" s="427">
        <v>0</v>
      </c>
      <c r="D7" s="427">
        <v>174</v>
      </c>
      <c r="E7" s="427">
        <v>590</v>
      </c>
      <c r="F7" s="427">
        <v>698</v>
      </c>
      <c r="G7" s="427">
        <v>676</v>
      </c>
      <c r="H7" s="427">
        <v>694</v>
      </c>
      <c r="I7" s="427">
        <v>857</v>
      </c>
      <c r="J7" s="427">
        <v>1057</v>
      </c>
      <c r="K7" s="429">
        <v>2006</v>
      </c>
      <c r="L7" s="429">
        <v>1507</v>
      </c>
      <c r="M7" s="429">
        <v>1450</v>
      </c>
      <c r="N7" s="429">
        <v>1551</v>
      </c>
      <c r="O7" s="429">
        <v>1418</v>
      </c>
      <c r="P7" s="429">
        <v>1302</v>
      </c>
      <c r="Q7" s="429">
        <v>1230</v>
      </c>
      <c r="R7" s="429">
        <v>1317</v>
      </c>
      <c r="S7" s="429">
        <v>1161</v>
      </c>
      <c r="T7" s="458"/>
    </row>
    <row r="8" spans="1:20">
      <c r="A8" s="428" t="s">
        <v>507</v>
      </c>
      <c r="B8" s="427">
        <v>0</v>
      </c>
      <c r="C8" s="427">
        <v>0</v>
      </c>
      <c r="D8" s="427">
        <v>0</v>
      </c>
      <c r="E8" s="427">
        <v>0</v>
      </c>
      <c r="F8" s="427">
        <v>0</v>
      </c>
      <c r="G8" s="427">
        <v>0</v>
      </c>
      <c r="H8" s="427">
        <v>0</v>
      </c>
      <c r="I8" s="427">
        <v>0</v>
      </c>
      <c r="J8" s="427">
        <v>0</v>
      </c>
      <c r="K8" s="429">
        <v>1</v>
      </c>
      <c r="L8" s="429">
        <v>1</v>
      </c>
      <c r="M8" s="429">
        <v>2</v>
      </c>
      <c r="N8" s="426">
        <v>3</v>
      </c>
      <c r="O8" s="426">
        <v>0</v>
      </c>
      <c r="P8" s="426">
        <v>2</v>
      </c>
      <c r="Q8" s="426">
        <v>3</v>
      </c>
      <c r="R8" s="426">
        <v>1</v>
      </c>
      <c r="S8" s="426">
        <v>2</v>
      </c>
      <c r="T8" s="459"/>
    </row>
    <row r="9" spans="1:20">
      <c r="A9" s="428" t="s">
        <v>195</v>
      </c>
      <c r="B9" s="427">
        <v>41</v>
      </c>
      <c r="C9" s="427">
        <v>36</v>
      </c>
      <c r="D9" s="427">
        <v>22</v>
      </c>
      <c r="E9" s="427">
        <v>29</v>
      </c>
      <c r="F9" s="427">
        <v>28</v>
      </c>
      <c r="G9" s="427">
        <v>8</v>
      </c>
      <c r="H9" s="427">
        <v>2</v>
      </c>
      <c r="I9" s="427">
        <v>1</v>
      </c>
      <c r="J9" s="427">
        <v>0</v>
      </c>
      <c r="K9" s="429">
        <v>1</v>
      </c>
      <c r="L9" s="429">
        <v>1</v>
      </c>
      <c r="M9" s="429">
        <v>23</v>
      </c>
      <c r="N9" s="426">
        <v>39</v>
      </c>
      <c r="O9" s="426">
        <v>2</v>
      </c>
      <c r="P9" s="429" t="s">
        <v>5</v>
      </c>
      <c r="Q9" s="429" t="s">
        <v>5</v>
      </c>
      <c r="R9" s="429" t="s">
        <v>5</v>
      </c>
      <c r="S9" s="429" t="s">
        <v>5</v>
      </c>
      <c r="T9" s="459"/>
    </row>
    <row r="10" spans="1:20">
      <c r="A10" s="428" t="s">
        <v>56</v>
      </c>
      <c r="B10" s="427"/>
      <c r="C10" s="427"/>
      <c r="D10" s="427"/>
      <c r="E10" s="427"/>
      <c r="F10" s="427"/>
      <c r="G10" s="427"/>
      <c r="H10" s="427"/>
      <c r="I10" s="427"/>
      <c r="J10" s="427"/>
      <c r="K10" s="429"/>
      <c r="L10" s="429"/>
      <c r="M10" s="429"/>
      <c r="N10" s="426"/>
      <c r="O10" s="426"/>
      <c r="P10" s="426"/>
      <c r="Q10" s="426"/>
      <c r="R10" s="426"/>
      <c r="S10" s="426"/>
      <c r="T10" s="459"/>
    </row>
    <row r="11" spans="1:20" ht="11.25">
      <c r="A11" s="445" t="s">
        <v>176</v>
      </c>
      <c r="B11" s="427">
        <v>13989</v>
      </c>
      <c r="C11" s="427">
        <v>12555</v>
      </c>
      <c r="D11" s="427">
        <v>11900</v>
      </c>
      <c r="E11" s="427">
        <v>11067</v>
      </c>
      <c r="F11" s="427">
        <v>11396</v>
      </c>
      <c r="G11" s="427">
        <v>10098</v>
      </c>
      <c r="H11" s="427">
        <v>10720</v>
      </c>
      <c r="I11" s="427">
        <v>10703</v>
      </c>
      <c r="J11" s="427">
        <v>10260</v>
      </c>
      <c r="K11" s="429">
        <v>14570</v>
      </c>
      <c r="L11" s="429">
        <v>14409</v>
      </c>
      <c r="M11" s="429">
        <v>13970</v>
      </c>
      <c r="N11" s="426">
        <v>13079</v>
      </c>
      <c r="O11" s="426">
        <v>12952</v>
      </c>
      <c r="P11" s="426">
        <f>12551+115+1568</f>
        <v>14234</v>
      </c>
      <c r="Q11" s="426">
        <v>14899</v>
      </c>
      <c r="R11" s="426">
        <v>18607</v>
      </c>
      <c r="S11" s="426">
        <v>16807</v>
      </c>
      <c r="T11" s="458"/>
    </row>
    <row r="12" spans="1:20" ht="11.25">
      <c r="A12" s="445" t="s">
        <v>177</v>
      </c>
      <c r="B12" s="427">
        <v>13089</v>
      </c>
      <c r="C12" s="427">
        <v>10508</v>
      </c>
      <c r="D12" s="427">
        <v>9564</v>
      </c>
      <c r="E12" s="427">
        <v>8348</v>
      </c>
      <c r="F12" s="427">
        <v>8840</v>
      </c>
      <c r="G12" s="427">
        <v>7922</v>
      </c>
      <c r="H12" s="427">
        <v>9341</v>
      </c>
      <c r="I12" s="427">
        <v>10027</v>
      </c>
      <c r="J12" s="427">
        <v>7778</v>
      </c>
      <c r="K12" s="429">
        <v>9399</v>
      </c>
      <c r="L12" s="429">
        <v>10202</v>
      </c>
      <c r="M12" s="429">
        <v>9574</v>
      </c>
      <c r="N12" s="426">
        <v>9603</v>
      </c>
      <c r="O12" s="426">
        <v>8874</v>
      </c>
      <c r="P12" s="426">
        <f>8041+197+1397</f>
        <v>9635</v>
      </c>
      <c r="Q12" s="426">
        <v>8872</v>
      </c>
      <c r="R12" s="426">
        <v>11628</v>
      </c>
      <c r="S12" s="426">
        <v>11115</v>
      </c>
      <c r="T12" s="458"/>
    </row>
    <row r="13" spans="1:20" ht="11.25">
      <c r="A13" s="445" t="s">
        <v>178</v>
      </c>
      <c r="B13" s="427">
        <v>22122</v>
      </c>
      <c r="C13" s="427">
        <v>20723</v>
      </c>
      <c r="D13" s="427">
        <v>20747</v>
      </c>
      <c r="E13" s="427">
        <v>19823</v>
      </c>
      <c r="F13" s="427">
        <v>19481</v>
      </c>
      <c r="G13" s="427">
        <v>13288</v>
      </c>
      <c r="H13" s="427">
        <v>12768</v>
      </c>
      <c r="I13" s="427">
        <v>13694</v>
      </c>
      <c r="J13" s="427">
        <v>10890</v>
      </c>
      <c r="K13" s="429">
        <v>11605</v>
      </c>
      <c r="L13" s="429">
        <v>15658</v>
      </c>
      <c r="M13" s="429">
        <v>15973</v>
      </c>
      <c r="N13" s="426">
        <v>15942</v>
      </c>
      <c r="O13" s="426">
        <v>15534</v>
      </c>
      <c r="P13" s="426">
        <f>13580+1184+564</f>
        <v>15328</v>
      </c>
      <c r="Q13" s="426">
        <v>13196</v>
      </c>
      <c r="R13" s="426">
        <v>18502</v>
      </c>
      <c r="S13" s="426">
        <v>21357</v>
      </c>
      <c r="T13" s="458"/>
    </row>
    <row r="14" spans="1:20" ht="11.25">
      <c r="A14" s="428" t="s">
        <v>505</v>
      </c>
      <c r="B14" s="427">
        <v>636</v>
      </c>
      <c r="C14" s="427">
        <v>721</v>
      </c>
      <c r="D14" s="427">
        <v>782</v>
      </c>
      <c r="E14" s="427">
        <v>957</v>
      </c>
      <c r="F14" s="427">
        <v>1072</v>
      </c>
      <c r="G14" s="427">
        <v>899</v>
      </c>
      <c r="H14" s="427">
        <v>900</v>
      </c>
      <c r="I14" s="427">
        <v>894</v>
      </c>
      <c r="J14" s="427">
        <v>670</v>
      </c>
      <c r="K14" s="429">
        <v>1011</v>
      </c>
      <c r="L14" s="429">
        <v>930</v>
      </c>
      <c r="M14" s="429">
        <v>1041</v>
      </c>
      <c r="N14" s="426">
        <v>816</v>
      </c>
      <c r="O14" s="426">
        <v>521</v>
      </c>
      <c r="P14" s="426">
        <f>321+18+27</f>
        <v>366</v>
      </c>
      <c r="Q14" s="426">
        <v>269</v>
      </c>
      <c r="R14" s="426">
        <v>275</v>
      </c>
      <c r="S14" s="426">
        <v>218</v>
      </c>
      <c r="T14" s="458"/>
    </row>
    <row r="15" spans="1:20" ht="11.25">
      <c r="A15" s="428" t="s">
        <v>504</v>
      </c>
      <c r="B15" s="427">
        <v>3</v>
      </c>
      <c r="C15" s="427">
        <v>2</v>
      </c>
      <c r="D15" s="427">
        <v>1</v>
      </c>
      <c r="E15" s="427">
        <v>3</v>
      </c>
      <c r="F15" s="427">
        <v>5</v>
      </c>
      <c r="G15" s="427">
        <v>1</v>
      </c>
      <c r="H15" s="427">
        <v>0</v>
      </c>
      <c r="I15" s="427">
        <v>10</v>
      </c>
      <c r="J15" s="427">
        <v>8</v>
      </c>
      <c r="K15" s="429">
        <v>10</v>
      </c>
      <c r="L15" s="426">
        <v>11</v>
      </c>
      <c r="M15" s="426">
        <v>14</v>
      </c>
      <c r="N15" s="426">
        <v>42</v>
      </c>
      <c r="O15" s="426">
        <v>27</v>
      </c>
      <c r="P15" s="426">
        <f>11+25+7</f>
        <v>43</v>
      </c>
      <c r="Q15" s="426">
        <v>47</v>
      </c>
      <c r="R15" s="426">
        <v>38</v>
      </c>
      <c r="S15" s="426">
        <v>77</v>
      </c>
      <c r="T15" s="458"/>
    </row>
    <row r="16" spans="1:20" ht="20.25" customHeight="1">
      <c r="A16" s="432" t="s">
        <v>542</v>
      </c>
      <c r="B16" s="444">
        <v>5895</v>
      </c>
      <c r="C16" s="444">
        <v>4943</v>
      </c>
      <c r="D16" s="444">
        <v>4542</v>
      </c>
      <c r="E16" s="444">
        <v>4231</v>
      </c>
      <c r="F16" s="444">
        <v>4501</v>
      </c>
      <c r="G16" s="444">
        <v>3723</v>
      </c>
      <c r="H16" s="444">
        <v>4323</v>
      </c>
      <c r="I16" s="444">
        <v>4417</v>
      </c>
      <c r="J16" s="444">
        <v>4595</v>
      </c>
      <c r="K16" s="431">
        <v>5758</v>
      </c>
      <c r="L16" s="431">
        <v>5838</v>
      </c>
      <c r="M16" s="431">
        <v>6050</v>
      </c>
      <c r="N16" s="431">
        <v>6492</v>
      </c>
      <c r="O16" s="431">
        <v>7066</v>
      </c>
      <c r="P16" s="431">
        <f>6915+224+336</f>
        <v>7475</v>
      </c>
      <c r="Q16" s="431">
        <v>8144</v>
      </c>
      <c r="R16" s="431">
        <v>10345</v>
      </c>
      <c r="S16" s="431">
        <v>9674</v>
      </c>
      <c r="T16" s="458"/>
    </row>
    <row r="17" spans="1:20" ht="11.25">
      <c r="A17" s="461" t="s">
        <v>541</v>
      </c>
      <c r="B17" s="460">
        <v>13793</v>
      </c>
      <c r="C17" s="460">
        <v>11372</v>
      </c>
      <c r="D17" s="460">
        <v>10786</v>
      </c>
      <c r="E17" s="460">
        <v>10070</v>
      </c>
      <c r="F17" s="460">
        <v>10243</v>
      </c>
      <c r="G17" s="460">
        <v>8900</v>
      </c>
      <c r="H17" s="460">
        <v>9192</v>
      </c>
      <c r="I17" s="460">
        <v>9122</v>
      </c>
      <c r="J17" s="460">
        <v>8775</v>
      </c>
      <c r="K17" s="460">
        <v>12934</v>
      </c>
      <c r="L17" s="460">
        <v>12206</v>
      </c>
      <c r="M17" s="460">
        <v>12024</v>
      </c>
      <c r="N17" s="460">
        <v>10932</v>
      </c>
      <c r="O17" s="460">
        <v>10624</v>
      </c>
      <c r="P17" s="460">
        <v>11605</v>
      </c>
      <c r="Q17" s="460">
        <v>11782</v>
      </c>
      <c r="R17" s="460">
        <v>15120</v>
      </c>
      <c r="S17" s="460">
        <v>13884</v>
      </c>
      <c r="T17" s="458"/>
    </row>
    <row r="18" spans="1:20" ht="23.25" customHeight="1">
      <c r="A18" s="432" t="s">
        <v>0</v>
      </c>
      <c r="B18" s="431">
        <f t="shared" ref="B18:S18" si="1">SUM(B19:B28)</f>
        <v>3604</v>
      </c>
      <c r="C18" s="431">
        <f t="shared" si="1"/>
        <v>3364</v>
      </c>
      <c r="D18" s="431">
        <f t="shared" si="1"/>
        <v>2896</v>
      </c>
      <c r="E18" s="431">
        <f t="shared" si="1"/>
        <v>2839</v>
      </c>
      <c r="F18" s="431">
        <f t="shared" si="1"/>
        <v>3159</v>
      </c>
      <c r="G18" s="431">
        <f t="shared" si="1"/>
        <v>2848</v>
      </c>
      <c r="H18" s="431">
        <f t="shared" si="1"/>
        <v>2988</v>
      </c>
      <c r="I18" s="431">
        <f t="shared" si="1"/>
        <v>3305</v>
      </c>
      <c r="J18" s="431">
        <f t="shared" si="1"/>
        <v>2614</v>
      </c>
      <c r="K18" s="431">
        <f t="shared" si="1"/>
        <v>3026</v>
      </c>
      <c r="L18" s="431">
        <f t="shared" si="1"/>
        <v>2618</v>
      </c>
      <c r="M18" s="431">
        <f t="shared" si="1"/>
        <v>2689</v>
      </c>
      <c r="N18" s="431">
        <f t="shared" si="1"/>
        <v>2539</v>
      </c>
      <c r="O18" s="431">
        <f t="shared" si="1"/>
        <v>2579</v>
      </c>
      <c r="P18" s="431">
        <f t="shared" si="1"/>
        <v>2918</v>
      </c>
      <c r="Q18" s="431">
        <f t="shared" si="1"/>
        <v>3006</v>
      </c>
      <c r="R18" s="431">
        <f t="shared" si="1"/>
        <v>3819</v>
      </c>
      <c r="S18" s="431">
        <f t="shared" si="1"/>
        <v>3943</v>
      </c>
      <c r="T18" s="459"/>
    </row>
    <row r="19" spans="1:20" ht="11.25">
      <c r="A19" s="428" t="s">
        <v>501</v>
      </c>
      <c r="B19" s="427">
        <v>3244</v>
      </c>
      <c r="C19" s="427">
        <v>3039</v>
      </c>
      <c r="D19" s="427">
        <v>2544</v>
      </c>
      <c r="E19" s="427">
        <v>2541</v>
      </c>
      <c r="F19" s="427">
        <v>2850</v>
      </c>
      <c r="G19" s="427">
        <v>2556</v>
      </c>
      <c r="H19" s="427">
        <v>2625</v>
      </c>
      <c r="I19" s="427">
        <v>2835</v>
      </c>
      <c r="J19" s="427">
        <v>2151</v>
      </c>
      <c r="K19" s="426">
        <v>2303</v>
      </c>
      <c r="L19" s="426">
        <v>1980</v>
      </c>
      <c r="M19" s="426">
        <v>2162</v>
      </c>
      <c r="N19" s="426">
        <v>2061</v>
      </c>
      <c r="O19" s="426">
        <v>2155</v>
      </c>
      <c r="P19" s="426">
        <v>2419</v>
      </c>
      <c r="Q19" s="426">
        <v>2531</v>
      </c>
      <c r="R19" s="426">
        <v>3207</v>
      </c>
      <c r="S19" s="426">
        <v>3095</v>
      </c>
      <c r="T19" s="458"/>
    </row>
    <row r="20" spans="1:20" ht="11.25">
      <c r="A20" s="428" t="s">
        <v>539</v>
      </c>
      <c r="B20" s="427">
        <v>11</v>
      </c>
      <c r="C20" s="427">
        <v>6</v>
      </c>
      <c r="D20" s="427">
        <v>10</v>
      </c>
      <c r="E20" s="427">
        <v>9</v>
      </c>
      <c r="F20" s="427">
        <v>26</v>
      </c>
      <c r="G20" s="427">
        <v>15</v>
      </c>
      <c r="H20" s="427">
        <v>33</v>
      </c>
      <c r="I20" s="427">
        <v>124</v>
      </c>
      <c r="J20" s="427">
        <v>76</v>
      </c>
      <c r="K20" s="426">
        <v>204</v>
      </c>
      <c r="L20" s="426">
        <v>128</v>
      </c>
      <c r="M20" s="426">
        <v>137</v>
      </c>
      <c r="N20" s="426">
        <v>112</v>
      </c>
      <c r="O20" s="426">
        <v>67</v>
      </c>
      <c r="P20" s="426">
        <v>91</v>
      </c>
      <c r="Q20" s="426">
        <v>57</v>
      </c>
      <c r="R20" s="426">
        <v>51</v>
      </c>
      <c r="S20" s="426">
        <v>86</v>
      </c>
      <c r="T20" s="458"/>
    </row>
    <row r="21" spans="1:20" ht="11.25">
      <c r="A21" s="428" t="s">
        <v>538</v>
      </c>
      <c r="B21" s="427">
        <v>31</v>
      </c>
      <c r="C21" s="427">
        <v>38</v>
      </c>
      <c r="D21" s="427">
        <v>47</v>
      </c>
      <c r="E21" s="427">
        <v>42</v>
      </c>
      <c r="F21" s="427">
        <v>40</v>
      </c>
      <c r="G21" s="427">
        <v>51</v>
      </c>
      <c r="H21" s="427">
        <v>88</v>
      </c>
      <c r="I21" s="427">
        <v>105</v>
      </c>
      <c r="J21" s="427">
        <v>81</v>
      </c>
      <c r="K21" s="426">
        <v>91</v>
      </c>
      <c r="L21" s="426">
        <v>109</v>
      </c>
      <c r="M21" s="426">
        <v>67</v>
      </c>
      <c r="N21" s="426">
        <v>40</v>
      </c>
      <c r="O21" s="426">
        <v>24</v>
      </c>
      <c r="P21" s="426">
        <f>2+50</f>
        <v>52</v>
      </c>
      <c r="Q21" s="426">
        <v>16</v>
      </c>
      <c r="R21" s="426">
        <v>12</v>
      </c>
      <c r="S21" s="426">
        <v>52</v>
      </c>
      <c r="T21" s="458"/>
    </row>
    <row r="22" spans="1:20" ht="11.25">
      <c r="A22" s="449" t="s">
        <v>546</v>
      </c>
      <c r="B22" s="427">
        <v>8</v>
      </c>
      <c r="C22" s="427">
        <v>14</v>
      </c>
      <c r="D22" s="427">
        <v>10</v>
      </c>
      <c r="E22" s="427">
        <v>15</v>
      </c>
      <c r="F22" s="427">
        <v>8</v>
      </c>
      <c r="G22" s="427">
        <v>13</v>
      </c>
      <c r="H22" s="427">
        <v>9</v>
      </c>
      <c r="I22" s="427">
        <v>19</v>
      </c>
      <c r="J22" s="427">
        <v>30</v>
      </c>
      <c r="K22" s="426">
        <v>64</v>
      </c>
      <c r="L22" s="426">
        <v>33</v>
      </c>
      <c r="M22" s="426">
        <v>38</v>
      </c>
      <c r="N22" s="426">
        <v>2</v>
      </c>
      <c r="O22" s="426">
        <v>0</v>
      </c>
      <c r="P22" s="429" t="s">
        <v>5</v>
      </c>
      <c r="Q22" s="429" t="s">
        <v>5</v>
      </c>
      <c r="R22" s="429" t="s">
        <v>5</v>
      </c>
      <c r="S22" s="429" t="s">
        <v>5</v>
      </c>
      <c r="T22" s="458"/>
    </row>
    <row r="23" spans="1:20" ht="11.25">
      <c r="A23" s="428" t="s">
        <v>498</v>
      </c>
      <c r="B23" s="427">
        <v>35</v>
      </c>
      <c r="C23" s="427">
        <v>22</v>
      </c>
      <c r="D23" s="427">
        <v>41</v>
      </c>
      <c r="E23" s="427">
        <v>38</v>
      </c>
      <c r="F23" s="427">
        <v>28</v>
      </c>
      <c r="G23" s="427">
        <v>28</v>
      </c>
      <c r="H23" s="427">
        <v>29</v>
      </c>
      <c r="I23" s="427">
        <v>29</v>
      </c>
      <c r="J23" s="427">
        <v>19</v>
      </c>
      <c r="K23" s="426">
        <v>40</v>
      </c>
      <c r="L23" s="426">
        <v>36</v>
      </c>
      <c r="M23" s="426">
        <v>26</v>
      </c>
      <c r="N23" s="426">
        <v>17</v>
      </c>
      <c r="O23" s="426">
        <v>23</v>
      </c>
      <c r="P23" s="426">
        <v>19</v>
      </c>
      <c r="Q23" s="426">
        <v>29</v>
      </c>
      <c r="R23" s="426">
        <v>21</v>
      </c>
      <c r="S23" s="426">
        <v>23</v>
      </c>
      <c r="T23" s="458"/>
    </row>
    <row r="24" spans="1:20" ht="11.25">
      <c r="A24" s="428" t="s">
        <v>497</v>
      </c>
      <c r="B24" s="427">
        <v>273</v>
      </c>
      <c r="C24" s="427">
        <v>242</v>
      </c>
      <c r="D24" s="427">
        <v>240</v>
      </c>
      <c r="E24" s="427">
        <v>192</v>
      </c>
      <c r="F24" s="427">
        <v>202</v>
      </c>
      <c r="G24" s="427">
        <v>181</v>
      </c>
      <c r="H24" s="427">
        <v>190</v>
      </c>
      <c r="I24" s="427">
        <v>181</v>
      </c>
      <c r="J24" s="427">
        <v>242</v>
      </c>
      <c r="K24" s="426">
        <v>307</v>
      </c>
      <c r="L24" s="426">
        <v>317</v>
      </c>
      <c r="M24" s="426">
        <v>251</v>
      </c>
      <c r="N24" s="426">
        <v>285</v>
      </c>
      <c r="O24" s="426">
        <v>295</v>
      </c>
      <c r="P24" s="426">
        <v>333</v>
      </c>
      <c r="Q24" s="426">
        <v>325</v>
      </c>
      <c r="R24" s="426">
        <v>431</v>
      </c>
      <c r="S24" s="426">
        <v>415</v>
      </c>
      <c r="T24" s="458"/>
    </row>
    <row r="25" spans="1:20" ht="11.25">
      <c r="A25" s="428" t="s">
        <v>93</v>
      </c>
      <c r="B25" s="427">
        <v>0</v>
      </c>
      <c r="C25" s="427">
        <v>2</v>
      </c>
      <c r="D25" s="427">
        <v>3</v>
      </c>
      <c r="E25" s="427">
        <v>1</v>
      </c>
      <c r="F25" s="427">
        <v>5</v>
      </c>
      <c r="G25" s="427">
        <v>1</v>
      </c>
      <c r="H25" s="427">
        <v>9</v>
      </c>
      <c r="I25" s="427">
        <v>3</v>
      </c>
      <c r="J25" s="427">
        <v>9</v>
      </c>
      <c r="K25" s="426">
        <v>13</v>
      </c>
      <c r="L25" s="426">
        <v>11</v>
      </c>
      <c r="M25" s="426">
        <v>0</v>
      </c>
      <c r="N25" s="426">
        <v>0</v>
      </c>
      <c r="O25" s="426">
        <v>0</v>
      </c>
      <c r="P25" s="426">
        <v>1</v>
      </c>
      <c r="Q25" s="426">
        <v>0</v>
      </c>
      <c r="R25" s="426">
        <v>2</v>
      </c>
      <c r="S25" s="426">
        <v>3</v>
      </c>
      <c r="T25" s="458"/>
    </row>
    <row r="26" spans="1:20" ht="11.25">
      <c r="A26" s="428" t="s">
        <v>536</v>
      </c>
      <c r="B26" s="427">
        <v>0</v>
      </c>
      <c r="C26" s="427">
        <v>0</v>
      </c>
      <c r="D26" s="427">
        <v>0</v>
      </c>
      <c r="E26" s="427">
        <v>0</v>
      </c>
      <c r="F26" s="427">
        <v>0</v>
      </c>
      <c r="G26" s="427">
        <v>0</v>
      </c>
      <c r="H26" s="427">
        <v>0</v>
      </c>
      <c r="I26" s="427">
        <v>0</v>
      </c>
      <c r="J26" s="427">
        <v>0</v>
      </c>
      <c r="K26" s="426">
        <v>0</v>
      </c>
      <c r="L26" s="426">
        <v>0</v>
      </c>
      <c r="M26" s="426">
        <v>1</v>
      </c>
      <c r="N26" s="426">
        <v>1</v>
      </c>
      <c r="O26" s="426">
        <v>0</v>
      </c>
      <c r="P26" s="429" t="s">
        <v>50</v>
      </c>
      <c r="Q26" s="429" t="s">
        <v>50</v>
      </c>
      <c r="R26" s="429" t="s">
        <v>50</v>
      </c>
      <c r="S26" s="429" t="s">
        <v>50</v>
      </c>
      <c r="T26" s="458"/>
    </row>
    <row r="27" spans="1:20" ht="11.25">
      <c r="A27" s="428" t="s">
        <v>171</v>
      </c>
      <c r="B27" s="427">
        <v>0</v>
      </c>
      <c r="C27" s="427">
        <v>0</v>
      </c>
      <c r="D27" s="427">
        <v>0</v>
      </c>
      <c r="E27" s="427">
        <v>0</v>
      </c>
      <c r="F27" s="427">
        <v>0</v>
      </c>
      <c r="G27" s="427">
        <v>0</v>
      </c>
      <c r="H27" s="427">
        <v>0</v>
      </c>
      <c r="I27" s="427">
        <v>0</v>
      </c>
      <c r="J27" s="427">
        <v>0</v>
      </c>
      <c r="K27" s="426">
        <v>0</v>
      </c>
      <c r="L27" s="426">
        <v>0</v>
      </c>
      <c r="M27" s="426">
        <v>0</v>
      </c>
      <c r="N27" s="426">
        <v>0</v>
      </c>
      <c r="O27" s="426">
        <v>0</v>
      </c>
      <c r="P27" s="426">
        <v>0</v>
      </c>
      <c r="Q27" s="426">
        <v>0</v>
      </c>
      <c r="R27" s="426">
        <v>0</v>
      </c>
      <c r="S27" s="426">
        <v>0</v>
      </c>
      <c r="T27" s="458"/>
    </row>
    <row r="28" spans="1:20" ht="11.25">
      <c r="A28" s="425" t="s">
        <v>168</v>
      </c>
      <c r="B28" s="424">
        <v>2</v>
      </c>
      <c r="C28" s="424">
        <v>1</v>
      </c>
      <c r="D28" s="424">
        <v>1</v>
      </c>
      <c r="E28" s="424">
        <v>1</v>
      </c>
      <c r="F28" s="424">
        <v>0</v>
      </c>
      <c r="G28" s="424">
        <v>3</v>
      </c>
      <c r="H28" s="424">
        <v>5</v>
      </c>
      <c r="I28" s="424">
        <v>9</v>
      </c>
      <c r="J28" s="424">
        <v>6</v>
      </c>
      <c r="K28" s="423">
        <v>4</v>
      </c>
      <c r="L28" s="423">
        <v>4</v>
      </c>
      <c r="M28" s="423">
        <v>7</v>
      </c>
      <c r="N28" s="423">
        <v>21</v>
      </c>
      <c r="O28" s="423">
        <v>15</v>
      </c>
      <c r="P28" s="423">
        <v>3</v>
      </c>
      <c r="Q28" s="423">
        <v>48</v>
      </c>
      <c r="R28" s="423">
        <v>95</v>
      </c>
      <c r="S28" s="423">
        <v>269</v>
      </c>
      <c r="T28" s="458"/>
    </row>
    <row r="29" spans="1:20" ht="11.25">
      <c r="A29" s="342"/>
      <c r="B29" s="342"/>
      <c r="C29" s="342"/>
      <c r="D29" s="342"/>
      <c r="E29" s="342"/>
      <c r="F29" s="342"/>
      <c r="G29" s="342"/>
      <c r="H29" s="342"/>
      <c r="I29" s="342"/>
      <c r="J29" s="342"/>
      <c r="K29" s="342"/>
      <c r="L29" s="342"/>
      <c r="M29" s="419"/>
      <c r="N29" s="419"/>
      <c r="O29" s="419"/>
      <c r="P29" s="419"/>
      <c r="Q29" s="419"/>
      <c r="R29" s="419"/>
      <c r="S29" s="419"/>
      <c r="T29" s="458"/>
    </row>
    <row r="30" spans="1:20">
      <c r="A30" s="342" t="s">
        <v>525</v>
      </c>
      <c r="B30" s="342"/>
      <c r="C30" s="342"/>
      <c r="D30" s="342"/>
      <c r="E30" s="342"/>
      <c r="F30" s="342"/>
      <c r="G30" s="342"/>
      <c r="H30" s="342"/>
      <c r="I30" s="342"/>
      <c r="J30" s="342"/>
      <c r="K30" s="342"/>
      <c r="L30" s="342"/>
      <c r="P30" s="420"/>
      <c r="Q30" s="419"/>
      <c r="R30" s="419"/>
      <c r="S30" s="417"/>
    </row>
    <row r="31" spans="1:20">
      <c r="A31" s="342" t="s">
        <v>524</v>
      </c>
      <c r="B31" s="342"/>
      <c r="C31" s="342"/>
      <c r="D31" s="342"/>
      <c r="E31" s="342"/>
      <c r="F31" s="342"/>
      <c r="G31" s="342"/>
      <c r="H31" s="342"/>
      <c r="I31" s="421"/>
      <c r="J31" s="342"/>
      <c r="K31" s="342"/>
      <c r="L31" s="342"/>
      <c r="P31" s="420"/>
      <c r="Q31" s="419"/>
      <c r="R31" s="419"/>
      <c r="S31" s="417"/>
    </row>
    <row r="32" spans="1:20">
      <c r="A32" s="342" t="s">
        <v>523</v>
      </c>
      <c r="B32" s="342"/>
      <c r="C32" s="342"/>
      <c r="D32" s="342"/>
      <c r="E32" s="342"/>
      <c r="F32" s="342"/>
      <c r="G32" s="342"/>
      <c r="H32" s="342"/>
      <c r="I32" s="342"/>
      <c r="J32" s="342"/>
      <c r="K32" s="342"/>
      <c r="L32" s="342"/>
      <c r="P32" s="420"/>
      <c r="Q32" s="419"/>
      <c r="R32" s="418"/>
      <c r="S32" s="417"/>
    </row>
    <row r="33" spans="1:19">
      <c r="A33" s="342" t="s">
        <v>522</v>
      </c>
      <c r="B33" s="342"/>
      <c r="C33" s="342"/>
      <c r="D33" s="342"/>
      <c r="E33" s="342"/>
      <c r="F33" s="342"/>
      <c r="G33" s="342"/>
      <c r="H33" s="342"/>
      <c r="I33" s="342"/>
      <c r="J33" s="342"/>
      <c r="K33" s="342"/>
      <c r="L33" s="342"/>
      <c r="P33" s="420"/>
      <c r="Q33" s="419"/>
      <c r="R33" s="418"/>
      <c r="S33" s="417"/>
    </row>
    <row r="34" spans="1:19">
      <c r="A34" s="414" t="s">
        <v>521</v>
      </c>
      <c r="P34" s="420"/>
      <c r="Q34" s="419"/>
      <c r="R34" s="418"/>
      <c r="S34" s="417"/>
    </row>
    <row r="35" spans="1:19">
      <c r="A35" s="342" t="s">
        <v>494</v>
      </c>
      <c r="B35" s="342"/>
      <c r="C35" s="342"/>
      <c r="D35" s="342"/>
      <c r="E35" s="342"/>
      <c r="F35" s="342"/>
      <c r="G35" s="342"/>
      <c r="H35" s="342"/>
      <c r="I35" s="342"/>
      <c r="J35" s="342"/>
      <c r="K35" s="342"/>
      <c r="L35" s="342"/>
      <c r="P35" s="420"/>
      <c r="Q35" s="457"/>
      <c r="R35" s="419"/>
      <c r="S35" s="420"/>
    </row>
    <row r="36" spans="1:19">
      <c r="A36" s="342" t="s">
        <v>493</v>
      </c>
      <c r="B36" s="342"/>
      <c r="C36" s="342"/>
      <c r="D36" s="342"/>
      <c r="E36" s="342"/>
      <c r="F36" s="342"/>
      <c r="G36" s="342"/>
      <c r="H36" s="342"/>
      <c r="I36" s="342"/>
      <c r="J36" s="342"/>
      <c r="K36" s="342"/>
      <c r="L36" s="342"/>
      <c r="P36" s="420"/>
      <c r="Q36" s="457"/>
      <c r="R36" s="419"/>
      <c r="S36" s="420"/>
    </row>
    <row r="37" spans="1:19">
      <c r="A37" s="342" t="s">
        <v>492</v>
      </c>
      <c r="B37" s="342"/>
      <c r="C37" s="342"/>
      <c r="D37" s="342"/>
      <c r="E37" s="342"/>
      <c r="F37" s="342"/>
      <c r="G37" s="342"/>
      <c r="H37" s="342"/>
      <c r="I37" s="342"/>
      <c r="J37" s="342"/>
      <c r="K37" s="342"/>
      <c r="L37" s="342"/>
      <c r="P37" s="420"/>
      <c r="Q37" s="457"/>
      <c r="R37" s="419"/>
      <c r="S37" s="420"/>
    </row>
    <row r="38" spans="1:19">
      <c r="A38" s="342" t="s">
        <v>491</v>
      </c>
      <c r="B38" s="342"/>
      <c r="C38" s="342"/>
      <c r="D38" s="342"/>
      <c r="E38" s="342"/>
      <c r="F38" s="342"/>
      <c r="G38" s="342"/>
      <c r="H38" s="342"/>
      <c r="I38" s="342"/>
      <c r="J38" s="342"/>
      <c r="K38" s="342"/>
      <c r="L38" s="342"/>
      <c r="P38" s="420"/>
      <c r="Q38" s="457"/>
      <c r="R38" s="419"/>
      <c r="S38" s="420"/>
    </row>
    <row r="39" spans="1:19">
      <c r="A39" s="342" t="s">
        <v>490</v>
      </c>
      <c r="B39" s="342"/>
      <c r="C39" s="342"/>
      <c r="D39" s="342"/>
      <c r="E39" s="342"/>
      <c r="F39" s="342"/>
      <c r="G39" s="342"/>
      <c r="H39" s="342"/>
      <c r="I39" s="342"/>
      <c r="J39" s="342"/>
      <c r="K39" s="342"/>
      <c r="L39" s="342"/>
      <c r="P39" s="420"/>
      <c r="Q39" s="457"/>
      <c r="R39" s="419"/>
      <c r="S39" s="420"/>
    </row>
    <row r="40" spans="1:19">
      <c r="A40" s="342" t="s">
        <v>489</v>
      </c>
      <c r="B40" s="342"/>
      <c r="C40" s="342"/>
      <c r="D40" s="342"/>
      <c r="E40" s="342"/>
      <c r="F40" s="342"/>
      <c r="G40" s="342"/>
      <c r="H40" s="342"/>
      <c r="I40" s="342"/>
      <c r="J40" s="342"/>
      <c r="K40" s="342"/>
      <c r="L40" s="342"/>
      <c r="P40" s="420"/>
      <c r="Q40" s="457"/>
      <c r="R40" s="419"/>
      <c r="S40" s="420"/>
    </row>
  </sheetData>
  <printOptions gridLinesSet="0"/>
  <pageMargins left="0.75" right="0.17" top="1" bottom="1" header="0.5" footer="0.5"/>
  <pageSetup firstPageNumber="27" orientation="portrait" useFirstPageNumber="1" horizontalDpi="4294967292" verticalDpi="4294967292" r:id="rId1"/>
  <headerFooter alignWithMargins="0">
    <oddFooter>&amp;C&amp;"Times New Roman,Regular" &amp;P of 31</oddFooter>
  </headerFooter>
  <ignoredErrors>
    <ignoredError sqref="B6:K7"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workbookViewId="0">
      <selection activeCell="K1" sqref="K1"/>
    </sheetView>
  </sheetViews>
  <sheetFormatPr defaultColWidth="9.1640625" defaultRowHeight="11.25"/>
  <cols>
    <col min="1" max="1" width="28.83203125" style="463" customWidth="1"/>
    <col min="2" max="4" width="9" style="463" customWidth="1"/>
    <col min="5" max="5" width="9" style="464" customWidth="1"/>
    <col min="6" max="8" width="9" style="463" customWidth="1"/>
    <col min="9" max="9" width="9" style="464" customWidth="1"/>
    <col min="10" max="10" width="8.33203125" style="463" customWidth="1"/>
    <col min="11" max="16384" width="9.1640625" style="463"/>
  </cols>
  <sheetData>
    <row r="1" spans="1:10" s="500" customFormat="1">
      <c r="A1" s="502" t="s">
        <v>558</v>
      </c>
      <c r="B1" s="502"/>
      <c r="C1" s="502"/>
      <c r="D1" s="502"/>
      <c r="E1" s="501"/>
      <c r="F1" s="502"/>
      <c r="G1" s="502"/>
      <c r="H1" s="502"/>
      <c r="I1" s="501"/>
    </row>
    <row r="2" spans="1:10" s="500" customFormat="1" ht="13.5" customHeight="1">
      <c r="A2" s="502" t="s">
        <v>557</v>
      </c>
      <c r="B2" s="502"/>
      <c r="C2" s="502"/>
      <c r="D2" s="502"/>
      <c r="E2" s="501"/>
      <c r="F2" s="502"/>
      <c r="G2" s="502"/>
      <c r="H2" s="502"/>
      <c r="I2" s="501"/>
    </row>
    <row r="3" spans="1:10" s="500" customFormat="1">
      <c r="A3" s="502" t="s">
        <v>556</v>
      </c>
      <c r="B3" s="502"/>
      <c r="C3" s="502"/>
      <c r="D3" s="502"/>
      <c r="E3" s="501"/>
      <c r="F3" s="502"/>
      <c r="G3" s="502"/>
      <c r="H3" s="502"/>
      <c r="I3" s="501"/>
    </row>
    <row r="4" spans="1:10">
      <c r="A4" s="499"/>
      <c r="B4" s="466" t="s">
        <v>6</v>
      </c>
      <c r="C4" s="466"/>
      <c r="D4" s="466"/>
      <c r="E4" s="467"/>
      <c r="F4" s="466"/>
      <c r="G4" s="466"/>
      <c r="H4" s="466"/>
      <c r="I4" s="467"/>
      <c r="J4" s="466"/>
    </row>
    <row r="5" spans="1:10" ht="12.75">
      <c r="A5" s="498"/>
      <c r="B5" s="497" t="s">
        <v>512</v>
      </c>
      <c r="C5" s="494"/>
      <c r="D5" s="493"/>
      <c r="E5" s="496"/>
      <c r="F5" s="495" t="s">
        <v>511</v>
      </c>
      <c r="G5" s="494"/>
      <c r="H5" s="493"/>
      <c r="I5" s="492"/>
    </row>
    <row r="6" spans="1:10" ht="33.75">
      <c r="A6" s="491" t="s">
        <v>514</v>
      </c>
      <c r="B6" s="491" t="s">
        <v>555</v>
      </c>
      <c r="C6" s="488" t="s">
        <v>554</v>
      </c>
      <c r="D6" s="490" t="s">
        <v>23</v>
      </c>
      <c r="E6" s="486" t="s">
        <v>553</v>
      </c>
      <c r="F6" s="489" t="s">
        <v>555</v>
      </c>
      <c r="G6" s="488" t="s">
        <v>554</v>
      </c>
      <c r="H6" s="487" t="s">
        <v>23</v>
      </c>
      <c r="I6" s="486" t="s">
        <v>553</v>
      </c>
    </row>
    <row r="7" spans="1:10">
      <c r="A7" s="481" t="s">
        <v>1</v>
      </c>
      <c r="B7" s="479">
        <f>SUM(B8:B15)</f>
        <v>34877</v>
      </c>
      <c r="C7" s="479">
        <f>SUM(C8:C15)</f>
        <v>9945</v>
      </c>
      <c r="D7" s="479">
        <f>SUM(D8:D15)</f>
        <v>44822</v>
      </c>
      <c r="E7" s="480">
        <f>B7/D7</f>
        <v>0.77812235063138635</v>
      </c>
      <c r="F7" s="479">
        <f>SUM(F8:F15)</f>
        <v>292</v>
      </c>
      <c r="G7" s="479">
        <f>SUM(G8:G15)</f>
        <v>66</v>
      </c>
      <c r="H7" s="479">
        <f>SUM(H8:H15)</f>
        <v>358</v>
      </c>
      <c r="I7" s="485">
        <f>F7/H7</f>
        <v>0.81564245810055869</v>
      </c>
    </row>
    <row r="8" spans="1:10">
      <c r="A8" s="476" t="s">
        <v>507</v>
      </c>
      <c r="B8" s="358">
        <v>8</v>
      </c>
      <c r="C8" s="358">
        <v>3</v>
      </c>
      <c r="D8" s="475">
        <f>B8+C8</f>
        <v>11</v>
      </c>
      <c r="E8" s="474">
        <f>IF(ISERROR(B8/D8),"N/A",B8/D8)</f>
        <v>0.72727272727272729</v>
      </c>
      <c r="F8" s="358">
        <v>0</v>
      </c>
      <c r="G8" s="358">
        <v>0</v>
      </c>
      <c r="H8" s="475">
        <f>F8+G8</f>
        <v>0</v>
      </c>
      <c r="I8" s="474" t="str">
        <f>IF(ISERROR(F8/H8),"N/A",F8/H8)</f>
        <v>N/A</v>
      </c>
    </row>
    <row r="9" spans="1:10">
      <c r="A9" s="476" t="s">
        <v>195</v>
      </c>
      <c r="B9" s="358">
        <v>312</v>
      </c>
      <c r="C9" s="358">
        <v>33</v>
      </c>
      <c r="D9" s="475">
        <f>B9+C9</f>
        <v>345</v>
      </c>
      <c r="E9" s="474">
        <f>IF(ISERROR(B9/D9),"N/A",B9/D9)</f>
        <v>0.90434782608695652</v>
      </c>
      <c r="F9" s="358">
        <v>1</v>
      </c>
      <c r="G9" s="358">
        <v>0</v>
      </c>
      <c r="H9" s="475">
        <f>F9+G9</f>
        <v>1</v>
      </c>
      <c r="I9" s="474">
        <f>IF(ISERROR(F9/H9),"N/A",F9/H9)</f>
        <v>1</v>
      </c>
    </row>
    <row r="10" spans="1:10">
      <c r="A10" s="476" t="s">
        <v>56</v>
      </c>
      <c r="B10" s="358"/>
      <c r="C10" s="358"/>
      <c r="D10" s="475"/>
      <c r="E10" s="484" t="s">
        <v>6</v>
      </c>
      <c r="F10" s="475"/>
      <c r="G10" s="475"/>
      <c r="H10" s="475"/>
      <c r="I10" s="483" t="s">
        <v>6</v>
      </c>
    </row>
    <row r="11" spans="1:10">
      <c r="A11" s="482" t="s">
        <v>176</v>
      </c>
      <c r="B11" s="358">
        <v>18210</v>
      </c>
      <c r="C11" s="358">
        <v>6265</v>
      </c>
      <c r="D11" s="475">
        <f t="shared" ref="D11:D16" si="0">B11+C11</f>
        <v>24475</v>
      </c>
      <c r="E11" s="474">
        <f>IF(ISERROR(B11/D11),"N/A",B11/D11)</f>
        <v>0.74402451481103171</v>
      </c>
      <c r="F11" s="358">
        <v>47</v>
      </c>
      <c r="G11" s="358">
        <v>40</v>
      </c>
      <c r="H11" s="475">
        <f t="shared" ref="H11:H16" si="1">F11+G11</f>
        <v>87</v>
      </c>
      <c r="I11" s="474">
        <f>IF(ISERROR(F11/H11),"N/A",F11/H11)</f>
        <v>0.54022988505747127</v>
      </c>
    </row>
    <row r="12" spans="1:10">
      <c r="A12" s="482" t="s">
        <v>177</v>
      </c>
      <c r="B12" s="358">
        <v>9142</v>
      </c>
      <c r="C12" s="358">
        <v>2823</v>
      </c>
      <c r="D12" s="475">
        <f t="shared" si="0"/>
        <v>11965</v>
      </c>
      <c r="E12" s="474">
        <f>IF(ISERROR(B12/D12),"N/A",B12/D12)</f>
        <v>0.76406184705390723</v>
      </c>
      <c r="F12" s="358">
        <v>49</v>
      </c>
      <c r="G12" s="358">
        <v>7</v>
      </c>
      <c r="H12" s="475">
        <f t="shared" si="1"/>
        <v>56</v>
      </c>
      <c r="I12" s="474">
        <f>IF(ISERROR(F12/H12),"N/A",F12/H12)</f>
        <v>0.875</v>
      </c>
    </row>
    <row r="13" spans="1:10">
      <c r="A13" s="482" t="s">
        <v>178</v>
      </c>
      <c r="B13" s="358">
        <v>5597</v>
      </c>
      <c r="C13" s="358">
        <v>684</v>
      </c>
      <c r="D13" s="475">
        <f t="shared" si="0"/>
        <v>6281</v>
      </c>
      <c r="E13" s="474">
        <f>IF(ISERROR(B13/D13),"N/A",B13/D13)</f>
        <v>0.89110014328928511</v>
      </c>
      <c r="F13" s="358">
        <v>178</v>
      </c>
      <c r="G13" s="358">
        <v>17</v>
      </c>
      <c r="H13" s="475">
        <f t="shared" si="1"/>
        <v>195</v>
      </c>
      <c r="I13" s="474">
        <f>IF(ISERROR(F13/H13),"N/A",F13/H13)</f>
        <v>0.9128205128205128</v>
      </c>
    </row>
    <row r="14" spans="1:10">
      <c r="A14" s="476" t="s">
        <v>505</v>
      </c>
      <c r="B14" s="358">
        <v>1438</v>
      </c>
      <c r="C14" s="358">
        <v>132</v>
      </c>
      <c r="D14" s="475">
        <f t="shared" si="0"/>
        <v>1570</v>
      </c>
      <c r="E14" s="474">
        <f>IF(ISERROR(B14/D14),"N/A",B14/D14)</f>
        <v>0.91592356687898091</v>
      </c>
      <c r="F14" s="358">
        <v>16</v>
      </c>
      <c r="G14" s="358">
        <v>2</v>
      </c>
      <c r="H14" s="475">
        <f t="shared" si="1"/>
        <v>18</v>
      </c>
      <c r="I14" s="474">
        <f>IF(ISERROR(F14/H14),"N/A",F14/H14)</f>
        <v>0.88888888888888884</v>
      </c>
    </row>
    <row r="15" spans="1:10">
      <c r="A15" s="476" t="s">
        <v>504</v>
      </c>
      <c r="B15" s="358">
        <v>170</v>
      </c>
      <c r="C15" s="358">
        <v>5</v>
      </c>
      <c r="D15" s="475">
        <f t="shared" si="0"/>
        <v>175</v>
      </c>
      <c r="E15" s="474">
        <f>IF(ISERROR(B15/D15),"N/A",B15/D15)</f>
        <v>0.97142857142857142</v>
      </c>
      <c r="F15" s="358">
        <v>1</v>
      </c>
      <c r="G15" s="358">
        <v>0</v>
      </c>
      <c r="H15" s="475">
        <f t="shared" si="1"/>
        <v>1</v>
      </c>
      <c r="I15" s="474">
        <f>IF(ISERROR(F15/H15),"N/A",F15/H15)</f>
        <v>1</v>
      </c>
    </row>
    <row r="16" spans="1:10" s="598" customFormat="1" ht="20.25" customHeight="1">
      <c r="A16" s="594" t="s">
        <v>503</v>
      </c>
      <c r="B16" s="595">
        <v>4140</v>
      </c>
      <c r="C16" s="595">
        <v>1873</v>
      </c>
      <c r="D16" s="599">
        <f t="shared" si="0"/>
        <v>6013</v>
      </c>
      <c r="E16" s="600">
        <f>B16/D16</f>
        <v>0.68850823216364543</v>
      </c>
      <c r="F16" s="595">
        <v>351</v>
      </c>
      <c r="G16" s="595">
        <v>109</v>
      </c>
      <c r="H16" s="599">
        <f t="shared" si="1"/>
        <v>460</v>
      </c>
      <c r="I16" s="597">
        <f>F16/H16</f>
        <v>0.7630434782608696</v>
      </c>
    </row>
    <row r="17" spans="1:9" ht="19.5" customHeight="1">
      <c r="A17" s="481" t="s">
        <v>0</v>
      </c>
      <c r="B17" s="479">
        <f>SUM(B18:B27)</f>
        <v>8002</v>
      </c>
      <c r="C17" s="479">
        <f>SUM(C18:C27)</f>
        <v>2894</v>
      </c>
      <c r="D17" s="479">
        <f>SUM(D18:D27)</f>
        <v>10896</v>
      </c>
      <c r="E17" s="480">
        <f>B17/D17</f>
        <v>0.73439794419970628</v>
      </c>
      <c r="F17" s="479">
        <f>SUM(F18:F27)</f>
        <v>99</v>
      </c>
      <c r="G17" s="479">
        <f>SUM(G18:G27)</f>
        <v>9</v>
      </c>
      <c r="H17" s="478">
        <f t="shared" ref="H17:H22" si="2">G17+F17</f>
        <v>108</v>
      </c>
      <c r="I17" s="477">
        <f>F17/H17</f>
        <v>0.91666666666666663</v>
      </c>
    </row>
    <row r="18" spans="1:9">
      <c r="A18" s="476" t="s">
        <v>501</v>
      </c>
      <c r="B18" s="358">
        <v>6672</v>
      </c>
      <c r="C18" s="358">
        <v>2821</v>
      </c>
      <c r="D18" s="475">
        <f t="shared" ref="D18:D27" si="3">B18+C18</f>
        <v>9493</v>
      </c>
      <c r="E18" s="474">
        <f t="shared" ref="E18:E27" si="4">IF(ISERROR(B18/D18),"N/A",B18/D18)</f>
        <v>0.70283366691246185</v>
      </c>
      <c r="F18" s="358">
        <v>16</v>
      </c>
      <c r="G18" s="358">
        <v>4</v>
      </c>
      <c r="H18" s="475">
        <f t="shared" si="2"/>
        <v>20</v>
      </c>
      <c r="I18" s="474">
        <f t="shared" ref="I18:I27" si="5">IF(ISERROR(F18/H18),"N/A",F18/H18)</f>
        <v>0.8</v>
      </c>
    </row>
    <row r="19" spans="1:9">
      <c r="A19" s="476" t="s">
        <v>363</v>
      </c>
      <c r="B19" s="358">
        <v>166</v>
      </c>
      <c r="C19" s="358">
        <v>0</v>
      </c>
      <c r="D19" s="475">
        <f t="shared" si="3"/>
        <v>166</v>
      </c>
      <c r="E19" s="474">
        <f t="shared" si="4"/>
        <v>1</v>
      </c>
      <c r="F19" s="358">
        <v>0</v>
      </c>
      <c r="G19" s="358">
        <v>0</v>
      </c>
      <c r="H19" s="475">
        <f t="shared" si="2"/>
        <v>0</v>
      </c>
      <c r="I19" s="474" t="str">
        <f t="shared" si="5"/>
        <v>N/A</v>
      </c>
    </row>
    <row r="20" spans="1:9">
      <c r="A20" s="476" t="s">
        <v>500</v>
      </c>
      <c r="B20" s="358">
        <v>0</v>
      </c>
      <c r="C20" s="358">
        <v>0</v>
      </c>
      <c r="D20" s="475">
        <f t="shared" si="3"/>
        <v>0</v>
      </c>
      <c r="E20" s="474" t="str">
        <f t="shared" si="4"/>
        <v>N/A</v>
      </c>
      <c r="F20" s="358">
        <v>4</v>
      </c>
      <c r="G20" s="358">
        <v>0</v>
      </c>
      <c r="H20" s="475">
        <f t="shared" si="2"/>
        <v>4</v>
      </c>
      <c r="I20" s="474">
        <f t="shared" si="5"/>
        <v>1</v>
      </c>
    </row>
    <row r="21" spans="1:9">
      <c r="A21" s="476" t="s">
        <v>552</v>
      </c>
      <c r="B21" s="358">
        <v>0</v>
      </c>
      <c r="C21" s="358">
        <v>0</v>
      </c>
      <c r="D21" s="475">
        <f t="shared" si="3"/>
        <v>0</v>
      </c>
      <c r="E21" s="474" t="str">
        <f t="shared" si="4"/>
        <v>N/A</v>
      </c>
      <c r="F21" s="358">
        <v>0</v>
      </c>
      <c r="G21" s="358">
        <v>0</v>
      </c>
      <c r="H21" s="475">
        <f t="shared" si="2"/>
        <v>0</v>
      </c>
      <c r="I21" s="474" t="str">
        <f t="shared" si="5"/>
        <v>N/A</v>
      </c>
    </row>
    <row r="22" spans="1:9">
      <c r="A22" s="476" t="s">
        <v>498</v>
      </c>
      <c r="B22" s="358">
        <v>251</v>
      </c>
      <c r="C22" s="358">
        <v>8</v>
      </c>
      <c r="D22" s="475">
        <f t="shared" si="3"/>
        <v>259</v>
      </c>
      <c r="E22" s="474">
        <f t="shared" si="4"/>
        <v>0.96911196911196906</v>
      </c>
      <c r="F22" s="358">
        <v>14</v>
      </c>
      <c r="G22" s="358">
        <v>0</v>
      </c>
      <c r="H22" s="475">
        <f t="shared" si="2"/>
        <v>14</v>
      </c>
      <c r="I22" s="474">
        <f t="shared" si="5"/>
        <v>1</v>
      </c>
    </row>
    <row r="23" spans="1:9">
      <c r="A23" s="476" t="s">
        <v>536</v>
      </c>
      <c r="B23" s="358">
        <v>0</v>
      </c>
      <c r="C23" s="358">
        <v>0</v>
      </c>
      <c r="D23" s="475">
        <f t="shared" si="3"/>
        <v>0</v>
      </c>
      <c r="E23" s="474" t="str">
        <f t="shared" si="4"/>
        <v>N/A</v>
      </c>
      <c r="F23" s="358">
        <v>0</v>
      </c>
      <c r="G23" s="358">
        <v>0</v>
      </c>
      <c r="H23" s="475">
        <v>0</v>
      </c>
      <c r="I23" s="474" t="str">
        <f t="shared" si="5"/>
        <v>N/A</v>
      </c>
    </row>
    <row r="24" spans="1:9">
      <c r="A24" s="476" t="s">
        <v>497</v>
      </c>
      <c r="B24" s="358">
        <v>0</v>
      </c>
      <c r="C24" s="358">
        <v>0</v>
      </c>
      <c r="D24" s="475">
        <f t="shared" si="3"/>
        <v>0</v>
      </c>
      <c r="E24" s="474" t="str">
        <f t="shared" si="4"/>
        <v>N/A</v>
      </c>
      <c r="F24" s="358">
        <v>2</v>
      </c>
      <c r="G24" s="358">
        <v>1</v>
      </c>
      <c r="H24" s="475">
        <f>G24+F24</f>
        <v>3</v>
      </c>
      <c r="I24" s="474">
        <f t="shared" si="5"/>
        <v>0.66666666666666663</v>
      </c>
    </row>
    <row r="25" spans="1:9">
      <c r="A25" s="476" t="s">
        <v>93</v>
      </c>
      <c r="B25" s="358">
        <v>898</v>
      </c>
      <c r="C25" s="358">
        <v>65</v>
      </c>
      <c r="D25" s="475">
        <f t="shared" si="3"/>
        <v>963</v>
      </c>
      <c r="E25" s="474">
        <f t="shared" si="4"/>
        <v>0.93250259605399788</v>
      </c>
      <c r="F25" s="358">
        <v>55</v>
      </c>
      <c r="G25" s="358">
        <v>3</v>
      </c>
      <c r="H25" s="475">
        <f>G25+F25</f>
        <v>58</v>
      </c>
      <c r="I25" s="474">
        <f t="shared" si="5"/>
        <v>0.94827586206896552</v>
      </c>
    </row>
    <row r="26" spans="1:9">
      <c r="A26" s="476" t="s">
        <v>171</v>
      </c>
      <c r="B26" s="358">
        <v>0</v>
      </c>
      <c r="C26" s="358">
        <v>0</v>
      </c>
      <c r="D26" s="475">
        <f t="shared" si="3"/>
        <v>0</v>
      </c>
      <c r="E26" s="474" t="str">
        <f t="shared" si="4"/>
        <v>N/A</v>
      </c>
      <c r="F26" s="358">
        <v>0</v>
      </c>
      <c r="G26" s="358">
        <v>0</v>
      </c>
      <c r="H26" s="475">
        <f>G26+F26</f>
        <v>0</v>
      </c>
      <c r="I26" s="474" t="str">
        <f t="shared" si="5"/>
        <v>N/A</v>
      </c>
    </row>
    <row r="27" spans="1:9">
      <c r="A27" s="473" t="s">
        <v>168</v>
      </c>
      <c r="B27" s="352">
        <v>15</v>
      </c>
      <c r="C27" s="352">
        <v>0</v>
      </c>
      <c r="D27" s="472">
        <f t="shared" si="3"/>
        <v>15</v>
      </c>
      <c r="E27" s="471">
        <f t="shared" si="4"/>
        <v>1</v>
      </c>
      <c r="F27" s="352">
        <v>8</v>
      </c>
      <c r="G27" s="352">
        <v>1</v>
      </c>
      <c r="H27" s="472">
        <f>G27+F27</f>
        <v>9</v>
      </c>
      <c r="I27" s="471">
        <f t="shared" si="5"/>
        <v>0.88888888888888884</v>
      </c>
    </row>
    <row r="28" spans="1:9">
      <c r="A28" s="470"/>
      <c r="B28" s="468"/>
      <c r="C28" s="468"/>
      <c r="D28" s="468"/>
      <c r="E28" s="469"/>
      <c r="F28" s="468"/>
      <c r="G28" s="468"/>
      <c r="H28" s="468"/>
      <c r="I28" s="467"/>
    </row>
    <row r="29" spans="1:9">
      <c r="A29" s="470" t="s">
        <v>551</v>
      </c>
      <c r="B29" s="468"/>
      <c r="C29" s="468"/>
      <c r="D29" s="468"/>
      <c r="E29" s="469"/>
      <c r="F29" s="468"/>
      <c r="G29" s="468"/>
      <c r="H29" s="468"/>
      <c r="I29" s="467"/>
    </row>
    <row r="30" spans="1:9">
      <c r="A30" s="466" t="s">
        <v>550</v>
      </c>
      <c r="B30" s="465"/>
      <c r="C30" s="465"/>
      <c r="F30" s="465"/>
      <c r="G30" s="465"/>
    </row>
  </sheetData>
  <printOptions gridLinesSet="0"/>
  <pageMargins left="0.75" right="0.5" top="1" bottom="1" header="0.5" footer="0.5"/>
  <pageSetup firstPageNumber="28" orientation="portrait" useFirstPageNumber="1" horizontalDpi="4294967292" verticalDpi="4294967292" r:id="rId1"/>
  <headerFooter alignWithMargins="0">
    <oddFooter>&amp;C&amp;"Times New Roman,Regular" &amp;P of 31</oddFooter>
  </headerFooter>
  <ignoredErrors>
    <ignoredError sqref="B8:G8 B7:D7 F7:G7" formulaRange="1"/>
    <ignoredError sqref="D17: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K1" sqref="K1"/>
    </sheetView>
  </sheetViews>
  <sheetFormatPr defaultColWidth="9.1640625" defaultRowHeight="11.25"/>
  <cols>
    <col min="1" max="1" width="23.33203125" style="463" customWidth="1"/>
    <col min="2" max="2" width="9" style="463" customWidth="1"/>
    <col min="3" max="4" width="8.83203125" style="463" customWidth="1"/>
    <col min="5" max="5" width="8.83203125" style="464" customWidth="1"/>
    <col min="6" max="8" width="8.83203125" style="463" customWidth="1"/>
    <col min="9" max="9" width="8.83203125" style="464" customWidth="1"/>
    <col min="10" max="10" width="8.33203125" style="463" customWidth="1"/>
    <col min="11" max="16384" width="9.1640625" style="463"/>
  </cols>
  <sheetData>
    <row r="1" spans="1:9">
      <c r="A1" s="502" t="s">
        <v>567</v>
      </c>
      <c r="B1" s="515"/>
      <c r="C1" s="515"/>
      <c r="D1" s="515"/>
      <c r="E1" s="514"/>
      <c r="F1" s="515"/>
      <c r="G1" s="515"/>
      <c r="H1" s="515"/>
      <c r="I1" s="514"/>
    </row>
    <row r="2" spans="1:9" ht="13.5" customHeight="1">
      <c r="A2" s="516" t="s">
        <v>566</v>
      </c>
      <c r="B2" s="515"/>
      <c r="C2" s="515"/>
      <c r="D2" s="515"/>
      <c r="E2" s="514"/>
      <c r="F2" s="515"/>
      <c r="G2" s="515"/>
      <c r="H2" s="515"/>
      <c r="I2" s="514"/>
    </row>
    <row r="3" spans="1:9" ht="12.75" customHeight="1">
      <c r="A3" s="502" t="s">
        <v>556</v>
      </c>
      <c r="B3" s="515"/>
      <c r="C3" s="515"/>
      <c r="D3" s="515"/>
      <c r="E3" s="514"/>
      <c r="F3" s="515"/>
      <c r="G3" s="515"/>
      <c r="H3" s="515"/>
      <c r="I3" s="514"/>
    </row>
    <row r="4" spans="1:9">
      <c r="A4" s="512"/>
      <c r="B4" s="512"/>
      <c r="C4" s="512"/>
      <c r="D4" s="512"/>
      <c r="E4" s="513"/>
      <c r="F4" s="512"/>
    </row>
    <row r="5" spans="1:9" ht="12.75">
      <c r="A5" s="498"/>
      <c r="B5" s="495" t="s">
        <v>512</v>
      </c>
      <c r="C5" s="511"/>
      <c r="D5" s="510"/>
      <c r="E5" s="496"/>
      <c r="F5" s="495" t="s">
        <v>511</v>
      </c>
      <c r="G5" s="511"/>
      <c r="H5" s="510"/>
      <c r="I5" s="509"/>
    </row>
    <row r="6" spans="1:9" ht="33.75">
      <c r="A6" s="491" t="s">
        <v>514</v>
      </c>
      <c r="B6" s="491" t="s">
        <v>555</v>
      </c>
      <c r="C6" s="488" t="s">
        <v>554</v>
      </c>
      <c r="D6" s="490" t="s">
        <v>23</v>
      </c>
      <c r="E6" s="486" t="s">
        <v>553</v>
      </c>
      <c r="F6" s="489" t="s">
        <v>555</v>
      </c>
      <c r="G6" s="488" t="s">
        <v>554</v>
      </c>
      <c r="H6" s="490" t="s">
        <v>23</v>
      </c>
      <c r="I6" s="486" t="s">
        <v>553</v>
      </c>
    </row>
    <row r="7" spans="1:9">
      <c r="A7" s="481" t="s">
        <v>1</v>
      </c>
      <c r="B7" s="479">
        <f>SUM(B8:B15)</f>
        <v>42452</v>
      </c>
      <c r="C7" s="479">
        <f>SUM(C8:C15)</f>
        <v>6120</v>
      </c>
      <c r="D7" s="479">
        <f>B7+C7</f>
        <v>48572</v>
      </c>
      <c r="E7" s="508">
        <f>B7/D7</f>
        <v>0.8740014823355019</v>
      </c>
      <c r="F7" s="479">
        <f>SUM(F8:F15)</f>
        <v>1078</v>
      </c>
      <c r="G7" s="479">
        <f>SUM(G8:G15)</f>
        <v>99</v>
      </c>
      <c r="H7" s="479">
        <f>SUM(H8:H15)</f>
        <v>1177</v>
      </c>
      <c r="I7" s="477">
        <f>F7/H7</f>
        <v>0.91588785046728971</v>
      </c>
    </row>
    <row r="8" spans="1:9">
      <c r="A8" s="476" t="s">
        <v>507</v>
      </c>
      <c r="B8" s="358">
        <v>0</v>
      </c>
      <c r="C8" s="358">
        <v>0</v>
      </c>
      <c r="D8" s="475">
        <f>B8+C8</f>
        <v>0</v>
      </c>
      <c r="E8" s="474" t="str">
        <f>IF(ISERROR(B8/D8),"N/A",B8/D8)</f>
        <v>N/A</v>
      </c>
      <c r="F8" s="358">
        <v>0</v>
      </c>
      <c r="G8" s="358">
        <v>0</v>
      </c>
      <c r="H8" s="475">
        <f>G8+F8</f>
        <v>0</v>
      </c>
      <c r="I8" s="474" t="str">
        <f>IF(ISERROR(F8/H8),"N/A",F8/H8)</f>
        <v>N/A</v>
      </c>
    </row>
    <row r="9" spans="1:9">
      <c r="A9" s="476" t="s">
        <v>195</v>
      </c>
      <c r="B9" s="358">
        <v>41</v>
      </c>
      <c r="C9" s="358">
        <v>5</v>
      </c>
      <c r="D9" s="475">
        <f>B9+C9</f>
        <v>46</v>
      </c>
      <c r="E9" s="474">
        <f>IF(ISERROR(B9/D9),"N/A",B9/D9)</f>
        <v>0.89130434782608692</v>
      </c>
      <c r="F9" s="358">
        <v>0</v>
      </c>
      <c r="G9" s="358">
        <v>0</v>
      </c>
      <c r="H9" s="475">
        <f>G9+F9</f>
        <v>0</v>
      </c>
      <c r="I9" s="474" t="str">
        <f>IF(ISERROR(F9/H9),"N/A",F9/H9)</f>
        <v>N/A</v>
      </c>
    </row>
    <row r="10" spans="1:9">
      <c r="A10" s="476" t="s">
        <v>56</v>
      </c>
      <c r="B10" s="358"/>
      <c r="C10" s="358"/>
      <c r="D10" s="479" t="s">
        <v>6</v>
      </c>
      <c r="E10" s="483" t="s">
        <v>6</v>
      </c>
      <c r="F10" s="475"/>
      <c r="G10" s="475"/>
      <c r="H10" s="475"/>
      <c r="I10" s="483" t="s">
        <v>6</v>
      </c>
    </row>
    <row r="11" spans="1:9">
      <c r="A11" s="482" t="s">
        <v>176</v>
      </c>
      <c r="B11" s="358">
        <v>12233</v>
      </c>
      <c r="C11" s="358">
        <v>3760</v>
      </c>
      <c r="D11" s="507">
        <f t="shared" ref="D11:D16" si="0">B11+C11</f>
        <v>15993</v>
      </c>
      <c r="E11" s="474">
        <f>IF(ISERROR(B11/D11),"N/A",B11/D11)</f>
        <v>0.76489714249984364</v>
      </c>
      <c r="F11" s="358">
        <v>39</v>
      </c>
      <c r="G11" s="358">
        <v>14</v>
      </c>
      <c r="H11" s="475">
        <f t="shared" ref="H11:H27" si="1">G11+F11</f>
        <v>53</v>
      </c>
      <c r="I11" s="474">
        <f>IF(ISERROR(F11/H11),"N/A",F11/H11)</f>
        <v>0.73584905660377353</v>
      </c>
    </row>
    <row r="12" spans="1:9">
      <c r="A12" s="482" t="s">
        <v>177</v>
      </c>
      <c r="B12" s="358">
        <v>10231</v>
      </c>
      <c r="C12" s="358">
        <v>1301</v>
      </c>
      <c r="D12" s="507">
        <f t="shared" si="0"/>
        <v>11532</v>
      </c>
      <c r="E12" s="474">
        <f>IF(ISERROR(B12/D12),"N/A",B12/D12)</f>
        <v>0.88718348942074232</v>
      </c>
      <c r="F12" s="358">
        <v>133</v>
      </c>
      <c r="G12" s="358">
        <v>15</v>
      </c>
      <c r="H12" s="475">
        <f t="shared" si="1"/>
        <v>148</v>
      </c>
      <c r="I12" s="474">
        <f>IF(ISERROR(F12/H12),"N/A",F12/H12)</f>
        <v>0.89864864864864868</v>
      </c>
    </row>
    <row r="13" spans="1:9" ht="10.5" customHeight="1">
      <c r="A13" s="482" t="s">
        <v>178</v>
      </c>
      <c r="B13" s="358">
        <v>19473</v>
      </c>
      <c r="C13" s="358">
        <v>865</v>
      </c>
      <c r="D13" s="507">
        <f t="shared" si="0"/>
        <v>20338</v>
      </c>
      <c r="E13" s="474">
        <f>IF(ISERROR(B13/D13),"N/A",B13/D13)</f>
        <v>0.95746877765758676</v>
      </c>
      <c r="F13" s="358">
        <v>895</v>
      </c>
      <c r="G13" s="358">
        <v>69</v>
      </c>
      <c r="H13" s="475">
        <f t="shared" si="1"/>
        <v>964</v>
      </c>
      <c r="I13" s="474">
        <f>IF(ISERROR(F13/H13),"N/A",F13/H13)</f>
        <v>0.92842323651452285</v>
      </c>
    </row>
    <row r="14" spans="1:9">
      <c r="A14" s="476" t="s">
        <v>505</v>
      </c>
      <c r="B14" s="358">
        <v>471</v>
      </c>
      <c r="C14" s="358">
        <v>184</v>
      </c>
      <c r="D14" s="507">
        <f t="shared" si="0"/>
        <v>655</v>
      </c>
      <c r="E14" s="474">
        <f>IF(ISERROR(B14/D14),"N/A",B14/D14)</f>
        <v>0.7190839694656489</v>
      </c>
      <c r="F14" s="358">
        <v>11</v>
      </c>
      <c r="G14" s="358">
        <v>1</v>
      </c>
      <c r="H14" s="475">
        <f t="shared" si="1"/>
        <v>12</v>
      </c>
      <c r="I14" s="474">
        <f>IF(ISERROR(F14/H14),"N/A",F14/H14)</f>
        <v>0.91666666666666663</v>
      </c>
    </row>
    <row r="15" spans="1:9">
      <c r="A15" s="476" t="s">
        <v>504</v>
      </c>
      <c r="B15" s="358">
        <v>3</v>
      </c>
      <c r="C15" s="358">
        <v>5</v>
      </c>
      <c r="D15" s="507">
        <f t="shared" si="0"/>
        <v>8</v>
      </c>
      <c r="E15" s="474">
        <f>IF(ISERROR(B15/D15),"N/A",B15/D15)</f>
        <v>0.375</v>
      </c>
      <c r="F15" s="358">
        <v>0</v>
      </c>
      <c r="G15" s="358">
        <v>0</v>
      </c>
      <c r="H15" s="475">
        <f t="shared" si="1"/>
        <v>0</v>
      </c>
      <c r="I15" s="474" t="str">
        <f>IF(ISERROR(F15/H15),"N/A",F15/H15)</f>
        <v>N/A</v>
      </c>
    </row>
    <row r="16" spans="1:9" s="598" customFormat="1" ht="21.75" customHeight="1">
      <c r="A16" s="594" t="s">
        <v>503</v>
      </c>
      <c r="B16" s="595">
        <v>5298</v>
      </c>
      <c r="C16" s="595">
        <v>722</v>
      </c>
      <c r="D16" s="596">
        <f t="shared" si="0"/>
        <v>6020</v>
      </c>
      <c r="E16" s="597">
        <f>B16/D16</f>
        <v>0.88006644518272426</v>
      </c>
      <c r="F16" s="595">
        <v>90</v>
      </c>
      <c r="G16" s="595">
        <v>17</v>
      </c>
      <c r="H16" s="596">
        <f t="shared" si="1"/>
        <v>107</v>
      </c>
      <c r="I16" s="597">
        <f>F16/H16</f>
        <v>0.84112149532710279</v>
      </c>
    </row>
    <row r="17" spans="1:10" ht="21" customHeight="1">
      <c r="A17" s="481" t="s">
        <v>0</v>
      </c>
      <c r="B17" s="479">
        <f>SUM(B18:B27)</f>
        <v>3280</v>
      </c>
      <c r="C17" s="479">
        <f>SUM(C18:C27)</f>
        <v>538</v>
      </c>
      <c r="D17" s="479">
        <f>SUM(D18:D27)</f>
        <v>3818</v>
      </c>
      <c r="E17" s="477">
        <f>B17/D17</f>
        <v>0.85908852802514402</v>
      </c>
      <c r="F17" s="479">
        <f>SUM(F18:F27)</f>
        <v>5</v>
      </c>
      <c r="G17" s="479">
        <f>SUM(G18:G27)</f>
        <v>1</v>
      </c>
      <c r="H17" s="478">
        <f t="shared" si="1"/>
        <v>6</v>
      </c>
      <c r="I17" s="477">
        <f>F17/H17</f>
        <v>0.83333333333333337</v>
      </c>
    </row>
    <row r="18" spans="1:10">
      <c r="A18" s="476" t="s">
        <v>501</v>
      </c>
      <c r="B18" s="358">
        <v>3237</v>
      </c>
      <c r="C18" s="358">
        <v>538</v>
      </c>
      <c r="D18" s="475">
        <f t="shared" ref="D18:D27" si="2">B18+C18</f>
        <v>3775</v>
      </c>
      <c r="E18" s="474">
        <f t="shared" ref="E18:E27" si="3">IF(ISERROR(B18/D18),"N/A",B18/D18)</f>
        <v>0.85748344370860929</v>
      </c>
      <c r="F18" s="358">
        <v>3</v>
      </c>
      <c r="G18" s="358">
        <v>0</v>
      </c>
      <c r="H18" s="507">
        <f t="shared" si="1"/>
        <v>3</v>
      </c>
      <c r="I18" s="474">
        <f t="shared" ref="I18:I27" si="4">IF(ISERROR(F18/H18),"N/A",F18/H18)</f>
        <v>1</v>
      </c>
    </row>
    <row r="19" spans="1:10">
      <c r="A19" s="476" t="s">
        <v>363</v>
      </c>
      <c r="B19" s="358">
        <v>11</v>
      </c>
      <c r="C19" s="358">
        <v>0</v>
      </c>
      <c r="D19" s="475">
        <f t="shared" si="2"/>
        <v>11</v>
      </c>
      <c r="E19" s="474">
        <f t="shared" si="3"/>
        <v>1</v>
      </c>
      <c r="F19" s="358">
        <v>0</v>
      </c>
      <c r="G19" s="358">
        <v>0</v>
      </c>
      <c r="H19" s="507">
        <f t="shared" si="1"/>
        <v>0</v>
      </c>
      <c r="I19" s="474" t="str">
        <f t="shared" si="4"/>
        <v>N/A</v>
      </c>
    </row>
    <row r="20" spans="1:10">
      <c r="A20" s="476" t="s">
        <v>500</v>
      </c>
      <c r="B20" s="358">
        <v>0</v>
      </c>
      <c r="C20" s="358">
        <v>0</v>
      </c>
      <c r="D20" s="475">
        <f t="shared" si="2"/>
        <v>0</v>
      </c>
      <c r="E20" s="474" t="str">
        <f t="shared" si="3"/>
        <v>N/A</v>
      </c>
      <c r="F20" s="358">
        <v>0</v>
      </c>
      <c r="G20" s="358">
        <v>0</v>
      </c>
      <c r="H20" s="507">
        <f t="shared" si="1"/>
        <v>0</v>
      </c>
      <c r="I20" s="474" t="str">
        <f t="shared" si="4"/>
        <v>N/A</v>
      </c>
    </row>
    <row r="21" spans="1:10">
      <c r="A21" s="476" t="s">
        <v>552</v>
      </c>
      <c r="B21" s="358">
        <v>0</v>
      </c>
      <c r="C21" s="358">
        <v>0</v>
      </c>
      <c r="D21" s="475">
        <f t="shared" si="2"/>
        <v>0</v>
      </c>
      <c r="E21" s="474" t="str">
        <f t="shared" si="3"/>
        <v>N/A</v>
      </c>
      <c r="F21" s="358">
        <v>1</v>
      </c>
      <c r="G21" s="358">
        <v>0</v>
      </c>
      <c r="H21" s="507">
        <f t="shared" si="1"/>
        <v>1</v>
      </c>
      <c r="I21" s="474">
        <f t="shared" si="4"/>
        <v>1</v>
      </c>
    </row>
    <row r="22" spans="1:10">
      <c r="A22" s="476" t="s">
        <v>498</v>
      </c>
      <c r="B22" s="358">
        <v>30</v>
      </c>
      <c r="C22" s="358">
        <v>0</v>
      </c>
      <c r="D22" s="475">
        <f t="shared" si="2"/>
        <v>30</v>
      </c>
      <c r="E22" s="474">
        <f t="shared" si="3"/>
        <v>1</v>
      </c>
      <c r="F22" s="358">
        <v>1</v>
      </c>
      <c r="G22" s="358">
        <v>0</v>
      </c>
      <c r="H22" s="507">
        <f t="shared" si="1"/>
        <v>1</v>
      </c>
      <c r="I22" s="474">
        <f t="shared" si="4"/>
        <v>1</v>
      </c>
    </row>
    <row r="23" spans="1:10">
      <c r="A23" s="476" t="s">
        <v>536</v>
      </c>
      <c r="B23" s="358">
        <v>0</v>
      </c>
      <c r="C23" s="358">
        <v>0</v>
      </c>
      <c r="D23" s="475">
        <f t="shared" si="2"/>
        <v>0</v>
      </c>
      <c r="E23" s="474" t="str">
        <f t="shared" si="3"/>
        <v>N/A</v>
      </c>
      <c r="F23" s="358">
        <v>0</v>
      </c>
      <c r="G23" s="358">
        <v>0</v>
      </c>
      <c r="H23" s="507">
        <f t="shared" si="1"/>
        <v>0</v>
      </c>
      <c r="I23" s="474" t="str">
        <f t="shared" si="4"/>
        <v>N/A</v>
      </c>
    </row>
    <row r="24" spans="1:10">
      <c r="A24" s="476" t="s">
        <v>497</v>
      </c>
      <c r="B24" s="358">
        <v>0</v>
      </c>
      <c r="C24" s="358">
        <v>0</v>
      </c>
      <c r="D24" s="475">
        <f t="shared" si="2"/>
        <v>0</v>
      </c>
      <c r="E24" s="474" t="str">
        <f t="shared" si="3"/>
        <v>N/A</v>
      </c>
      <c r="F24" s="358">
        <v>0</v>
      </c>
      <c r="G24" s="358">
        <v>0</v>
      </c>
      <c r="H24" s="507">
        <f t="shared" si="1"/>
        <v>0</v>
      </c>
      <c r="I24" s="474" t="str">
        <f t="shared" si="4"/>
        <v>N/A</v>
      </c>
    </row>
    <row r="25" spans="1:10">
      <c r="A25" s="476" t="s">
        <v>93</v>
      </c>
      <c r="B25" s="358">
        <v>0</v>
      </c>
      <c r="C25" s="358">
        <v>0</v>
      </c>
      <c r="D25" s="475">
        <f t="shared" si="2"/>
        <v>0</v>
      </c>
      <c r="E25" s="474" t="str">
        <f t="shared" si="3"/>
        <v>N/A</v>
      </c>
      <c r="F25" s="358">
        <v>0</v>
      </c>
      <c r="G25" s="358">
        <v>0</v>
      </c>
      <c r="H25" s="507">
        <f t="shared" si="1"/>
        <v>0</v>
      </c>
      <c r="I25" s="474" t="str">
        <f t="shared" si="4"/>
        <v>N/A</v>
      </c>
    </row>
    <row r="26" spans="1:10">
      <c r="A26" s="476" t="s">
        <v>171</v>
      </c>
      <c r="B26" s="358">
        <v>0</v>
      </c>
      <c r="C26" s="358">
        <v>0</v>
      </c>
      <c r="D26" s="475">
        <f t="shared" si="2"/>
        <v>0</v>
      </c>
      <c r="E26" s="474" t="str">
        <f t="shared" si="3"/>
        <v>N/A</v>
      </c>
      <c r="F26" s="358">
        <v>0</v>
      </c>
      <c r="G26" s="358">
        <v>0</v>
      </c>
      <c r="H26" s="507">
        <f t="shared" si="1"/>
        <v>0</v>
      </c>
      <c r="I26" s="474" t="str">
        <f t="shared" si="4"/>
        <v>N/A</v>
      </c>
    </row>
    <row r="27" spans="1:10">
      <c r="A27" s="473" t="s">
        <v>168</v>
      </c>
      <c r="B27" s="352">
        <v>2</v>
      </c>
      <c r="C27" s="352">
        <v>0</v>
      </c>
      <c r="D27" s="472">
        <f t="shared" si="2"/>
        <v>2</v>
      </c>
      <c r="E27" s="471">
        <f t="shared" si="3"/>
        <v>1</v>
      </c>
      <c r="F27" s="352">
        <v>0</v>
      </c>
      <c r="G27" s="352">
        <v>1</v>
      </c>
      <c r="H27" s="506">
        <f t="shared" si="1"/>
        <v>1</v>
      </c>
      <c r="I27" s="471">
        <f t="shared" si="4"/>
        <v>0</v>
      </c>
      <c r="J27" s="470"/>
    </row>
    <row r="28" spans="1:10">
      <c r="A28" s="470"/>
      <c r="B28" s="468"/>
      <c r="C28" s="468"/>
      <c r="D28" s="468"/>
      <c r="E28" s="467"/>
      <c r="F28" s="468"/>
      <c r="G28" s="468"/>
      <c r="H28" s="505"/>
      <c r="I28" s="504"/>
      <c r="J28" s="470"/>
    </row>
    <row r="29" spans="1:10">
      <c r="A29" s="470" t="s">
        <v>494</v>
      </c>
      <c r="B29" s="468"/>
      <c r="C29" s="468"/>
      <c r="D29" s="468"/>
      <c r="E29" s="467"/>
      <c r="F29" s="468"/>
      <c r="G29" s="468"/>
      <c r="H29" s="468"/>
      <c r="I29" s="504"/>
      <c r="J29" s="470"/>
    </row>
    <row r="30" spans="1:10">
      <c r="A30" s="470" t="s">
        <v>565</v>
      </c>
      <c r="B30" s="470"/>
      <c r="C30" s="470"/>
      <c r="D30" s="470"/>
      <c r="E30" s="503"/>
      <c r="F30" s="470"/>
      <c r="G30" s="470"/>
      <c r="H30" s="470"/>
      <c r="I30" s="503"/>
      <c r="J30" s="470"/>
    </row>
    <row r="31" spans="1:10">
      <c r="A31" s="470" t="s">
        <v>564</v>
      </c>
      <c r="B31" s="470"/>
      <c r="C31" s="470"/>
      <c r="D31" s="470"/>
      <c r="E31" s="503"/>
      <c r="F31" s="470"/>
      <c r="G31" s="470"/>
      <c r="H31" s="470"/>
      <c r="I31" s="503"/>
      <c r="J31" s="470"/>
    </row>
    <row r="32" spans="1:10">
      <c r="A32" s="470" t="s">
        <v>563</v>
      </c>
      <c r="B32" s="470"/>
      <c r="C32" s="470"/>
      <c r="D32" s="470"/>
      <c r="E32" s="503"/>
      <c r="F32" s="470"/>
      <c r="G32" s="470"/>
      <c r="H32" s="470"/>
      <c r="I32" s="503"/>
      <c r="J32" s="470"/>
    </row>
    <row r="33" spans="1:10">
      <c r="A33" s="470" t="s">
        <v>562</v>
      </c>
      <c r="B33" s="470"/>
      <c r="C33" s="470"/>
      <c r="D33" s="470"/>
      <c r="E33" s="503"/>
      <c r="F33" s="470"/>
      <c r="G33" s="470"/>
      <c r="H33" s="470"/>
      <c r="I33" s="503"/>
      <c r="J33" s="470"/>
    </row>
    <row r="34" spans="1:10">
      <c r="A34" s="470" t="s">
        <v>561</v>
      </c>
      <c r="B34" s="470"/>
      <c r="C34" s="470"/>
      <c r="D34" s="470"/>
      <c r="E34" s="503"/>
      <c r="F34" s="470"/>
      <c r="G34" s="470"/>
      <c r="H34" s="470"/>
      <c r="I34" s="503"/>
      <c r="J34" s="470"/>
    </row>
    <row r="35" spans="1:10">
      <c r="A35" s="470" t="s">
        <v>560</v>
      </c>
      <c r="B35" s="470"/>
      <c r="C35" s="470"/>
      <c r="D35" s="470"/>
      <c r="E35" s="503"/>
      <c r="F35" s="470"/>
      <c r="G35" s="470"/>
      <c r="H35" s="470"/>
      <c r="I35" s="503"/>
      <c r="J35" s="470"/>
    </row>
    <row r="36" spans="1:10">
      <c r="A36" s="470" t="s">
        <v>559</v>
      </c>
      <c r="B36" s="470"/>
      <c r="C36" s="470"/>
      <c r="D36" s="470"/>
      <c r="E36" s="503"/>
      <c r="F36" s="470"/>
      <c r="G36" s="470"/>
      <c r="H36" s="470"/>
      <c r="I36" s="503"/>
      <c r="J36" s="470"/>
    </row>
    <row r="37" spans="1:10">
      <c r="A37" s="466" t="s">
        <v>550</v>
      </c>
      <c r="B37" s="466"/>
      <c r="C37" s="466"/>
      <c r="D37" s="466"/>
      <c r="E37" s="467"/>
      <c r="F37" s="466"/>
      <c r="G37" s="466"/>
      <c r="H37" s="466"/>
      <c r="I37" s="467"/>
      <c r="J37" s="466"/>
    </row>
    <row r="39" spans="1:10">
      <c r="B39" s="465"/>
      <c r="C39" s="465"/>
      <c r="F39" s="465"/>
      <c r="G39" s="465"/>
    </row>
  </sheetData>
  <printOptions gridLinesSet="0"/>
  <pageMargins left="0.75" right="0.5" top="1" bottom="1" header="0.5" footer="0.5"/>
  <pageSetup firstPageNumber="29" orientation="portrait" useFirstPageNumber="1" horizontalDpi="4294967292" verticalDpi="4294967292" r:id="rId1"/>
  <headerFooter alignWithMargins="0">
    <oddFooter>&amp;C&amp;"Times New Roman,Regular"&amp;P of 31</oddFooter>
  </headerFooter>
  <ignoredErrors>
    <ignoredError sqref="B7:G8"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workbookViewId="0">
      <selection activeCell="U1" sqref="U1"/>
    </sheetView>
  </sheetViews>
  <sheetFormatPr defaultRowHeight="12.75"/>
  <cols>
    <col min="1" max="1" width="22.83203125" style="517" customWidth="1"/>
    <col min="2" max="11" width="7.83203125" style="517" customWidth="1"/>
    <col min="12" max="13" width="7.5" style="517" hidden="1" customWidth="1"/>
    <col min="14" max="15" width="6.5" style="517" hidden="1" customWidth="1"/>
    <col min="16" max="19" width="7" style="517" hidden="1" customWidth="1"/>
    <col min="20" max="20" width="6.5" style="517" customWidth="1"/>
    <col min="21" max="25" width="8.83203125" style="518"/>
    <col min="26" max="262" width="8.83203125" style="517"/>
    <col min="263" max="263" width="26.5" style="517" customWidth="1"/>
    <col min="264" max="267" width="7" style="517" customWidth="1"/>
    <col min="268" max="270" width="7" style="517" bestFit="1" customWidth="1"/>
    <col min="271" max="273" width="7" style="517" customWidth="1"/>
    <col min="274" max="274" width="6.5" style="517" customWidth="1"/>
    <col min="275" max="518" width="8.83203125" style="517"/>
    <col min="519" max="519" width="26.5" style="517" customWidth="1"/>
    <col min="520" max="523" width="7" style="517" customWidth="1"/>
    <col min="524" max="526" width="7" style="517" bestFit="1" customWidth="1"/>
    <col min="527" max="529" width="7" style="517" customWidth="1"/>
    <col min="530" max="530" width="6.5" style="517" customWidth="1"/>
    <col min="531" max="774" width="8.83203125" style="517"/>
    <col min="775" max="775" width="26.5" style="517" customWidth="1"/>
    <col min="776" max="779" width="7" style="517" customWidth="1"/>
    <col min="780" max="782" width="7" style="517" bestFit="1" customWidth="1"/>
    <col min="783" max="785" width="7" style="517" customWidth="1"/>
    <col min="786" max="786" width="6.5" style="517" customWidth="1"/>
    <col min="787" max="1030" width="8.83203125" style="517"/>
    <col min="1031" max="1031" width="26.5" style="517" customWidth="1"/>
    <col min="1032" max="1035" width="7" style="517" customWidth="1"/>
    <col min="1036" max="1038" width="7" style="517" bestFit="1" customWidth="1"/>
    <col min="1039" max="1041" width="7" style="517" customWidth="1"/>
    <col min="1042" max="1042" width="6.5" style="517" customWidth="1"/>
    <col min="1043" max="1286" width="8.83203125" style="517"/>
    <col min="1287" max="1287" width="26.5" style="517" customWidth="1"/>
    <col min="1288" max="1291" width="7" style="517" customWidth="1"/>
    <col min="1292" max="1294" width="7" style="517" bestFit="1" customWidth="1"/>
    <col min="1295" max="1297" width="7" style="517" customWidth="1"/>
    <col min="1298" max="1298" width="6.5" style="517" customWidth="1"/>
    <col min="1299" max="1542" width="8.83203125" style="517"/>
    <col min="1543" max="1543" width="26.5" style="517" customWidth="1"/>
    <col min="1544" max="1547" width="7" style="517" customWidth="1"/>
    <col min="1548" max="1550" width="7" style="517" bestFit="1" customWidth="1"/>
    <col min="1551" max="1553" width="7" style="517" customWidth="1"/>
    <col min="1554" max="1554" width="6.5" style="517" customWidth="1"/>
    <col min="1555" max="1798" width="8.83203125" style="517"/>
    <col min="1799" max="1799" width="26.5" style="517" customWidth="1"/>
    <col min="1800" max="1803" width="7" style="517" customWidth="1"/>
    <col min="1804" max="1806" width="7" style="517" bestFit="1" customWidth="1"/>
    <col min="1807" max="1809" width="7" style="517" customWidth="1"/>
    <col min="1810" max="1810" width="6.5" style="517" customWidth="1"/>
    <col min="1811" max="2054" width="8.83203125" style="517"/>
    <col min="2055" max="2055" width="26.5" style="517" customWidth="1"/>
    <col min="2056" max="2059" width="7" style="517" customWidth="1"/>
    <col min="2060" max="2062" width="7" style="517" bestFit="1" customWidth="1"/>
    <col min="2063" max="2065" width="7" style="517" customWidth="1"/>
    <col min="2066" max="2066" width="6.5" style="517" customWidth="1"/>
    <col min="2067" max="2310" width="8.83203125" style="517"/>
    <col min="2311" max="2311" width="26.5" style="517" customWidth="1"/>
    <col min="2312" max="2315" width="7" style="517" customWidth="1"/>
    <col min="2316" max="2318" width="7" style="517" bestFit="1" customWidth="1"/>
    <col min="2319" max="2321" width="7" style="517" customWidth="1"/>
    <col min="2322" max="2322" width="6.5" style="517" customWidth="1"/>
    <col min="2323" max="2566" width="8.83203125" style="517"/>
    <col min="2567" max="2567" width="26.5" style="517" customWidth="1"/>
    <col min="2568" max="2571" width="7" style="517" customWidth="1"/>
    <col min="2572" max="2574" width="7" style="517" bestFit="1" customWidth="1"/>
    <col min="2575" max="2577" width="7" style="517" customWidth="1"/>
    <col min="2578" max="2578" width="6.5" style="517" customWidth="1"/>
    <col min="2579" max="2822" width="8.83203125" style="517"/>
    <col min="2823" max="2823" width="26.5" style="517" customWidth="1"/>
    <col min="2824" max="2827" width="7" style="517" customWidth="1"/>
    <col min="2828" max="2830" width="7" style="517" bestFit="1" customWidth="1"/>
    <col min="2831" max="2833" width="7" style="517" customWidth="1"/>
    <col min="2834" max="2834" width="6.5" style="517" customWidth="1"/>
    <col min="2835" max="3078" width="8.83203125" style="517"/>
    <col min="3079" max="3079" width="26.5" style="517" customWidth="1"/>
    <col min="3080" max="3083" width="7" style="517" customWidth="1"/>
    <col min="3084" max="3086" width="7" style="517" bestFit="1" customWidth="1"/>
    <col min="3087" max="3089" width="7" style="517" customWidth="1"/>
    <col min="3090" max="3090" width="6.5" style="517" customWidth="1"/>
    <col min="3091" max="3334" width="8.83203125" style="517"/>
    <col min="3335" max="3335" width="26.5" style="517" customWidth="1"/>
    <col min="3336" max="3339" width="7" style="517" customWidth="1"/>
    <col min="3340" max="3342" width="7" style="517" bestFit="1" customWidth="1"/>
    <col min="3343" max="3345" width="7" style="517" customWidth="1"/>
    <col min="3346" max="3346" width="6.5" style="517" customWidth="1"/>
    <col min="3347" max="3590" width="8.83203125" style="517"/>
    <col min="3591" max="3591" width="26.5" style="517" customWidth="1"/>
    <col min="3592" max="3595" width="7" style="517" customWidth="1"/>
    <col min="3596" max="3598" width="7" style="517" bestFit="1" customWidth="1"/>
    <col min="3599" max="3601" width="7" style="517" customWidth="1"/>
    <col min="3602" max="3602" width="6.5" style="517" customWidth="1"/>
    <col min="3603" max="3846" width="8.83203125" style="517"/>
    <col min="3847" max="3847" width="26.5" style="517" customWidth="1"/>
    <col min="3848" max="3851" width="7" style="517" customWidth="1"/>
    <col min="3852" max="3854" width="7" style="517" bestFit="1" customWidth="1"/>
    <col min="3855" max="3857" width="7" style="517" customWidth="1"/>
    <col min="3858" max="3858" width="6.5" style="517" customWidth="1"/>
    <col min="3859" max="4102" width="8.83203125" style="517"/>
    <col min="4103" max="4103" width="26.5" style="517" customWidth="1"/>
    <col min="4104" max="4107" width="7" style="517" customWidth="1"/>
    <col min="4108" max="4110" width="7" style="517" bestFit="1" customWidth="1"/>
    <col min="4111" max="4113" width="7" style="517" customWidth="1"/>
    <col min="4114" max="4114" width="6.5" style="517" customWidth="1"/>
    <col min="4115" max="4358" width="8.83203125" style="517"/>
    <col min="4359" max="4359" width="26.5" style="517" customWidth="1"/>
    <col min="4360" max="4363" width="7" style="517" customWidth="1"/>
    <col min="4364" max="4366" width="7" style="517" bestFit="1" customWidth="1"/>
    <col min="4367" max="4369" width="7" style="517" customWidth="1"/>
    <col min="4370" max="4370" width="6.5" style="517" customWidth="1"/>
    <col min="4371" max="4614" width="8.83203125" style="517"/>
    <col min="4615" max="4615" width="26.5" style="517" customWidth="1"/>
    <col min="4616" max="4619" width="7" style="517" customWidth="1"/>
    <col min="4620" max="4622" width="7" style="517" bestFit="1" customWidth="1"/>
    <col min="4623" max="4625" width="7" style="517" customWidth="1"/>
    <col min="4626" max="4626" width="6.5" style="517" customWidth="1"/>
    <col min="4627" max="4870" width="8.83203125" style="517"/>
    <col min="4871" max="4871" width="26.5" style="517" customWidth="1"/>
    <col min="4872" max="4875" width="7" style="517" customWidth="1"/>
    <col min="4876" max="4878" width="7" style="517" bestFit="1" customWidth="1"/>
    <col min="4879" max="4881" width="7" style="517" customWidth="1"/>
    <col min="4882" max="4882" width="6.5" style="517" customWidth="1"/>
    <col min="4883" max="5126" width="8.83203125" style="517"/>
    <col min="5127" max="5127" width="26.5" style="517" customWidth="1"/>
    <col min="5128" max="5131" width="7" style="517" customWidth="1"/>
    <col min="5132" max="5134" width="7" style="517" bestFit="1" customWidth="1"/>
    <col min="5135" max="5137" width="7" style="517" customWidth="1"/>
    <col min="5138" max="5138" width="6.5" style="517" customWidth="1"/>
    <col min="5139" max="5382" width="8.83203125" style="517"/>
    <col min="5383" max="5383" width="26.5" style="517" customWidth="1"/>
    <col min="5384" max="5387" width="7" style="517" customWidth="1"/>
    <col min="5388" max="5390" width="7" style="517" bestFit="1" customWidth="1"/>
    <col min="5391" max="5393" width="7" style="517" customWidth="1"/>
    <col min="5394" max="5394" width="6.5" style="517" customWidth="1"/>
    <col min="5395" max="5638" width="8.83203125" style="517"/>
    <col min="5639" max="5639" width="26.5" style="517" customWidth="1"/>
    <col min="5640" max="5643" width="7" style="517" customWidth="1"/>
    <col min="5644" max="5646" width="7" style="517" bestFit="1" customWidth="1"/>
    <col min="5647" max="5649" width="7" style="517" customWidth="1"/>
    <col min="5650" max="5650" width="6.5" style="517" customWidth="1"/>
    <col min="5651" max="5894" width="8.83203125" style="517"/>
    <col min="5895" max="5895" width="26.5" style="517" customWidth="1"/>
    <col min="5896" max="5899" width="7" style="517" customWidth="1"/>
    <col min="5900" max="5902" width="7" style="517" bestFit="1" customWidth="1"/>
    <col min="5903" max="5905" width="7" style="517" customWidth="1"/>
    <col min="5906" max="5906" width="6.5" style="517" customWidth="1"/>
    <col min="5907" max="6150" width="8.83203125" style="517"/>
    <col min="6151" max="6151" width="26.5" style="517" customWidth="1"/>
    <col min="6152" max="6155" width="7" style="517" customWidth="1"/>
    <col min="6156" max="6158" width="7" style="517" bestFit="1" customWidth="1"/>
    <col min="6159" max="6161" width="7" style="517" customWidth="1"/>
    <col min="6162" max="6162" width="6.5" style="517" customWidth="1"/>
    <col min="6163" max="6406" width="8.83203125" style="517"/>
    <col min="6407" max="6407" width="26.5" style="517" customWidth="1"/>
    <col min="6408" max="6411" width="7" style="517" customWidth="1"/>
    <col min="6412" max="6414" width="7" style="517" bestFit="1" customWidth="1"/>
    <col min="6415" max="6417" width="7" style="517" customWidth="1"/>
    <col min="6418" max="6418" width="6.5" style="517" customWidth="1"/>
    <col min="6419" max="6662" width="8.83203125" style="517"/>
    <col min="6663" max="6663" width="26.5" style="517" customWidth="1"/>
    <col min="6664" max="6667" width="7" style="517" customWidth="1"/>
    <col min="6668" max="6670" width="7" style="517" bestFit="1" customWidth="1"/>
    <col min="6671" max="6673" width="7" style="517" customWidth="1"/>
    <col min="6674" max="6674" width="6.5" style="517" customWidth="1"/>
    <col min="6675" max="6918" width="8.83203125" style="517"/>
    <col min="6919" max="6919" width="26.5" style="517" customWidth="1"/>
    <col min="6920" max="6923" width="7" style="517" customWidth="1"/>
    <col min="6924" max="6926" width="7" style="517" bestFit="1" customWidth="1"/>
    <col min="6927" max="6929" width="7" style="517" customWidth="1"/>
    <col min="6930" max="6930" width="6.5" style="517" customWidth="1"/>
    <col min="6931" max="7174" width="8.83203125" style="517"/>
    <col min="7175" max="7175" width="26.5" style="517" customWidth="1"/>
    <col min="7176" max="7179" width="7" style="517" customWidth="1"/>
    <col min="7180" max="7182" width="7" style="517" bestFit="1" customWidth="1"/>
    <col min="7183" max="7185" width="7" style="517" customWidth="1"/>
    <col min="7186" max="7186" width="6.5" style="517" customWidth="1"/>
    <col min="7187" max="7430" width="8.83203125" style="517"/>
    <col min="7431" max="7431" width="26.5" style="517" customWidth="1"/>
    <col min="7432" max="7435" width="7" style="517" customWidth="1"/>
    <col min="7436" max="7438" width="7" style="517" bestFit="1" customWidth="1"/>
    <col min="7439" max="7441" width="7" style="517" customWidth="1"/>
    <col min="7442" max="7442" width="6.5" style="517" customWidth="1"/>
    <col min="7443" max="7686" width="8.83203125" style="517"/>
    <col min="7687" max="7687" width="26.5" style="517" customWidth="1"/>
    <col min="7688" max="7691" width="7" style="517" customWidth="1"/>
    <col min="7692" max="7694" width="7" style="517" bestFit="1" customWidth="1"/>
    <col min="7695" max="7697" width="7" style="517" customWidth="1"/>
    <col min="7698" max="7698" width="6.5" style="517" customWidth="1"/>
    <col min="7699" max="7942" width="8.83203125" style="517"/>
    <col min="7943" max="7943" width="26.5" style="517" customWidth="1"/>
    <col min="7944" max="7947" width="7" style="517" customWidth="1"/>
    <col min="7948" max="7950" width="7" style="517" bestFit="1" customWidth="1"/>
    <col min="7951" max="7953" width="7" style="517" customWidth="1"/>
    <col min="7954" max="7954" width="6.5" style="517" customWidth="1"/>
    <col min="7955" max="8198" width="8.83203125" style="517"/>
    <col min="8199" max="8199" width="26.5" style="517" customWidth="1"/>
    <col min="8200" max="8203" width="7" style="517" customWidth="1"/>
    <col min="8204" max="8206" width="7" style="517" bestFit="1" customWidth="1"/>
    <col min="8207" max="8209" width="7" style="517" customWidth="1"/>
    <col min="8210" max="8210" width="6.5" style="517" customWidth="1"/>
    <col min="8211" max="8454" width="8.83203125" style="517"/>
    <col min="8455" max="8455" width="26.5" style="517" customWidth="1"/>
    <col min="8456" max="8459" width="7" style="517" customWidth="1"/>
    <col min="8460" max="8462" width="7" style="517" bestFit="1" customWidth="1"/>
    <col min="8463" max="8465" width="7" style="517" customWidth="1"/>
    <col min="8466" max="8466" width="6.5" style="517" customWidth="1"/>
    <col min="8467" max="8710" width="8.83203125" style="517"/>
    <col min="8711" max="8711" width="26.5" style="517" customWidth="1"/>
    <col min="8712" max="8715" width="7" style="517" customWidth="1"/>
    <col min="8716" max="8718" width="7" style="517" bestFit="1" customWidth="1"/>
    <col min="8719" max="8721" width="7" style="517" customWidth="1"/>
    <col min="8722" max="8722" width="6.5" style="517" customWidth="1"/>
    <col min="8723" max="8966" width="8.83203125" style="517"/>
    <col min="8967" max="8967" width="26.5" style="517" customWidth="1"/>
    <col min="8968" max="8971" width="7" style="517" customWidth="1"/>
    <col min="8972" max="8974" width="7" style="517" bestFit="1" customWidth="1"/>
    <col min="8975" max="8977" width="7" style="517" customWidth="1"/>
    <col min="8978" max="8978" width="6.5" style="517" customWidth="1"/>
    <col min="8979" max="9222" width="8.83203125" style="517"/>
    <col min="9223" max="9223" width="26.5" style="517" customWidth="1"/>
    <col min="9224" max="9227" width="7" style="517" customWidth="1"/>
    <col min="9228" max="9230" width="7" style="517" bestFit="1" customWidth="1"/>
    <col min="9231" max="9233" width="7" style="517" customWidth="1"/>
    <col min="9234" max="9234" width="6.5" style="517" customWidth="1"/>
    <col min="9235" max="9478" width="8.83203125" style="517"/>
    <col min="9479" max="9479" width="26.5" style="517" customWidth="1"/>
    <col min="9480" max="9483" width="7" style="517" customWidth="1"/>
    <col min="9484" max="9486" width="7" style="517" bestFit="1" customWidth="1"/>
    <col min="9487" max="9489" width="7" style="517" customWidth="1"/>
    <col min="9490" max="9490" width="6.5" style="517" customWidth="1"/>
    <col min="9491" max="9734" width="8.83203125" style="517"/>
    <col min="9735" max="9735" width="26.5" style="517" customWidth="1"/>
    <col min="9736" max="9739" width="7" style="517" customWidth="1"/>
    <col min="9740" max="9742" width="7" style="517" bestFit="1" customWidth="1"/>
    <col min="9743" max="9745" width="7" style="517" customWidth="1"/>
    <col min="9746" max="9746" width="6.5" style="517" customWidth="1"/>
    <col min="9747" max="9990" width="8.83203125" style="517"/>
    <col min="9991" max="9991" width="26.5" style="517" customWidth="1"/>
    <col min="9992" max="9995" width="7" style="517" customWidth="1"/>
    <col min="9996" max="9998" width="7" style="517" bestFit="1" customWidth="1"/>
    <col min="9999" max="10001" width="7" style="517" customWidth="1"/>
    <col min="10002" max="10002" width="6.5" style="517" customWidth="1"/>
    <col min="10003" max="10246" width="8.83203125" style="517"/>
    <col min="10247" max="10247" width="26.5" style="517" customWidth="1"/>
    <col min="10248" max="10251" width="7" style="517" customWidth="1"/>
    <col min="10252" max="10254" width="7" style="517" bestFit="1" customWidth="1"/>
    <col min="10255" max="10257" width="7" style="517" customWidth="1"/>
    <col min="10258" max="10258" width="6.5" style="517" customWidth="1"/>
    <col min="10259" max="10502" width="8.83203125" style="517"/>
    <col min="10503" max="10503" width="26.5" style="517" customWidth="1"/>
    <col min="10504" max="10507" width="7" style="517" customWidth="1"/>
    <col min="10508" max="10510" width="7" style="517" bestFit="1" customWidth="1"/>
    <col min="10511" max="10513" width="7" style="517" customWidth="1"/>
    <col min="10514" max="10514" width="6.5" style="517" customWidth="1"/>
    <col min="10515" max="10758" width="8.83203125" style="517"/>
    <col min="10759" max="10759" width="26.5" style="517" customWidth="1"/>
    <col min="10760" max="10763" width="7" style="517" customWidth="1"/>
    <col min="10764" max="10766" width="7" style="517" bestFit="1" customWidth="1"/>
    <col min="10767" max="10769" width="7" style="517" customWidth="1"/>
    <col min="10770" max="10770" width="6.5" style="517" customWidth="1"/>
    <col min="10771" max="11014" width="8.83203125" style="517"/>
    <col min="11015" max="11015" width="26.5" style="517" customWidth="1"/>
    <col min="11016" max="11019" width="7" style="517" customWidth="1"/>
    <col min="11020" max="11022" width="7" style="517" bestFit="1" customWidth="1"/>
    <col min="11023" max="11025" width="7" style="517" customWidth="1"/>
    <col min="11026" max="11026" width="6.5" style="517" customWidth="1"/>
    <col min="11027" max="11270" width="8.83203125" style="517"/>
    <col min="11271" max="11271" width="26.5" style="517" customWidth="1"/>
    <col min="11272" max="11275" width="7" style="517" customWidth="1"/>
    <col min="11276" max="11278" width="7" style="517" bestFit="1" customWidth="1"/>
    <col min="11279" max="11281" width="7" style="517" customWidth="1"/>
    <col min="11282" max="11282" width="6.5" style="517" customWidth="1"/>
    <col min="11283" max="11526" width="8.83203125" style="517"/>
    <col min="11527" max="11527" width="26.5" style="517" customWidth="1"/>
    <col min="11528" max="11531" width="7" style="517" customWidth="1"/>
    <col min="11532" max="11534" width="7" style="517" bestFit="1" customWidth="1"/>
    <col min="11535" max="11537" width="7" style="517" customWidth="1"/>
    <col min="11538" max="11538" width="6.5" style="517" customWidth="1"/>
    <col min="11539" max="11782" width="8.83203125" style="517"/>
    <col min="11783" max="11783" width="26.5" style="517" customWidth="1"/>
    <col min="11784" max="11787" width="7" style="517" customWidth="1"/>
    <col min="11788" max="11790" width="7" style="517" bestFit="1" customWidth="1"/>
    <col min="11791" max="11793" width="7" style="517" customWidth="1"/>
    <col min="11794" max="11794" width="6.5" style="517" customWidth="1"/>
    <col min="11795" max="12038" width="8.83203125" style="517"/>
    <col min="12039" max="12039" width="26.5" style="517" customWidth="1"/>
    <col min="12040" max="12043" width="7" style="517" customWidth="1"/>
    <col min="12044" max="12046" width="7" style="517" bestFit="1" customWidth="1"/>
    <col min="12047" max="12049" width="7" style="517" customWidth="1"/>
    <col min="12050" max="12050" width="6.5" style="517" customWidth="1"/>
    <col min="12051" max="12294" width="8.83203125" style="517"/>
    <col min="12295" max="12295" width="26.5" style="517" customWidth="1"/>
    <col min="12296" max="12299" width="7" style="517" customWidth="1"/>
    <col min="12300" max="12302" width="7" style="517" bestFit="1" customWidth="1"/>
    <col min="12303" max="12305" width="7" style="517" customWidth="1"/>
    <col min="12306" max="12306" width="6.5" style="517" customWidth="1"/>
    <col min="12307" max="12550" width="8.83203125" style="517"/>
    <col min="12551" max="12551" width="26.5" style="517" customWidth="1"/>
    <col min="12552" max="12555" width="7" style="517" customWidth="1"/>
    <col min="12556" max="12558" width="7" style="517" bestFit="1" customWidth="1"/>
    <col min="12559" max="12561" width="7" style="517" customWidth="1"/>
    <col min="12562" max="12562" width="6.5" style="517" customWidth="1"/>
    <col min="12563" max="12806" width="8.83203125" style="517"/>
    <col min="12807" max="12807" width="26.5" style="517" customWidth="1"/>
    <col min="12808" max="12811" width="7" style="517" customWidth="1"/>
    <col min="12812" max="12814" width="7" style="517" bestFit="1" customWidth="1"/>
    <col min="12815" max="12817" width="7" style="517" customWidth="1"/>
    <col min="12818" max="12818" width="6.5" style="517" customWidth="1"/>
    <col min="12819" max="13062" width="8.83203125" style="517"/>
    <col min="13063" max="13063" width="26.5" style="517" customWidth="1"/>
    <col min="13064" max="13067" width="7" style="517" customWidth="1"/>
    <col min="13068" max="13070" width="7" style="517" bestFit="1" customWidth="1"/>
    <col min="13071" max="13073" width="7" style="517" customWidth="1"/>
    <col min="13074" max="13074" width="6.5" style="517" customWidth="1"/>
    <col min="13075" max="13318" width="8.83203125" style="517"/>
    <col min="13319" max="13319" width="26.5" style="517" customWidth="1"/>
    <col min="13320" max="13323" width="7" style="517" customWidth="1"/>
    <col min="13324" max="13326" width="7" style="517" bestFit="1" customWidth="1"/>
    <col min="13327" max="13329" width="7" style="517" customWidth="1"/>
    <col min="13330" max="13330" width="6.5" style="517" customWidth="1"/>
    <col min="13331" max="13574" width="8.83203125" style="517"/>
    <col min="13575" max="13575" width="26.5" style="517" customWidth="1"/>
    <col min="13576" max="13579" width="7" style="517" customWidth="1"/>
    <col min="13580" max="13582" width="7" style="517" bestFit="1" customWidth="1"/>
    <col min="13583" max="13585" width="7" style="517" customWidth="1"/>
    <col min="13586" max="13586" width="6.5" style="517" customWidth="1"/>
    <col min="13587" max="13830" width="8.83203125" style="517"/>
    <col min="13831" max="13831" width="26.5" style="517" customWidth="1"/>
    <col min="13832" max="13835" width="7" style="517" customWidth="1"/>
    <col min="13836" max="13838" width="7" style="517" bestFit="1" customWidth="1"/>
    <col min="13839" max="13841" width="7" style="517" customWidth="1"/>
    <col min="13842" max="13842" width="6.5" style="517" customWidth="1"/>
    <col min="13843" max="14086" width="8.83203125" style="517"/>
    <col min="14087" max="14087" width="26.5" style="517" customWidth="1"/>
    <col min="14088" max="14091" width="7" style="517" customWidth="1"/>
    <col min="14092" max="14094" width="7" style="517" bestFit="1" customWidth="1"/>
    <col min="14095" max="14097" width="7" style="517" customWidth="1"/>
    <col min="14098" max="14098" width="6.5" style="517" customWidth="1"/>
    <col min="14099" max="14342" width="8.83203125" style="517"/>
    <col min="14343" max="14343" width="26.5" style="517" customWidth="1"/>
    <col min="14344" max="14347" width="7" style="517" customWidth="1"/>
    <col min="14348" max="14350" width="7" style="517" bestFit="1" customWidth="1"/>
    <col min="14351" max="14353" width="7" style="517" customWidth="1"/>
    <col min="14354" max="14354" width="6.5" style="517" customWidth="1"/>
    <col min="14355" max="14598" width="8.83203125" style="517"/>
    <col min="14599" max="14599" width="26.5" style="517" customWidth="1"/>
    <col min="14600" max="14603" width="7" style="517" customWidth="1"/>
    <col min="14604" max="14606" width="7" style="517" bestFit="1" customWidth="1"/>
    <col min="14607" max="14609" width="7" style="517" customWidth="1"/>
    <col min="14610" max="14610" width="6.5" style="517" customWidth="1"/>
    <col min="14611" max="14854" width="8.83203125" style="517"/>
    <col min="14855" max="14855" width="26.5" style="517" customWidth="1"/>
    <col min="14856" max="14859" width="7" style="517" customWidth="1"/>
    <col min="14860" max="14862" width="7" style="517" bestFit="1" customWidth="1"/>
    <col min="14863" max="14865" width="7" style="517" customWidth="1"/>
    <col min="14866" max="14866" width="6.5" style="517" customWidth="1"/>
    <col min="14867" max="15110" width="8.83203125" style="517"/>
    <col min="15111" max="15111" width="26.5" style="517" customWidth="1"/>
    <col min="15112" max="15115" width="7" style="517" customWidth="1"/>
    <col min="15116" max="15118" width="7" style="517" bestFit="1" customWidth="1"/>
    <col min="15119" max="15121" width="7" style="517" customWidth="1"/>
    <col min="15122" max="15122" width="6.5" style="517" customWidth="1"/>
    <col min="15123" max="15366" width="8.83203125" style="517"/>
    <col min="15367" max="15367" width="26.5" style="517" customWidth="1"/>
    <col min="15368" max="15371" width="7" style="517" customWidth="1"/>
    <col min="15372" max="15374" width="7" style="517" bestFit="1" customWidth="1"/>
    <col min="15375" max="15377" width="7" style="517" customWidth="1"/>
    <col min="15378" max="15378" width="6.5" style="517" customWidth="1"/>
    <col min="15379" max="15622" width="8.83203125" style="517"/>
    <col min="15623" max="15623" width="26.5" style="517" customWidth="1"/>
    <col min="15624" max="15627" width="7" style="517" customWidth="1"/>
    <col min="15628" max="15630" width="7" style="517" bestFit="1" customWidth="1"/>
    <col min="15631" max="15633" width="7" style="517" customWidth="1"/>
    <col min="15634" max="15634" width="6.5" style="517" customWidth="1"/>
    <col min="15635" max="15878" width="8.83203125" style="517"/>
    <col min="15879" max="15879" width="26.5" style="517" customWidth="1"/>
    <col min="15880" max="15883" width="7" style="517" customWidth="1"/>
    <col min="15884" max="15886" width="7" style="517" bestFit="1" customWidth="1"/>
    <col min="15887" max="15889" width="7" style="517" customWidth="1"/>
    <col min="15890" max="15890" width="6.5" style="517" customWidth="1"/>
    <col min="15891" max="16134" width="8.83203125" style="517"/>
    <col min="16135" max="16135" width="26.5" style="517" customWidth="1"/>
    <col min="16136" max="16139" width="7" style="517" customWidth="1"/>
    <col min="16140" max="16142" width="7" style="517" bestFit="1" customWidth="1"/>
    <col min="16143" max="16145" width="7" style="517" customWidth="1"/>
    <col min="16146" max="16146" width="6.5" style="517" customWidth="1"/>
    <col min="16147" max="16382" width="8.83203125" style="517"/>
    <col min="16383" max="16384" width="9.1640625" style="517" customWidth="1"/>
  </cols>
  <sheetData>
    <row r="1" spans="1:25" ht="11.1" customHeight="1">
      <c r="A1" s="550" t="s">
        <v>570</v>
      </c>
      <c r="B1" s="550"/>
      <c r="C1" s="550"/>
      <c r="D1" s="550"/>
      <c r="E1" s="550"/>
      <c r="F1" s="550"/>
      <c r="G1" s="550"/>
      <c r="H1" s="550"/>
      <c r="I1" s="550"/>
      <c r="J1" s="550"/>
      <c r="K1" s="550"/>
      <c r="L1" s="550"/>
      <c r="M1" s="550"/>
      <c r="N1" s="549"/>
      <c r="O1" s="549"/>
      <c r="P1" s="549"/>
      <c r="Q1" s="548"/>
      <c r="R1" s="548"/>
      <c r="S1" s="548"/>
      <c r="T1" s="548"/>
    </row>
    <row r="2" spans="1:25" ht="13.5" customHeight="1">
      <c r="A2" s="550" t="s">
        <v>569</v>
      </c>
      <c r="B2" s="550"/>
      <c r="C2" s="550"/>
      <c r="D2" s="550"/>
      <c r="E2" s="550"/>
      <c r="F2" s="550"/>
      <c r="G2" s="550"/>
      <c r="H2" s="550"/>
      <c r="I2" s="550"/>
      <c r="J2" s="550"/>
      <c r="K2" s="550"/>
      <c r="L2" s="550"/>
      <c r="M2" s="550"/>
      <c r="N2" s="549"/>
      <c r="O2" s="549"/>
      <c r="P2" s="549"/>
      <c r="Q2" s="548"/>
      <c r="R2" s="548"/>
      <c r="S2" s="548"/>
      <c r="T2" s="548"/>
    </row>
    <row r="3" spans="1:25" ht="12" customHeight="1">
      <c r="A3" s="550" t="s">
        <v>543</v>
      </c>
      <c r="B3" s="550"/>
      <c r="C3" s="550"/>
      <c r="D3" s="550"/>
      <c r="E3" s="550"/>
      <c r="F3" s="550"/>
      <c r="G3" s="550"/>
      <c r="H3" s="550"/>
      <c r="I3" s="550"/>
      <c r="J3" s="550"/>
      <c r="K3" s="550"/>
      <c r="L3" s="550"/>
      <c r="M3" s="550"/>
      <c r="N3" s="549"/>
      <c r="O3" s="549"/>
      <c r="P3" s="549"/>
      <c r="Q3" s="548"/>
      <c r="R3" s="548"/>
      <c r="S3" s="548"/>
      <c r="T3" s="548"/>
    </row>
    <row r="4" spans="1:25">
      <c r="A4" s="547"/>
      <c r="B4" s="547"/>
      <c r="C4" s="547"/>
      <c r="D4" s="547"/>
      <c r="E4" s="547"/>
      <c r="F4" s="547"/>
      <c r="G4" s="547"/>
      <c r="H4" s="547"/>
      <c r="I4" s="547"/>
      <c r="J4" s="547"/>
      <c r="K4" s="547"/>
      <c r="L4" s="547"/>
      <c r="M4" s="547"/>
      <c r="N4" s="545"/>
      <c r="O4" s="545"/>
      <c r="Q4" s="545"/>
      <c r="R4" s="546"/>
      <c r="S4" s="545"/>
      <c r="T4" s="545"/>
    </row>
    <row r="5" spans="1:25" s="541" customFormat="1" ht="16.5" customHeight="1">
      <c r="A5" s="544" t="s">
        <v>568</v>
      </c>
      <c r="B5" s="544">
        <v>2018</v>
      </c>
      <c r="C5" s="544">
        <v>2017</v>
      </c>
      <c r="D5" s="544">
        <v>2016</v>
      </c>
      <c r="E5" s="544">
        <v>2015</v>
      </c>
      <c r="F5" s="544">
        <v>2014</v>
      </c>
      <c r="G5" s="544">
        <v>2013</v>
      </c>
      <c r="H5" s="544">
        <v>2012</v>
      </c>
      <c r="I5" s="544">
        <v>2011</v>
      </c>
      <c r="J5" s="544">
        <v>2010</v>
      </c>
      <c r="K5" s="544">
        <v>2009</v>
      </c>
      <c r="L5" s="544">
        <v>2008</v>
      </c>
      <c r="M5" s="544">
        <v>2007</v>
      </c>
      <c r="N5" s="543">
        <v>2006</v>
      </c>
      <c r="O5" s="543">
        <v>2005</v>
      </c>
      <c r="P5" s="543">
        <v>2004</v>
      </c>
      <c r="Q5" s="543">
        <v>2003</v>
      </c>
      <c r="R5" s="543">
        <v>2002</v>
      </c>
      <c r="S5" s="543">
        <v>2001</v>
      </c>
      <c r="T5" s="542"/>
      <c r="U5" s="518"/>
      <c r="V5" s="518"/>
      <c r="W5" s="518"/>
      <c r="X5" s="518"/>
      <c r="Y5" s="518"/>
    </row>
    <row r="6" spans="1:25">
      <c r="A6" s="540" t="s">
        <v>17</v>
      </c>
      <c r="B6" s="539">
        <f t="shared" ref="B6:S6" si="0">(B8+B9+B11)</f>
        <v>26813</v>
      </c>
      <c r="C6" s="539">
        <f t="shared" si="0"/>
        <v>22815</v>
      </c>
      <c r="D6" s="539">
        <f t="shared" si="0"/>
        <v>21806</v>
      </c>
      <c r="E6" s="539">
        <f t="shared" si="0"/>
        <v>20173</v>
      </c>
      <c r="F6" s="539">
        <f t="shared" si="0"/>
        <v>21533</v>
      </c>
      <c r="G6" s="539">
        <f t="shared" si="0"/>
        <v>18218</v>
      </c>
      <c r="H6" s="539">
        <f t="shared" si="0"/>
        <v>18835</v>
      </c>
      <c r="I6" s="539">
        <f t="shared" si="0"/>
        <v>18677</v>
      </c>
      <c r="J6" s="539">
        <f t="shared" si="0"/>
        <v>17603</v>
      </c>
      <c r="K6" s="539">
        <f t="shared" si="0"/>
        <v>25337</v>
      </c>
      <c r="L6" s="539">
        <f t="shared" si="0"/>
        <v>23686</v>
      </c>
      <c r="M6" s="539">
        <f t="shared" si="0"/>
        <v>22342</v>
      </c>
      <c r="N6" s="538">
        <f t="shared" si="0"/>
        <v>20491</v>
      </c>
      <c r="O6" s="538">
        <f t="shared" si="0"/>
        <v>20466</v>
      </c>
      <c r="P6" s="538">
        <f t="shared" si="0"/>
        <v>22057</v>
      </c>
      <c r="Q6" s="538">
        <f t="shared" si="0"/>
        <v>21851</v>
      </c>
      <c r="R6" s="538">
        <f t="shared" si="0"/>
        <v>27746</v>
      </c>
      <c r="S6" s="538">
        <f t="shared" si="0"/>
        <v>25436</v>
      </c>
      <c r="T6" s="537"/>
    </row>
    <row r="7" spans="1:25">
      <c r="A7" s="527" t="s">
        <v>56</v>
      </c>
      <c r="B7" s="536"/>
      <c r="C7" s="536"/>
      <c r="D7" s="536"/>
      <c r="E7" s="536"/>
      <c r="F7" s="536"/>
      <c r="G7" s="536"/>
      <c r="H7" s="536"/>
      <c r="I7" s="536"/>
      <c r="J7" s="536"/>
      <c r="K7" s="536"/>
      <c r="L7" s="536"/>
      <c r="M7" s="535"/>
      <c r="N7" s="534"/>
      <c r="O7" s="534"/>
      <c r="P7" s="534"/>
      <c r="Q7" s="534"/>
      <c r="R7" s="534"/>
      <c r="S7" s="534"/>
      <c r="T7" s="533"/>
    </row>
    <row r="8" spans="1:25">
      <c r="A8" s="529" t="s">
        <v>196</v>
      </c>
      <c r="B8" s="532">
        <v>11822</v>
      </c>
      <c r="C8" s="532">
        <v>9878</v>
      </c>
      <c r="D8" s="532">
        <v>9372</v>
      </c>
      <c r="E8" s="532">
        <v>8613</v>
      </c>
      <c r="F8" s="532">
        <v>8892</v>
      </c>
      <c r="G8" s="532">
        <v>7827</v>
      </c>
      <c r="H8" s="532">
        <v>7963</v>
      </c>
      <c r="I8" s="532">
        <v>7837</v>
      </c>
      <c r="J8" s="532">
        <v>7607</v>
      </c>
      <c r="K8" s="526">
        <v>11283</v>
      </c>
      <c r="L8" s="526">
        <v>10703</v>
      </c>
      <c r="M8" s="526">
        <v>10293</v>
      </c>
      <c r="N8" s="531">
        <v>9490</v>
      </c>
      <c r="O8" s="531">
        <v>9452</v>
      </c>
      <c r="P8" s="531">
        <v>10486</v>
      </c>
      <c r="Q8" s="531">
        <v>10858</v>
      </c>
      <c r="R8" s="531">
        <v>13891</v>
      </c>
      <c r="S8" s="531">
        <v>12547</v>
      </c>
      <c r="T8" s="530"/>
    </row>
    <row r="9" spans="1:25">
      <c r="A9" s="529" t="s">
        <v>236</v>
      </c>
      <c r="B9" s="526">
        <v>13397</v>
      </c>
      <c r="C9" s="526">
        <v>11159</v>
      </c>
      <c r="D9" s="526">
        <v>10666</v>
      </c>
      <c r="E9" s="526">
        <v>9591</v>
      </c>
      <c r="F9" s="526">
        <v>10225</v>
      </c>
      <c r="G9" s="526">
        <v>8496</v>
      </c>
      <c r="H9" s="526">
        <v>9005</v>
      </c>
      <c r="I9" s="526">
        <v>8865</v>
      </c>
      <c r="J9" s="526">
        <v>8391</v>
      </c>
      <c r="K9" s="526">
        <v>11753</v>
      </c>
      <c r="L9" s="526">
        <v>10916</v>
      </c>
      <c r="M9" s="528">
        <v>9735</v>
      </c>
      <c r="N9" s="507">
        <v>8999</v>
      </c>
      <c r="O9" s="507">
        <v>9168</v>
      </c>
      <c r="P9" s="507">
        <v>10144</v>
      </c>
      <c r="Q9" s="507">
        <v>9979</v>
      </c>
      <c r="R9" s="507">
        <v>12779</v>
      </c>
      <c r="S9" s="507">
        <v>12077</v>
      </c>
      <c r="T9" s="520"/>
    </row>
    <row r="10" spans="1:25">
      <c r="A10" s="527"/>
      <c r="B10" s="526"/>
      <c r="C10" s="526"/>
      <c r="D10" s="526"/>
      <c r="E10" s="526"/>
      <c r="F10" s="526"/>
      <c r="G10" s="526"/>
      <c r="H10" s="526"/>
      <c r="I10" s="526"/>
      <c r="J10" s="526"/>
      <c r="K10" s="526"/>
      <c r="L10" s="526"/>
      <c r="M10" s="525"/>
      <c r="N10" s="524"/>
      <c r="O10" s="524"/>
      <c r="P10" s="524"/>
      <c r="Q10" s="524"/>
      <c r="R10" s="524"/>
      <c r="S10" s="523"/>
      <c r="T10" s="523"/>
    </row>
    <row r="11" spans="1:25">
      <c r="A11" s="522" t="s">
        <v>505</v>
      </c>
      <c r="B11" s="521">
        <v>1594</v>
      </c>
      <c r="C11" s="521">
        <v>1778</v>
      </c>
      <c r="D11" s="521">
        <v>1768</v>
      </c>
      <c r="E11" s="521">
        <v>1969</v>
      </c>
      <c r="F11" s="521">
        <v>2416</v>
      </c>
      <c r="G11" s="521">
        <v>1895</v>
      </c>
      <c r="H11" s="521">
        <v>1867</v>
      </c>
      <c r="I11" s="521">
        <v>1975</v>
      </c>
      <c r="J11" s="521">
        <v>1605</v>
      </c>
      <c r="K11" s="521">
        <v>2301</v>
      </c>
      <c r="L11" s="521">
        <v>2067</v>
      </c>
      <c r="M11" s="521">
        <v>2314</v>
      </c>
      <c r="N11" s="506">
        <v>2002</v>
      </c>
      <c r="O11" s="506">
        <v>1846</v>
      </c>
      <c r="P11" s="506">
        <v>1427</v>
      </c>
      <c r="Q11" s="506">
        <v>1014</v>
      </c>
      <c r="R11" s="506">
        <v>1076</v>
      </c>
      <c r="S11" s="506">
        <v>812</v>
      </c>
      <c r="T11" s="520"/>
    </row>
    <row r="12" spans="1:25">
      <c r="T12" s="519"/>
    </row>
    <row r="13" spans="1:25">
      <c r="N13" s="518"/>
      <c r="O13" s="518"/>
      <c r="T13" s="518"/>
    </row>
    <row r="14" spans="1:25">
      <c r="N14" s="518"/>
      <c r="O14" s="518"/>
      <c r="T14" s="518"/>
    </row>
    <row r="15" spans="1:25">
      <c r="N15" s="518"/>
      <c r="O15" s="518"/>
      <c r="T15" s="518"/>
    </row>
    <row r="16" spans="1:25">
      <c r="N16" s="518"/>
      <c r="O16" s="518"/>
      <c r="T16" s="518"/>
    </row>
    <row r="17" spans="14:20">
      <c r="N17" s="518"/>
      <c r="O17" s="518"/>
      <c r="T17" s="518"/>
    </row>
    <row r="18" spans="14:20">
      <c r="N18" s="518"/>
      <c r="O18" s="518"/>
      <c r="T18" s="518"/>
    </row>
    <row r="19" spans="14:20">
      <c r="N19" s="518"/>
      <c r="O19" s="518"/>
      <c r="T19" s="518"/>
    </row>
    <row r="20" spans="14:20">
      <c r="N20" s="518"/>
      <c r="O20" s="518"/>
      <c r="T20" s="518"/>
    </row>
    <row r="21" spans="14:20">
      <c r="N21" s="518"/>
      <c r="O21" s="518"/>
      <c r="T21" s="518"/>
    </row>
    <row r="22" spans="14:20">
      <c r="N22" s="518"/>
      <c r="O22" s="518"/>
      <c r="T22" s="518"/>
    </row>
    <row r="23" spans="14:20">
      <c r="N23" s="518"/>
      <c r="O23" s="518"/>
      <c r="T23" s="518"/>
    </row>
    <row r="24" spans="14:20">
      <c r="N24" s="518"/>
      <c r="O24" s="518"/>
      <c r="T24" s="518"/>
    </row>
    <row r="25" spans="14:20">
      <c r="N25" s="518"/>
      <c r="O25" s="518"/>
      <c r="T25" s="518"/>
    </row>
    <row r="26" spans="14:20">
      <c r="N26" s="518"/>
      <c r="O26" s="518"/>
      <c r="T26" s="518"/>
    </row>
    <row r="27" spans="14:20">
      <c r="N27" s="518"/>
      <c r="O27" s="518"/>
      <c r="T27" s="518"/>
    </row>
    <row r="28" spans="14:20">
      <c r="N28" s="518"/>
      <c r="O28" s="518"/>
      <c r="T28" s="518"/>
    </row>
    <row r="29" spans="14:20">
      <c r="N29" s="518"/>
      <c r="O29" s="518"/>
      <c r="T29" s="518"/>
    </row>
    <row r="30" spans="14:20">
      <c r="N30" s="518"/>
      <c r="O30" s="518"/>
      <c r="T30" s="518"/>
    </row>
    <row r="31" spans="14:20">
      <c r="N31" s="518"/>
      <c r="O31" s="518"/>
      <c r="T31" s="518"/>
    </row>
    <row r="32" spans="14:20">
      <c r="N32" s="518"/>
      <c r="O32" s="518"/>
      <c r="T32" s="518"/>
    </row>
    <row r="33" spans="14:20">
      <c r="N33" s="518"/>
      <c r="O33" s="518"/>
      <c r="T33" s="518"/>
    </row>
    <row r="34" spans="14:20">
      <c r="N34" s="518"/>
      <c r="O34" s="518"/>
      <c r="T34" s="518"/>
    </row>
    <row r="35" spans="14:20">
      <c r="N35" s="518"/>
      <c r="O35" s="518"/>
      <c r="T35" s="518"/>
    </row>
    <row r="36" spans="14:20">
      <c r="N36" s="518"/>
      <c r="O36" s="518"/>
      <c r="T36" s="518"/>
    </row>
    <row r="37" spans="14:20">
      <c r="N37" s="518"/>
      <c r="O37" s="518"/>
      <c r="T37" s="518"/>
    </row>
    <row r="38" spans="14:20">
      <c r="N38" s="518"/>
      <c r="O38" s="518"/>
      <c r="T38" s="518"/>
    </row>
    <row r="39" spans="14:20">
      <c r="N39" s="518"/>
      <c r="O39" s="518"/>
      <c r="T39" s="518"/>
    </row>
    <row r="40" spans="14:20">
      <c r="N40" s="518"/>
      <c r="O40" s="518"/>
      <c r="T40" s="518"/>
    </row>
  </sheetData>
  <pageMargins left="0.75" right="0.25" top="1" bottom="1" header="0.5" footer="0.5"/>
  <pageSetup firstPageNumber="30" orientation="portrait" useFirstPageNumber="1" horizontalDpi="4294967292" verticalDpi="4294967292" r:id="rId1"/>
  <headerFooter alignWithMargins="0">
    <oddFooter>&amp;C&amp;"Times New Roman,Regular" &amp;P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showGridLines="0" zoomScaleNormal="100" workbookViewId="0">
      <selection activeCell="W1" sqref="W1"/>
    </sheetView>
  </sheetViews>
  <sheetFormatPr defaultColWidth="10.83203125" defaultRowHeight="12.75"/>
  <cols>
    <col min="1" max="1" width="4.5" style="517" customWidth="1"/>
    <col min="2" max="2" width="13" style="517" customWidth="1"/>
    <col min="3" max="12" width="8.6640625" style="517" customWidth="1"/>
    <col min="13" max="14" width="8.1640625" style="517" hidden="1" customWidth="1"/>
    <col min="15" max="20" width="6.6640625" style="517" hidden="1" customWidth="1"/>
    <col min="21" max="21" width="6.6640625" style="517" customWidth="1"/>
    <col min="22" max="22" width="7.83203125" style="518" customWidth="1"/>
    <col min="23" max="16384" width="10.83203125" style="517"/>
  </cols>
  <sheetData>
    <row r="1" spans="1:28">
      <c r="B1" s="587" t="s">
        <v>597</v>
      </c>
      <c r="C1" s="587"/>
      <c r="D1" s="587"/>
      <c r="E1" s="587"/>
      <c r="F1" s="587"/>
      <c r="G1" s="587"/>
      <c r="H1" s="587"/>
      <c r="I1" s="587"/>
      <c r="J1" s="587"/>
      <c r="K1" s="587"/>
      <c r="L1" s="587"/>
      <c r="M1" s="587"/>
      <c r="N1" s="586"/>
      <c r="O1" s="581"/>
      <c r="P1" s="583"/>
      <c r="Q1" s="581"/>
      <c r="R1" s="582"/>
      <c r="S1" s="581"/>
      <c r="T1" s="581"/>
      <c r="U1" s="581"/>
      <c r="V1" s="561"/>
    </row>
    <row r="2" spans="1:28" ht="13.5" customHeight="1">
      <c r="B2" s="587" t="s">
        <v>596</v>
      </c>
      <c r="C2" s="587"/>
      <c r="D2" s="587"/>
      <c r="E2" s="587"/>
      <c r="F2" s="587"/>
      <c r="G2" s="587"/>
      <c r="H2" s="587"/>
      <c r="I2" s="587"/>
      <c r="J2" s="587"/>
      <c r="K2" s="587"/>
      <c r="L2" s="587"/>
      <c r="M2" s="587"/>
      <c r="N2" s="586"/>
      <c r="O2" s="581"/>
      <c r="P2" s="583"/>
      <c r="Q2" s="581"/>
      <c r="R2" s="582"/>
      <c r="S2" s="581"/>
      <c r="T2" s="581"/>
      <c r="U2" s="581"/>
      <c r="V2" s="561"/>
    </row>
    <row r="3" spans="1:28" ht="12.75" customHeight="1">
      <c r="B3" s="585" t="s">
        <v>595</v>
      </c>
      <c r="C3" s="585"/>
      <c r="D3" s="585"/>
      <c r="E3" s="585"/>
      <c r="F3" s="585"/>
      <c r="G3" s="585"/>
      <c r="H3" s="585"/>
      <c r="I3" s="585"/>
      <c r="J3" s="585"/>
      <c r="K3" s="585"/>
      <c r="L3" s="585"/>
      <c r="M3" s="585"/>
      <c r="N3" s="584"/>
      <c r="O3" s="583"/>
      <c r="P3" s="583"/>
      <c r="Q3" s="582"/>
      <c r="R3" s="582"/>
      <c r="S3" s="582"/>
      <c r="T3" s="581"/>
      <c r="U3" s="581"/>
      <c r="V3" s="561"/>
    </row>
    <row r="4" spans="1:28" ht="27.6" customHeight="1">
      <c r="B4" s="580"/>
      <c r="C4" s="580"/>
      <c r="D4" s="580"/>
      <c r="E4" s="580"/>
      <c r="F4" s="580"/>
      <c r="G4" s="580"/>
      <c r="H4" s="580"/>
      <c r="I4" s="580"/>
      <c r="J4" s="580"/>
      <c r="K4" s="580"/>
      <c r="L4" s="580"/>
      <c r="M4" s="580"/>
      <c r="N4" s="580"/>
      <c r="O4" s="578"/>
      <c r="P4" s="579"/>
      <c r="Q4" s="578"/>
      <c r="R4" s="559"/>
      <c r="S4" s="578"/>
      <c r="T4" s="577"/>
      <c r="U4" s="577"/>
      <c r="V4" s="561"/>
    </row>
    <row r="5" spans="1:28" s="573" customFormat="1" ht="16.5" customHeight="1">
      <c r="B5" s="576" t="s">
        <v>594</v>
      </c>
      <c r="C5" s="575" t="s">
        <v>593</v>
      </c>
      <c r="D5" s="575" t="s">
        <v>592</v>
      </c>
      <c r="E5" s="575" t="s">
        <v>591</v>
      </c>
      <c r="F5" s="575">
        <v>2015</v>
      </c>
      <c r="G5" s="575">
        <v>2014</v>
      </c>
      <c r="H5" s="575">
        <v>2013</v>
      </c>
      <c r="I5" s="575">
        <v>2012</v>
      </c>
      <c r="J5" s="575">
        <v>2011</v>
      </c>
      <c r="K5" s="575">
        <v>2010</v>
      </c>
      <c r="L5" s="575">
        <v>2009</v>
      </c>
      <c r="M5" s="575">
        <v>2008</v>
      </c>
      <c r="N5" s="575">
        <v>2007</v>
      </c>
      <c r="O5" s="575">
        <v>2006</v>
      </c>
      <c r="P5" s="575">
        <v>2005</v>
      </c>
      <c r="Q5" s="575">
        <v>2004</v>
      </c>
      <c r="R5" s="575">
        <v>2003</v>
      </c>
      <c r="S5" s="575">
        <v>2002</v>
      </c>
      <c r="T5" s="575">
        <v>2001</v>
      </c>
      <c r="U5" s="574"/>
      <c r="V5" s="561"/>
    </row>
    <row r="6" spans="1:28" ht="13.15" customHeight="1">
      <c r="A6" s="566"/>
      <c r="B6" s="572" t="s">
        <v>23</v>
      </c>
      <c r="C6" s="571">
        <f t="shared" ref="C6:T6" si="0">SUM(C7:C18)</f>
        <v>45354</v>
      </c>
      <c r="D6" s="571">
        <f t="shared" si="0"/>
        <v>38401</v>
      </c>
      <c r="E6" s="571">
        <f t="shared" si="0"/>
        <v>36145</v>
      </c>
      <c r="F6" s="571">
        <f t="shared" si="0"/>
        <v>47381</v>
      </c>
      <c r="G6" s="571">
        <f t="shared" si="0"/>
        <v>47407</v>
      </c>
      <c r="H6" s="571">
        <f t="shared" si="0"/>
        <v>49566.37266666667</v>
      </c>
      <c r="I6" s="571">
        <f t="shared" si="0"/>
        <v>54369.93</v>
      </c>
      <c r="J6" s="571">
        <f t="shared" si="0"/>
        <v>55298</v>
      </c>
      <c r="K6" s="571">
        <f t="shared" si="0"/>
        <v>54064</v>
      </c>
      <c r="L6" s="571">
        <f t="shared" si="0"/>
        <v>54876</v>
      </c>
      <c r="M6" s="571">
        <f t="shared" si="0"/>
        <v>61194</v>
      </c>
      <c r="N6" s="571">
        <f t="shared" si="0"/>
        <v>66953</v>
      </c>
      <c r="O6" s="571">
        <f t="shared" si="0"/>
        <v>61448</v>
      </c>
      <c r="P6" s="571">
        <f t="shared" si="0"/>
        <v>53576</v>
      </c>
      <c r="Q6" s="571">
        <f t="shared" si="0"/>
        <v>58362</v>
      </c>
      <c r="R6" s="571">
        <f t="shared" si="0"/>
        <v>55446</v>
      </c>
      <c r="S6" s="571">
        <f t="shared" si="0"/>
        <v>65421</v>
      </c>
      <c r="T6" s="571">
        <f t="shared" si="0"/>
        <v>61839</v>
      </c>
      <c r="U6" s="570"/>
      <c r="V6" s="561"/>
    </row>
    <row r="7" spans="1:28" ht="13.15" customHeight="1">
      <c r="A7" s="566"/>
      <c r="B7" s="569" t="s">
        <v>590</v>
      </c>
      <c r="C7" s="567">
        <v>3202</v>
      </c>
      <c r="D7" s="567">
        <v>2173</v>
      </c>
      <c r="E7" s="567">
        <v>3714</v>
      </c>
      <c r="F7" s="567">
        <v>3805</v>
      </c>
      <c r="G7" s="567">
        <v>3882</v>
      </c>
      <c r="H7" s="567">
        <v>4480.3333333333339</v>
      </c>
      <c r="I7" s="567">
        <v>4637</v>
      </c>
      <c r="J7" s="567">
        <v>4319</v>
      </c>
      <c r="K7" s="567">
        <v>4232</v>
      </c>
      <c r="L7" s="567">
        <v>4466</v>
      </c>
      <c r="M7" s="567">
        <v>5628</v>
      </c>
      <c r="N7" s="567">
        <v>5343</v>
      </c>
      <c r="O7" s="567">
        <v>4489</v>
      </c>
      <c r="P7" s="567">
        <v>4248</v>
      </c>
      <c r="Q7" s="567">
        <v>4747</v>
      </c>
      <c r="R7" s="567">
        <v>5346</v>
      </c>
      <c r="S7" s="567">
        <v>4954</v>
      </c>
      <c r="T7" s="567">
        <v>4883</v>
      </c>
      <c r="U7" s="562"/>
      <c r="V7" s="561"/>
    </row>
    <row r="8" spans="1:28" ht="13.15" customHeight="1">
      <c r="A8" s="566"/>
      <c r="B8" s="569" t="s">
        <v>589</v>
      </c>
      <c r="C8" s="567">
        <v>3462</v>
      </c>
      <c r="D8" s="567">
        <v>2180</v>
      </c>
      <c r="E8" s="567">
        <v>3700</v>
      </c>
      <c r="F8" s="567">
        <v>3327</v>
      </c>
      <c r="G8" s="567">
        <v>3154</v>
      </c>
      <c r="H8" s="567">
        <v>3921.333333333333</v>
      </c>
      <c r="I8" s="567">
        <v>4187</v>
      </c>
      <c r="J8" s="567">
        <v>3841</v>
      </c>
      <c r="K8" s="567">
        <v>3719</v>
      </c>
      <c r="L8" s="567">
        <v>4347</v>
      </c>
      <c r="M8" s="567">
        <v>4752</v>
      </c>
      <c r="N8" s="567">
        <v>4701</v>
      </c>
      <c r="O8" s="567">
        <v>3951</v>
      </c>
      <c r="P8" s="567">
        <v>3824</v>
      </c>
      <c r="Q8" s="567">
        <v>4317</v>
      </c>
      <c r="R8" s="567">
        <v>4114</v>
      </c>
      <c r="S8" s="567">
        <v>4602</v>
      </c>
      <c r="T8" s="567">
        <v>4442</v>
      </c>
      <c r="U8" s="562"/>
      <c r="V8" s="561"/>
    </row>
    <row r="9" spans="1:28" ht="13.15" customHeight="1">
      <c r="A9" s="566"/>
      <c r="B9" s="569" t="s">
        <v>588</v>
      </c>
      <c r="C9" s="567">
        <v>4110</v>
      </c>
      <c r="D9" s="567">
        <v>3250</v>
      </c>
      <c r="E9" s="567">
        <v>5287</v>
      </c>
      <c r="F9" s="567">
        <v>3833</v>
      </c>
      <c r="G9" s="567">
        <v>3451</v>
      </c>
      <c r="H9" s="567">
        <v>4661.7060000000001</v>
      </c>
      <c r="I9" s="567">
        <v>4531</v>
      </c>
      <c r="J9" s="567">
        <v>4762</v>
      </c>
      <c r="K9" s="567">
        <v>4390</v>
      </c>
      <c r="L9" s="567">
        <v>4414</v>
      </c>
      <c r="M9" s="567">
        <v>4944</v>
      </c>
      <c r="N9" s="567">
        <v>5523</v>
      </c>
      <c r="O9" s="567">
        <v>4605</v>
      </c>
      <c r="P9" s="567">
        <v>4687</v>
      </c>
      <c r="Q9" s="567">
        <v>4853</v>
      </c>
      <c r="R9" s="567">
        <v>4306</v>
      </c>
      <c r="S9" s="567">
        <v>4897</v>
      </c>
      <c r="T9" s="567">
        <v>5273</v>
      </c>
      <c r="U9" s="562"/>
      <c r="V9" s="561"/>
    </row>
    <row r="10" spans="1:28" ht="13.15" customHeight="1">
      <c r="A10" s="566"/>
      <c r="B10" s="569" t="s">
        <v>587</v>
      </c>
      <c r="C10" s="567">
        <v>3441</v>
      </c>
      <c r="D10" s="567">
        <v>2495</v>
      </c>
      <c r="E10" s="567">
        <v>1753</v>
      </c>
      <c r="F10" s="567">
        <v>3918</v>
      </c>
      <c r="G10" s="567">
        <v>3881</v>
      </c>
      <c r="H10" s="567">
        <v>3693</v>
      </c>
      <c r="I10" s="567">
        <v>4199</v>
      </c>
      <c r="J10" s="567">
        <v>4201</v>
      </c>
      <c r="K10" s="567">
        <v>4432</v>
      </c>
      <c r="L10" s="567">
        <v>4402</v>
      </c>
      <c r="M10" s="567">
        <v>5061</v>
      </c>
      <c r="N10" s="567">
        <v>5162</v>
      </c>
      <c r="O10" s="567">
        <v>4375</v>
      </c>
      <c r="P10" s="567">
        <v>4486</v>
      </c>
      <c r="Q10" s="567">
        <v>4616</v>
      </c>
      <c r="R10" s="567">
        <v>4294</v>
      </c>
      <c r="S10" s="567">
        <v>5313</v>
      </c>
      <c r="T10" s="567">
        <v>4584</v>
      </c>
      <c r="U10" s="562"/>
      <c r="V10" s="561"/>
    </row>
    <row r="11" spans="1:28" ht="13.15" customHeight="1">
      <c r="A11" s="566"/>
      <c r="B11" s="569" t="s">
        <v>586</v>
      </c>
      <c r="C11" s="567">
        <v>3958</v>
      </c>
      <c r="D11" s="567">
        <v>2828</v>
      </c>
      <c r="E11" s="567">
        <v>2948</v>
      </c>
      <c r="F11" s="567">
        <v>3882</v>
      </c>
      <c r="G11" s="567">
        <v>4159</v>
      </c>
      <c r="H11" s="567">
        <v>4029</v>
      </c>
      <c r="I11" s="567">
        <v>4735.7199999999993</v>
      </c>
      <c r="J11" s="567">
        <v>4590</v>
      </c>
      <c r="K11" s="567">
        <v>4346</v>
      </c>
      <c r="L11" s="567">
        <v>4736</v>
      </c>
      <c r="M11" s="567">
        <v>5363</v>
      </c>
      <c r="N11" s="567">
        <v>6094</v>
      </c>
      <c r="O11" s="567">
        <v>5217</v>
      </c>
      <c r="P11" s="567">
        <v>4706</v>
      </c>
      <c r="Q11" s="567">
        <v>4613</v>
      </c>
      <c r="R11" s="567">
        <v>4982</v>
      </c>
      <c r="S11" s="567">
        <v>5196</v>
      </c>
      <c r="T11" s="567">
        <v>5644</v>
      </c>
      <c r="U11" s="562"/>
      <c r="V11" s="561"/>
    </row>
    <row r="12" spans="1:28" ht="13.15" customHeight="1">
      <c r="A12" s="566"/>
      <c r="B12" s="569" t="s">
        <v>585</v>
      </c>
      <c r="C12" s="567">
        <v>3611</v>
      </c>
      <c r="D12" s="567">
        <v>3128</v>
      </c>
      <c r="E12" s="567">
        <v>3001</v>
      </c>
      <c r="F12" s="567">
        <v>4856</v>
      </c>
      <c r="G12" s="567">
        <v>4614</v>
      </c>
      <c r="H12" s="567">
        <v>4336</v>
      </c>
      <c r="I12" s="567">
        <v>5133.25</v>
      </c>
      <c r="J12" s="567">
        <v>5190</v>
      </c>
      <c r="K12" s="567">
        <v>5224</v>
      </c>
      <c r="L12" s="567">
        <v>5231</v>
      </c>
      <c r="M12" s="567">
        <v>5956</v>
      </c>
      <c r="N12" s="567">
        <v>6401</v>
      </c>
      <c r="O12" s="567">
        <v>6050</v>
      </c>
      <c r="P12" s="567">
        <v>5509</v>
      </c>
      <c r="Q12" s="567">
        <v>5485</v>
      </c>
      <c r="R12" s="567">
        <v>5531</v>
      </c>
      <c r="S12" s="567">
        <v>6197</v>
      </c>
      <c r="T12" s="567">
        <v>6560</v>
      </c>
      <c r="U12" s="562"/>
      <c r="V12" s="561"/>
    </row>
    <row r="13" spans="1:28" ht="13.15" customHeight="1">
      <c r="A13" s="566"/>
      <c r="B13" s="568" t="s">
        <v>584</v>
      </c>
      <c r="C13" s="567">
        <v>4460</v>
      </c>
      <c r="D13" s="567">
        <v>3141</v>
      </c>
      <c r="E13" s="567">
        <v>3096</v>
      </c>
      <c r="F13" s="567">
        <v>4659</v>
      </c>
      <c r="G13" s="567">
        <v>4833</v>
      </c>
      <c r="H13" s="567">
        <v>4789</v>
      </c>
      <c r="I13" s="567">
        <v>5098.71</v>
      </c>
      <c r="J13" s="567">
        <v>5286</v>
      </c>
      <c r="K13" s="567">
        <v>5130</v>
      </c>
      <c r="L13" s="567">
        <v>5470</v>
      </c>
      <c r="M13" s="567">
        <v>6265</v>
      </c>
      <c r="N13" s="567">
        <v>6525</v>
      </c>
      <c r="O13" s="567">
        <v>5684</v>
      </c>
      <c r="P13" s="567">
        <v>5306</v>
      </c>
      <c r="Q13" s="567">
        <v>6130</v>
      </c>
      <c r="R13" s="567">
        <v>6046</v>
      </c>
      <c r="S13" s="567">
        <v>7151</v>
      </c>
      <c r="T13" s="567">
        <v>6560</v>
      </c>
      <c r="U13" s="562"/>
      <c r="V13" s="561"/>
    </row>
    <row r="14" spans="1:28" ht="13.15" customHeight="1">
      <c r="A14" s="566"/>
      <c r="B14" s="568" t="s">
        <v>583</v>
      </c>
      <c r="C14" s="567">
        <v>3998</v>
      </c>
      <c r="D14" s="567">
        <v>4536</v>
      </c>
      <c r="E14" s="567">
        <v>3670</v>
      </c>
      <c r="F14" s="567">
        <v>4867</v>
      </c>
      <c r="G14" s="567">
        <v>5104</v>
      </c>
      <c r="H14" s="567">
        <v>5492</v>
      </c>
      <c r="I14" s="567">
        <v>5957.97</v>
      </c>
      <c r="J14" s="567">
        <v>6506</v>
      </c>
      <c r="K14" s="567">
        <v>5985</v>
      </c>
      <c r="L14" s="567">
        <v>5739</v>
      </c>
      <c r="M14" s="567">
        <v>6127</v>
      </c>
      <c r="N14" s="567">
        <v>7541</v>
      </c>
      <c r="O14" s="567">
        <v>7203</v>
      </c>
      <c r="P14" s="567">
        <v>6284</v>
      </c>
      <c r="Q14" s="567">
        <v>6145</v>
      </c>
      <c r="R14" s="567">
        <v>6216</v>
      </c>
      <c r="S14" s="567">
        <v>7278</v>
      </c>
      <c r="T14" s="567">
        <v>7355</v>
      </c>
      <c r="U14" s="562"/>
      <c r="V14" s="561"/>
    </row>
    <row r="15" spans="1:28" ht="13.15" customHeight="1">
      <c r="A15" s="566"/>
      <c r="B15" s="568" t="s">
        <v>582</v>
      </c>
      <c r="C15" s="567">
        <v>4242</v>
      </c>
      <c r="D15" s="567">
        <v>2588</v>
      </c>
      <c r="E15" s="567">
        <v>3921</v>
      </c>
      <c r="F15" s="567">
        <v>4188</v>
      </c>
      <c r="G15" s="567">
        <v>4195</v>
      </c>
      <c r="H15" s="567">
        <v>4025</v>
      </c>
      <c r="I15" s="567">
        <v>4261.8399999999992</v>
      </c>
      <c r="J15" s="567">
        <v>4862</v>
      </c>
      <c r="K15" s="567">
        <v>4957</v>
      </c>
      <c r="L15" s="567">
        <v>4807</v>
      </c>
      <c r="M15" s="567">
        <v>5163</v>
      </c>
      <c r="N15" s="567">
        <v>5795</v>
      </c>
      <c r="O15" s="567">
        <v>6064</v>
      </c>
      <c r="P15" s="567">
        <v>4698</v>
      </c>
      <c r="Q15" s="567">
        <v>5524</v>
      </c>
      <c r="R15" s="567">
        <v>5592</v>
      </c>
      <c r="S15" s="567">
        <v>6204</v>
      </c>
      <c r="T15" s="567">
        <v>4643</v>
      </c>
      <c r="U15" s="562"/>
      <c r="V15" s="561"/>
      <c r="AB15" s="517" t="s">
        <v>153</v>
      </c>
    </row>
    <row r="16" spans="1:28" ht="13.15" customHeight="1">
      <c r="A16" s="566"/>
      <c r="B16" s="568" t="s">
        <v>581</v>
      </c>
      <c r="C16" s="567">
        <v>4635</v>
      </c>
      <c r="D16" s="567">
        <v>5534</v>
      </c>
      <c r="E16" s="567">
        <v>2815</v>
      </c>
      <c r="F16" s="567">
        <v>3863</v>
      </c>
      <c r="G16" s="567">
        <v>3963</v>
      </c>
      <c r="H16" s="567">
        <v>3926</v>
      </c>
      <c r="I16" s="567">
        <v>4119.8000000000011</v>
      </c>
      <c r="J16" s="567">
        <v>4238</v>
      </c>
      <c r="K16" s="567">
        <v>4380</v>
      </c>
      <c r="L16" s="567">
        <v>4218</v>
      </c>
      <c r="M16" s="567">
        <v>4977</v>
      </c>
      <c r="N16" s="567">
        <v>5473</v>
      </c>
      <c r="O16" s="567">
        <v>5437</v>
      </c>
      <c r="P16" s="567">
        <v>3985</v>
      </c>
      <c r="Q16" s="567">
        <v>4800</v>
      </c>
      <c r="R16" s="567">
        <v>5201</v>
      </c>
      <c r="S16" s="567">
        <v>5621</v>
      </c>
      <c r="T16" s="567">
        <v>5029</v>
      </c>
      <c r="U16" s="562"/>
      <c r="V16" s="561"/>
    </row>
    <row r="17" spans="1:22" ht="13.15" customHeight="1">
      <c r="A17" s="566"/>
      <c r="B17" s="568" t="s">
        <v>580</v>
      </c>
      <c r="C17" s="567">
        <v>3140</v>
      </c>
      <c r="D17" s="567">
        <v>3945</v>
      </c>
      <c r="E17" s="567">
        <v>1302</v>
      </c>
      <c r="F17" s="567">
        <v>3061</v>
      </c>
      <c r="G17" s="567">
        <v>3133</v>
      </c>
      <c r="H17" s="567">
        <v>3293</v>
      </c>
      <c r="I17" s="567">
        <v>3907</v>
      </c>
      <c r="J17" s="567">
        <v>3881</v>
      </c>
      <c r="K17" s="567">
        <v>3733</v>
      </c>
      <c r="L17" s="567">
        <v>3423</v>
      </c>
      <c r="M17" s="567">
        <v>3554</v>
      </c>
      <c r="N17" s="567">
        <v>4583</v>
      </c>
      <c r="O17" s="567">
        <v>4468</v>
      </c>
      <c r="P17" s="567">
        <v>3443</v>
      </c>
      <c r="Q17" s="567">
        <v>4353</v>
      </c>
      <c r="R17" s="567">
        <v>3818</v>
      </c>
      <c r="S17" s="567">
        <v>4287</v>
      </c>
      <c r="T17" s="567">
        <v>4095</v>
      </c>
      <c r="U17" s="562"/>
      <c r="V17" s="561"/>
    </row>
    <row r="18" spans="1:22" ht="13.15" customHeight="1">
      <c r="A18" s="566"/>
      <c r="B18" s="565" t="s">
        <v>579</v>
      </c>
      <c r="C18" s="563">
        <v>3095</v>
      </c>
      <c r="D18" s="563">
        <v>2603</v>
      </c>
      <c r="E18" s="563">
        <v>938</v>
      </c>
      <c r="F18" s="563">
        <v>3122</v>
      </c>
      <c r="G18" s="563">
        <v>3038</v>
      </c>
      <c r="H18" s="563">
        <v>2920</v>
      </c>
      <c r="I18" s="563">
        <v>3601.6400000000003</v>
      </c>
      <c r="J18" s="563">
        <v>3622</v>
      </c>
      <c r="K18" s="563">
        <v>3536</v>
      </c>
      <c r="L18" s="563">
        <v>3623</v>
      </c>
      <c r="M18" s="563">
        <v>3404</v>
      </c>
      <c r="N18" s="563">
        <v>3812</v>
      </c>
      <c r="O18" s="563">
        <v>3905</v>
      </c>
      <c r="P18" s="563">
        <v>2400</v>
      </c>
      <c r="Q18" s="563">
        <f>2734+45</f>
        <v>2779</v>
      </c>
      <c r="R18" s="564" t="s">
        <v>50</v>
      </c>
      <c r="S18" s="563">
        <v>3721</v>
      </c>
      <c r="T18" s="563">
        <v>2771</v>
      </c>
      <c r="U18" s="562"/>
      <c r="V18" s="561"/>
    </row>
    <row r="19" spans="1:22">
      <c r="B19" s="554"/>
      <c r="C19" s="554"/>
      <c r="D19" s="554"/>
      <c r="E19" s="554"/>
      <c r="F19" s="554"/>
      <c r="G19" s="554"/>
      <c r="H19" s="554"/>
      <c r="I19" s="554"/>
      <c r="J19" s="554"/>
      <c r="K19" s="554"/>
      <c r="L19" s="554"/>
      <c r="M19" s="554"/>
      <c r="N19" s="552"/>
      <c r="O19" s="552"/>
      <c r="P19" s="552"/>
      <c r="Q19" s="552"/>
      <c r="R19" s="558"/>
      <c r="S19" s="552"/>
      <c r="T19" s="552"/>
      <c r="U19" s="552"/>
      <c r="V19" s="561"/>
    </row>
    <row r="20" spans="1:22" ht="13.5">
      <c r="B20" s="560" t="s">
        <v>578</v>
      </c>
      <c r="C20" s="554"/>
      <c r="D20" s="554"/>
      <c r="E20" s="554"/>
      <c r="F20" s="554"/>
      <c r="G20" s="554"/>
      <c r="H20" s="554"/>
      <c r="I20" s="554"/>
      <c r="J20" s="554"/>
      <c r="K20" s="554"/>
      <c r="L20" s="554"/>
      <c r="M20" s="554"/>
      <c r="N20" s="552"/>
      <c r="O20" s="552"/>
      <c r="P20" s="559"/>
      <c r="Q20" s="559"/>
      <c r="R20" s="558"/>
      <c r="S20" s="557"/>
      <c r="T20" s="556"/>
      <c r="U20" s="556"/>
      <c r="V20" s="555"/>
    </row>
    <row r="21" spans="1:22">
      <c r="B21" s="551" t="s">
        <v>577</v>
      </c>
      <c r="C21" s="554"/>
      <c r="D21" s="554"/>
      <c r="E21" s="554"/>
      <c r="F21" s="554"/>
      <c r="G21" s="554"/>
      <c r="H21" s="554"/>
      <c r="I21" s="554"/>
      <c r="J21" s="554"/>
      <c r="K21" s="554"/>
      <c r="L21" s="554"/>
      <c r="M21" s="554"/>
      <c r="N21" s="552"/>
      <c r="O21" s="416"/>
      <c r="Q21" s="505"/>
      <c r="R21" s="546"/>
      <c r="S21" s="505"/>
      <c r="T21" s="505"/>
      <c r="U21" s="505"/>
    </row>
    <row r="22" spans="1:22">
      <c r="B22" s="551" t="s">
        <v>576</v>
      </c>
      <c r="C22" s="554"/>
      <c r="D22" s="554"/>
      <c r="E22" s="554"/>
      <c r="F22" s="554"/>
      <c r="G22" s="554"/>
      <c r="H22" s="554"/>
      <c r="I22" s="554"/>
      <c r="J22" s="554"/>
      <c r="K22" s="554"/>
      <c r="L22" s="554"/>
      <c r="M22" s="554"/>
      <c r="N22" s="552"/>
    </row>
    <row r="23" spans="1:22">
      <c r="B23" s="551" t="s">
        <v>575</v>
      </c>
      <c r="C23" s="553"/>
      <c r="D23" s="553"/>
      <c r="E23" s="553"/>
      <c r="F23" s="553"/>
      <c r="G23" s="553"/>
      <c r="H23" s="553"/>
      <c r="I23" s="553"/>
      <c r="J23" s="553"/>
      <c r="K23" s="553"/>
      <c r="L23" s="553"/>
      <c r="M23" s="553"/>
      <c r="N23" s="552"/>
      <c r="T23" s="518"/>
      <c r="U23" s="518"/>
    </row>
    <row r="24" spans="1:22">
      <c r="B24" s="551" t="s">
        <v>574</v>
      </c>
      <c r="C24" s="553"/>
      <c r="D24" s="553"/>
      <c r="E24" s="553"/>
      <c r="F24" s="553"/>
      <c r="G24" s="553"/>
      <c r="H24" s="553"/>
      <c r="I24" s="553"/>
      <c r="J24" s="553"/>
      <c r="K24" s="553"/>
      <c r="L24" s="553"/>
      <c r="M24" s="553"/>
      <c r="N24" s="552"/>
      <c r="T24" s="518"/>
      <c r="U24" s="518"/>
    </row>
    <row r="25" spans="1:22" ht="19.149999999999999" customHeight="1">
      <c r="B25" s="551" t="s">
        <v>573</v>
      </c>
      <c r="C25" s="416"/>
      <c r="D25" s="416"/>
      <c r="E25" s="416"/>
      <c r="F25" s="416"/>
      <c r="G25" s="416"/>
      <c r="H25" s="416"/>
      <c r="I25" s="416"/>
      <c r="J25" s="416"/>
      <c r="K25" s="416"/>
      <c r="L25" s="416"/>
      <c r="M25" s="416"/>
      <c r="N25" s="416"/>
      <c r="T25" s="518"/>
      <c r="U25" s="518"/>
    </row>
    <row r="26" spans="1:22">
      <c r="B26" s="551" t="s">
        <v>572</v>
      </c>
      <c r="T26" s="518"/>
      <c r="U26" s="518"/>
    </row>
    <row r="27" spans="1:22">
      <c r="B27" s="551" t="s">
        <v>571</v>
      </c>
      <c r="T27" s="518"/>
      <c r="U27" s="518"/>
    </row>
    <row r="28" spans="1:22">
      <c r="B28" s="551"/>
      <c r="T28" s="518"/>
      <c r="U28" s="518"/>
    </row>
  </sheetData>
  <pageMargins left="0.75" right="0.25" top="1" bottom="0.5" header="0.5" footer="0.5"/>
  <pageSetup firstPageNumber="31" orientation="portrait" useFirstPageNumber="1" horizontalDpi="4294967292" verticalDpi="4294967292" r:id="rId1"/>
  <headerFooter alignWithMargins="0">
    <oddFooter>&amp;C&amp;"Times New Roman,Regular"&amp;10&amp;P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5527"/>
  <sheetViews>
    <sheetView showGridLines="0" zoomScaleNormal="100" workbookViewId="0">
      <selection activeCell="AF1" sqref="AF1"/>
    </sheetView>
  </sheetViews>
  <sheetFormatPr defaultColWidth="11.83203125" defaultRowHeight="11.25"/>
  <cols>
    <col min="1" max="1" width="30" style="3" customWidth="1"/>
    <col min="2" max="11" width="8" style="3" customWidth="1"/>
    <col min="12" max="13" width="8.5" style="3" hidden="1" customWidth="1"/>
    <col min="14" max="14" width="8.1640625" style="1" hidden="1" customWidth="1"/>
    <col min="15" max="17" width="8.1640625" style="2" hidden="1" customWidth="1"/>
    <col min="18" max="18" width="8.1640625" style="1" hidden="1" customWidth="1"/>
    <col min="19" max="19" width="7.1640625" style="274" hidden="1" customWidth="1"/>
    <col min="20" max="21" width="7.6640625" style="276" hidden="1" customWidth="1"/>
    <col min="22" max="22" width="7.33203125" style="276" hidden="1" customWidth="1"/>
    <col min="23" max="23" width="7.33203125" style="274" hidden="1" customWidth="1"/>
    <col min="24" max="24" width="7.1640625" style="274" hidden="1" customWidth="1"/>
    <col min="25" max="25" width="7.33203125" style="274" hidden="1" customWidth="1"/>
    <col min="26" max="30" width="7.1640625" style="274" hidden="1" customWidth="1"/>
    <col min="31" max="31" width="9.33203125" style="1" customWidth="1"/>
    <col min="32" max="16384" width="11.83203125" style="1"/>
  </cols>
  <sheetData>
    <row r="1" spans="1:31">
      <c r="A1" s="33" t="s">
        <v>9</v>
      </c>
      <c r="B1" s="33"/>
      <c r="C1" s="33"/>
      <c r="D1" s="33"/>
      <c r="E1" s="33"/>
      <c r="F1" s="33"/>
      <c r="G1" s="33"/>
      <c r="H1" s="33"/>
      <c r="I1" s="33"/>
      <c r="J1" s="33"/>
      <c r="K1" s="33"/>
      <c r="L1" s="33"/>
      <c r="M1" s="33"/>
      <c r="N1" s="30"/>
      <c r="O1" s="31"/>
      <c r="P1" s="31"/>
      <c r="Q1" s="31"/>
      <c r="R1" s="30"/>
      <c r="S1" s="256"/>
      <c r="T1" s="257"/>
      <c r="U1" s="258"/>
      <c r="V1" s="258"/>
      <c r="W1" s="258"/>
      <c r="X1" s="257"/>
      <c r="Y1" s="257"/>
      <c r="Z1" s="257"/>
      <c r="AA1" s="257"/>
      <c r="AB1" s="257"/>
      <c r="AC1" s="257"/>
      <c r="AD1" s="257"/>
    </row>
    <row r="2" spans="1:31" ht="13.5" customHeight="1">
      <c r="A2" s="33" t="s">
        <v>8</v>
      </c>
      <c r="B2" s="33"/>
      <c r="C2" s="33"/>
      <c r="D2" s="33"/>
      <c r="E2" s="33"/>
      <c r="F2" s="33"/>
      <c r="G2" s="33"/>
      <c r="H2" s="33"/>
      <c r="I2" s="33"/>
      <c r="J2" s="33"/>
      <c r="K2" s="33"/>
      <c r="L2" s="33"/>
      <c r="M2" s="33"/>
      <c r="N2" s="30"/>
      <c r="O2" s="31"/>
      <c r="P2" s="31"/>
      <c r="Q2" s="31"/>
      <c r="R2" s="30"/>
      <c r="S2" s="256"/>
      <c r="T2" s="257"/>
      <c r="U2" s="258"/>
      <c r="V2" s="258"/>
      <c r="W2" s="258"/>
      <c r="X2" s="257"/>
      <c r="Y2" s="257"/>
      <c r="Z2" s="257"/>
      <c r="AA2" s="257"/>
      <c r="AB2" s="257"/>
      <c r="AC2" s="257"/>
      <c r="AD2" s="257"/>
    </row>
    <row r="3" spans="1:31">
      <c r="A3" s="156" t="s">
        <v>122</v>
      </c>
      <c r="B3" s="33"/>
      <c r="C3" s="33"/>
      <c r="D3" s="33"/>
      <c r="E3" s="33"/>
      <c r="F3" s="33"/>
      <c r="G3" s="33"/>
      <c r="H3" s="33"/>
      <c r="I3" s="33"/>
      <c r="J3" s="33"/>
      <c r="K3" s="33"/>
      <c r="L3" s="33"/>
      <c r="M3" s="33"/>
      <c r="N3" s="30"/>
      <c r="O3" s="31"/>
      <c r="P3" s="31"/>
      <c r="Q3" s="31"/>
      <c r="R3" s="30"/>
      <c r="S3" s="256"/>
      <c r="T3" s="257"/>
      <c r="U3" s="258"/>
      <c r="V3" s="258"/>
      <c r="W3" s="258"/>
      <c r="X3" s="257"/>
      <c r="Y3" s="257"/>
      <c r="Z3" s="257"/>
      <c r="AA3" s="257"/>
      <c r="AB3" s="257"/>
      <c r="AC3" s="257"/>
      <c r="AD3" s="257"/>
    </row>
    <row r="4" spans="1:31">
      <c r="A4" s="32"/>
      <c r="B4" s="32"/>
      <c r="C4" s="32"/>
      <c r="D4" s="32"/>
      <c r="E4" s="32"/>
      <c r="F4" s="32"/>
      <c r="G4" s="32"/>
      <c r="H4" s="32"/>
      <c r="I4" s="32"/>
      <c r="J4" s="32"/>
      <c r="K4" s="32"/>
      <c r="L4" s="32"/>
      <c r="M4" s="32"/>
      <c r="N4" s="30"/>
      <c r="O4" s="31"/>
      <c r="P4" s="31"/>
      <c r="Q4" s="31"/>
      <c r="R4" s="30"/>
      <c r="S4" s="259"/>
      <c r="T4" s="257"/>
      <c r="U4" s="258"/>
      <c r="V4" s="258"/>
      <c r="W4" s="258"/>
      <c r="X4" s="257"/>
      <c r="Y4" s="257"/>
      <c r="Z4" s="257"/>
      <c r="AA4" s="257"/>
      <c r="AB4" s="257"/>
      <c r="AC4" s="257"/>
      <c r="AD4" s="257"/>
    </row>
    <row r="5" spans="1:31" s="28" customFormat="1" ht="13.5" customHeight="1">
      <c r="A5" s="29" t="s">
        <v>7</v>
      </c>
      <c r="B5" s="248">
        <v>2018</v>
      </c>
      <c r="C5" s="248">
        <v>2017</v>
      </c>
      <c r="D5" s="248">
        <v>2016</v>
      </c>
      <c r="E5" s="248">
        <v>2015</v>
      </c>
      <c r="F5" s="248">
        <v>2014</v>
      </c>
      <c r="G5" s="248">
        <v>2013</v>
      </c>
      <c r="H5" s="248">
        <v>2012</v>
      </c>
      <c r="I5" s="248">
        <v>2011</v>
      </c>
      <c r="J5" s="248">
        <v>2010</v>
      </c>
      <c r="K5" s="248">
        <v>2009</v>
      </c>
      <c r="L5" s="249">
        <v>2008</v>
      </c>
      <c r="M5" s="249">
        <v>2007</v>
      </c>
      <c r="N5" s="249">
        <v>2006</v>
      </c>
      <c r="O5" s="249">
        <v>2005</v>
      </c>
      <c r="P5" s="249">
        <v>2004</v>
      </c>
      <c r="Q5" s="249">
        <v>2003</v>
      </c>
      <c r="R5" s="249">
        <v>2002</v>
      </c>
      <c r="S5" s="260">
        <v>2001</v>
      </c>
      <c r="T5" s="260">
        <v>2000</v>
      </c>
      <c r="U5" s="260">
        <v>1999</v>
      </c>
      <c r="V5" s="260">
        <v>1998</v>
      </c>
      <c r="W5" s="260">
        <v>1997</v>
      </c>
      <c r="X5" s="260">
        <v>1996</v>
      </c>
      <c r="Y5" s="260">
        <v>1995</v>
      </c>
      <c r="Z5" s="260">
        <v>1994</v>
      </c>
      <c r="AA5" s="260">
        <v>1993</v>
      </c>
      <c r="AB5" s="260">
        <v>1992</v>
      </c>
      <c r="AC5" s="261">
        <v>1991</v>
      </c>
      <c r="AD5" s="260" t="s">
        <v>374</v>
      </c>
      <c r="AE5" s="250"/>
    </row>
    <row r="6" spans="1:31" ht="24" customHeight="1">
      <c r="A6" s="26" t="s">
        <v>1</v>
      </c>
      <c r="B6" s="20">
        <f t="shared" ref="B6:R6" si="0">SUM(B7:B12)</f>
        <v>46463</v>
      </c>
      <c r="C6" s="20">
        <f t="shared" si="0"/>
        <v>42694</v>
      </c>
      <c r="D6" s="20">
        <f t="shared" si="0"/>
        <v>39187</v>
      </c>
      <c r="E6" s="20">
        <f t="shared" ref="E6:F6" si="1">SUM(E7:E12)</f>
        <v>39287</v>
      </c>
      <c r="F6" s="20">
        <f t="shared" si="1"/>
        <v>39322</v>
      </c>
      <c r="G6" s="20">
        <f t="shared" ref="G6" si="2">SUM(G7:G12)</f>
        <v>39621</v>
      </c>
      <c r="H6" s="20">
        <f t="shared" si="0"/>
        <v>40621</v>
      </c>
      <c r="I6" s="20">
        <f t="shared" si="0"/>
        <v>41316</v>
      </c>
      <c r="J6" s="20">
        <f t="shared" si="0"/>
        <v>42218</v>
      </c>
      <c r="K6" s="20">
        <f t="shared" si="0"/>
        <v>36808</v>
      </c>
      <c r="L6" s="20">
        <f t="shared" si="0"/>
        <v>37981</v>
      </c>
      <c r="M6" s="20">
        <f t="shared" si="0"/>
        <v>35784</v>
      </c>
      <c r="N6" s="20">
        <f t="shared" si="0"/>
        <v>36101</v>
      </c>
      <c r="O6" s="20">
        <f t="shared" si="0"/>
        <v>36584</v>
      </c>
      <c r="P6" s="20">
        <f t="shared" si="0"/>
        <v>37243</v>
      </c>
      <c r="Q6" s="20">
        <f t="shared" si="0"/>
        <v>37694</v>
      </c>
      <c r="R6" s="20">
        <f t="shared" si="0"/>
        <v>38257</v>
      </c>
      <c r="S6" s="262">
        <f>SUM(S7:S12)</f>
        <v>35776</v>
      </c>
      <c r="T6" s="262">
        <f t="shared" ref="T6:AD6" si="3">SUM(T7:T12)</f>
        <v>36757</v>
      </c>
      <c r="U6" s="262">
        <f t="shared" si="3"/>
        <v>37373</v>
      </c>
      <c r="V6" s="262">
        <f t="shared" si="3"/>
        <v>35762</v>
      </c>
      <c r="W6" s="262">
        <f t="shared" si="3"/>
        <v>35531</v>
      </c>
      <c r="X6" s="262">
        <f t="shared" si="3"/>
        <v>36433</v>
      </c>
      <c r="Y6" s="262">
        <f t="shared" si="3"/>
        <v>38032</v>
      </c>
      <c r="Z6" s="262">
        <f>SUM(Z7:Z12)</f>
        <v>39157</v>
      </c>
      <c r="AA6" s="262">
        <f t="shared" si="3"/>
        <v>39459.999999999993</v>
      </c>
      <c r="AB6" s="262">
        <f t="shared" si="3"/>
        <v>40620</v>
      </c>
      <c r="AC6" s="262">
        <f t="shared" si="3"/>
        <v>40931.000000000007</v>
      </c>
      <c r="AD6" s="262">
        <f t="shared" si="3"/>
        <v>40514.999999999993</v>
      </c>
      <c r="AE6" s="19"/>
    </row>
    <row r="7" spans="1:31" ht="12" customHeight="1">
      <c r="A7" s="169" t="s">
        <v>174</v>
      </c>
      <c r="B7" s="35">
        <v>22266</v>
      </c>
      <c r="C7" s="35">
        <v>19219</v>
      </c>
      <c r="D7" s="35">
        <v>15971</v>
      </c>
      <c r="E7" s="35">
        <v>14580</v>
      </c>
      <c r="F7" s="35">
        <v>14369</v>
      </c>
      <c r="G7" s="35">
        <v>14405</v>
      </c>
      <c r="H7" s="35">
        <v>14643</v>
      </c>
      <c r="I7" s="35">
        <v>14683</v>
      </c>
      <c r="J7" s="35">
        <v>14767</v>
      </c>
      <c r="K7" s="18">
        <v>8450</v>
      </c>
      <c r="L7" s="18">
        <v>9127</v>
      </c>
      <c r="M7" s="18">
        <v>9559</v>
      </c>
      <c r="N7" s="18">
        <v>9640</v>
      </c>
      <c r="O7" s="18">
        <v>9717</v>
      </c>
      <c r="P7" s="18">
        <v>9857</v>
      </c>
      <c r="Q7" s="18">
        <v>9897</v>
      </c>
      <c r="R7" s="18">
        <v>10082</v>
      </c>
      <c r="S7" s="263">
        <v>10230</v>
      </c>
      <c r="T7" s="263">
        <v>10809</v>
      </c>
      <c r="U7" s="263">
        <v>11191</v>
      </c>
      <c r="V7" s="263">
        <v>11289</v>
      </c>
      <c r="W7" s="263">
        <v>11217</v>
      </c>
      <c r="X7" s="263">
        <v>11632</v>
      </c>
      <c r="Y7" s="264">
        <v>12710</v>
      </c>
      <c r="Z7" s="264">
        <v>12061</v>
      </c>
      <c r="AA7" s="264">
        <v>12788</v>
      </c>
      <c r="AB7" s="264">
        <v>13921</v>
      </c>
      <c r="AC7" s="265">
        <v>14501</v>
      </c>
      <c r="AD7" s="266">
        <v>15007</v>
      </c>
      <c r="AE7" s="15"/>
    </row>
    <row r="8" spans="1:31" ht="12" customHeight="1">
      <c r="A8" s="169" t="s">
        <v>194</v>
      </c>
      <c r="B8" s="35">
        <v>10</v>
      </c>
      <c r="C8" s="35">
        <v>14</v>
      </c>
      <c r="D8" s="35">
        <v>15</v>
      </c>
      <c r="E8" s="35">
        <v>16</v>
      </c>
      <c r="F8" s="35">
        <v>16</v>
      </c>
      <c r="G8" s="35">
        <v>17</v>
      </c>
      <c r="H8" s="35">
        <v>16</v>
      </c>
      <c r="I8" s="35">
        <v>18</v>
      </c>
      <c r="J8" s="35">
        <v>12</v>
      </c>
      <c r="K8" s="18">
        <v>13</v>
      </c>
      <c r="L8" s="18">
        <v>20</v>
      </c>
      <c r="M8" s="18">
        <v>17</v>
      </c>
      <c r="N8" s="18">
        <v>17</v>
      </c>
      <c r="O8" s="18">
        <v>20</v>
      </c>
      <c r="P8" s="18">
        <v>21</v>
      </c>
      <c r="Q8" s="18">
        <v>24</v>
      </c>
      <c r="R8" s="18">
        <v>23</v>
      </c>
      <c r="S8" s="263">
        <v>20</v>
      </c>
      <c r="T8" s="263">
        <v>26</v>
      </c>
      <c r="U8" s="263">
        <v>25</v>
      </c>
      <c r="V8" s="263">
        <v>24</v>
      </c>
      <c r="W8" s="263">
        <v>22</v>
      </c>
      <c r="X8" s="263">
        <v>20</v>
      </c>
      <c r="Y8" s="264">
        <v>16</v>
      </c>
      <c r="Z8" s="264">
        <v>21</v>
      </c>
      <c r="AA8" s="264">
        <v>17</v>
      </c>
      <c r="AB8" s="264">
        <v>10</v>
      </c>
      <c r="AC8" s="267">
        <v>15</v>
      </c>
      <c r="AD8" s="268">
        <v>6</v>
      </c>
      <c r="AE8" s="15"/>
    </row>
    <row r="9" spans="1:31" ht="12" customHeight="1">
      <c r="A9" s="169" t="s">
        <v>195</v>
      </c>
      <c r="B9" s="35">
        <v>240</v>
      </c>
      <c r="C9" s="35">
        <v>229</v>
      </c>
      <c r="D9" s="35">
        <v>223</v>
      </c>
      <c r="E9" s="35">
        <v>211</v>
      </c>
      <c r="F9" s="35">
        <v>192</v>
      </c>
      <c r="G9" s="35">
        <v>174</v>
      </c>
      <c r="H9" s="35">
        <v>152</v>
      </c>
      <c r="I9" s="35">
        <v>135</v>
      </c>
      <c r="J9" s="35">
        <v>118</v>
      </c>
      <c r="K9" s="18">
        <v>98</v>
      </c>
      <c r="L9" s="18">
        <v>79</v>
      </c>
      <c r="M9" s="18">
        <v>64</v>
      </c>
      <c r="N9" s="18">
        <v>26</v>
      </c>
      <c r="O9" s="18">
        <v>7</v>
      </c>
      <c r="P9" s="199" t="s">
        <v>377</v>
      </c>
      <c r="Q9" s="199" t="s">
        <v>377</v>
      </c>
      <c r="R9" s="199" t="s">
        <v>377</v>
      </c>
      <c r="S9" s="199" t="s">
        <v>377</v>
      </c>
      <c r="T9" s="199" t="s">
        <v>377</v>
      </c>
      <c r="U9" s="199" t="s">
        <v>377</v>
      </c>
      <c r="V9" s="199" t="s">
        <v>377</v>
      </c>
      <c r="W9" s="199" t="s">
        <v>377</v>
      </c>
      <c r="X9" s="199" t="s">
        <v>377</v>
      </c>
      <c r="Y9" s="199" t="s">
        <v>377</v>
      </c>
      <c r="Z9" s="199" t="s">
        <v>377</v>
      </c>
      <c r="AA9" s="199" t="s">
        <v>377</v>
      </c>
      <c r="AB9" s="199" t="s">
        <v>377</v>
      </c>
      <c r="AC9" s="199" t="s">
        <v>377</v>
      </c>
      <c r="AD9" s="199" t="s">
        <v>377</v>
      </c>
      <c r="AE9" s="17"/>
    </row>
    <row r="10" spans="1:31" ht="12" customHeight="1">
      <c r="A10" s="169" t="s">
        <v>193</v>
      </c>
      <c r="B10" s="35">
        <v>10255</v>
      </c>
      <c r="C10" s="35">
        <v>9971</v>
      </c>
      <c r="D10" s="35">
        <v>10009</v>
      </c>
      <c r="E10" s="35">
        <v>11339</v>
      </c>
      <c r="F10" s="35">
        <v>11652</v>
      </c>
      <c r="G10" s="35">
        <v>11909</v>
      </c>
      <c r="H10" s="35">
        <v>12456</v>
      </c>
      <c r="I10" s="35">
        <v>12927</v>
      </c>
      <c r="J10" s="35">
        <v>13566</v>
      </c>
      <c r="K10" s="18">
        <v>14322</v>
      </c>
      <c r="L10" s="18">
        <v>15015</v>
      </c>
      <c r="M10" s="18">
        <v>13694</v>
      </c>
      <c r="N10" s="18">
        <v>14111</v>
      </c>
      <c r="O10" s="18">
        <v>14517</v>
      </c>
      <c r="P10" s="18">
        <v>15036</v>
      </c>
      <c r="Q10" s="18">
        <v>15487</v>
      </c>
      <c r="R10" s="18">
        <v>15906</v>
      </c>
      <c r="S10" s="263">
        <v>13894</v>
      </c>
      <c r="T10" s="263">
        <v>14554</v>
      </c>
      <c r="U10" s="263">
        <v>15171</v>
      </c>
      <c r="V10" s="263">
        <v>14910.1</v>
      </c>
      <c r="W10" s="263">
        <v>15006.7</v>
      </c>
      <c r="X10" s="263">
        <v>15618.4</v>
      </c>
      <c r="Y10" s="263">
        <v>16154</v>
      </c>
      <c r="Z10" s="263">
        <v>17578</v>
      </c>
      <c r="AA10" s="263">
        <v>17372.599999999999</v>
      </c>
      <c r="AB10" s="263">
        <v>17662</v>
      </c>
      <c r="AC10" s="263">
        <v>17890.400000000001</v>
      </c>
      <c r="AD10" s="263">
        <v>17664.599999999999</v>
      </c>
      <c r="AE10" s="15"/>
    </row>
    <row r="11" spans="1:31" ht="12" customHeight="1">
      <c r="A11" s="169" t="s">
        <v>192</v>
      </c>
      <c r="B11" s="35">
        <v>6556</v>
      </c>
      <c r="C11" s="35">
        <v>6267</v>
      </c>
      <c r="D11" s="35">
        <v>6081</v>
      </c>
      <c r="E11" s="35">
        <v>6587</v>
      </c>
      <c r="F11" s="35">
        <v>6685</v>
      </c>
      <c r="G11" s="35">
        <v>6911</v>
      </c>
      <c r="H11" s="35">
        <v>7536</v>
      </c>
      <c r="I11" s="35">
        <v>7956</v>
      </c>
      <c r="J11" s="35">
        <v>8175</v>
      </c>
      <c r="K11" s="18">
        <v>8289</v>
      </c>
      <c r="L11" s="18">
        <v>8083</v>
      </c>
      <c r="M11" s="18">
        <v>7101</v>
      </c>
      <c r="N11" s="18">
        <v>7236</v>
      </c>
      <c r="O11" s="18">
        <v>7315</v>
      </c>
      <c r="P11" s="18">
        <v>7421</v>
      </c>
      <c r="Q11" s="18">
        <v>7436</v>
      </c>
      <c r="R11" s="18">
        <v>7454</v>
      </c>
      <c r="S11" s="263">
        <v>7002</v>
      </c>
      <c r="T11" s="263">
        <v>6957</v>
      </c>
      <c r="U11" s="263">
        <v>6860</v>
      </c>
      <c r="V11" s="263">
        <v>5690.9</v>
      </c>
      <c r="W11" s="263">
        <v>5713.3</v>
      </c>
      <c r="X11" s="263">
        <v>5816.6</v>
      </c>
      <c r="Y11" s="263">
        <v>6018</v>
      </c>
      <c r="Z11" s="263">
        <v>6286.5</v>
      </c>
      <c r="AA11" s="263">
        <v>6262.7</v>
      </c>
      <c r="AB11" s="263">
        <v>6207.5</v>
      </c>
      <c r="AC11" s="263">
        <v>5934.3</v>
      </c>
      <c r="AD11" s="263">
        <v>5482.7</v>
      </c>
      <c r="AE11" s="15"/>
    </row>
    <row r="12" spans="1:31" ht="12" customHeight="1">
      <c r="A12" s="169" t="s">
        <v>191</v>
      </c>
      <c r="B12" s="35">
        <v>7136</v>
      </c>
      <c r="C12" s="35">
        <v>6994</v>
      </c>
      <c r="D12" s="35">
        <v>6888</v>
      </c>
      <c r="E12" s="35">
        <v>6554</v>
      </c>
      <c r="F12" s="35">
        <v>6408</v>
      </c>
      <c r="G12" s="35">
        <v>6205</v>
      </c>
      <c r="H12" s="35">
        <v>5818</v>
      </c>
      <c r="I12" s="35">
        <v>5597</v>
      </c>
      <c r="J12" s="35">
        <v>5580</v>
      </c>
      <c r="K12" s="18">
        <v>5636</v>
      </c>
      <c r="L12" s="18">
        <v>5657</v>
      </c>
      <c r="M12" s="18">
        <v>5349</v>
      </c>
      <c r="N12" s="18">
        <v>5071</v>
      </c>
      <c r="O12" s="18">
        <v>5008</v>
      </c>
      <c r="P12" s="18">
        <v>4908</v>
      </c>
      <c r="Q12" s="18">
        <v>4850</v>
      </c>
      <c r="R12" s="18">
        <v>4792</v>
      </c>
      <c r="S12" s="263">
        <v>4630</v>
      </c>
      <c r="T12" s="263">
        <v>4411</v>
      </c>
      <c r="U12" s="263">
        <v>4126</v>
      </c>
      <c r="V12" s="263">
        <v>3848</v>
      </c>
      <c r="W12" s="263">
        <v>3572</v>
      </c>
      <c r="X12" s="263">
        <v>3346</v>
      </c>
      <c r="Y12" s="264">
        <v>3134</v>
      </c>
      <c r="Z12" s="263">
        <v>3210.5</v>
      </c>
      <c r="AA12" s="263">
        <v>3019.7</v>
      </c>
      <c r="AB12" s="263">
        <v>2819.5</v>
      </c>
      <c r="AC12" s="263">
        <v>2590.3000000000002</v>
      </c>
      <c r="AD12" s="263">
        <v>2354.6999999999998</v>
      </c>
      <c r="AE12" s="15"/>
    </row>
    <row r="13" spans="1:31" ht="18" customHeight="1">
      <c r="A13" s="181" t="s">
        <v>380</v>
      </c>
      <c r="B13" s="20">
        <f>SUM(B8:B12)</f>
        <v>24197</v>
      </c>
      <c r="C13" s="20">
        <f t="shared" ref="C13:AD13" si="4">SUM(C8:C12)</f>
        <v>23475</v>
      </c>
      <c r="D13" s="20">
        <f t="shared" si="4"/>
        <v>23216</v>
      </c>
      <c r="E13" s="20">
        <f t="shared" si="4"/>
        <v>24707</v>
      </c>
      <c r="F13" s="20">
        <f t="shared" si="4"/>
        <v>24953</v>
      </c>
      <c r="G13" s="20">
        <f t="shared" si="4"/>
        <v>25216</v>
      </c>
      <c r="H13" s="20">
        <f t="shared" si="4"/>
        <v>25978</v>
      </c>
      <c r="I13" s="20">
        <f t="shared" si="4"/>
        <v>26633</v>
      </c>
      <c r="J13" s="20">
        <f t="shared" si="4"/>
        <v>27451</v>
      </c>
      <c r="K13" s="20">
        <f t="shared" si="4"/>
        <v>28358</v>
      </c>
      <c r="L13" s="20">
        <f t="shared" si="4"/>
        <v>28854</v>
      </c>
      <c r="M13" s="20">
        <f t="shared" si="4"/>
        <v>26225</v>
      </c>
      <c r="N13" s="20">
        <f t="shared" si="4"/>
        <v>26461</v>
      </c>
      <c r="O13" s="20">
        <f t="shared" si="4"/>
        <v>26867</v>
      </c>
      <c r="P13" s="20">
        <f t="shared" si="4"/>
        <v>27386</v>
      </c>
      <c r="Q13" s="20">
        <f t="shared" si="4"/>
        <v>27797</v>
      </c>
      <c r="R13" s="20">
        <f t="shared" si="4"/>
        <v>28175</v>
      </c>
      <c r="S13" s="20">
        <f t="shared" si="4"/>
        <v>25546</v>
      </c>
      <c r="T13" s="20">
        <f t="shared" si="4"/>
        <v>25948</v>
      </c>
      <c r="U13" s="20">
        <f t="shared" si="4"/>
        <v>26182</v>
      </c>
      <c r="V13" s="20">
        <f t="shared" si="4"/>
        <v>24473</v>
      </c>
      <c r="W13" s="20">
        <f t="shared" si="4"/>
        <v>24314</v>
      </c>
      <c r="X13" s="20">
        <f t="shared" si="4"/>
        <v>24801</v>
      </c>
      <c r="Y13" s="20">
        <f t="shared" si="4"/>
        <v>25322</v>
      </c>
      <c r="Z13" s="20">
        <f t="shared" si="4"/>
        <v>27096</v>
      </c>
      <c r="AA13" s="20">
        <f t="shared" si="4"/>
        <v>26672</v>
      </c>
      <c r="AB13" s="20">
        <f t="shared" si="4"/>
        <v>26699</v>
      </c>
      <c r="AC13" s="20">
        <f t="shared" si="4"/>
        <v>26430</v>
      </c>
      <c r="AD13" s="20">
        <f t="shared" si="4"/>
        <v>25508</v>
      </c>
      <c r="AE13" s="15"/>
    </row>
    <row r="14" spans="1:31" s="21" customFormat="1" ht="18" customHeight="1">
      <c r="A14" s="168" t="s">
        <v>173</v>
      </c>
      <c r="B14" s="20">
        <v>7335</v>
      </c>
      <c r="C14" s="20">
        <v>7105</v>
      </c>
      <c r="D14" s="20">
        <v>6848</v>
      </c>
      <c r="E14" s="20">
        <v>6669</v>
      </c>
      <c r="F14" s="20">
        <v>6521</v>
      </c>
      <c r="G14" s="20">
        <v>6386</v>
      </c>
      <c r="H14" s="20">
        <v>6371</v>
      </c>
      <c r="I14" s="20">
        <v>6350</v>
      </c>
      <c r="J14" s="20">
        <v>6359</v>
      </c>
      <c r="K14" s="25">
        <v>6362</v>
      </c>
      <c r="L14" s="25">
        <v>6293</v>
      </c>
      <c r="M14" s="25">
        <v>6232</v>
      </c>
      <c r="N14" s="25">
        <v>6158</v>
      </c>
      <c r="O14" s="25">
        <v>6067</v>
      </c>
      <c r="P14" s="25">
        <v>5970</v>
      </c>
      <c r="Q14" s="25">
        <v>5811</v>
      </c>
      <c r="R14" s="25">
        <v>5667</v>
      </c>
      <c r="S14" s="269">
        <v>5386</v>
      </c>
      <c r="T14" s="269">
        <v>5193</v>
      </c>
      <c r="U14" s="269">
        <v>5028</v>
      </c>
      <c r="V14" s="269">
        <v>4926</v>
      </c>
      <c r="W14" s="269">
        <v>4763</v>
      </c>
      <c r="X14" s="269">
        <v>4667</v>
      </c>
      <c r="Y14" s="262">
        <v>4556</v>
      </c>
      <c r="Z14" s="262">
        <v>4481</v>
      </c>
      <c r="AA14" s="262">
        <v>4338</v>
      </c>
      <c r="AB14" s="262">
        <v>3964</v>
      </c>
      <c r="AC14" s="270">
        <v>3629</v>
      </c>
      <c r="AD14" s="271">
        <v>3239</v>
      </c>
      <c r="AE14" s="22"/>
    </row>
    <row r="15" spans="1:31" s="205" customFormat="1" ht="21.6" customHeight="1">
      <c r="A15" s="200" t="s">
        <v>367</v>
      </c>
      <c r="B15" s="201">
        <v>6188</v>
      </c>
      <c r="C15" s="201">
        <v>3462</v>
      </c>
      <c r="D15" s="201">
        <v>793</v>
      </c>
      <c r="E15" s="202" t="s">
        <v>377</v>
      </c>
      <c r="F15" s="202" t="s">
        <v>377</v>
      </c>
      <c r="G15" s="202" t="s">
        <v>377</v>
      </c>
      <c r="H15" s="202" t="s">
        <v>377</v>
      </c>
      <c r="I15" s="202" t="s">
        <v>377</v>
      </c>
      <c r="J15" s="202" t="s">
        <v>377</v>
      </c>
      <c r="K15" s="202" t="s">
        <v>377</v>
      </c>
      <c r="L15" s="202" t="s">
        <v>377</v>
      </c>
      <c r="M15" s="202" t="s">
        <v>377</v>
      </c>
      <c r="N15" s="202" t="s">
        <v>377</v>
      </c>
      <c r="O15" s="202" t="s">
        <v>377</v>
      </c>
      <c r="P15" s="202" t="s">
        <v>377</v>
      </c>
      <c r="Q15" s="202" t="s">
        <v>377</v>
      </c>
      <c r="R15" s="202" t="s">
        <v>377</v>
      </c>
      <c r="S15" s="202" t="s">
        <v>377</v>
      </c>
      <c r="T15" s="202" t="s">
        <v>377</v>
      </c>
      <c r="U15" s="202" t="s">
        <v>377</v>
      </c>
      <c r="V15" s="202" t="s">
        <v>377</v>
      </c>
      <c r="W15" s="202" t="s">
        <v>377</v>
      </c>
      <c r="X15" s="202" t="s">
        <v>377</v>
      </c>
      <c r="Y15" s="202" t="s">
        <v>377</v>
      </c>
      <c r="Z15" s="202" t="s">
        <v>377</v>
      </c>
      <c r="AA15" s="202" t="s">
        <v>377</v>
      </c>
      <c r="AB15" s="202" t="s">
        <v>377</v>
      </c>
      <c r="AC15" s="202" t="s">
        <v>377</v>
      </c>
      <c r="AD15" s="202" t="s">
        <v>377</v>
      </c>
      <c r="AE15" s="203"/>
    </row>
    <row r="16" spans="1:31" ht="23.25" customHeight="1">
      <c r="A16" s="117" t="s">
        <v>0</v>
      </c>
      <c r="B16" s="20">
        <f t="shared" ref="B16:R16" si="5">SUM(B17:B24)</f>
        <v>203725</v>
      </c>
      <c r="C16" s="20">
        <f t="shared" ref="C16:D16" si="6">SUM(C17:C24)</f>
        <v>195993</v>
      </c>
      <c r="D16" s="20">
        <f t="shared" si="6"/>
        <v>187914</v>
      </c>
      <c r="E16" s="20">
        <f t="shared" si="5"/>
        <v>183259</v>
      </c>
      <c r="F16" s="20">
        <f t="shared" si="5"/>
        <v>174000</v>
      </c>
      <c r="G16" s="20">
        <f t="shared" ref="G16" si="7">SUM(G17:G24)</f>
        <v>166294</v>
      </c>
      <c r="H16" s="20">
        <f t="shared" si="5"/>
        <v>160452</v>
      </c>
      <c r="I16" s="20">
        <f t="shared" ref="I16:K16" si="8">SUM(I17:I24)</f>
        <v>155918</v>
      </c>
      <c r="J16" s="20">
        <f t="shared" si="8"/>
        <v>150019</v>
      </c>
      <c r="K16" s="20">
        <f t="shared" si="8"/>
        <v>147052</v>
      </c>
      <c r="L16" s="20">
        <f t="shared" si="5"/>
        <v>144968</v>
      </c>
      <c r="M16" s="20">
        <f t="shared" si="5"/>
        <v>138452</v>
      </c>
      <c r="N16" s="20">
        <f t="shared" si="5"/>
        <v>128192</v>
      </c>
      <c r="O16" s="20">
        <f t="shared" si="5"/>
        <v>119850</v>
      </c>
      <c r="P16" s="20">
        <f t="shared" si="5"/>
        <v>18666</v>
      </c>
      <c r="Q16" s="20">
        <f t="shared" si="5"/>
        <v>18030</v>
      </c>
      <c r="R16" s="20">
        <f t="shared" si="5"/>
        <v>17612</v>
      </c>
      <c r="S16" s="262">
        <f t="shared" ref="S16:AD16" si="9">SUM(S17:S24)</f>
        <v>17114</v>
      </c>
      <c r="T16" s="262">
        <f t="shared" si="9"/>
        <v>16552</v>
      </c>
      <c r="U16" s="262">
        <f t="shared" si="9"/>
        <v>15662</v>
      </c>
      <c r="V16" s="262">
        <f t="shared" si="9"/>
        <v>15380</v>
      </c>
      <c r="W16" s="262">
        <f t="shared" si="9"/>
        <v>14562</v>
      </c>
      <c r="X16" s="262">
        <f t="shared" si="9"/>
        <v>13909</v>
      </c>
      <c r="Y16" s="262">
        <f t="shared" si="9"/>
        <v>15120</v>
      </c>
      <c r="Z16" s="262">
        <f t="shared" si="9"/>
        <v>13026</v>
      </c>
      <c r="AA16" s="271">
        <f t="shared" si="9"/>
        <v>12363</v>
      </c>
      <c r="AB16" s="271">
        <f t="shared" si="9"/>
        <v>11514</v>
      </c>
      <c r="AC16" s="270">
        <f t="shared" si="9"/>
        <v>10324</v>
      </c>
      <c r="AD16" s="271">
        <f t="shared" si="9"/>
        <v>9557</v>
      </c>
      <c r="AE16" s="19"/>
    </row>
    <row r="17" spans="1:31" ht="12" customHeight="1">
      <c r="A17" s="171" t="s">
        <v>187</v>
      </c>
      <c r="B17" s="35">
        <v>7133</v>
      </c>
      <c r="C17" s="35">
        <v>6855</v>
      </c>
      <c r="D17" s="35">
        <v>6536</v>
      </c>
      <c r="E17" s="35">
        <v>8419</v>
      </c>
      <c r="F17" s="35">
        <v>8151</v>
      </c>
      <c r="G17" s="35">
        <v>7917</v>
      </c>
      <c r="H17" s="35">
        <v>7729</v>
      </c>
      <c r="I17" s="35">
        <v>7487</v>
      </c>
      <c r="J17" s="35">
        <v>7215</v>
      </c>
      <c r="K17" s="18">
        <v>6980</v>
      </c>
      <c r="L17" s="18">
        <v>6740</v>
      </c>
      <c r="M17" s="18">
        <v>6524</v>
      </c>
      <c r="N17" s="18">
        <v>6345</v>
      </c>
      <c r="O17" s="18">
        <v>6152</v>
      </c>
      <c r="P17" s="18">
        <v>5932</v>
      </c>
      <c r="Q17" s="18">
        <v>5734</v>
      </c>
      <c r="R17" s="18">
        <v>5559</v>
      </c>
      <c r="S17" s="263">
        <v>5295</v>
      </c>
      <c r="T17" s="263">
        <v>5047</v>
      </c>
      <c r="U17" s="263">
        <v>4722</v>
      </c>
      <c r="V17" s="263">
        <v>4483</v>
      </c>
      <c r="W17" s="263">
        <v>4197</v>
      </c>
      <c r="X17" s="263">
        <v>4019</v>
      </c>
      <c r="Y17" s="264">
        <v>3914</v>
      </c>
      <c r="Z17" s="264">
        <v>5175</v>
      </c>
      <c r="AA17" s="264">
        <v>4839</v>
      </c>
      <c r="AB17" s="264">
        <v>4398</v>
      </c>
      <c r="AC17" s="265">
        <v>3901</v>
      </c>
      <c r="AD17" s="266">
        <v>3333</v>
      </c>
      <c r="AE17" s="15"/>
    </row>
    <row r="18" spans="1:31" ht="12" customHeight="1">
      <c r="A18" s="171" t="s">
        <v>188</v>
      </c>
      <c r="B18" s="35">
        <v>1868</v>
      </c>
      <c r="C18" s="35">
        <v>1847</v>
      </c>
      <c r="D18" s="35">
        <v>1822</v>
      </c>
      <c r="E18" s="35">
        <v>2289</v>
      </c>
      <c r="F18" s="35">
        <v>2278</v>
      </c>
      <c r="G18" s="35">
        <v>2288</v>
      </c>
      <c r="H18" s="35">
        <v>2307</v>
      </c>
      <c r="I18" s="35">
        <v>2278</v>
      </c>
      <c r="J18" s="35">
        <v>2312</v>
      </c>
      <c r="K18" s="18">
        <v>2335</v>
      </c>
      <c r="L18" s="18">
        <v>2284</v>
      </c>
      <c r="M18" s="18">
        <v>2193</v>
      </c>
      <c r="N18" s="18">
        <v>2180</v>
      </c>
      <c r="O18" s="18">
        <v>2108</v>
      </c>
      <c r="P18" s="18">
        <v>2039</v>
      </c>
      <c r="Q18" s="18">
        <v>1800</v>
      </c>
      <c r="R18" s="18">
        <v>1722</v>
      </c>
      <c r="S18" s="263">
        <v>1789</v>
      </c>
      <c r="T18" s="263">
        <v>1704</v>
      </c>
      <c r="U18" s="263">
        <v>1582</v>
      </c>
      <c r="V18" s="263">
        <v>1940</v>
      </c>
      <c r="W18" s="263">
        <v>1861</v>
      </c>
      <c r="X18" s="263">
        <v>1752</v>
      </c>
      <c r="Y18" s="264">
        <v>1710</v>
      </c>
      <c r="Z18" s="268" t="s">
        <v>50</v>
      </c>
      <c r="AA18" s="268" t="s">
        <v>50</v>
      </c>
      <c r="AB18" s="268" t="s">
        <v>50</v>
      </c>
      <c r="AC18" s="267" t="s">
        <v>50</v>
      </c>
      <c r="AD18" s="268" t="s">
        <v>50</v>
      </c>
      <c r="AE18" s="15"/>
    </row>
    <row r="19" spans="1:31" ht="12" customHeight="1">
      <c r="A19" s="171" t="s">
        <v>189</v>
      </c>
      <c r="B19" s="35">
        <v>631</v>
      </c>
      <c r="C19" s="35">
        <v>597</v>
      </c>
      <c r="D19" s="35">
        <v>540</v>
      </c>
      <c r="E19" s="35">
        <v>811</v>
      </c>
      <c r="F19" s="35">
        <v>763</v>
      </c>
      <c r="G19" s="35">
        <v>712</v>
      </c>
      <c r="H19" s="35">
        <v>697</v>
      </c>
      <c r="I19" s="35">
        <v>683</v>
      </c>
      <c r="J19" s="35">
        <v>655</v>
      </c>
      <c r="K19" s="18">
        <v>633</v>
      </c>
      <c r="L19" s="18">
        <v>615</v>
      </c>
      <c r="M19" s="18">
        <v>594</v>
      </c>
      <c r="N19" s="18">
        <v>584</v>
      </c>
      <c r="O19" s="18">
        <v>556</v>
      </c>
      <c r="P19" s="18">
        <v>540</v>
      </c>
      <c r="Q19" s="18">
        <v>521</v>
      </c>
      <c r="R19" s="18">
        <v>500</v>
      </c>
      <c r="S19" s="263">
        <v>475</v>
      </c>
      <c r="T19" s="263">
        <v>509</v>
      </c>
      <c r="U19" s="263">
        <v>494</v>
      </c>
      <c r="V19" s="263">
        <v>483</v>
      </c>
      <c r="W19" s="263">
        <v>464</v>
      </c>
      <c r="X19" s="263">
        <v>441</v>
      </c>
      <c r="Y19" s="264">
        <v>672</v>
      </c>
      <c r="Z19" s="264">
        <v>442</v>
      </c>
      <c r="AA19" s="264">
        <v>413</v>
      </c>
      <c r="AB19" s="264">
        <v>390</v>
      </c>
      <c r="AC19" s="265">
        <v>363</v>
      </c>
      <c r="AD19" s="266">
        <v>474</v>
      </c>
      <c r="AE19" s="15"/>
    </row>
    <row r="20" spans="1:31" ht="12" customHeight="1">
      <c r="A20" s="171" t="s">
        <v>186</v>
      </c>
      <c r="B20" s="35">
        <v>5085</v>
      </c>
      <c r="C20" s="35">
        <v>4924</v>
      </c>
      <c r="D20" s="35">
        <v>4772</v>
      </c>
      <c r="E20" s="35">
        <v>5907</v>
      </c>
      <c r="F20" s="35">
        <v>5889</v>
      </c>
      <c r="G20" s="35">
        <v>5869</v>
      </c>
      <c r="H20" s="35">
        <v>5853</v>
      </c>
      <c r="I20" s="35">
        <v>5880</v>
      </c>
      <c r="J20" s="35">
        <v>5894</v>
      </c>
      <c r="K20" s="18">
        <v>5860</v>
      </c>
      <c r="L20" s="18">
        <v>5785</v>
      </c>
      <c r="M20" s="18">
        <v>5726</v>
      </c>
      <c r="N20" s="18">
        <v>5669</v>
      </c>
      <c r="O20" s="18">
        <v>5612</v>
      </c>
      <c r="P20" s="18">
        <v>5500</v>
      </c>
      <c r="Q20" s="18">
        <v>5385</v>
      </c>
      <c r="R20" s="18">
        <v>5321</v>
      </c>
      <c r="S20" s="263">
        <v>5169</v>
      </c>
      <c r="T20" s="263">
        <v>5154</v>
      </c>
      <c r="U20" s="263">
        <v>5016</v>
      </c>
      <c r="V20" s="263">
        <v>4904</v>
      </c>
      <c r="W20" s="263">
        <v>4758</v>
      </c>
      <c r="X20" s="263">
        <v>4652</v>
      </c>
      <c r="Y20" s="264">
        <v>6019</v>
      </c>
      <c r="Z20" s="264">
        <v>4804</v>
      </c>
      <c r="AA20" s="264">
        <v>4615</v>
      </c>
      <c r="AB20" s="264">
        <v>4338</v>
      </c>
      <c r="AC20" s="265">
        <v>3952</v>
      </c>
      <c r="AD20" s="266">
        <v>3760</v>
      </c>
      <c r="AE20" s="15"/>
    </row>
    <row r="21" spans="1:31" ht="12" customHeight="1">
      <c r="A21" s="171" t="s">
        <v>190</v>
      </c>
      <c r="B21" s="35">
        <v>4086</v>
      </c>
      <c r="C21" s="35">
        <v>3867</v>
      </c>
      <c r="D21" s="35">
        <v>3615</v>
      </c>
      <c r="E21" s="35">
        <v>4503</v>
      </c>
      <c r="F21" s="35">
        <v>4326</v>
      </c>
      <c r="G21" s="35">
        <v>4115</v>
      </c>
      <c r="H21" s="35">
        <v>3930</v>
      </c>
      <c r="I21" s="35">
        <v>3744</v>
      </c>
      <c r="J21" s="35">
        <v>3530</v>
      </c>
      <c r="K21" s="18">
        <v>3381</v>
      </c>
      <c r="L21" s="18">
        <v>3230</v>
      </c>
      <c r="M21" s="18">
        <v>3087</v>
      </c>
      <c r="N21" s="18">
        <v>2934</v>
      </c>
      <c r="O21" s="18">
        <v>2805</v>
      </c>
      <c r="P21" s="18">
        <v>2647</v>
      </c>
      <c r="Q21" s="18">
        <v>2520</v>
      </c>
      <c r="R21" s="18">
        <v>2410</v>
      </c>
      <c r="S21" s="263">
        <v>2262</v>
      </c>
      <c r="T21" s="263">
        <v>2062</v>
      </c>
      <c r="U21" s="263">
        <v>1895</v>
      </c>
      <c r="V21" s="263">
        <v>1729</v>
      </c>
      <c r="W21" s="263">
        <v>1557</v>
      </c>
      <c r="X21" s="263">
        <v>1411</v>
      </c>
      <c r="Y21" s="264">
        <v>1270</v>
      </c>
      <c r="Z21" s="264">
        <v>1159</v>
      </c>
      <c r="AA21" s="264">
        <v>1083</v>
      </c>
      <c r="AB21" s="264">
        <v>1004</v>
      </c>
      <c r="AC21" s="265">
        <v>852</v>
      </c>
      <c r="AD21" s="266">
        <v>802</v>
      </c>
      <c r="AE21" s="15"/>
    </row>
    <row r="22" spans="1:31" ht="12" customHeight="1">
      <c r="A22" s="169" t="s">
        <v>171</v>
      </c>
      <c r="B22" s="35">
        <v>0</v>
      </c>
      <c r="C22" s="35">
        <v>0</v>
      </c>
      <c r="D22" s="35">
        <v>1</v>
      </c>
      <c r="E22" s="35">
        <v>1</v>
      </c>
      <c r="F22" s="35">
        <v>1</v>
      </c>
      <c r="G22" s="35">
        <v>1</v>
      </c>
      <c r="H22" s="35">
        <v>1</v>
      </c>
      <c r="I22" s="35">
        <v>1</v>
      </c>
      <c r="J22" s="35">
        <v>1</v>
      </c>
      <c r="K22" s="18">
        <v>1</v>
      </c>
      <c r="L22" s="18">
        <v>1</v>
      </c>
      <c r="M22" s="18">
        <v>1</v>
      </c>
      <c r="N22" s="18">
        <v>1</v>
      </c>
      <c r="O22" s="18">
        <v>1</v>
      </c>
      <c r="P22" s="18">
        <v>1</v>
      </c>
      <c r="Q22" s="18">
        <v>0</v>
      </c>
      <c r="R22" s="18">
        <v>0</v>
      </c>
      <c r="S22" s="263">
        <v>0</v>
      </c>
      <c r="T22" s="263">
        <v>0</v>
      </c>
      <c r="U22" s="263">
        <v>0</v>
      </c>
      <c r="V22" s="263">
        <v>0</v>
      </c>
      <c r="W22" s="263">
        <v>0</v>
      </c>
      <c r="X22" s="263">
        <v>0</v>
      </c>
      <c r="Y22" s="264">
        <v>0</v>
      </c>
      <c r="Z22" s="264">
        <v>0</v>
      </c>
      <c r="AA22" s="264">
        <v>0</v>
      </c>
      <c r="AB22" s="264">
        <v>0</v>
      </c>
      <c r="AC22" s="265">
        <v>0</v>
      </c>
      <c r="AD22" s="266">
        <v>0</v>
      </c>
      <c r="AE22" s="15"/>
    </row>
    <row r="23" spans="1:31" ht="12" customHeight="1">
      <c r="A23" s="169" t="s">
        <v>172</v>
      </c>
      <c r="B23" s="35">
        <v>183519</v>
      </c>
      <c r="C23" s="35">
        <v>176471</v>
      </c>
      <c r="D23" s="35">
        <v>169170</v>
      </c>
      <c r="E23" s="35">
        <v>159703</v>
      </c>
      <c r="F23" s="35">
        <v>150941</v>
      </c>
      <c r="G23" s="35">
        <v>143701</v>
      </c>
      <c r="H23" s="35">
        <v>138223</v>
      </c>
      <c r="I23" s="35">
        <v>134114</v>
      </c>
      <c r="J23" s="35">
        <v>128646</v>
      </c>
      <c r="K23" s="18">
        <v>126034</v>
      </c>
      <c r="L23" s="18">
        <v>124419</v>
      </c>
      <c r="M23" s="18">
        <v>118426</v>
      </c>
      <c r="N23" s="18">
        <v>108559</v>
      </c>
      <c r="O23" s="18">
        <v>100630</v>
      </c>
      <c r="P23" s="199" t="s">
        <v>5</v>
      </c>
      <c r="Q23" s="199" t="s">
        <v>5</v>
      </c>
      <c r="R23" s="199" t="s">
        <v>5</v>
      </c>
      <c r="S23" s="199" t="s">
        <v>5</v>
      </c>
      <c r="T23" s="199" t="s">
        <v>5</v>
      </c>
      <c r="U23" s="199" t="s">
        <v>5</v>
      </c>
      <c r="V23" s="199" t="s">
        <v>5</v>
      </c>
      <c r="W23" s="199" t="s">
        <v>5</v>
      </c>
      <c r="X23" s="199" t="s">
        <v>5</v>
      </c>
      <c r="Y23" s="199" t="s">
        <v>5</v>
      </c>
      <c r="Z23" s="199" t="s">
        <v>5</v>
      </c>
      <c r="AA23" s="199" t="s">
        <v>5</v>
      </c>
      <c r="AB23" s="199" t="s">
        <v>5</v>
      </c>
      <c r="AC23" s="199" t="s">
        <v>5</v>
      </c>
      <c r="AD23" s="199" t="s">
        <v>5</v>
      </c>
      <c r="AE23" s="17"/>
    </row>
    <row r="24" spans="1:31" s="122" customFormat="1" ht="18" customHeight="1">
      <c r="A24" s="593" t="s">
        <v>168</v>
      </c>
      <c r="B24" s="588">
        <v>1403</v>
      </c>
      <c r="C24" s="588">
        <v>1432</v>
      </c>
      <c r="D24" s="588">
        <v>1458</v>
      </c>
      <c r="E24" s="588">
        <v>1626</v>
      </c>
      <c r="F24" s="588">
        <v>1651</v>
      </c>
      <c r="G24" s="588">
        <v>1691</v>
      </c>
      <c r="H24" s="588">
        <v>1712</v>
      </c>
      <c r="I24" s="588">
        <v>1731</v>
      </c>
      <c r="J24" s="588">
        <v>1766</v>
      </c>
      <c r="K24" s="588">
        <v>1828</v>
      </c>
      <c r="L24" s="588">
        <v>1894</v>
      </c>
      <c r="M24" s="588">
        <v>1901</v>
      </c>
      <c r="N24" s="588">
        <v>1920</v>
      </c>
      <c r="O24" s="588">
        <v>1986</v>
      </c>
      <c r="P24" s="588">
        <v>2007</v>
      </c>
      <c r="Q24" s="588">
        <v>2070</v>
      </c>
      <c r="R24" s="588">
        <v>2100</v>
      </c>
      <c r="S24" s="589">
        <v>2124</v>
      </c>
      <c r="T24" s="589">
        <v>2076</v>
      </c>
      <c r="U24" s="589">
        <v>1953</v>
      </c>
      <c r="V24" s="589">
        <v>1841</v>
      </c>
      <c r="W24" s="589">
        <v>1725</v>
      </c>
      <c r="X24" s="589">
        <v>1634</v>
      </c>
      <c r="Y24" s="589">
        <v>1535</v>
      </c>
      <c r="Z24" s="589">
        <v>1446</v>
      </c>
      <c r="AA24" s="589">
        <v>1413</v>
      </c>
      <c r="AB24" s="589">
        <v>1384</v>
      </c>
      <c r="AC24" s="590">
        <v>1256</v>
      </c>
      <c r="AD24" s="591">
        <v>1188</v>
      </c>
      <c r="AE24" s="592"/>
    </row>
    <row r="25" spans="1:31">
      <c r="A25" s="5"/>
      <c r="B25" s="5"/>
      <c r="C25" s="5"/>
      <c r="D25" s="5"/>
      <c r="E25" s="5"/>
      <c r="F25" s="5"/>
      <c r="G25" s="5"/>
      <c r="H25" s="5"/>
      <c r="I25" s="5"/>
      <c r="J25" s="5"/>
      <c r="K25" s="5"/>
      <c r="L25" s="14"/>
      <c r="M25" s="13"/>
      <c r="N25" s="13"/>
      <c r="O25" s="13"/>
      <c r="P25" s="13"/>
      <c r="Q25" s="13"/>
      <c r="R25" s="13"/>
      <c r="S25" s="272"/>
      <c r="T25" s="272"/>
      <c r="U25" s="273"/>
      <c r="V25" s="272"/>
      <c r="W25" s="273"/>
      <c r="X25" s="272"/>
      <c r="Y25" s="272"/>
      <c r="Z25" s="272"/>
      <c r="AA25" s="272"/>
      <c r="AB25" s="272"/>
      <c r="AE25" s="13"/>
    </row>
    <row r="26" spans="1:31">
      <c r="A26" s="12" t="s">
        <v>4</v>
      </c>
      <c r="B26" s="12"/>
      <c r="C26" s="12"/>
      <c r="D26" s="12"/>
      <c r="E26" s="12"/>
      <c r="F26" s="12"/>
      <c r="G26" s="12"/>
      <c r="H26" s="12"/>
      <c r="I26" s="12"/>
      <c r="J26" s="12"/>
      <c r="K26" s="12"/>
      <c r="L26" s="12"/>
      <c r="M26" s="7"/>
      <c r="P26" s="1"/>
      <c r="R26" s="10"/>
      <c r="S26" s="150"/>
      <c r="T26" s="275"/>
      <c r="W26" s="276"/>
      <c r="X26" s="275"/>
      <c r="Y26" s="275"/>
      <c r="Z26" s="275"/>
      <c r="AA26" s="275"/>
      <c r="AB26" s="275"/>
      <c r="AC26" s="275"/>
      <c r="AD26" s="275"/>
    </row>
    <row r="27" spans="1:31">
      <c r="A27" s="12" t="s">
        <v>3</v>
      </c>
      <c r="B27" s="12"/>
      <c r="C27" s="12"/>
      <c r="D27" s="12"/>
      <c r="E27" s="12"/>
      <c r="F27" s="12"/>
      <c r="G27" s="12"/>
      <c r="H27" s="12"/>
      <c r="I27" s="12"/>
      <c r="J27" s="12"/>
      <c r="K27" s="12"/>
      <c r="L27" s="12"/>
      <c r="M27" s="7"/>
      <c r="P27" s="6" t="s">
        <v>370</v>
      </c>
      <c r="R27" s="10"/>
      <c r="S27" s="150"/>
      <c r="T27" s="275"/>
      <c r="W27" s="276"/>
      <c r="X27" s="275"/>
      <c r="Y27" s="275"/>
      <c r="Z27" s="275"/>
      <c r="AA27" s="275"/>
      <c r="AB27" s="275"/>
      <c r="AC27" s="275"/>
      <c r="AD27" s="275"/>
    </row>
    <row r="28" spans="1:31">
      <c r="A28" s="12" t="s">
        <v>2</v>
      </c>
      <c r="B28" s="12"/>
      <c r="C28" s="12"/>
      <c r="D28" s="12"/>
      <c r="E28" s="12"/>
      <c r="F28" s="12"/>
      <c r="G28" s="12"/>
      <c r="H28" s="12"/>
      <c r="I28" s="12"/>
      <c r="J28" s="12"/>
      <c r="K28" s="12"/>
      <c r="L28" s="12"/>
      <c r="M28" s="7"/>
      <c r="P28" s="1"/>
      <c r="R28" s="10"/>
      <c r="S28" s="150"/>
      <c r="T28" s="275"/>
      <c r="W28" s="276"/>
      <c r="X28" s="275"/>
      <c r="Y28" s="275"/>
      <c r="Z28" s="275"/>
      <c r="AA28" s="275"/>
      <c r="AB28" s="275"/>
      <c r="AC28" s="275"/>
      <c r="AD28" s="275"/>
    </row>
    <row r="29" spans="1:31" s="4" customFormat="1">
      <c r="A29" s="153" t="s">
        <v>116</v>
      </c>
      <c r="B29" s="11"/>
      <c r="C29" s="11"/>
      <c r="D29" s="11"/>
      <c r="E29" s="11"/>
      <c r="F29" s="11"/>
      <c r="G29" s="11"/>
      <c r="H29" s="11"/>
      <c r="I29" s="11"/>
      <c r="J29" s="11"/>
      <c r="K29" s="11"/>
      <c r="L29" s="11"/>
      <c r="M29" s="7"/>
      <c r="N29" s="1"/>
      <c r="O29" s="2"/>
      <c r="P29" s="1"/>
      <c r="Q29" s="2"/>
      <c r="R29" s="10"/>
      <c r="S29" s="150"/>
      <c r="T29" s="275"/>
      <c r="U29" s="276"/>
      <c r="V29" s="276"/>
      <c r="W29" s="276"/>
      <c r="X29" s="275"/>
      <c r="Y29" s="275"/>
      <c r="Z29" s="275"/>
      <c r="AA29" s="275"/>
      <c r="AB29" s="275"/>
      <c r="AC29" s="275"/>
      <c r="AD29" s="275"/>
    </row>
    <row r="30" spans="1:31" s="4" customFormat="1" ht="12.75">
      <c r="A30" s="153" t="s">
        <v>117</v>
      </c>
      <c r="B30" s="6"/>
      <c r="C30" s="6"/>
      <c r="D30" s="6"/>
      <c r="E30" s="6"/>
      <c r="F30" s="6"/>
      <c r="G30" s="6"/>
      <c r="H30" s="6"/>
      <c r="I30" s="6"/>
      <c r="J30" s="6"/>
      <c r="K30" s="6"/>
      <c r="L30" s="6"/>
      <c r="M30" s="7"/>
      <c r="O30" s="9"/>
      <c r="Q30" s="9"/>
      <c r="S30" s="277"/>
      <c r="T30" s="275"/>
      <c r="U30" s="276"/>
      <c r="V30" s="275"/>
      <c r="W30" s="276"/>
      <c r="X30" s="275"/>
      <c r="Y30" s="275"/>
      <c r="Z30" s="275"/>
      <c r="AA30" s="275"/>
      <c r="AB30" s="275"/>
      <c r="AC30" s="275"/>
      <c r="AD30" s="275"/>
    </row>
    <row r="31" spans="1:31" s="4" customFormat="1" ht="12.75">
      <c r="A31" s="153" t="s">
        <v>372</v>
      </c>
      <c r="B31" s="6"/>
      <c r="C31" s="6"/>
      <c r="D31" s="6"/>
      <c r="E31" s="6"/>
      <c r="F31" s="6"/>
      <c r="G31" s="6"/>
      <c r="H31" s="6"/>
      <c r="I31" s="6"/>
      <c r="J31" s="6"/>
      <c r="K31" s="6"/>
      <c r="L31" s="6"/>
      <c r="M31" s="7"/>
      <c r="O31" s="9"/>
      <c r="Q31" s="9"/>
      <c r="S31" s="277"/>
      <c r="T31" s="275"/>
      <c r="U31" s="276"/>
      <c r="V31" s="275"/>
      <c r="W31" s="276"/>
      <c r="X31" s="275"/>
      <c r="Y31" s="275"/>
      <c r="Z31" s="275"/>
      <c r="AA31" s="275"/>
      <c r="AB31" s="275"/>
      <c r="AC31" s="275"/>
      <c r="AD31" s="275"/>
    </row>
    <row r="32" spans="1:31" s="3" customFormat="1" ht="12.75">
      <c r="A32" s="11" t="s">
        <v>118</v>
      </c>
      <c r="B32" s="6"/>
      <c r="C32" s="6"/>
      <c r="D32" s="6"/>
      <c r="E32" s="6"/>
      <c r="F32" s="6"/>
      <c r="G32" s="6"/>
      <c r="H32" s="6"/>
      <c r="I32" s="6"/>
      <c r="J32" s="6"/>
      <c r="K32" s="6"/>
      <c r="L32" s="6"/>
      <c r="M32" s="7"/>
      <c r="N32" s="4"/>
      <c r="O32" s="9"/>
      <c r="P32" s="4"/>
      <c r="Q32" s="9"/>
      <c r="R32" s="4"/>
      <c r="S32" s="277"/>
      <c r="T32" s="275"/>
      <c r="U32" s="276"/>
      <c r="V32" s="275"/>
      <c r="W32" s="276"/>
      <c r="X32" s="275"/>
      <c r="Y32" s="275"/>
      <c r="Z32" s="275"/>
      <c r="AA32" s="275"/>
      <c r="AB32" s="275"/>
      <c r="AC32" s="275"/>
      <c r="AD32" s="275"/>
    </row>
    <row r="33" spans="1:30" s="3" customFormat="1">
      <c r="A33" s="6" t="s">
        <v>119</v>
      </c>
      <c r="B33" s="6"/>
      <c r="C33" s="6"/>
      <c r="D33" s="6"/>
      <c r="E33" s="6"/>
      <c r="F33" s="6"/>
      <c r="G33" s="6"/>
      <c r="H33" s="6"/>
      <c r="I33" s="6"/>
      <c r="J33" s="6"/>
      <c r="K33" s="6"/>
      <c r="L33" s="6"/>
      <c r="M33" s="7"/>
      <c r="N33" s="4"/>
      <c r="O33" s="9"/>
      <c r="P33" s="4"/>
      <c r="Q33" s="9"/>
      <c r="R33" s="4"/>
      <c r="S33" s="150"/>
      <c r="T33" s="275"/>
      <c r="U33" s="276"/>
      <c r="V33" s="275"/>
      <c r="W33" s="276"/>
      <c r="X33" s="275"/>
      <c r="Y33" s="275"/>
      <c r="Z33" s="275"/>
      <c r="AA33" s="275"/>
      <c r="AB33" s="275"/>
      <c r="AC33" s="275"/>
      <c r="AD33" s="275"/>
    </row>
    <row r="34" spans="1:30" s="7" customFormat="1">
      <c r="A34" s="6" t="s">
        <v>127</v>
      </c>
      <c r="B34" s="8"/>
      <c r="C34" s="8"/>
      <c r="D34" s="8"/>
      <c r="E34" s="8"/>
      <c r="F34" s="8"/>
      <c r="G34" s="8"/>
      <c r="H34" s="8"/>
      <c r="I34" s="8"/>
      <c r="J34" s="8"/>
      <c r="K34" s="8"/>
      <c r="L34" s="8"/>
      <c r="N34" s="3"/>
      <c r="O34" s="2"/>
      <c r="P34" s="3"/>
      <c r="Q34" s="2"/>
      <c r="R34" s="3"/>
      <c r="S34" s="150"/>
      <c r="T34" s="275"/>
      <c r="U34" s="276"/>
      <c r="V34" s="275"/>
      <c r="W34" s="276"/>
      <c r="X34" s="275"/>
      <c r="Y34" s="275"/>
      <c r="Z34" s="275"/>
      <c r="AA34" s="275"/>
      <c r="AB34" s="275"/>
      <c r="AC34" s="275"/>
      <c r="AD34" s="275"/>
    </row>
    <row r="35" spans="1:30" s="7" customFormat="1">
      <c r="A35" s="240" t="s">
        <v>601</v>
      </c>
      <c r="B35" s="6"/>
      <c r="C35" s="6"/>
      <c r="D35" s="6"/>
      <c r="E35" s="6"/>
      <c r="F35" s="6"/>
      <c r="G35" s="6"/>
      <c r="H35" s="6"/>
      <c r="I35" s="6"/>
      <c r="J35" s="6"/>
      <c r="K35" s="6"/>
      <c r="L35" s="6"/>
      <c r="N35" s="3"/>
      <c r="O35" s="2"/>
      <c r="P35" s="3"/>
      <c r="Q35" s="2"/>
      <c r="R35" s="3"/>
      <c r="S35" s="150"/>
      <c r="T35" s="275"/>
      <c r="U35" s="276"/>
      <c r="V35" s="275"/>
      <c r="W35" s="276"/>
      <c r="X35" s="275"/>
      <c r="Y35" s="275"/>
      <c r="Z35" s="275"/>
      <c r="AA35" s="275"/>
      <c r="AB35" s="275"/>
      <c r="AC35" s="275"/>
      <c r="AD35" s="275"/>
    </row>
    <row r="36" spans="1:30" s="7" customFormat="1">
      <c r="A36" s="8" t="s">
        <v>602</v>
      </c>
      <c r="B36" s="6"/>
      <c r="C36" s="6"/>
      <c r="D36" s="6"/>
      <c r="E36" s="6"/>
      <c r="F36" s="6"/>
      <c r="G36" s="6"/>
      <c r="H36" s="6"/>
      <c r="I36" s="6"/>
      <c r="J36" s="6"/>
      <c r="K36" s="6"/>
      <c r="L36" s="6"/>
      <c r="N36" s="3"/>
      <c r="O36" s="2"/>
      <c r="P36" s="3"/>
      <c r="Q36" s="2"/>
      <c r="R36" s="3"/>
      <c r="S36" s="150"/>
      <c r="T36" s="275"/>
      <c r="U36" s="276"/>
      <c r="V36" s="275"/>
      <c r="W36" s="276"/>
      <c r="X36" s="275"/>
      <c r="Y36" s="275"/>
      <c r="Z36" s="275"/>
      <c r="AA36" s="275"/>
      <c r="AB36" s="275"/>
      <c r="AC36" s="275"/>
      <c r="AD36" s="275"/>
    </row>
    <row r="37" spans="1:30" s="3" customFormat="1">
      <c r="A37" s="6" t="s">
        <v>368</v>
      </c>
      <c r="B37" s="6"/>
      <c r="C37" s="6"/>
      <c r="D37" s="6"/>
      <c r="E37" s="6"/>
      <c r="F37" s="6"/>
      <c r="G37" s="6"/>
      <c r="H37" s="6"/>
      <c r="I37" s="6"/>
      <c r="J37" s="6"/>
      <c r="K37" s="6"/>
      <c r="M37" s="5"/>
      <c r="O37" s="2"/>
      <c r="Q37" s="2"/>
      <c r="S37" s="272"/>
      <c r="T37" s="275"/>
      <c r="U37" s="276"/>
      <c r="V37" s="275"/>
      <c r="W37" s="276"/>
      <c r="X37" s="275"/>
      <c r="Y37" s="275"/>
      <c r="Z37" s="275"/>
      <c r="AA37" s="275"/>
      <c r="AB37" s="275"/>
      <c r="AC37" s="275"/>
      <c r="AD37" s="275"/>
    </row>
    <row r="38" spans="1:30" s="3" customFormat="1">
      <c r="A38" s="6" t="s">
        <v>378</v>
      </c>
      <c r="B38" s="4"/>
      <c r="C38" s="4"/>
      <c r="D38" s="4"/>
      <c r="E38" s="4"/>
      <c r="F38" s="4"/>
      <c r="G38" s="4"/>
      <c r="H38" s="4"/>
      <c r="I38" s="4"/>
      <c r="J38" s="4"/>
      <c r="K38" s="4"/>
      <c r="L38" s="4"/>
      <c r="M38" s="4"/>
      <c r="O38" s="2"/>
      <c r="Q38" s="2"/>
      <c r="S38" s="272"/>
      <c r="T38" s="275"/>
      <c r="U38" s="276"/>
      <c r="V38" s="276"/>
      <c r="W38" s="276"/>
      <c r="X38" s="275"/>
      <c r="Y38" s="275"/>
      <c r="Z38" s="275"/>
      <c r="AA38" s="275"/>
      <c r="AB38" s="275"/>
      <c r="AC38" s="275"/>
      <c r="AD38" s="275"/>
    </row>
    <row r="39" spans="1:30">
      <c r="S39" s="275"/>
      <c r="T39" s="274"/>
      <c r="W39" s="276"/>
    </row>
    <row r="40" spans="1:30">
      <c r="A40" s="1"/>
      <c r="S40" s="275"/>
      <c r="T40" s="274"/>
      <c r="W40" s="276"/>
    </row>
    <row r="41" spans="1:30">
      <c r="A41" s="1"/>
      <c r="S41" s="275"/>
      <c r="T41" s="274"/>
      <c r="W41" s="276"/>
    </row>
    <row r="42" spans="1:30">
      <c r="S42" s="275"/>
      <c r="T42" s="274"/>
      <c r="W42" s="276"/>
    </row>
    <row r="43" spans="1:30">
      <c r="S43" s="275"/>
      <c r="T43" s="274"/>
      <c r="W43" s="276"/>
    </row>
    <row r="44" spans="1:30">
      <c r="S44" s="275"/>
      <c r="T44" s="274"/>
      <c r="W44" s="276"/>
    </row>
    <row r="45" spans="1:30">
      <c r="S45" s="275"/>
      <c r="T45" s="274"/>
      <c r="W45" s="276"/>
    </row>
    <row r="46" spans="1:30">
      <c r="S46" s="275"/>
      <c r="T46" s="274"/>
      <c r="W46" s="276"/>
    </row>
    <row r="47" spans="1:30">
      <c r="S47" s="275"/>
      <c r="T47" s="274"/>
      <c r="W47" s="276"/>
    </row>
    <row r="48" spans="1:30">
      <c r="S48" s="275"/>
      <c r="T48" s="274"/>
      <c r="W48" s="276"/>
    </row>
    <row r="49" spans="19:23">
      <c r="S49" s="275"/>
      <c r="T49" s="274"/>
      <c r="W49" s="276"/>
    </row>
    <row r="50" spans="19:23">
      <c r="S50" s="275"/>
      <c r="T50" s="274"/>
      <c r="W50" s="276"/>
    </row>
    <row r="51" spans="19:23">
      <c r="S51" s="275"/>
      <c r="T51" s="274"/>
      <c r="W51" s="276"/>
    </row>
    <row r="52" spans="19:23">
      <c r="S52" s="275"/>
      <c r="T52" s="274"/>
      <c r="W52" s="276"/>
    </row>
    <row r="53" spans="19:23">
      <c r="S53" s="275"/>
      <c r="T53" s="274"/>
      <c r="W53" s="276"/>
    </row>
    <row r="54" spans="19:23">
      <c r="S54" s="275"/>
      <c r="T54" s="274"/>
      <c r="W54" s="276"/>
    </row>
    <row r="55" spans="19:23">
      <c r="S55" s="275"/>
      <c r="T55" s="274"/>
      <c r="W55" s="276"/>
    </row>
    <row r="56" spans="19:23">
      <c r="S56" s="275"/>
      <c r="T56" s="274"/>
      <c r="W56" s="276"/>
    </row>
    <row r="57" spans="19:23">
      <c r="S57" s="275"/>
      <c r="T57" s="274"/>
      <c r="W57" s="276"/>
    </row>
    <row r="58" spans="19:23">
      <c r="S58" s="275"/>
      <c r="T58" s="274"/>
      <c r="W58" s="276"/>
    </row>
    <row r="59" spans="19:23">
      <c r="S59" s="275"/>
      <c r="T59" s="274"/>
      <c r="W59" s="276"/>
    </row>
    <row r="60" spans="19:23">
      <c r="S60" s="275"/>
      <c r="T60" s="274"/>
      <c r="W60" s="276"/>
    </row>
    <row r="61" spans="19:23">
      <c r="S61" s="275"/>
      <c r="T61" s="274"/>
      <c r="W61" s="276"/>
    </row>
    <row r="62" spans="19:23">
      <c r="S62" s="275"/>
      <c r="T62" s="274"/>
      <c r="W62" s="276"/>
    </row>
    <row r="63" spans="19:23">
      <c r="S63" s="275"/>
      <c r="T63" s="274"/>
      <c r="W63" s="276"/>
    </row>
    <row r="64" spans="19:23">
      <c r="S64" s="275"/>
      <c r="T64" s="274"/>
      <c r="W64" s="276"/>
    </row>
    <row r="65" spans="19:23">
      <c r="S65" s="275"/>
      <c r="T65" s="274"/>
      <c r="W65" s="276"/>
    </row>
    <row r="66" spans="19:23">
      <c r="S66" s="275"/>
      <c r="T66" s="274"/>
      <c r="W66" s="276"/>
    </row>
    <row r="67" spans="19:23">
      <c r="S67" s="275"/>
      <c r="T67" s="274"/>
      <c r="W67" s="276"/>
    </row>
    <row r="68" spans="19:23">
      <c r="S68" s="275"/>
      <c r="T68" s="274"/>
      <c r="W68" s="276"/>
    </row>
    <row r="69" spans="19:23">
      <c r="S69" s="275"/>
      <c r="T69" s="274"/>
      <c r="W69" s="276"/>
    </row>
    <row r="70" spans="19:23">
      <c r="S70" s="275"/>
      <c r="T70" s="274"/>
      <c r="W70" s="276"/>
    </row>
    <row r="71" spans="19:23">
      <c r="S71" s="275"/>
      <c r="T71" s="274"/>
      <c r="W71" s="276"/>
    </row>
    <row r="72" spans="19:23">
      <c r="S72" s="275"/>
      <c r="T72" s="274"/>
      <c r="W72" s="276"/>
    </row>
    <row r="73" spans="19:23">
      <c r="S73" s="275"/>
      <c r="T73" s="274"/>
      <c r="W73" s="276"/>
    </row>
    <row r="74" spans="19:23">
      <c r="S74" s="275"/>
      <c r="T74" s="274"/>
      <c r="W74" s="276"/>
    </row>
    <row r="75" spans="19:23">
      <c r="S75" s="275"/>
      <c r="T75" s="274"/>
      <c r="W75" s="276"/>
    </row>
    <row r="76" spans="19:23">
      <c r="S76" s="275"/>
      <c r="T76" s="274"/>
      <c r="W76" s="276"/>
    </row>
    <row r="77" spans="19:23">
      <c r="S77" s="275"/>
      <c r="T77" s="274"/>
      <c r="W77" s="276"/>
    </row>
    <row r="78" spans="19:23">
      <c r="S78" s="275"/>
      <c r="T78" s="274"/>
      <c r="W78" s="276"/>
    </row>
    <row r="79" spans="19:23">
      <c r="S79" s="275"/>
      <c r="T79" s="274"/>
      <c r="W79" s="276"/>
    </row>
    <row r="80" spans="19:23">
      <c r="S80" s="275"/>
      <c r="T80" s="274"/>
      <c r="W80" s="276"/>
    </row>
    <row r="81" spans="19:23">
      <c r="S81" s="275"/>
      <c r="T81" s="274"/>
      <c r="W81" s="276"/>
    </row>
    <row r="82" spans="19:23">
      <c r="S82" s="275"/>
      <c r="T82" s="274"/>
      <c r="W82" s="276"/>
    </row>
    <row r="83" spans="19:23">
      <c r="S83" s="275"/>
      <c r="T83" s="274"/>
      <c r="W83" s="276"/>
    </row>
    <row r="84" spans="19:23">
      <c r="S84" s="275"/>
      <c r="T84" s="274"/>
      <c r="W84" s="276"/>
    </row>
    <row r="85" spans="19:23">
      <c r="S85" s="275"/>
      <c r="T85" s="274"/>
      <c r="W85" s="276"/>
    </row>
    <row r="86" spans="19:23">
      <c r="S86" s="275"/>
      <c r="T86" s="274"/>
      <c r="W86" s="276"/>
    </row>
    <row r="87" spans="19:23">
      <c r="S87" s="275"/>
      <c r="T87" s="274"/>
      <c r="W87" s="276"/>
    </row>
    <row r="88" spans="19:23">
      <c r="S88" s="275"/>
      <c r="T88" s="274"/>
      <c r="W88" s="276"/>
    </row>
    <row r="89" spans="19:23">
      <c r="S89" s="275"/>
      <c r="T89" s="274"/>
      <c r="W89" s="276"/>
    </row>
    <row r="90" spans="19:23">
      <c r="S90" s="275"/>
      <c r="T90" s="274"/>
      <c r="W90" s="276"/>
    </row>
    <row r="91" spans="19:23">
      <c r="S91" s="275"/>
      <c r="T91" s="274"/>
      <c r="W91" s="276"/>
    </row>
    <row r="92" spans="19:23">
      <c r="S92" s="275"/>
      <c r="T92" s="274"/>
      <c r="W92" s="276"/>
    </row>
    <row r="93" spans="19:23">
      <c r="S93" s="275"/>
      <c r="T93" s="274"/>
      <c r="W93" s="276"/>
    </row>
    <row r="94" spans="19:23">
      <c r="S94" s="275"/>
      <c r="T94" s="274"/>
      <c r="W94" s="276"/>
    </row>
    <row r="95" spans="19:23">
      <c r="S95" s="275"/>
      <c r="T95" s="274"/>
      <c r="W95" s="276"/>
    </row>
    <row r="96" spans="19:23">
      <c r="S96" s="275"/>
      <c r="T96" s="274"/>
      <c r="W96" s="276"/>
    </row>
    <row r="97" spans="19:23">
      <c r="S97" s="275"/>
      <c r="T97" s="274"/>
      <c r="W97" s="276"/>
    </row>
    <row r="98" spans="19:23">
      <c r="S98" s="275"/>
      <c r="T98" s="274"/>
      <c r="W98" s="276"/>
    </row>
    <row r="99" spans="19:23">
      <c r="S99" s="275"/>
      <c r="T99" s="274"/>
      <c r="W99" s="276"/>
    </row>
    <row r="100" spans="19:23">
      <c r="S100" s="275"/>
      <c r="T100" s="274"/>
      <c r="W100" s="276"/>
    </row>
    <row r="101" spans="19:23">
      <c r="S101" s="275"/>
      <c r="T101" s="274"/>
      <c r="W101" s="276"/>
    </row>
    <row r="102" spans="19:23">
      <c r="S102" s="275"/>
      <c r="T102" s="274"/>
      <c r="W102" s="276"/>
    </row>
    <row r="103" spans="19:23">
      <c r="S103" s="275"/>
      <c r="T103" s="274"/>
      <c r="W103" s="276"/>
    </row>
    <row r="104" spans="19:23">
      <c r="S104" s="275"/>
      <c r="T104" s="274"/>
      <c r="W104" s="276"/>
    </row>
    <row r="105" spans="19:23">
      <c r="S105" s="275"/>
      <c r="T105" s="274"/>
      <c r="W105" s="276"/>
    </row>
    <row r="106" spans="19:23">
      <c r="S106" s="275"/>
      <c r="T106" s="274"/>
      <c r="W106" s="276"/>
    </row>
    <row r="107" spans="19:23">
      <c r="S107" s="275"/>
      <c r="T107" s="274"/>
      <c r="W107" s="276"/>
    </row>
    <row r="108" spans="19:23">
      <c r="S108" s="275"/>
      <c r="T108" s="274"/>
      <c r="W108" s="276"/>
    </row>
    <row r="109" spans="19:23">
      <c r="S109" s="275"/>
      <c r="T109" s="274"/>
      <c r="W109" s="276"/>
    </row>
    <row r="110" spans="19:23">
      <c r="S110" s="275"/>
      <c r="T110" s="274"/>
      <c r="W110" s="276"/>
    </row>
    <row r="111" spans="19:23">
      <c r="S111" s="275"/>
      <c r="T111" s="274"/>
      <c r="W111" s="276"/>
    </row>
    <row r="112" spans="19:23">
      <c r="S112" s="275"/>
      <c r="T112" s="274"/>
      <c r="W112" s="276"/>
    </row>
    <row r="113" spans="19:23">
      <c r="S113" s="275"/>
      <c r="T113" s="274"/>
      <c r="W113" s="276"/>
    </row>
    <row r="114" spans="19:23">
      <c r="S114" s="275"/>
      <c r="T114" s="274"/>
      <c r="W114" s="276"/>
    </row>
    <row r="115" spans="19:23">
      <c r="S115" s="275"/>
      <c r="T115" s="274"/>
      <c r="W115" s="276"/>
    </row>
    <row r="116" spans="19:23">
      <c r="S116" s="275"/>
      <c r="T116" s="274"/>
      <c r="W116" s="276"/>
    </row>
    <row r="117" spans="19:23">
      <c r="S117" s="275"/>
      <c r="T117" s="274"/>
      <c r="W117" s="276"/>
    </row>
    <row r="118" spans="19:23">
      <c r="S118" s="275"/>
      <c r="T118" s="274"/>
      <c r="W118" s="276"/>
    </row>
    <row r="119" spans="19:23">
      <c r="S119" s="275"/>
      <c r="T119" s="274"/>
      <c r="W119" s="276"/>
    </row>
    <row r="120" spans="19:23">
      <c r="S120" s="275"/>
      <c r="T120" s="274"/>
      <c r="W120" s="276"/>
    </row>
    <row r="121" spans="19:23">
      <c r="S121" s="275"/>
      <c r="T121" s="274"/>
      <c r="W121" s="276"/>
    </row>
    <row r="122" spans="19:23">
      <c r="S122" s="275"/>
      <c r="T122" s="274"/>
      <c r="W122" s="276"/>
    </row>
    <row r="123" spans="19:23">
      <c r="S123" s="275"/>
      <c r="T123" s="274"/>
      <c r="W123" s="276"/>
    </row>
    <row r="124" spans="19:23">
      <c r="S124" s="275"/>
      <c r="T124" s="274"/>
      <c r="W124" s="276"/>
    </row>
    <row r="125" spans="19:23">
      <c r="S125" s="275"/>
      <c r="T125" s="274"/>
      <c r="W125" s="276"/>
    </row>
    <row r="126" spans="19:23">
      <c r="S126" s="275"/>
      <c r="T126" s="274"/>
      <c r="W126" s="276"/>
    </row>
    <row r="127" spans="19:23">
      <c r="S127" s="275"/>
      <c r="T127" s="274"/>
      <c r="W127" s="276"/>
    </row>
    <row r="128" spans="19:23">
      <c r="S128" s="275"/>
      <c r="T128" s="274"/>
      <c r="W128" s="276"/>
    </row>
    <row r="129" spans="19:23">
      <c r="S129" s="275"/>
      <c r="T129" s="274"/>
      <c r="W129" s="276"/>
    </row>
    <row r="130" spans="19:23">
      <c r="S130" s="275"/>
      <c r="T130" s="274"/>
      <c r="W130" s="276"/>
    </row>
    <row r="131" spans="19:23">
      <c r="S131" s="275"/>
      <c r="T131" s="274"/>
      <c r="W131" s="276"/>
    </row>
    <row r="132" spans="19:23">
      <c r="S132" s="275"/>
      <c r="T132" s="274"/>
      <c r="W132" s="276"/>
    </row>
    <row r="133" spans="19:23">
      <c r="S133" s="275"/>
      <c r="T133" s="274"/>
      <c r="W133" s="276"/>
    </row>
    <row r="134" spans="19:23">
      <c r="S134" s="275"/>
      <c r="T134" s="274"/>
      <c r="W134" s="276"/>
    </row>
    <row r="135" spans="19:23">
      <c r="S135" s="275"/>
      <c r="T135" s="274"/>
      <c r="W135" s="276"/>
    </row>
    <row r="136" spans="19:23">
      <c r="S136" s="275"/>
      <c r="T136" s="274"/>
      <c r="W136" s="276"/>
    </row>
    <row r="137" spans="19:23">
      <c r="S137" s="275"/>
      <c r="T137" s="274"/>
      <c r="W137" s="276"/>
    </row>
    <row r="138" spans="19:23">
      <c r="S138" s="275"/>
      <c r="T138" s="274"/>
      <c r="W138" s="276"/>
    </row>
    <row r="139" spans="19:23">
      <c r="S139" s="275"/>
      <c r="T139" s="274"/>
      <c r="W139" s="276"/>
    </row>
    <row r="140" spans="19:23">
      <c r="S140" s="275"/>
      <c r="T140" s="274"/>
      <c r="W140" s="276"/>
    </row>
    <row r="141" spans="19:23">
      <c r="S141" s="275"/>
      <c r="T141" s="274"/>
      <c r="W141" s="276"/>
    </row>
    <row r="142" spans="19:23">
      <c r="S142" s="275"/>
      <c r="T142" s="274"/>
      <c r="W142" s="276"/>
    </row>
    <row r="143" spans="19:23">
      <c r="S143" s="275"/>
      <c r="T143" s="274"/>
      <c r="W143" s="276"/>
    </row>
    <row r="144" spans="19:23">
      <c r="S144" s="275"/>
      <c r="T144" s="274"/>
      <c r="W144" s="276"/>
    </row>
    <row r="145" spans="19:23">
      <c r="S145" s="275"/>
      <c r="T145" s="274"/>
      <c r="W145" s="276"/>
    </row>
    <row r="146" spans="19:23">
      <c r="S146" s="275"/>
      <c r="T146" s="274"/>
      <c r="W146" s="276"/>
    </row>
    <row r="147" spans="19:23">
      <c r="S147" s="275"/>
      <c r="T147" s="274"/>
      <c r="W147" s="276"/>
    </row>
    <row r="148" spans="19:23">
      <c r="S148" s="275"/>
      <c r="T148" s="274"/>
      <c r="W148" s="276"/>
    </row>
    <row r="149" spans="19:23">
      <c r="S149" s="275"/>
      <c r="T149" s="274"/>
      <c r="W149" s="276"/>
    </row>
    <row r="150" spans="19:23">
      <c r="S150" s="275"/>
      <c r="T150" s="274"/>
      <c r="W150" s="276"/>
    </row>
    <row r="151" spans="19:23">
      <c r="S151" s="275"/>
      <c r="T151" s="274"/>
      <c r="W151" s="276"/>
    </row>
    <row r="152" spans="19:23">
      <c r="S152" s="275"/>
      <c r="T152" s="274"/>
      <c r="W152" s="276"/>
    </row>
    <row r="153" spans="19:23">
      <c r="S153" s="275"/>
      <c r="T153" s="274"/>
      <c r="W153" s="276"/>
    </row>
    <row r="154" spans="19:23">
      <c r="S154" s="275"/>
      <c r="T154" s="274"/>
      <c r="W154" s="276"/>
    </row>
    <row r="155" spans="19:23">
      <c r="S155" s="275"/>
      <c r="T155" s="274"/>
      <c r="W155" s="276"/>
    </row>
    <row r="156" spans="19:23">
      <c r="S156" s="275"/>
      <c r="T156" s="274"/>
      <c r="W156" s="276"/>
    </row>
    <row r="157" spans="19:23">
      <c r="S157" s="275"/>
      <c r="T157" s="274"/>
      <c r="W157" s="276"/>
    </row>
    <row r="158" spans="19:23">
      <c r="S158" s="275"/>
      <c r="T158" s="274"/>
      <c r="W158" s="276"/>
    </row>
    <row r="159" spans="19:23">
      <c r="S159" s="275"/>
      <c r="T159" s="274"/>
      <c r="W159" s="276"/>
    </row>
    <row r="160" spans="19:23">
      <c r="S160" s="275"/>
      <c r="T160" s="274"/>
      <c r="W160" s="276"/>
    </row>
    <row r="161" spans="19:23">
      <c r="S161" s="275"/>
      <c r="T161" s="274"/>
      <c r="W161" s="276"/>
    </row>
    <row r="162" spans="19:23">
      <c r="S162" s="275"/>
      <c r="T162" s="274"/>
      <c r="W162" s="276"/>
    </row>
    <row r="163" spans="19:23">
      <c r="S163" s="275"/>
      <c r="T163" s="274"/>
      <c r="W163" s="276"/>
    </row>
    <row r="164" spans="19:23">
      <c r="S164" s="275"/>
      <c r="T164" s="274"/>
      <c r="W164" s="276"/>
    </row>
    <row r="165" spans="19:23">
      <c r="S165" s="275"/>
      <c r="T165" s="274"/>
      <c r="W165" s="276"/>
    </row>
    <row r="166" spans="19:23">
      <c r="S166" s="275"/>
      <c r="T166" s="274"/>
      <c r="W166" s="276"/>
    </row>
    <row r="167" spans="19:23">
      <c r="S167" s="275"/>
      <c r="T167" s="274"/>
      <c r="W167" s="276"/>
    </row>
    <row r="168" spans="19:23">
      <c r="S168" s="275"/>
      <c r="T168" s="274"/>
      <c r="W168" s="276"/>
    </row>
    <row r="169" spans="19:23">
      <c r="S169" s="275"/>
      <c r="T169" s="274"/>
      <c r="W169" s="276"/>
    </row>
    <row r="170" spans="19:23">
      <c r="S170" s="275"/>
      <c r="T170" s="274"/>
      <c r="W170" s="276"/>
    </row>
    <row r="171" spans="19:23">
      <c r="S171" s="275"/>
      <c r="T171" s="274"/>
      <c r="W171" s="276"/>
    </row>
    <row r="172" spans="19:23">
      <c r="S172" s="275"/>
      <c r="T172" s="274"/>
      <c r="W172" s="276"/>
    </row>
    <row r="173" spans="19:23">
      <c r="S173" s="275"/>
      <c r="T173" s="274"/>
      <c r="W173" s="276"/>
    </row>
    <row r="174" spans="19:23">
      <c r="S174" s="275"/>
      <c r="T174" s="274"/>
      <c r="W174" s="276"/>
    </row>
    <row r="175" spans="19:23">
      <c r="S175" s="275"/>
      <c r="T175" s="274"/>
      <c r="W175" s="276"/>
    </row>
    <row r="176" spans="19:23">
      <c r="S176" s="275"/>
      <c r="T176" s="274"/>
      <c r="W176" s="276"/>
    </row>
    <row r="177" spans="19:23">
      <c r="S177" s="275"/>
      <c r="T177" s="274"/>
      <c r="W177" s="276"/>
    </row>
    <row r="178" spans="19:23">
      <c r="S178" s="275"/>
      <c r="T178" s="274"/>
      <c r="W178" s="276"/>
    </row>
    <row r="179" spans="19:23">
      <c r="S179" s="275"/>
      <c r="T179" s="274"/>
      <c r="W179" s="276"/>
    </row>
    <row r="180" spans="19:23">
      <c r="S180" s="275"/>
      <c r="T180" s="274"/>
      <c r="W180" s="276"/>
    </row>
    <row r="181" spans="19:23">
      <c r="S181" s="275"/>
      <c r="T181" s="274"/>
      <c r="W181" s="276"/>
    </row>
    <row r="182" spans="19:23">
      <c r="S182" s="275"/>
      <c r="T182" s="274"/>
      <c r="W182" s="276"/>
    </row>
    <row r="183" spans="19:23">
      <c r="S183" s="275"/>
      <c r="T183" s="274"/>
      <c r="W183" s="276"/>
    </row>
    <row r="184" spans="19:23">
      <c r="S184" s="275"/>
      <c r="T184" s="274"/>
      <c r="W184" s="276"/>
    </row>
    <row r="185" spans="19:23">
      <c r="S185" s="275"/>
      <c r="T185" s="274"/>
      <c r="W185" s="276"/>
    </row>
    <row r="186" spans="19:23">
      <c r="S186" s="275"/>
      <c r="T186" s="274"/>
      <c r="W186" s="276"/>
    </row>
    <row r="187" spans="19:23">
      <c r="S187" s="275"/>
      <c r="T187" s="274"/>
      <c r="W187" s="276"/>
    </row>
    <row r="188" spans="19:23">
      <c r="S188" s="275"/>
      <c r="T188" s="274"/>
      <c r="W188" s="276"/>
    </row>
    <row r="189" spans="19:23">
      <c r="S189" s="275"/>
      <c r="T189" s="274"/>
      <c r="W189" s="276"/>
    </row>
    <row r="190" spans="19:23">
      <c r="S190" s="275"/>
      <c r="T190" s="274"/>
      <c r="W190" s="276"/>
    </row>
    <row r="191" spans="19:23">
      <c r="S191" s="275"/>
      <c r="T191" s="274"/>
      <c r="W191" s="276"/>
    </row>
    <row r="192" spans="19:23">
      <c r="S192" s="275"/>
      <c r="T192" s="274"/>
      <c r="W192" s="276"/>
    </row>
    <row r="193" spans="19:23">
      <c r="S193" s="275"/>
      <c r="T193" s="274"/>
      <c r="W193" s="276"/>
    </row>
    <row r="194" spans="19:23">
      <c r="S194" s="275"/>
      <c r="T194" s="274"/>
      <c r="W194" s="276"/>
    </row>
    <row r="195" spans="19:23">
      <c r="S195" s="275"/>
      <c r="T195" s="274"/>
      <c r="W195" s="276"/>
    </row>
    <row r="196" spans="19:23">
      <c r="S196" s="275"/>
      <c r="T196" s="274"/>
      <c r="W196" s="276"/>
    </row>
    <row r="197" spans="19:23">
      <c r="S197" s="275"/>
      <c r="T197" s="274"/>
      <c r="W197" s="276"/>
    </row>
    <row r="198" spans="19:23">
      <c r="S198" s="275"/>
      <c r="T198" s="274"/>
      <c r="W198" s="276"/>
    </row>
    <row r="199" spans="19:23">
      <c r="S199" s="275"/>
      <c r="T199" s="274"/>
      <c r="W199" s="276"/>
    </row>
    <row r="200" spans="19:23">
      <c r="S200" s="275"/>
      <c r="T200" s="274"/>
      <c r="W200" s="276"/>
    </row>
    <row r="201" spans="19:23">
      <c r="S201" s="275"/>
      <c r="T201" s="274"/>
      <c r="W201" s="276"/>
    </row>
    <row r="202" spans="19:23">
      <c r="S202" s="275"/>
      <c r="T202" s="274"/>
      <c r="W202" s="276"/>
    </row>
    <row r="203" spans="19:23">
      <c r="S203" s="275"/>
      <c r="T203" s="274"/>
      <c r="W203" s="276"/>
    </row>
    <row r="204" spans="19:23">
      <c r="S204" s="275"/>
      <c r="T204" s="274"/>
      <c r="W204" s="276"/>
    </row>
    <row r="205" spans="19:23">
      <c r="S205" s="275"/>
      <c r="T205" s="274"/>
      <c r="W205" s="276"/>
    </row>
    <row r="206" spans="19:23">
      <c r="S206" s="275"/>
      <c r="T206" s="274"/>
      <c r="W206" s="276"/>
    </row>
    <row r="207" spans="19:23">
      <c r="S207" s="275"/>
      <c r="T207" s="274"/>
      <c r="W207" s="276"/>
    </row>
    <row r="208" spans="19:23">
      <c r="S208" s="275"/>
      <c r="T208" s="274"/>
      <c r="W208" s="276"/>
    </row>
    <row r="209" spans="19:23">
      <c r="S209" s="275"/>
      <c r="T209" s="274"/>
      <c r="W209" s="276"/>
    </row>
    <row r="210" spans="19:23">
      <c r="S210" s="275"/>
      <c r="T210" s="274"/>
      <c r="W210" s="276"/>
    </row>
    <row r="211" spans="19:23">
      <c r="S211" s="275"/>
      <c r="T211" s="274"/>
      <c r="W211" s="276"/>
    </row>
    <row r="212" spans="19:23">
      <c r="S212" s="275"/>
      <c r="T212" s="274"/>
      <c r="W212" s="276"/>
    </row>
    <row r="213" spans="19:23">
      <c r="S213" s="275"/>
      <c r="T213" s="274"/>
      <c r="W213" s="276"/>
    </row>
    <row r="214" spans="19:23">
      <c r="S214" s="275"/>
      <c r="T214" s="274"/>
      <c r="W214" s="276"/>
    </row>
    <row r="215" spans="19:23">
      <c r="S215" s="275"/>
      <c r="T215" s="274"/>
      <c r="W215" s="276"/>
    </row>
    <row r="216" spans="19:23">
      <c r="S216" s="275"/>
      <c r="T216" s="274"/>
      <c r="W216" s="276"/>
    </row>
    <row r="217" spans="19:23">
      <c r="S217" s="275"/>
      <c r="T217" s="274"/>
      <c r="W217" s="276"/>
    </row>
    <row r="218" spans="19:23">
      <c r="S218" s="275"/>
      <c r="T218" s="274"/>
      <c r="W218" s="276"/>
    </row>
    <row r="219" spans="19:23">
      <c r="S219" s="275"/>
      <c r="T219" s="274"/>
      <c r="W219" s="276"/>
    </row>
    <row r="220" spans="19:23">
      <c r="S220" s="275"/>
      <c r="T220" s="274"/>
      <c r="W220" s="276"/>
    </row>
    <row r="221" spans="19:23">
      <c r="S221" s="275"/>
      <c r="T221" s="274"/>
      <c r="W221" s="276"/>
    </row>
    <row r="222" spans="19:23">
      <c r="S222" s="275"/>
      <c r="T222" s="274"/>
      <c r="W222" s="276"/>
    </row>
    <row r="223" spans="19:23">
      <c r="S223" s="275"/>
      <c r="T223" s="274"/>
      <c r="W223" s="276"/>
    </row>
    <row r="224" spans="19:23">
      <c r="S224" s="275"/>
      <c r="T224" s="274"/>
      <c r="W224" s="276"/>
    </row>
    <row r="225" spans="19:23">
      <c r="S225" s="275"/>
      <c r="T225" s="274"/>
      <c r="W225" s="276"/>
    </row>
    <row r="226" spans="19:23">
      <c r="S226" s="275"/>
      <c r="T226" s="274"/>
      <c r="W226" s="276"/>
    </row>
    <row r="227" spans="19:23">
      <c r="S227" s="275"/>
      <c r="T227" s="274"/>
      <c r="W227" s="276"/>
    </row>
    <row r="228" spans="19:23">
      <c r="S228" s="275"/>
      <c r="T228" s="274"/>
      <c r="W228" s="276"/>
    </row>
    <row r="229" spans="19:23">
      <c r="S229" s="275"/>
      <c r="T229" s="274"/>
      <c r="W229" s="276"/>
    </row>
    <row r="230" spans="19:23">
      <c r="S230" s="275"/>
      <c r="T230" s="274"/>
      <c r="W230" s="276"/>
    </row>
    <row r="231" spans="19:23">
      <c r="S231" s="275"/>
      <c r="T231" s="274"/>
      <c r="W231" s="276"/>
    </row>
    <row r="232" spans="19:23">
      <c r="S232" s="275"/>
      <c r="T232" s="274"/>
      <c r="W232" s="276"/>
    </row>
    <row r="233" spans="19:23">
      <c r="S233" s="275"/>
      <c r="T233" s="274"/>
      <c r="W233" s="276"/>
    </row>
    <row r="234" spans="19:23">
      <c r="S234" s="275"/>
      <c r="T234" s="274"/>
      <c r="W234" s="276"/>
    </row>
    <row r="235" spans="19:23">
      <c r="S235" s="275"/>
      <c r="T235" s="274"/>
      <c r="W235" s="276"/>
    </row>
    <row r="236" spans="19:23">
      <c r="S236" s="275"/>
      <c r="T236" s="274"/>
      <c r="W236" s="276"/>
    </row>
    <row r="237" spans="19:23">
      <c r="S237" s="275"/>
      <c r="T237" s="274"/>
      <c r="W237" s="276"/>
    </row>
    <row r="238" spans="19:23">
      <c r="S238" s="275"/>
      <c r="T238" s="274"/>
      <c r="W238" s="276"/>
    </row>
    <row r="239" spans="19:23">
      <c r="S239" s="275"/>
      <c r="T239" s="274"/>
      <c r="W239" s="276"/>
    </row>
    <row r="240" spans="19:23">
      <c r="S240" s="275"/>
      <c r="T240" s="274"/>
      <c r="W240" s="276"/>
    </row>
    <row r="241" spans="19:23">
      <c r="S241" s="275"/>
      <c r="T241" s="274"/>
      <c r="W241" s="276"/>
    </row>
    <row r="242" spans="19:23">
      <c r="S242" s="275"/>
      <c r="T242" s="274"/>
      <c r="W242" s="276"/>
    </row>
    <row r="243" spans="19:23">
      <c r="S243" s="275"/>
      <c r="T243" s="274"/>
      <c r="W243" s="276"/>
    </row>
    <row r="244" spans="19:23">
      <c r="S244" s="275"/>
      <c r="T244" s="274"/>
      <c r="W244" s="276"/>
    </row>
    <row r="245" spans="19:23">
      <c r="S245" s="275"/>
      <c r="T245" s="274"/>
      <c r="W245" s="276"/>
    </row>
    <row r="246" spans="19:23">
      <c r="S246" s="275"/>
      <c r="T246" s="274"/>
      <c r="W246" s="276"/>
    </row>
    <row r="247" spans="19:23">
      <c r="S247" s="275"/>
      <c r="T247" s="274"/>
      <c r="W247" s="276"/>
    </row>
    <row r="248" spans="19:23">
      <c r="S248" s="275"/>
      <c r="T248" s="274"/>
      <c r="W248" s="276"/>
    </row>
    <row r="249" spans="19:23">
      <c r="S249" s="275"/>
      <c r="T249" s="274"/>
      <c r="W249" s="276"/>
    </row>
    <row r="250" spans="19:23">
      <c r="S250" s="275"/>
      <c r="T250" s="274"/>
      <c r="W250" s="276"/>
    </row>
    <row r="251" spans="19:23">
      <c r="S251" s="275"/>
      <c r="T251" s="274"/>
      <c r="W251" s="276"/>
    </row>
    <row r="252" spans="19:23">
      <c r="S252" s="275"/>
      <c r="T252" s="274"/>
      <c r="W252" s="276"/>
    </row>
    <row r="253" spans="19:23">
      <c r="S253" s="275"/>
      <c r="T253" s="274"/>
      <c r="W253" s="276"/>
    </row>
    <row r="254" spans="19:23">
      <c r="S254" s="275"/>
      <c r="T254" s="274"/>
      <c r="W254" s="276"/>
    </row>
    <row r="255" spans="19:23">
      <c r="S255" s="275"/>
      <c r="T255" s="274"/>
      <c r="W255" s="276"/>
    </row>
    <row r="256" spans="19:23">
      <c r="S256" s="275"/>
      <c r="T256" s="274"/>
      <c r="W256" s="276"/>
    </row>
    <row r="257" spans="19:23">
      <c r="S257" s="275"/>
      <c r="T257" s="274"/>
      <c r="W257" s="276"/>
    </row>
    <row r="258" spans="19:23">
      <c r="S258" s="275"/>
      <c r="T258" s="274"/>
      <c r="W258" s="276"/>
    </row>
    <row r="259" spans="19:23">
      <c r="S259" s="275"/>
      <c r="T259" s="274"/>
      <c r="W259" s="276"/>
    </row>
    <row r="260" spans="19:23">
      <c r="S260" s="275"/>
      <c r="T260" s="274"/>
      <c r="W260" s="276"/>
    </row>
    <row r="261" spans="19:23">
      <c r="S261" s="275"/>
      <c r="T261" s="274"/>
      <c r="W261" s="276"/>
    </row>
    <row r="262" spans="19:23">
      <c r="S262" s="275"/>
      <c r="T262" s="274"/>
      <c r="W262" s="276"/>
    </row>
    <row r="263" spans="19:23">
      <c r="S263" s="275"/>
      <c r="T263" s="274"/>
      <c r="W263" s="276"/>
    </row>
    <row r="264" spans="19:23">
      <c r="S264" s="275"/>
      <c r="T264" s="274"/>
      <c r="W264" s="276"/>
    </row>
    <row r="265" spans="19:23">
      <c r="S265" s="275"/>
      <c r="T265" s="274"/>
      <c r="W265" s="276"/>
    </row>
    <row r="266" spans="19:23">
      <c r="S266" s="275"/>
      <c r="T266" s="274"/>
      <c r="W266" s="276"/>
    </row>
    <row r="267" spans="19:23">
      <c r="S267" s="275"/>
      <c r="T267" s="274"/>
      <c r="W267" s="276"/>
    </row>
    <row r="268" spans="19:23">
      <c r="S268" s="275"/>
      <c r="T268" s="274"/>
      <c r="W268" s="276"/>
    </row>
    <row r="269" spans="19:23">
      <c r="S269" s="275"/>
      <c r="T269" s="274"/>
      <c r="W269" s="276"/>
    </row>
    <row r="270" spans="19:23">
      <c r="S270" s="275"/>
      <c r="T270" s="274"/>
      <c r="W270" s="276"/>
    </row>
    <row r="271" spans="19:23">
      <c r="S271" s="275"/>
      <c r="T271" s="274"/>
      <c r="W271" s="276"/>
    </row>
    <row r="272" spans="19:23">
      <c r="S272" s="275"/>
      <c r="T272" s="274"/>
      <c r="W272" s="276"/>
    </row>
    <row r="273" spans="19:23">
      <c r="S273" s="275"/>
      <c r="T273" s="274"/>
      <c r="W273" s="276"/>
    </row>
    <row r="274" spans="19:23">
      <c r="S274" s="275"/>
      <c r="T274" s="274"/>
      <c r="W274" s="276"/>
    </row>
    <row r="275" spans="19:23">
      <c r="S275" s="275"/>
      <c r="T275" s="274"/>
      <c r="W275" s="276"/>
    </row>
    <row r="276" spans="19:23">
      <c r="S276" s="275"/>
      <c r="T276" s="274"/>
      <c r="W276" s="276"/>
    </row>
    <row r="277" spans="19:23">
      <c r="S277" s="275"/>
      <c r="T277" s="274"/>
      <c r="W277" s="276"/>
    </row>
    <row r="278" spans="19:23">
      <c r="S278" s="275"/>
      <c r="T278" s="274"/>
      <c r="W278" s="276"/>
    </row>
    <row r="279" spans="19:23">
      <c r="S279" s="275"/>
      <c r="T279" s="274"/>
      <c r="W279" s="276"/>
    </row>
    <row r="280" spans="19:23">
      <c r="S280" s="275"/>
      <c r="T280" s="274"/>
      <c r="W280" s="276"/>
    </row>
    <row r="281" spans="19:23">
      <c r="S281" s="275"/>
      <c r="T281" s="274"/>
      <c r="W281" s="276"/>
    </row>
    <row r="282" spans="19:23">
      <c r="S282" s="275"/>
      <c r="T282" s="274"/>
      <c r="W282" s="276"/>
    </row>
    <row r="283" spans="19:23">
      <c r="S283" s="275"/>
      <c r="T283" s="274"/>
      <c r="W283" s="276"/>
    </row>
    <row r="284" spans="19:23">
      <c r="S284" s="275"/>
      <c r="T284" s="274"/>
      <c r="W284" s="276"/>
    </row>
    <row r="285" spans="19:23">
      <c r="S285" s="275"/>
      <c r="T285" s="274"/>
      <c r="W285" s="276"/>
    </row>
    <row r="286" spans="19:23">
      <c r="S286" s="275"/>
      <c r="T286" s="274"/>
      <c r="W286" s="276"/>
    </row>
    <row r="287" spans="19:23">
      <c r="S287" s="275"/>
      <c r="T287" s="274"/>
      <c r="W287" s="276"/>
    </row>
    <row r="288" spans="19:23">
      <c r="S288" s="275"/>
      <c r="T288" s="274"/>
      <c r="W288" s="276"/>
    </row>
    <row r="289" spans="19:23">
      <c r="S289" s="275"/>
      <c r="T289" s="274"/>
      <c r="W289" s="276"/>
    </row>
    <row r="290" spans="19:23">
      <c r="S290" s="275"/>
      <c r="T290" s="274"/>
      <c r="W290" s="276"/>
    </row>
    <row r="291" spans="19:23">
      <c r="S291" s="275"/>
      <c r="T291" s="274"/>
      <c r="W291" s="276"/>
    </row>
    <row r="292" spans="19:23">
      <c r="S292" s="275"/>
      <c r="T292" s="274"/>
      <c r="W292" s="276"/>
    </row>
    <row r="293" spans="19:23">
      <c r="S293" s="275"/>
      <c r="T293" s="274"/>
      <c r="W293" s="276"/>
    </row>
    <row r="294" spans="19:23">
      <c r="S294" s="275"/>
      <c r="T294" s="274"/>
      <c r="W294" s="276"/>
    </row>
    <row r="295" spans="19:23">
      <c r="S295" s="275"/>
      <c r="T295" s="274"/>
      <c r="W295" s="276"/>
    </row>
    <row r="296" spans="19:23">
      <c r="S296" s="275"/>
      <c r="T296" s="274"/>
      <c r="W296" s="276"/>
    </row>
    <row r="297" spans="19:23">
      <c r="S297" s="275"/>
      <c r="T297" s="274"/>
      <c r="W297" s="276"/>
    </row>
    <row r="298" spans="19:23">
      <c r="S298" s="275"/>
      <c r="T298" s="274"/>
      <c r="W298" s="276"/>
    </row>
    <row r="299" spans="19:23">
      <c r="S299" s="275"/>
      <c r="T299" s="274"/>
      <c r="W299" s="276"/>
    </row>
    <row r="300" spans="19:23">
      <c r="S300" s="275"/>
      <c r="T300" s="274"/>
      <c r="W300" s="276"/>
    </row>
    <row r="301" spans="19:23">
      <c r="S301" s="275"/>
      <c r="T301" s="274"/>
      <c r="W301" s="276"/>
    </row>
    <row r="302" spans="19:23">
      <c r="S302" s="275"/>
      <c r="T302" s="274"/>
      <c r="W302" s="276"/>
    </row>
    <row r="303" spans="19:23">
      <c r="S303" s="275"/>
      <c r="T303" s="274"/>
      <c r="W303" s="276"/>
    </row>
    <row r="304" spans="19:23">
      <c r="S304" s="275"/>
      <c r="T304" s="274"/>
      <c r="W304" s="276"/>
    </row>
    <row r="305" spans="19:23">
      <c r="S305" s="275"/>
      <c r="T305" s="274"/>
      <c r="W305" s="276"/>
    </row>
    <row r="306" spans="19:23">
      <c r="S306" s="275"/>
      <c r="T306" s="274"/>
      <c r="W306" s="276"/>
    </row>
    <row r="307" spans="19:23">
      <c r="S307" s="275"/>
      <c r="T307" s="274"/>
      <c r="W307" s="276"/>
    </row>
    <row r="308" spans="19:23">
      <c r="S308" s="275"/>
      <c r="T308" s="274"/>
      <c r="W308" s="276"/>
    </row>
    <row r="309" spans="19:23">
      <c r="S309" s="275"/>
      <c r="T309" s="274"/>
      <c r="W309" s="276"/>
    </row>
    <row r="310" spans="19:23">
      <c r="S310" s="275"/>
      <c r="T310" s="274"/>
      <c r="W310" s="276"/>
    </row>
    <row r="311" spans="19:23">
      <c r="S311" s="275"/>
      <c r="T311" s="274"/>
      <c r="W311" s="276"/>
    </row>
    <row r="312" spans="19:23">
      <c r="S312" s="275"/>
      <c r="T312" s="274"/>
      <c r="W312" s="276"/>
    </row>
    <row r="313" spans="19:23">
      <c r="S313" s="275"/>
      <c r="T313" s="274"/>
      <c r="W313" s="276"/>
    </row>
    <row r="314" spans="19:23">
      <c r="S314" s="275"/>
      <c r="T314" s="274"/>
      <c r="W314" s="276"/>
    </row>
    <row r="315" spans="19:23">
      <c r="S315" s="275"/>
      <c r="T315" s="274"/>
      <c r="W315" s="276"/>
    </row>
    <row r="316" spans="19:23">
      <c r="S316" s="275"/>
      <c r="T316" s="274"/>
      <c r="W316" s="276"/>
    </row>
    <row r="317" spans="19:23">
      <c r="S317" s="275"/>
      <c r="T317" s="274"/>
      <c r="W317" s="276"/>
    </row>
    <row r="318" spans="19:23">
      <c r="S318" s="275"/>
      <c r="T318" s="274"/>
      <c r="W318" s="276"/>
    </row>
    <row r="319" spans="19:23">
      <c r="S319" s="275"/>
      <c r="T319" s="274"/>
      <c r="W319" s="276"/>
    </row>
    <row r="320" spans="19:23">
      <c r="S320" s="275"/>
      <c r="T320" s="274"/>
      <c r="W320" s="276"/>
    </row>
    <row r="321" spans="19:23">
      <c r="S321" s="275"/>
      <c r="T321" s="274"/>
      <c r="W321" s="276"/>
    </row>
    <row r="322" spans="19:23">
      <c r="S322" s="275"/>
      <c r="T322" s="274"/>
      <c r="W322" s="276"/>
    </row>
    <row r="323" spans="19:23">
      <c r="S323" s="275"/>
      <c r="T323" s="274"/>
      <c r="W323" s="276"/>
    </row>
    <row r="324" spans="19:23">
      <c r="S324" s="275"/>
      <c r="T324" s="274"/>
      <c r="W324" s="276"/>
    </row>
    <row r="325" spans="19:23">
      <c r="S325" s="275"/>
      <c r="T325" s="274"/>
      <c r="W325" s="276"/>
    </row>
    <row r="326" spans="19:23">
      <c r="S326" s="275"/>
      <c r="T326" s="274"/>
      <c r="W326" s="276"/>
    </row>
    <row r="327" spans="19:23">
      <c r="S327" s="275"/>
      <c r="T327" s="274"/>
      <c r="W327" s="276"/>
    </row>
    <row r="328" spans="19:23">
      <c r="S328" s="275"/>
      <c r="T328" s="274"/>
      <c r="W328" s="276"/>
    </row>
    <row r="329" spans="19:23">
      <c r="S329" s="275"/>
      <c r="T329" s="274"/>
      <c r="W329" s="276"/>
    </row>
    <row r="330" spans="19:23">
      <c r="S330" s="275"/>
      <c r="T330" s="274"/>
      <c r="W330" s="276"/>
    </row>
    <row r="331" spans="19:23">
      <c r="S331" s="275"/>
      <c r="T331" s="274"/>
      <c r="W331" s="276"/>
    </row>
    <row r="332" spans="19:23">
      <c r="S332" s="275"/>
      <c r="T332" s="274"/>
      <c r="W332" s="276"/>
    </row>
    <row r="333" spans="19:23">
      <c r="S333" s="275"/>
      <c r="T333" s="274"/>
      <c r="W333" s="276"/>
    </row>
    <row r="334" spans="19:23">
      <c r="S334" s="275"/>
      <c r="T334" s="274"/>
      <c r="W334" s="276"/>
    </row>
    <row r="335" spans="19:23">
      <c r="S335" s="275"/>
      <c r="T335" s="274"/>
      <c r="W335" s="276"/>
    </row>
    <row r="336" spans="19:23">
      <c r="S336" s="275"/>
      <c r="T336" s="274"/>
      <c r="W336" s="276"/>
    </row>
    <row r="337" spans="19:23">
      <c r="S337" s="275"/>
      <c r="T337" s="274"/>
      <c r="W337" s="276"/>
    </row>
    <row r="338" spans="19:23">
      <c r="S338" s="275"/>
      <c r="T338" s="274"/>
      <c r="W338" s="276"/>
    </row>
    <row r="339" spans="19:23">
      <c r="S339" s="275"/>
      <c r="T339" s="274"/>
      <c r="W339" s="276"/>
    </row>
    <row r="340" spans="19:23">
      <c r="S340" s="275"/>
      <c r="T340" s="274"/>
      <c r="W340" s="276"/>
    </row>
    <row r="341" spans="19:23">
      <c r="S341" s="275"/>
      <c r="T341" s="274"/>
      <c r="W341" s="276"/>
    </row>
    <row r="342" spans="19:23">
      <c r="S342" s="275"/>
      <c r="T342" s="274"/>
      <c r="W342" s="276"/>
    </row>
    <row r="343" spans="19:23">
      <c r="S343" s="275"/>
      <c r="T343" s="274"/>
      <c r="W343" s="276"/>
    </row>
    <row r="344" spans="19:23">
      <c r="S344" s="275"/>
      <c r="T344" s="274"/>
      <c r="W344" s="276"/>
    </row>
    <row r="345" spans="19:23">
      <c r="S345" s="275"/>
      <c r="T345" s="274"/>
      <c r="W345" s="276"/>
    </row>
    <row r="346" spans="19:23">
      <c r="S346" s="275"/>
      <c r="T346" s="274"/>
      <c r="W346" s="276"/>
    </row>
    <row r="347" spans="19:23">
      <c r="S347" s="275"/>
      <c r="T347" s="274"/>
      <c r="W347" s="276"/>
    </row>
    <row r="348" spans="19:23">
      <c r="S348" s="275"/>
      <c r="T348" s="274"/>
      <c r="W348" s="276"/>
    </row>
    <row r="349" spans="19:23">
      <c r="S349" s="275"/>
      <c r="T349" s="274"/>
      <c r="W349" s="276"/>
    </row>
    <row r="350" spans="19:23">
      <c r="S350" s="275"/>
      <c r="T350" s="274"/>
      <c r="W350" s="276"/>
    </row>
    <row r="351" spans="19:23">
      <c r="S351" s="275"/>
      <c r="T351" s="274"/>
      <c r="W351" s="276"/>
    </row>
    <row r="352" spans="19:23">
      <c r="S352" s="275"/>
      <c r="T352" s="274"/>
      <c r="W352" s="276"/>
    </row>
    <row r="353" spans="19:23">
      <c r="S353" s="275"/>
      <c r="T353" s="274"/>
      <c r="W353" s="276"/>
    </row>
    <row r="354" spans="19:23">
      <c r="S354" s="275"/>
      <c r="T354" s="274"/>
      <c r="W354" s="276"/>
    </row>
    <row r="355" spans="19:23">
      <c r="S355" s="275"/>
      <c r="T355" s="274"/>
      <c r="W355" s="276"/>
    </row>
    <row r="356" spans="19:23">
      <c r="S356" s="275"/>
      <c r="T356" s="274"/>
      <c r="W356" s="276"/>
    </row>
    <row r="357" spans="19:23">
      <c r="S357" s="275"/>
      <c r="T357" s="274"/>
      <c r="W357" s="276"/>
    </row>
    <row r="358" spans="19:23">
      <c r="S358" s="275"/>
      <c r="T358" s="274"/>
      <c r="W358" s="276"/>
    </row>
    <row r="359" spans="19:23">
      <c r="S359" s="275"/>
      <c r="T359" s="274"/>
      <c r="W359" s="276"/>
    </row>
    <row r="360" spans="19:23">
      <c r="S360" s="275"/>
      <c r="T360" s="274"/>
      <c r="W360" s="276"/>
    </row>
    <row r="361" spans="19:23">
      <c r="S361" s="275"/>
      <c r="T361" s="274"/>
      <c r="W361" s="276"/>
    </row>
    <row r="362" spans="19:23">
      <c r="S362" s="275"/>
      <c r="T362" s="274"/>
      <c r="W362" s="276"/>
    </row>
    <row r="363" spans="19:23">
      <c r="S363" s="275"/>
      <c r="T363" s="274"/>
      <c r="W363" s="276"/>
    </row>
    <row r="364" spans="19:23">
      <c r="S364" s="275"/>
      <c r="T364" s="274"/>
      <c r="W364" s="276"/>
    </row>
    <row r="365" spans="19:23">
      <c r="S365" s="275"/>
      <c r="T365" s="274"/>
      <c r="W365" s="276"/>
    </row>
    <row r="366" spans="19:23">
      <c r="S366" s="275"/>
      <c r="T366" s="274"/>
      <c r="W366" s="276"/>
    </row>
    <row r="367" spans="19:23">
      <c r="S367" s="275"/>
      <c r="T367" s="274"/>
      <c r="W367" s="276"/>
    </row>
    <row r="368" spans="19:23">
      <c r="S368" s="275"/>
      <c r="T368" s="274"/>
      <c r="W368" s="276"/>
    </row>
    <row r="369" spans="19:23">
      <c r="S369" s="275"/>
      <c r="T369" s="274"/>
      <c r="W369" s="276"/>
    </row>
    <row r="370" spans="19:23">
      <c r="S370" s="275"/>
      <c r="T370" s="274"/>
      <c r="W370" s="276"/>
    </row>
    <row r="371" spans="19:23">
      <c r="S371" s="275"/>
      <c r="T371" s="274"/>
      <c r="W371" s="276"/>
    </row>
    <row r="372" spans="19:23">
      <c r="S372" s="275"/>
      <c r="T372" s="274"/>
      <c r="W372" s="276"/>
    </row>
    <row r="373" spans="19:23">
      <c r="S373" s="275"/>
      <c r="T373" s="274"/>
      <c r="W373" s="276"/>
    </row>
    <row r="374" spans="19:23">
      <c r="S374" s="275"/>
      <c r="T374" s="274"/>
      <c r="W374" s="276"/>
    </row>
    <row r="375" spans="19:23">
      <c r="S375" s="275"/>
      <c r="T375" s="274"/>
      <c r="W375" s="276"/>
    </row>
    <row r="376" spans="19:23">
      <c r="S376" s="275"/>
      <c r="T376" s="274"/>
      <c r="W376" s="276"/>
    </row>
    <row r="377" spans="19:23">
      <c r="S377" s="275"/>
      <c r="T377" s="274"/>
      <c r="W377" s="276"/>
    </row>
    <row r="378" spans="19:23">
      <c r="S378" s="275"/>
      <c r="T378" s="274"/>
      <c r="W378" s="276"/>
    </row>
    <row r="379" spans="19:23">
      <c r="S379" s="275"/>
      <c r="T379" s="274"/>
      <c r="W379" s="276"/>
    </row>
    <row r="380" spans="19:23">
      <c r="S380" s="275"/>
      <c r="T380" s="274"/>
      <c r="W380" s="276"/>
    </row>
    <row r="381" spans="19:23">
      <c r="S381" s="275"/>
      <c r="T381" s="274"/>
      <c r="W381" s="276"/>
    </row>
    <row r="382" spans="19:23">
      <c r="S382" s="275"/>
      <c r="T382" s="274"/>
      <c r="W382" s="276"/>
    </row>
    <row r="383" spans="19:23">
      <c r="S383" s="275"/>
      <c r="T383" s="274"/>
      <c r="W383" s="276"/>
    </row>
    <row r="384" spans="19:23">
      <c r="S384" s="275"/>
      <c r="T384" s="274"/>
      <c r="W384" s="276"/>
    </row>
    <row r="385" spans="19:23">
      <c r="S385" s="275"/>
      <c r="T385" s="274"/>
      <c r="W385" s="276"/>
    </row>
    <row r="386" spans="19:23">
      <c r="S386" s="275"/>
      <c r="T386" s="274"/>
      <c r="W386" s="276"/>
    </row>
    <row r="387" spans="19:23">
      <c r="S387" s="275"/>
      <c r="T387" s="274"/>
      <c r="W387" s="276"/>
    </row>
    <row r="388" spans="19:23">
      <c r="S388" s="275"/>
      <c r="T388" s="274"/>
      <c r="W388" s="276"/>
    </row>
    <row r="389" spans="19:23">
      <c r="S389" s="275"/>
      <c r="T389" s="274"/>
      <c r="W389" s="276"/>
    </row>
    <row r="390" spans="19:23">
      <c r="S390" s="275"/>
      <c r="T390" s="274"/>
      <c r="W390" s="276"/>
    </row>
    <row r="391" spans="19:23">
      <c r="S391" s="275"/>
      <c r="T391" s="274"/>
      <c r="W391" s="276"/>
    </row>
    <row r="392" spans="19:23">
      <c r="S392" s="275"/>
      <c r="T392" s="274"/>
      <c r="W392" s="276"/>
    </row>
    <row r="393" spans="19:23">
      <c r="S393" s="275"/>
      <c r="T393" s="274"/>
      <c r="W393" s="276"/>
    </row>
    <row r="394" spans="19:23">
      <c r="S394" s="275"/>
      <c r="T394" s="274"/>
      <c r="W394" s="276"/>
    </row>
    <row r="395" spans="19:23">
      <c r="S395" s="275"/>
      <c r="T395" s="274"/>
      <c r="W395" s="276"/>
    </row>
    <row r="396" spans="19:23">
      <c r="S396" s="275"/>
      <c r="T396" s="274"/>
      <c r="W396" s="276"/>
    </row>
    <row r="397" spans="19:23">
      <c r="S397" s="275"/>
      <c r="T397" s="274"/>
      <c r="W397" s="276"/>
    </row>
    <row r="398" spans="19:23">
      <c r="S398" s="275"/>
      <c r="T398" s="274"/>
      <c r="W398" s="276"/>
    </row>
    <row r="399" spans="19:23">
      <c r="S399" s="275"/>
      <c r="T399" s="274"/>
      <c r="W399" s="276"/>
    </row>
    <row r="400" spans="19:23">
      <c r="S400" s="275"/>
      <c r="T400" s="274"/>
      <c r="W400" s="276"/>
    </row>
    <row r="401" spans="19:23">
      <c r="S401" s="275"/>
      <c r="T401" s="274"/>
      <c r="W401" s="276"/>
    </row>
    <row r="402" spans="19:23">
      <c r="S402" s="275"/>
      <c r="T402" s="274"/>
      <c r="W402" s="276"/>
    </row>
    <row r="403" spans="19:23">
      <c r="S403" s="275"/>
      <c r="T403" s="274"/>
      <c r="W403" s="276"/>
    </row>
    <row r="404" spans="19:23">
      <c r="S404" s="275"/>
      <c r="T404" s="274"/>
      <c r="W404" s="276"/>
    </row>
    <row r="405" spans="19:23">
      <c r="S405" s="275"/>
      <c r="T405" s="274"/>
      <c r="W405" s="276"/>
    </row>
    <row r="406" spans="19:23">
      <c r="S406" s="275"/>
      <c r="T406" s="274"/>
      <c r="W406" s="276"/>
    </row>
    <row r="407" spans="19:23">
      <c r="S407" s="275"/>
      <c r="T407" s="274"/>
      <c r="W407" s="276"/>
    </row>
    <row r="408" spans="19:23">
      <c r="S408" s="275"/>
      <c r="T408" s="274"/>
      <c r="W408" s="276"/>
    </row>
    <row r="409" spans="19:23">
      <c r="S409" s="275"/>
      <c r="T409" s="274"/>
      <c r="W409" s="276"/>
    </row>
    <row r="410" spans="19:23">
      <c r="S410" s="275"/>
      <c r="T410" s="274"/>
      <c r="W410" s="276"/>
    </row>
    <row r="411" spans="19:23">
      <c r="S411" s="275"/>
      <c r="T411" s="274"/>
      <c r="W411" s="276"/>
    </row>
    <row r="412" spans="19:23">
      <c r="S412" s="275"/>
      <c r="T412" s="274"/>
      <c r="W412" s="276"/>
    </row>
    <row r="413" spans="19:23">
      <c r="S413" s="275"/>
      <c r="T413" s="274"/>
      <c r="W413" s="276"/>
    </row>
    <row r="414" spans="19:23">
      <c r="S414" s="275"/>
      <c r="T414" s="274"/>
      <c r="W414" s="276"/>
    </row>
    <row r="415" spans="19:23">
      <c r="S415" s="275"/>
      <c r="T415" s="274"/>
      <c r="W415" s="276"/>
    </row>
    <row r="416" spans="19:23">
      <c r="S416" s="275"/>
      <c r="T416" s="274"/>
      <c r="W416" s="276"/>
    </row>
    <row r="417" spans="19:23">
      <c r="S417" s="275"/>
      <c r="T417" s="274"/>
      <c r="W417" s="276"/>
    </row>
    <row r="418" spans="19:23">
      <c r="S418" s="275"/>
      <c r="T418" s="274"/>
      <c r="W418" s="276"/>
    </row>
    <row r="419" spans="19:23">
      <c r="S419" s="275"/>
      <c r="T419" s="274"/>
      <c r="W419" s="276"/>
    </row>
    <row r="420" spans="19:23">
      <c r="S420" s="275"/>
      <c r="T420" s="274"/>
      <c r="W420" s="276"/>
    </row>
    <row r="421" spans="19:23">
      <c r="S421" s="275"/>
      <c r="T421" s="274"/>
      <c r="W421" s="276"/>
    </row>
    <row r="422" spans="19:23">
      <c r="S422" s="275"/>
      <c r="T422" s="274"/>
      <c r="W422" s="276"/>
    </row>
    <row r="423" spans="19:23">
      <c r="S423" s="275"/>
      <c r="T423" s="274"/>
      <c r="W423" s="276"/>
    </row>
    <row r="424" spans="19:23">
      <c r="S424" s="275"/>
      <c r="T424" s="274"/>
      <c r="W424" s="276"/>
    </row>
    <row r="425" spans="19:23">
      <c r="S425" s="275"/>
      <c r="T425" s="274"/>
      <c r="W425" s="276"/>
    </row>
    <row r="426" spans="19:23">
      <c r="S426" s="275"/>
      <c r="T426" s="274"/>
      <c r="W426" s="276"/>
    </row>
    <row r="427" spans="19:23">
      <c r="S427" s="275"/>
      <c r="T427" s="274"/>
      <c r="W427" s="276"/>
    </row>
    <row r="428" spans="19:23">
      <c r="S428" s="275"/>
      <c r="T428" s="274"/>
      <c r="W428" s="276"/>
    </row>
    <row r="429" spans="19:23">
      <c r="S429" s="275"/>
      <c r="T429" s="274"/>
      <c r="W429" s="276"/>
    </row>
    <row r="430" spans="19:23">
      <c r="S430" s="275"/>
      <c r="T430" s="274"/>
      <c r="W430" s="276"/>
    </row>
    <row r="431" spans="19:23">
      <c r="S431" s="275"/>
      <c r="T431" s="274"/>
      <c r="W431" s="276"/>
    </row>
    <row r="432" spans="19:23">
      <c r="S432" s="275"/>
      <c r="T432" s="274"/>
      <c r="W432" s="276"/>
    </row>
    <row r="433" spans="19:23">
      <c r="S433" s="275"/>
      <c r="T433" s="274"/>
      <c r="W433" s="276"/>
    </row>
    <row r="434" spans="19:23">
      <c r="S434" s="275"/>
      <c r="T434" s="274"/>
      <c r="W434" s="276"/>
    </row>
    <row r="435" spans="19:23">
      <c r="S435" s="275"/>
      <c r="T435" s="274"/>
      <c r="W435" s="276"/>
    </row>
    <row r="436" spans="19:23">
      <c r="S436" s="275"/>
      <c r="T436" s="274"/>
      <c r="W436" s="276"/>
    </row>
    <row r="437" spans="19:23">
      <c r="S437" s="275"/>
      <c r="T437" s="274"/>
      <c r="W437" s="276"/>
    </row>
    <row r="438" spans="19:23">
      <c r="S438" s="275"/>
      <c r="T438" s="274"/>
      <c r="W438" s="276"/>
    </row>
    <row r="439" spans="19:23">
      <c r="S439" s="275"/>
      <c r="T439" s="274"/>
      <c r="W439" s="276"/>
    </row>
    <row r="440" spans="19:23">
      <c r="S440" s="275"/>
      <c r="T440" s="274"/>
      <c r="W440" s="276"/>
    </row>
    <row r="441" spans="19:23">
      <c r="S441" s="275"/>
      <c r="T441" s="274"/>
      <c r="W441" s="276"/>
    </row>
    <row r="442" spans="19:23">
      <c r="S442" s="275"/>
      <c r="T442" s="274"/>
      <c r="W442" s="276"/>
    </row>
    <row r="443" spans="19:23">
      <c r="S443" s="275"/>
      <c r="T443" s="274"/>
      <c r="W443" s="276"/>
    </row>
    <row r="444" spans="19:23">
      <c r="S444" s="275"/>
      <c r="T444" s="274"/>
      <c r="W444" s="276"/>
    </row>
    <row r="445" spans="19:23">
      <c r="S445" s="275"/>
      <c r="T445" s="274"/>
      <c r="W445" s="276"/>
    </row>
    <row r="446" spans="19:23">
      <c r="S446" s="275"/>
      <c r="T446" s="274"/>
      <c r="W446" s="276"/>
    </row>
    <row r="447" spans="19:23">
      <c r="S447" s="275"/>
      <c r="T447" s="274"/>
      <c r="W447" s="276"/>
    </row>
    <row r="448" spans="19:23">
      <c r="S448" s="275"/>
      <c r="T448" s="274"/>
      <c r="W448" s="276"/>
    </row>
    <row r="449" spans="19:23">
      <c r="S449" s="275"/>
      <c r="T449" s="274"/>
      <c r="W449" s="276"/>
    </row>
    <row r="450" spans="19:23">
      <c r="S450" s="275"/>
      <c r="T450" s="274"/>
      <c r="W450" s="276"/>
    </row>
    <row r="451" spans="19:23">
      <c r="S451" s="275"/>
      <c r="T451" s="274"/>
      <c r="W451" s="276"/>
    </row>
    <row r="452" spans="19:23">
      <c r="S452" s="275"/>
      <c r="T452" s="274"/>
      <c r="W452" s="276"/>
    </row>
    <row r="453" spans="19:23">
      <c r="S453" s="275"/>
      <c r="T453" s="274"/>
      <c r="W453" s="276"/>
    </row>
    <row r="454" spans="19:23">
      <c r="S454" s="275"/>
      <c r="T454" s="274"/>
      <c r="W454" s="276"/>
    </row>
    <row r="455" spans="19:23">
      <c r="S455" s="275"/>
      <c r="T455" s="274"/>
      <c r="W455" s="276"/>
    </row>
    <row r="456" spans="19:23">
      <c r="S456" s="275"/>
      <c r="T456" s="274"/>
      <c r="W456" s="276"/>
    </row>
    <row r="457" spans="19:23">
      <c r="S457" s="275"/>
      <c r="T457" s="274"/>
      <c r="W457" s="276"/>
    </row>
    <row r="458" spans="19:23">
      <c r="S458" s="275"/>
      <c r="T458" s="274"/>
      <c r="W458" s="276"/>
    </row>
    <row r="459" spans="19:23">
      <c r="S459" s="275"/>
      <c r="T459" s="274"/>
      <c r="W459" s="276"/>
    </row>
    <row r="460" spans="19:23">
      <c r="S460" s="275"/>
      <c r="T460" s="274"/>
      <c r="W460" s="276"/>
    </row>
    <row r="461" spans="19:23">
      <c r="S461" s="275"/>
      <c r="T461" s="274"/>
      <c r="W461" s="276"/>
    </row>
    <row r="462" spans="19:23">
      <c r="S462" s="275"/>
      <c r="T462" s="274"/>
      <c r="W462" s="276"/>
    </row>
    <row r="463" spans="19:23">
      <c r="S463" s="275"/>
      <c r="T463" s="274"/>
      <c r="W463" s="276"/>
    </row>
    <row r="464" spans="19:23">
      <c r="S464" s="275"/>
      <c r="T464" s="274"/>
      <c r="W464" s="276"/>
    </row>
    <row r="465" spans="19:23">
      <c r="S465" s="275"/>
      <c r="T465" s="274"/>
      <c r="W465" s="276"/>
    </row>
    <row r="466" spans="19:23">
      <c r="S466" s="275"/>
      <c r="T466" s="274"/>
      <c r="W466" s="276"/>
    </row>
    <row r="467" spans="19:23">
      <c r="S467" s="275"/>
      <c r="T467" s="274"/>
      <c r="W467" s="276"/>
    </row>
    <row r="468" spans="19:23">
      <c r="S468" s="275"/>
      <c r="T468" s="274"/>
      <c r="W468" s="276"/>
    </row>
    <row r="469" spans="19:23">
      <c r="S469" s="275"/>
      <c r="T469" s="274"/>
      <c r="W469" s="276"/>
    </row>
    <row r="470" spans="19:23">
      <c r="S470" s="275"/>
      <c r="T470" s="274"/>
      <c r="W470" s="276"/>
    </row>
    <row r="471" spans="19:23">
      <c r="S471" s="275"/>
      <c r="T471" s="274"/>
      <c r="W471" s="276"/>
    </row>
    <row r="472" spans="19:23">
      <c r="S472" s="275"/>
      <c r="T472" s="274"/>
      <c r="W472" s="276"/>
    </row>
    <row r="473" spans="19:23">
      <c r="S473" s="275"/>
      <c r="T473" s="274"/>
      <c r="W473" s="276"/>
    </row>
    <row r="474" spans="19:23">
      <c r="S474" s="275"/>
      <c r="T474" s="274"/>
      <c r="W474" s="276"/>
    </row>
    <row r="475" spans="19:23">
      <c r="S475" s="275"/>
      <c r="T475" s="274"/>
      <c r="W475" s="276"/>
    </row>
    <row r="476" spans="19:23">
      <c r="S476" s="275"/>
      <c r="T476" s="274"/>
      <c r="W476" s="276"/>
    </row>
    <row r="477" spans="19:23">
      <c r="S477" s="275"/>
      <c r="T477" s="274"/>
      <c r="W477" s="276"/>
    </row>
    <row r="478" spans="19:23">
      <c r="S478" s="275"/>
      <c r="T478" s="274"/>
      <c r="W478" s="276"/>
    </row>
    <row r="479" spans="19:23">
      <c r="S479" s="275"/>
      <c r="T479" s="274"/>
      <c r="W479" s="276"/>
    </row>
    <row r="480" spans="19:23">
      <c r="S480" s="275"/>
      <c r="T480" s="274"/>
      <c r="W480" s="276"/>
    </row>
    <row r="481" spans="19:23">
      <c r="S481" s="275"/>
      <c r="T481" s="274"/>
      <c r="W481" s="276"/>
    </row>
    <row r="482" spans="19:23">
      <c r="S482" s="275"/>
      <c r="T482" s="274"/>
      <c r="W482" s="276"/>
    </row>
    <row r="483" spans="19:23">
      <c r="S483" s="275"/>
      <c r="T483" s="274"/>
      <c r="W483" s="276"/>
    </row>
    <row r="484" spans="19:23">
      <c r="S484" s="275"/>
      <c r="T484" s="274"/>
      <c r="W484" s="276"/>
    </row>
    <row r="485" spans="19:23">
      <c r="S485" s="275"/>
      <c r="T485" s="274"/>
      <c r="W485" s="276"/>
    </row>
    <row r="486" spans="19:23">
      <c r="S486" s="275"/>
      <c r="T486" s="274"/>
      <c r="W486" s="276"/>
    </row>
    <row r="487" spans="19:23">
      <c r="S487" s="275"/>
      <c r="T487" s="274"/>
      <c r="W487" s="276"/>
    </row>
    <row r="488" spans="19:23">
      <c r="S488" s="275"/>
      <c r="T488" s="274"/>
      <c r="W488" s="276"/>
    </row>
    <row r="489" spans="19:23">
      <c r="S489" s="275"/>
      <c r="T489" s="274"/>
      <c r="W489" s="276"/>
    </row>
    <row r="490" spans="19:23">
      <c r="S490" s="275"/>
      <c r="T490" s="274"/>
      <c r="W490" s="276"/>
    </row>
    <row r="491" spans="19:23">
      <c r="S491" s="275"/>
      <c r="T491" s="274"/>
      <c r="W491" s="276"/>
    </row>
    <row r="492" spans="19:23">
      <c r="S492" s="275"/>
      <c r="T492" s="274"/>
      <c r="W492" s="276"/>
    </row>
    <row r="493" spans="19:23">
      <c r="S493" s="275"/>
      <c r="T493" s="274"/>
      <c r="W493" s="276"/>
    </row>
    <row r="494" spans="19:23">
      <c r="S494" s="275"/>
      <c r="T494" s="274"/>
      <c r="W494" s="276"/>
    </row>
    <row r="495" spans="19:23">
      <c r="S495" s="275"/>
      <c r="T495" s="274"/>
      <c r="W495" s="276"/>
    </row>
    <row r="496" spans="19:23">
      <c r="S496" s="275"/>
      <c r="T496" s="274"/>
      <c r="W496" s="276"/>
    </row>
    <row r="497" spans="19:23">
      <c r="S497" s="275"/>
      <c r="T497" s="274"/>
      <c r="W497" s="276"/>
    </row>
    <row r="498" spans="19:23">
      <c r="S498" s="275"/>
      <c r="T498" s="274"/>
      <c r="W498" s="276"/>
    </row>
    <row r="499" spans="19:23">
      <c r="S499" s="275"/>
      <c r="T499" s="274"/>
      <c r="W499" s="276"/>
    </row>
    <row r="500" spans="19:23">
      <c r="S500" s="275"/>
      <c r="T500" s="274"/>
      <c r="W500" s="276"/>
    </row>
    <row r="501" spans="19:23">
      <c r="S501" s="275"/>
      <c r="T501" s="274"/>
      <c r="W501" s="276"/>
    </row>
    <row r="502" spans="19:23">
      <c r="S502" s="275"/>
      <c r="T502" s="274"/>
      <c r="W502" s="276"/>
    </row>
    <row r="503" spans="19:23">
      <c r="S503" s="275"/>
      <c r="T503" s="274"/>
      <c r="W503" s="276"/>
    </row>
    <row r="504" spans="19:23">
      <c r="S504" s="275"/>
      <c r="T504" s="274"/>
      <c r="W504" s="276"/>
    </row>
    <row r="505" spans="19:23">
      <c r="S505" s="275"/>
      <c r="T505" s="274"/>
      <c r="W505" s="276"/>
    </row>
    <row r="506" spans="19:23">
      <c r="S506" s="275"/>
      <c r="T506" s="274"/>
      <c r="W506" s="276"/>
    </row>
    <row r="507" spans="19:23">
      <c r="S507" s="275"/>
      <c r="T507" s="274"/>
      <c r="W507" s="276"/>
    </row>
    <row r="508" spans="19:23">
      <c r="S508" s="275"/>
      <c r="T508" s="274"/>
      <c r="W508" s="276"/>
    </row>
    <row r="509" spans="19:23">
      <c r="S509" s="275"/>
      <c r="T509" s="274"/>
      <c r="W509" s="276"/>
    </row>
    <row r="510" spans="19:23">
      <c r="S510" s="275"/>
      <c r="T510" s="274"/>
      <c r="W510" s="276"/>
    </row>
    <row r="511" spans="19:23">
      <c r="S511" s="275"/>
      <c r="T511" s="274"/>
      <c r="W511" s="276"/>
    </row>
    <row r="512" spans="19:23">
      <c r="S512" s="275"/>
      <c r="T512" s="274"/>
      <c r="W512" s="276"/>
    </row>
    <row r="513" spans="19:23">
      <c r="S513" s="275"/>
      <c r="T513" s="274"/>
      <c r="W513" s="276"/>
    </row>
    <row r="514" spans="19:23">
      <c r="S514" s="275"/>
      <c r="T514" s="274"/>
      <c r="W514" s="276"/>
    </row>
    <row r="515" spans="19:23">
      <c r="S515" s="275"/>
      <c r="T515" s="274"/>
      <c r="W515" s="276"/>
    </row>
    <row r="516" spans="19:23">
      <c r="S516" s="275"/>
      <c r="T516" s="274"/>
      <c r="W516" s="276"/>
    </row>
    <row r="517" spans="19:23">
      <c r="S517" s="275"/>
      <c r="T517" s="274"/>
      <c r="W517" s="276"/>
    </row>
    <row r="518" spans="19:23">
      <c r="S518" s="275"/>
      <c r="T518" s="274"/>
      <c r="W518" s="276"/>
    </row>
    <row r="519" spans="19:23">
      <c r="S519" s="275"/>
      <c r="T519" s="274"/>
      <c r="W519" s="276"/>
    </row>
    <row r="520" spans="19:23">
      <c r="S520" s="275"/>
      <c r="T520" s="274"/>
      <c r="W520" s="276"/>
    </row>
    <row r="521" spans="19:23">
      <c r="S521" s="275"/>
      <c r="T521" s="274"/>
      <c r="W521" s="276"/>
    </row>
    <row r="522" spans="19:23">
      <c r="S522" s="275"/>
      <c r="T522" s="274"/>
      <c r="W522" s="276"/>
    </row>
    <row r="523" spans="19:23">
      <c r="S523" s="275"/>
      <c r="T523" s="274"/>
      <c r="W523" s="276"/>
    </row>
    <row r="524" spans="19:23">
      <c r="S524" s="275"/>
      <c r="T524" s="274"/>
      <c r="W524" s="276"/>
    </row>
    <row r="525" spans="19:23">
      <c r="S525" s="275"/>
      <c r="T525" s="274"/>
      <c r="W525" s="276"/>
    </row>
    <row r="526" spans="19:23">
      <c r="S526" s="275"/>
      <c r="T526" s="274"/>
      <c r="W526" s="276"/>
    </row>
    <row r="527" spans="19:23">
      <c r="S527" s="275"/>
      <c r="T527" s="274"/>
      <c r="W527" s="276"/>
    </row>
    <row r="528" spans="19:23">
      <c r="S528" s="275"/>
      <c r="T528" s="274"/>
      <c r="W528" s="276"/>
    </row>
    <row r="529" spans="19:23">
      <c r="S529" s="275"/>
      <c r="T529" s="274"/>
      <c r="W529" s="276"/>
    </row>
    <row r="530" spans="19:23">
      <c r="S530" s="275"/>
      <c r="T530" s="274"/>
      <c r="W530" s="276"/>
    </row>
    <row r="531" spans="19:23">
      <c r="S531" s="275"/>
      <c r="T531" s="274"/>
      <c r="W531" s="276"/>
    </row>
    <row r="532" spans="19:23">
      <c r="S532" s="275"/>
      <c r="T532" s="274"/>
      <c r="W532" s="276"/>
    </row>
    <row r="533" spans="19:23">
      <c r="S533" s="275"/>
      <c r="T533" s="274"/>
      <c r="W533" s="276"/>
    </row>
    <row r="534" spans="19:23">
      <c r="S534" s="275"/>
      <c r="T534" s="274"/>
      <c r="W534" s="276"/>
    </row>
    <row r="535" spans="19:23">
      <c r="S535" s="275"/>
      <c r="T535" s="274"/>
      <c r="W535" s="276"/>
    </row>
    <row r="536" spans="19:23">
      <c r="S536" s="275"/>
      <c r="T536" s="274"/>
      <c r="W536" s="276"/>
    </row>
    <row r="537" spans="19:23">
      <c r="S537" s="275"/>
      <c r="T537" s="274"/>
      <c r="W537" s="276"/>
    </row>
    <row r="538" spans="19:23">
      <c r="S538" s="275"/>
      <c r="T538" s="274"/>
      <c r="W538" s="276"/>
    </row>
    <row r="539" spans="19:23">
      <c r="S539" s="275"/>
      <c r="T539" s="274"/>
      <c r="W539" s="276"/>
    </row>
    <row r="540" spans="19:23">
      <c r="S540" s="275"/>
      <c r="T540" s="274"/>
      <c r="W540" s="276"/>
    </row>
    <row r="541" spans="19:23">
      <c r="S541" s="275"/>
      <c r="T541" s="274"/>
      <c r="W541" s="276"/>
    </row>
    <row r="542" spans="19:23">
      <c r="S542" s="275"/>
      <c r="T542" s="274"/>
      <c r="W542" s="276"/>
    </row>
    <row r="543" spans="19:23">
      <c r="S543" s="275"/>
      <c r="T543" s="274"/>
      <c r="W543" s="276"/>
    </row>
    <row r="544" spans="19:23">
      <c r="S544" s="275"/>
      <c r="T544" s="274"/>
      <c r="W544" s="276"/>
    </row>
    <row r="545" spans="19:23">
      <c r="S545" s="275"/>
      <c r="T545" s="274"/>
      <c r="W545" s="276"/>
    </row>
    <row r="546" spans="19:23">
      <c r="S546" s="275"/>
      <c r="T546" s="274"/>
      <c r="W546" s="276"/>
    </row>
    <row r="547" spans="19:23">
      <c r="S547" s="275"/>
      <c r="T547" s="274"/>
      <c r="W547" s="276"/>
    </row>
    <row r="548" spans="19:23">
      <c r="S548" s="275"/>
      <c r="T548" s="274"/>
      <c r="W548" s="276"/>
    </row>
    <row r="549" spans="19:23">
      <c r="S549" s="275"/>
      <c r="T549" s="274"/>
      <c r="W549" s="276"/>
    </row>
    <row r="550" spans="19:23">
      <c r="S550" s="275"/>
      <c r="T550" s="274"/>
      <c r="W550" s="276"/>
    </row>
    <row r="551" spans="19:23">
      <c r="S551" s="275"/>
      <c r="T551" s="274"/>
      <c r="W551" s="276"/>
    </row>
    <row r="552" spans="19:23">
      <c r="S552" s="275"/>
      <c r="T552" s="274"/>
      <c r="W552" s="276"/>
    </row>
    <row r="553" spans="19:23">
      <c r="S553" s="275"/>
      <c r="T553" s="274"/>
      <c r="W553" s="276"/>
    </row>
    <row r="554" spans="19:23">
      <c r="S554" s="275"/>
      <c r="T554" s="274"/>
      <c r="W554" s="276"/>
    </row>
    <row r="555" spans="19:23">
      <c r="S555" s="275"/>
      <c r="T555" s="274"/>
      <c r="W555" s="276"/>
    </row>
    <row r="556" spans="19:23">
      <c r="S556" s="275"/>
      <c r="T556" s="274"/>
      <c r="W556" s="276"/>
    </row>
    <row r="557" spans="19:23">
      <c r="S557" s="275"/>
      <c r="T557" s="274"/>
      <c r="W557" s="276"/>
    </row>
    <row r="558" spans="19:23">
      <c r="S558" s="275"/>
      <c r="T558" s="274"/>
      <c r="W558" s="276"/>
    </row>
    <row r="559" spans="19:23">
      <c r="S559" s="275"/>
      <c r="T559" s="274"/>
      <c r="W559" s="276"/>
    </row>
    <row r="560" spans="19:23">
      <c r="S560" s="275"/>
      <c r="T560" s="274"/>
      <c r="W560" s="276"/>
    </row>
    <row r="561" spans="19:23">
      <c r="S561" s="275"/>
      <c r="T561" s="274"/>
      <c r="W561" s="276"/>
    </row>
    <row r="562" spans="19:23">
      <c r="S562" s="275"/>
      <c r="T562" s="274"/>
      <c r="W562" s="276"/>
    </row>
    <row r="563" spans="19:23">
      <c r="S563" s="275"/>
      <c r="T563" s="274"/>
      <c r="W563" s="276"/>
    </row>
    <row r="564" spans="19:23">
      <c r="S564" s="275"/>
      <c r="T564" s="274"/>
      <c r="W564" s="276"/>
    </row>
    <row r="565" spans="19:23">
      <c r="S565" s="275"/>
      <c r="T565" s="274"/>
      <c r="W565" s="276"/>
    </row>
    <row r="566" spans="19:23">
      <c r="S566" s="275"/>
      <c r="T566" s="274"/>
      <c r="W566" s="276"/>
    </row>
    <row r="567" spans="19:23">
      <c r="S567" s="275"/>
      <c r="T567" s="274"/>
      <c r="W567" s="276"/>
    </row>
    <row r="568" spans="19:23">
      <c r="S568" s="275"/>
      <c r="T568" s="274"/>
      <c r="W568" s="276"/>
    </row>
    <row r="569" spans="19:23">
      <c r="S569" s="275"/>
      <c r="T569" s="274"/>
      <c r="W569" s="276"/>
    </row>
    <row r="570" spans="19:23">
      <c r="S570" s="275"/>
      <c r="T570" s="274"/>
      <c r="W570" s="276"/>
    </row>
    <row r="571" spans="19:23">
      <c r="S571" s="275"/>
      <c r="T571" s="274"/>
      <c r="W571" s="276"/>
    </row>
    <row r="572" spans="19:23">
      <c r="S572" s="275"/>
      <c r="T572" s="274"/>
      <c r="W572" s="276"/>
    </row>
    <row r="573" spans="19:23">
      <c r="S573" s="275"/>
      <c r="T573" s="274"/>
      <c r="W573" s="276"/>
    </row>
    <row r="574" spans="19:23">
      <c r="S574" s="275"/>
      <c r="T574" s="274"/>
      <c r="W574" s="276"/>
    </row>
    <row r="575" spans="19:23">
      <c r="S575" s="275"/>
      <c r="T575" s="274"/>
      <c r="W575" s="276"/>
    </row>
    <row r="576" spans="19:23">
      <c r="S576" s="275"/>
      <c r="T576" s="274"/>
      <c r="W576" s="276"/>
    </row>
    <row r="577" spans="19:23">
      <c r="S577" s="275"/>
      <c r="T577" s="274"/>
      <c r="W577" s="276"/>
    </row>
    <row r="578" spans="19:23">
      <c r="S578" s="275"/>
      <c r="T578" s="274"/>
      <c r="W578" s="276"/>
    </row>
    <row r="579" spans="19:23">
      <c r="S579" s="275"/>
      <c r="T579" s="274"/>
      <c r="W579" s="276"/>
    </row>
    <row r="580" spans="19:23">
      <c r="S580" s="275"/>
      <c r="T580" s="274"/>
      <c r="W580" s="276"/>
    </row>
    <row r="581" spans="19:23">
      <c r="S581" s="275"/>
      <c r="T581" s="274"/>
      <c r="W581" s="276"/>
    </row>
    <row r="582" spans="19:23">
      <c r="S582" s="275"/>
      <c r="T582" s="274"/>
      <c r="W582" s="276"/>
    </row>
    <row r="583" spans="19:23">
      <c r="S583" s="275"/>
      <c r="T583" s="274"/>
      <c r="W583" s="276"/>
    </row>
    <row r="584" spans="19:23">
      <c r="S584" s="275"/>
      <c r="T584" s="274"/>
      <c r="W584" s="276"/>
    </row>
    <row r="585" spans="19:23">
      <c r="S585" s="275"/>
      <c r="T585" s="274"/>
      <c r="W585" s="276"/>
    </row>
    <row r="586" spans="19:23">
      <c r="S586" s="275"/>
      <c r="T586" s="274"/>
      <c r="W586" s="276"/>
    </row>
    <row r="587" spans="19:23">
      <c r="S587" s="275"/>
      <c r="T587" s="274"/>
      <c r="W587" s="276"/>
    </row>
    <row r="588" spans="19:23">
      <c r="S588" s="275"/>
      <c r="T588" s="274"/>
      <c r="W588" s="276"/>
    </row>
    <row r="589" spans="19:23">
      <c r="S589" s="275"/>
      <c r="T589" s="274"/>
      <c r="W589" s="276"/>
    </row>
    <row r="590" spans="19:23">
      <c r="S590" s="275"/>
      <c r="T590" s="274"/>
      <c r="W590" s="276"/>
    </row>
    <row r="591" spans="19:23">
      <c r="S591" s="275"/>
      <c r="T591" s="274"/>
      <c r="W591" s="276"/>
    </row>
    <row r="592" spans="19:23">
      <c r="S592" s="275"/>
      <c r="T592" s="274"/>
      <c r="W592" s="276"/>
    </row>
    <row r="593" spans="19:23">
      <c r="S593" s="275"/>
      <c r="T593" s="274"/>
      <c r="W593" s="276"/>
    </row>
    <row r="594" spans="19:23">
      <c r="S594" s="275"/>
      <c r="T594" s="274"/>
      <c r="W594" s="276"/>
    </row>
    <row r="595" spans="19:23">
      <c r="S595" s="275"/>
      <c r="T595" s="274"/>
      <c r="W595" s="276"/>
    </row>
    <row r="596" spans="19:23">
      <c r="S596" s="275"/>
      <c r="T596" s="274"/>
      <c r="W596" s="276"/>
    </row>
    <row r="597" spans="19:23">
      <c r="S597" s="275"/>
      <c r="T597" s="274"/>
      <c r="W597" s="276"/>
    </row>
    <row r="598" spans="19:23">
      <c r="S598" s="275"/>
      <c r="T598" s="274"/>
      <c r="W598" s="276"/>
    </row>
    <row r="599" spans="19:23">
      <c r="S599" s="275"/>
      <c r="T599" s="274"/>
      <c r="W599" s="276"/>
    </row>
    <row r="600" spans="19:23">
      <c r="S600" s="275"/>
      <c r="T600" s="274"/>
      <c r="W600" s="276"/>
    </row>
    <row r="601" spans="19:23">
      <c r="S601" s="275"/>
      <c r="T601" s="274"/>
      <c r="W601" s="276"/>
    </row>
    <row r="602" spans="19:23">
      <c r="S602" s="275"/>
      <c r="T602" s="274"/>
      <c r="W602" s="276"/>
    </row>
    <row r="603" spans="19:23">
      <c r="S603" s="275"/>
      <c r="T603" s="274"/>
      <c r="W603" s="276"/>
    </row>
    <row r="604" spans="19:23">
      <c r="S604" s="275"/>
      <c r="T604" s="274"/>
      <c r="W604" s="276"/>
    </row>
    <row r="605" spans="19:23">
      <c r="S605" s="275"/>
      <c r="T605" s="274"/>
      <c r="W605" s="276"/>
    </row>
    <row r="606" spans="19:23">
      <c r="S606" s="275"/>
      <c r="T606" s="274"/>
      <c r="W606" s="276"/>
    </row>
    <row r="607" spans="19:23">
      <c r="S607" s="275"/>
      <c r="T607" s="274"/>
      <c r="W607" s="276"/>
    </row>
    <row r="608" spans="19:23">
      <c r="S608" s="275"/>
      <c r="T608" s="274"/>
      <c r="W608" s="276"/>
    </row>
    <row r="609" spans="19:23">
      <c r="S609" s="275"/>
      <c r="T609" s="274"/>
      <c r="W609" s="276"/>
    </row>
    <row r="610" spans="19:23">
      <c r="S610" s="275"/>
      <c r="T610" s="274"/>
      <c r="W610" s="276"/>
    </row>
    <row r="611" spans="19:23">
      <c r="S611" s="275"/>
      <c r="T611" s="274"/>
      <c r="W611" s="276"/>
    </row>
    <row r="612" spans="19:23">
      <c r="S612" s="275"/>
      <c r="T612" s="274"/>
      <c r="W612" s="276"/>
    </row>
    <row r="613" spans="19:23">
      <c r="S613" s="275"/>
      <c r="T613" s="274"/>
      <c r="W613" s="276"/>
    </row>
    <row r="614" spans="19:23">
      <c r="S614" s="275"/>
      <c r="T614" s="274"/>
      <c r="W614" s="276"/>
    </row>
    <row r="615" spans="19:23">
      <c r="S615" s="275"/>
      <c r="T615" s="274"/>
      <c r="W615" s="276"/>
    </row>
    <row r="616" spans="19:23">
      <c r="S616" s="275"/>
      <c r="T616" s="274"/>
      <c r="W616" s="276"/>
    </row>
    <row r="617" spans="19:23">
      <c r="S617" s="275"/>
      <c r="T617" s="274"/>
      <c r="W617" s="276"/>
    </row>
    <row r="618" spans="19:23">
      <c r="S618" s="275"/>
      <c r="T618" s="274"/>
      <c r="W618" s="276"/>
    </row>
    <row r="619" spans="19:23">
      <c r="S619" s="275"/>
      <c r="T619" s="274"/>
      <c r="W619" s="276"/>
    </row>
    <row r="620" spans="19:23">
      <c r="S620" s="275"/>
      <c r="T620" s="274"/>
      <c r="W620" s="276"/>
    </row>
    <row r="621" spans="19:23">
      <c r="S621" s="275"/>
      <c r="T621" s="274"/>
      <c r="W621" s="276"/>
    </row>
    <row r="622" spans="19:23">
      <c r="S622" s="275"/>
      <c r="T622" s="274"/>
      <c r="W622" s="276"/>
    </row>
    <row r="623" spans="19:23">
      <c r="S623" s="275"/>
      <c r="T623" s="274"/>
      <c r="W623" s="276"/>
    </row>
    <row r="624" spans="19:23">
      <c r="S624" s="275"/>
      <c r="T624" s="274"/>
      <c r="W624" s="276"/>
    </row>
    <row r="625" spans="19:23">
      <c r="S625" s="275"/>
      <c r="T625" s="274"/>
      <c r="W625" s="276"/>
    </row>
    <row r="626" spans="19:23">
      <c r="S626" s="275"/>
      <c r="T626" s="274"/>
      <c r="W626" s="276"/>
    </row>
    <row r="627" spans="19:23">
      <c r="S627" s="275"/>
      <c r="T627" s="274"/>
      <c r="W627" s="276"/>
    </row>
    <row r="628" spans="19:23">
      <c r="S628" s="275"/>
      <c r="T628" s="274"/>
      <c r="W628" s="276"/>
    </row>
    <row r="629" spans="19:23">
      <c r="S629" s="275"/>
      <c r="T629" s="274"/>
      <c r="W629" s="276"/>
    </row>
    <row r="630" spans="19:23">
      <c r="S630" s="275"/>
      <c r="T630" s="274"/>
      <c r="W630" s="276"/>
    </row>
    <row r="631" spans="19:23">
      <c r="S631" s="275"/>
      <c r="T631" s="274"/>
      <c r="W631" s="276"/>
    </row>
    <row r="632" spans="19:23">
      <c r="S632" s="275"/>
      <c r="T632" s="274"/>
      <c r="W632" s="276"/>
    </row>
    <row r="633" spans="19:23">
      <c r="S633" s="275"/>
      <c r="T633" s="274"/>
      <c r="W633" s="276"/>
    </row>
    <row r="634" spans="19:23">
      <c r="S634" s="275"/>
      <c r="T634" s="274"/>
      <c r="W634" s="276"/>
    </row>
    <row r="635" spans="19:23">
      <c r="S635" s="275"/>
      <c r="T635" s="274"/>
      <c r="W635" s="276"/>
    </row>
    <row r="636" spans="19:23">
      <c r="S636" s="275"/>
      <c r="T636" s="274"/>
      <c r="W636" s="276"/>
    </row>
    <row r="637" spans="19:23">
      <c r="S637" s="275"/>
      <c r="T637" s="274"/>
      <c r="W637" s="276"/>
    </row>
    <row r="638" spans="19:23">
      <c r="S638" s="275"/>
      <c r="T638" s="274"/>
      <c r="W638" s="276"/>
    </row>
    <row r="639" spans="19:23">
      <c r="S639" s="275"/>
      <c r="T639" s="274"/>
      <c r="W639" s="276"/>
    </row>
    <row r="640" spans="19:23">
      <c r="S640" s="275"/>
      <c r="T640" s="274"/>
      <c r="W640" s="276"/>
    </row>
    <row r="641" spans="19:23">
      <c r="S641" s="275"/>
      <c r="T641" s="274"/>
      <c r="W641" s="276"/>
    </row>
    <row r="642" spans="19:23">
      <c r="S642" s="275"/>
      <c r="T642" s="274"/>
      <c r="W642" s="276"/>
    </row>
    <row r="643" spans="19:23">
      <c r="S643" s="275"/>
      <c r="T643" s="274"/>
      <c r="W643" s="276"/>
    </row>
    <row r="644" spans="19:23">
      <c r="S644" s="275"/>
      <c r="T644" s="274"/>
      <c r="W644" s="276"/>
    </row>
    <row r="645" spans="19:23">
      <c r="S645" s="275"/>
      <c r="T645" s="274"/>
      <c r="W645" s="276"/>
    </row>
    <row r="646" spans="19:23">
      <c r="S646" s="275"/>
      <c r="T646" s="274"/>
      <c r="W646" s="276"/>
    </row>
    <row r="647" spans="19:23">
      <c r="S647" s="275"/>
      <c r="T647" s="274"/>
      <c r="W647" s="276"/>
    </row>
    <row r="648" spans="19:23">
      <c r="S648" s="275"/>
      <c r="T648" s="274"/>
      <c r="W648" s="276"/>
    </row>
    <row r="649" spans="19:23">
      <c r="S649" s="275"/>
      <c r="T649" s="274"/>
      <c r="W649" s="276"/>
    </row>
    <row r="650" spans="19:23">
      <c r="S650" s="275"/>
      <c r="T650" s="274"/>
      <c r="W650" s="276"/>
    </row>
    <row r="651" spans="19:23">
      <c r="S651" s="275"/>
      <c r="T651" s="274"/>
      <c r="W651" s="276"/>
    </row>
    <row r="652" spans="19:23">
      <c r="S652" s="275"/>
      <c r="T652" s="274"/>
      <c r="W652" s="276"/>
    </row>
    <row r="653" spans="19:23">
      <c r="S653" s="275"/>
      <c r="T653" s="274"/>
      <c r="W653" s="276"/>
    </row>
    <row r="654" spans="19:23">
      <c r="S654" s="275"/>
      <c r="T654" s="274"/>
      <c r="W654" s="276"/>
    </row>
    <row r="655" spans="19:23">
      <c r="S655" s="275"/>
      <c r="T655" s="274"/>
      <c r="W655" s="276"/>
    </row>
    <row r="656" spans="19:23">
      <c r="S656" s="275"/>
      <c r="T656" s="274"/>
      <c r="W656" s="276"/>
    </row>
    <row r="657" spans="19:23">
      <c r="S657" s="275"/>
      <c r="T657" s="274"/>
      <c r="W657" s="276"/>
    </row>
    <row r="658" spans="19:23">
      <c r="S658" s="275"/>
      <c r="T658" s="274"/>
      <c r="W658" s="276"/>
    </row>
    <row r="659" spans="19:23">
      <c r="S659" s="275"/>
      <c r="T659" s="274"/>
      <c r="W659" s="276"/>
    </row>
    <row r="660" spans="19:23">
      <c r="S660" s="275"/>
      <c r="T660" s="274"/>
      <c r="W660" s="276"/>
    </row>
    <row r="661" spans="19:23">
      <c r="S661" s="275"/>
      <c r="T661" s="274"/>
      <c r="W661" s="276"/>
    </row>
    <row r="662" spans="19:23">
      <c r="S662" s="275"/>
      <c r="T662" s="274"/>
      <c r="W662" s="276"/>
    </row>
    <row r="663" spans="19:23">
      <c r="S663" s="275"/>
      <c r="T663" s="274"/>
      <c r="W663" s="276"/>
    </row>
    <row r="664" spans="19:23">
      <c r="S664" s="275"/>
      <c r="T664" s="274"/>
      <c r="W664" s="276"/>
    </row>
    <row r="665" spans="19:23">
      <c r="S665" s="275"/>
      <c r="T665" s="274"/>
      <c r="W665" s="276"/>
    </row>
    <row r="666" spans="19:23">
      <c r="S666" s="275"/>
      <c r="T666" s="274"/>
      <c r="W666" s="276"/>
    </row>
    <row r="667" spans="19:23">
      <c r="S667" s="275"/>
      <c r="T667" s="274"/>
      <c r="W667" s="276"/>
    </row>
    <row r="668" spans="19:23">
      <c r="S668" s="275"/>
      <c r="T668" s="274"/>
      <c r="W668" s="276"/>
    </row>
    <row r="669" spans="19:23">
      <c r="S669" s="275"/>
      <c r="T669" s="274"/>
      <c r="W669" s="276"/>
    </row>
    <row r="670" spans="19:23">
      <c r="S670" s="275"/>
      <c r="T670" s="274"/>
      <c r="W670" s="276"/>
    </row>
    <row r="671" spans="19:23">
      <c r="S671" s="275"/>
      <c r="T671" s="274"/>
      <c r="W671" s="276"/>
    </row>
    <row r="672" spans="19:23">
      <c r="S672" s="275"/>
      <c r="T672" s="274"/>
      <c r="W672" s="276"/>
    </row>
    <row r="673" spans="19:23">
      <c r="S673" s="275"/>
      <c r="T673" s="274"/>
      <c r="W673" s="276"/>
    </row>
    <row r="674" spans="19:23">
      <c r="S674" s="275"/>
      <c r="T674" s="274"/>
      <c r="W674" s="276"/>
    </row>
    <row r="675" spans="19:23">
      <c r="S675" s="275"/>
      <c r="T675" s="274"/>
      <c r="W675" s="276"/>
    </row>
    <row r="676" spans="19:23">
      <c r="S676" s="275"/>
      <c r="T676" s="274"/>
      <c r="W676" s="276"/>
    </row>
    <row r="677" spans="19:23">
      <c r="S677" s="275"/>
      <c r="T677" s="274"/>
      <c r="W677" s="276"/>
    </row>
    <row r="678" spans="19:23">
      <c r="S678" s="275"/>
      <c r="T678" s="274"/>
      <c r="W678" s="276"/>
    </row>
    <row r="679" spans="19:23">
      <c r="S679" s="275"/>
      <c r="T679" s="274"/>
      <c r="W679" s="276"/>
    </row>
    <row r="680" spans="19:23">
      <c r="S680" s="275"/>
      <c r="T680" s="274"/>
      <c r="W680" s="276"/>
    </row>
    <row r="681" spans="19:23">
      <c r="S681" s="275"/>
      <c r="T681" s="274"/>
      <c r="W681" s="276"/>
    </row>
    <row r="682" spans="19:23">
      <c r="S682" s="275"/>
      <c r="T682" s="274"/>
      <c r="W682" s="276"/>
    </row>
    <row r="683" spans="19:23">
      <c r="S683" s="275"/>
      <c r="T683" s="274"/>
      <c r="W683" s="276"/>
    </row>
    <row r="684" spans="19:23">
      <c r="S684" s="275"/>
      <c r="T684" s="274"/>
      <c r="W684" s="276"/>
    </row>
    <row r="685" spans="19:23">
      <c r="S685" s="275"/>
      <c r="T685" s="274"/>
      <c r="W685" s="276"/>
    </row>
    <row r="686" spans="19:23">
      <c r="S686" s="275"/>
      <c r="T686" s="274"/>
      <c r="W686" s="276"/>
    </row>
    <row r="687" spans="19:23">
      <c r="S687" s="275"/>
      <c r="T687" s="274"/>
      <c r="W687" s="276"/>
    </row>
    <row r="688" spans="19:23">
      <c r="S688" s="275"/>
      <c r="T688" s="274"/>
      <c r="W688" s="276"/>
    </row>
    <row r="689" spans="19:23">
      <c r="S689" s="275"/>
      <c r="T689" s="274"/>
      <c r="W689" s="276"/>
    </row>
    <row r="690" spans="19:23">
      <c r="S690" s="275"/>
      <c r="T690" s="274"/>
      <c r="W690" s="276"/>
    </row>
    <row r="691" spans="19:23">
      <c r="S691" s="275"/>
      <c r="T691" s="274"/>
      <c r="W691" s="276"/>
    </row>
    <row r="692" spans="19:23">
      <c r="S692" s="275"/>
      <c r="T692" s="274"/>
      <c r="W692" s="276"/>
    </row>
    <row r="693" spans="19:23">
      <c r="S693" s="275"/>
      <c r="T693" s="274"/>
      <c r="W693" s="276"/>
    </row>
    <row r="694" spans="19:23">
      <c r="S694" s="275"/>
      <c r="T694" s="274"/>
      <c r="W694" s="276"/>
    </row>
    <row r="695" spans="19:23">
      <c r="S695" s="275"/>
      <c r="T695" s="274"/>
      <c r="W695" s="276"/>
    </row>
    <row r="696" spans="19:23">
      <c r="S696" s="275"/>
      <c r="T696" s="274"/>
      <c r="W696" s="276"/>
    </row>
    <row r="697" spans="19:23">
      <c r="S697" s="275"/>
      <c r="T697" s="274"/>
      <c r="W697" s="276"/>
    </row>
    <row r="698" spans="19:23">
      <c r="S698" s="275"/>
      <c r="T698" s="274"/>
      <c r="W698" s="276"/>
    </row>
    <row r="699" spans="19:23">
      <c r="S699" s="275"/>
      <c r="T699" s="274"/>
      <c r="W699" s="276"/>
    </row>
    <row r="700" spans="19:23">
      <c r="S700" s="275"/>
      <c r="T700" s="274"/>
      <c r="W700" s="276"/>
    </row>
    <row r="701" spans="19:23">
      <c r="S701" s="275"/>
      <c r="T701" s="274"/>
      <c r="W701" s="276"/>
    </row>
    <row r="702" spans="19:23">
      <c r="S702" s="275"/>
      <c r="T702" s="274"/>
      <c r="W702" s="276"/>
    </row>
    <row r="703" spans="19:23">
      <c r="S703" s="275"/>
      <c r="T703" s="274"/>
      <c r="W703" s="276"/>
    </row>
    <row r="704" spans="19:23">
      <c r="S704" s="275"/>
      <c r="T704" s="274"/>
      <c r="W704" s="276"/>
    </row>
    <row r="705" spans="19:23">
      <c r="S705" s="275"/>
      <c r="T705" s="274"/>
      <c r="W705" s="276"/>
    </row>
    <row r="706" spans="19:23">
      <c r="S706" s="275"/>
      <c r="T706" s="274"/>
      <c r="W706" s="276"/>
    </row>
    <row r="707" spans="19:23">
      <c r="S707" s="275"/>
      <c r="T707" s="274"/>
      <c r="W707" s="276"/>
    </row>
    <row r="708" spans="19:23">
      <c r="S708" s="275"/>
      <c r="T708" s="274"/>
      <c r="W708" s="276"/>
    </row>
    <row r="709" spans="19:23">
      <c r="S709" s="275"/>
      <c r="T709" s="274"/>
      <c r="W709" s="276"/>
    </row>
    <row r="710" spans="19:23">
      <c r="S710" s="275"/>
      <c r="T710" s="274"/>
      <c r="W710" s="276"/>
    </row>
    <row r="711" spans="19:23">
      <c r="S711" s="275"/>
      <c r="T711" s="274"/>
      <c r="W711" s="276"/>
    </row>
    <row r="712" spans="19:23">
      <c r="S712" s="275"/>
      <c r="T712" s="274"/>
      <c r="W712" s="276"/>
    </row>
    <row r="713" spans="19:23">
      <c r="S713" s="275"/>
      <c r="T713" s="274"/>
      <c r="W713" s="276"/>
    </row>
    <row r="714" spans="19:23">
      <c r="S714" s="275"/>
      <c r="T714" s="274"/>
      <c r="W714" s="276"/>
    </row>
    <row r="715" spans="19:23">
      <c r="S715" s="275"/>
      <c r="T715" s="274"/>
      <c r="W715" s="276"/>
    </row>
    <row r="716" spans="19:23">
      <c r="S716" s="275"/>
      <c r="T716" s="274"/>
      <c r="W716" s="276"/>
    </row>
    <row r="717" spans="19:23">
      <c r="S717" s="275"/>
      <c r="T717" s="274"/>
      <c r="W717" s="276"/>
    </row>
    <row r="718" spans="19:23">
      <c r="S718" s="275"/>
      <c r="T718" s="274"/>
      <c r="W718" s="276"/>
    </row>
    <row r="719" spans="19:23">
      <c r="S719" s="275"/>
      <c r="T719" s="274"/>
      <c r="W719" s="276"/>
    </row>
    <row r="720" spans="19:23">
      <c r="S720" s="275"/>
      <c r="T720" s="274"/>
      <c r="W720" s="276"/>
    </row>
    <row r="721" spans="19:23">
      <c r="S721" s="275"/>
      <c r="T721" s="274"/>
      <c r="W721" s="276"/>
    </row>
    <row r="722" spans="19:23">
      <c r="S722" s="275"/>
      <c r="T722" s="274"/>
      <c r="W722" s="276"/>
    </row>
    <row r="723" spans="19:23">
      <c r="S723" s="275"/>
      <c r="T723" s="274"/>
      <c r="W723" s="276"/>
    </row>
    <row r="724" spans="19:23">
      <c r="S724" s="275"/>
      <c r="T724" s="274"/>
      <c r="W724" s="276"/>
    </row>
    <row r="725" spans="19:23">
      <c r="S725" s="275"/>
      <c r="T725" s="274"/>
      <c r="W725" s="276"/>
    </row>
    <row r="726" spans="19:23">
      <c r="S726" s="275"/>
      <c r="T726" s="274"/>
      <c r="W726" s="276"/>
    </row>
    <row r="727" spans="19:23">
      <c r="S727" s="275"/>
      <c r="T727" s="274"/>
      <c r="W727" s="276"/>
    </row>
    <row r="728" spans="19:23">
      <c r="S728" s="275"/>
      <c r="T728" s="274"/>
      <c r="W728" s="276"/>
    </row>
    <row r="729" spans="19:23">
      <c r="S729" s="275"/>
      <c r="T729" s="274"/>
      <c r="W729" s="276"/>
    </row>
    <row r="730" spans="19:23">
      <c r="S730" s="275"/>
      <c r="T730" s="274"/>
      <c r="W730" s="276"/>
    </row>
    <row r="731" spans="19:23">
      <c r="S731" s="275"/>
      <c r="T731" s="274"/>
      <c r="W731" s="276"/>
    </row>
    <row r="732" spans="19:23">
      <c r="S732" s="275"/>
      <c r="T732" s="274"/>
      <c r="W732" s="276"/>
    </row>
    <row r="733" spans="19:23">
      <c r="S733" s="275"/>
      <c r="T733" s="274"/>
      <c r="W733" s="276"/>
    </row>
    <row r="734" spans="19:23">
      <c r="S734" s="275"/>
      <c r="T734" s="274"/>
      <c r="W734" s="276"/>
    </row>
    <row r="735" spans="19:23">
      <c r="S735" s="275"/>
      <c r="T735" s="274"/>
      <c r="W735" s="276"/>
    </row>
    <row r="736" spans="19:23">
      <c r="S736" s="275"/>
      <c r="T736" s="274"/>
      <c r="W736" s="276"/>
    </row>
    <row r="737" spans="19:23">
      <c r="S737" s="275"/>
      <c r="T737" s="274"/>
      <c r="W737" s="276"/>
    </row>
    <row r="738" spans="19:23">
      <c r="S738" s="275"/>
      <c r="T738" s="274"/>
      <c r="W738" s="276"/>
    </row>
    <row r="739" spans="19:23">
      <c r="S739" s="275"/>
      <c r="T739" s="274"/>
      <c r="W739" s="276"/>
    </row>
    <row r="740" spans="19:23">
      <c r="S740" s="275"/>
      <c r="T740" s="274"/>
      <c r="W740" s="276"/>
    </row>
    <row r="741" spans="19:23">
      <c r="S741" s="275"/>
      <c r="T741" s="274"/>
      <c r="W741" s="276"/>
    </row>
    <row r="742" spans="19:23">
      <c r="S742" s="275"/>
      <c r="T742" s="274"/>
      <c r="W742" s="276"/>
    </row>
    <row r="743" spans="19:23">
      <c r="S743" s="275"/>
      <c r="T743" s="274"/>
      <c r="W743" s="276"/>
    </row>
    <row r="744" spans="19:23">
      <c r="S744" s="275"/>
      <c r="T744" s="274"/>
      <c r="W744" s="276"/>
    </row>
    <row r="745" spans="19:23">
      <c r="S745" s="275"/>
      <c r="T745" s="274"/>
      <c r="W745" s="276"/>
    </row>
    <row r="746" spans="19:23">
      <c r="S746" s="275"/>
      <c r="T746" s="274"/>
      <c r="W746" s="276"/>
    </row>
    <row r="747" spans="19:23">
      <c r="S747" s="275"/>
      <c r="T747" s="274"/>
      <c r="W747" s="276"/>
    </row>
    <row r="748" spans="19:23">
      <c r="S748" s="275"/>
      <c r="T748" s="274"/>
      <c r="W748" s="276"/>
    </row>
    <row r="749" spans="19:23">
      <c r="S749" s="275"/>
      <c r="T749" s="274"/>
      <c r="W749" s="276"/>
    </row>
    <row r="750" spans="19:23">
      <c r="S750" s="275"/>
      <c r="T750" s="274"/>
      <c r="W750" s="276"/>
    </row>
    <row r="751" spans="19:23">
      <c r="S751" s="275"/>
      <c r="T751" s="274"/>
      <c r="W751" s="276"/>
    </row>
    <row r="752" spans="19:23">
      <c r="S752" s="275"/>
      <c r="T752" s="274"/>
      <c r="W752" s="276"/>
    </row>
    <row r="753" spans="19:23">
      <c r="S753" s="275"/>
      <c r="T753" s="274"/>
      <c r="W753" s="276"/>
    </row>
    <row r="754" spans="19:23">
      <c r="S754" s="275"/>
      <c r="T754" s="274"/>
      <c r="W754" s="276"/>
    </row>
    <row r="755" spans="19:23">
      <c r="S755" s="275"/>
      <c r="T755" s="274"/>
      <c r="W755" s="276"/>
    </row>
    <row r="756" spans="19:23">
      <c r="S756" s="275"/>
      <c r="T756" s="274"/>
      <c r="W756" s="276"/>
    </row>
    <row r="757" spans="19:23">
      <c r="S757" s="275"/>
      <c r="T757" s="274"/>
      <c r="W757" s="276"/>
    </row>
    <row r="758" spans="19:23">
      <c r="S758" s="275"/>
      <c r="T758" s="274"/>
      <c r="W758" s="276"/>
    </row>
    <row r="759" spans="19:23">
      <c r="S759" s="275"/>
      <c r="T759" s="274"/>
      <c r="W759" s="276"/>
    </row>
    <row r="760" spans="19:23">
      <c r="S760" s="275"/>
      <c r="T760" s="274"/>
      <c r="W760" s="276"/>
    </row>
    <row r="761" spans="19:23">
      <c r="S761" s="275"/>
      <c r="T761" s="274"/>
      <c r="W761" s="276"/>
    </row>
    <row r="762" spans="19:23">
      <c r="S762" s="275"/>
      <c r="T762" s="274"/>
      <c r="W762" s="276"/>
    </row>
    <row r="763" spans="19:23">
      <c r="S763" s="275"/>
      <c r="T763" s="274"/>
      <c r="W763" s="276"/>
    </row>
    <row r="764" spans="19:23">
      <c r="S764" s="275"/>
      <c r="T764" s="274"/>
      <c r="W764" s="276"/>
    </row>
    <row r="765" spans="19:23">
      <c r="S765" s="275"/>
      <c r="T765" s="274"/>
      <c r="W765" s="276"/>
    </row>
    <row r="766" spans="19:23">
      <c r="S766" s="275"/>
      <c r="T766" s="274"/>
      <c r="W766" s="276"/>
    </row>
    <row r="767" spans="19:23">
      <c r="S767" s="275"/>
      <c r="T767" s="274"/>
      <c r="W767" s="276"/>
    </row>
    <row r="768" spans="19:23">
      <c r="S768" s="275"/>
      <c r="T768" s="274"/>
      <c r="W768" s="276"/>
    </row>
    <row r="769" spans="19:23">
      <c r="S769" s="275"/>
      <c r="T769" s="274"/>
      <c r="W769" s="276"/>
    </row>
    <row r="770" spans="19:23">
      <c r="S770" s="275"/>
      <c r="T770" s="274"/>
      <c r="W770" s="276"/>
    </row>
    <row r="771" spans="19:23">
      <c r="S771" s="275"/>
      <c r="T771" s="274"/>
      <c r="W771" s="276"/>
    </row>
    <row r="772" spans="19:23">
      <c r="S772" s="275"/>
      <c r="T772" s="274"/>
      <c r="W772" s="276"/>
    </row>
    <row r="773" spans="19:23">
      <c r="S773" s="275"/>
      <c r="T773" s="274"/>
      <c r="W773" s="276"/>
    </row>
    <row r="774" spans="19:23">
      <c r="S774" s="275"/>
      <c r="T774" s="274"/>
      <c r="W774" s="276"/>
    </row>
    <row r="775" spans="19:23">
      <c r="S775" s="275"/>
      <c r="T775" s="274"/>
      <c r="W775" s="276"/>
    </row>
    <row r="776" spans="19:23">
      <c r="S776" s="275"/>
      <c r="T776" s="274"/>
      <c r="W776" s="276"/>
    </row>
    <row r="777" spans="19:23">
      <c r="S777" s="275"/>
      <c r="T777" s="274"/>
      <c r="W777" s="276"/>
    </row>
    <row r="778" spans="19:23">
      <c r="S778" s="275"/>
      <c r="T778" s="274"/>
      <c r="W778" s="276"/>
    </row>
    <row r="779" spans="19:23">
      <c r="S779" s="275"/>
      <c r="T779" s="274"/>
      <c r="W779" s="276"/>
    </row>
    <row r="780" spans="19:23">
      <c r="S780" s="275"/>
      <c r="T780" s="274"/>
      <c r="W780" s="276"/>
    </row>
    <row r="781" spans="19:23">
      <c r="S781" s="275"/>
      <c r="T781" s="274"/>
      <c r="W781" s="276"/>
    </row>
    <row r="782" spans="19:23">
      <c r="S782" s="275"/>
      <c r="T782" s="274"/>
      <c r="W782" s="276"/>
    </row>
    <row r="783" spans="19:23">
      <c r="S783" s="275"/>
      <c r="T783" s="274"/>
      <c r="W783" s="276"/>
    </row>
    <row r="784" spans="19:23">
      <c r="S784" s="275"/>
      <c r="T784" s="274"/>
      <c r="W784" s="276"/>
    </row>
    <row r="785" spans="19:23">
      <c r="S785" s="275"/>
      <c r="T785" s="274"/>
      <c r="W785" s="276"/>
    </row>
    <row r="786" spans="19:23">
      <c r="S786" s="275"/>
      <c r="T786" s="274"/>
      <c r="W786" s="276"/>
    </row>
    <row r="787" spans="19:23">
      <c r="S787" s="275"/>
      <c r="T787" s="274"/>
      <c r="W787" s="276"/>
    </row>
    <row r="788" spans="19:23">
      <c r="S788" s="275"/>
      <c r="T788" s="274"/>
      <c r="W788" s="276"/>
    </row>
    <row r="789" spans="19:23">
      <c r="S789" s="275"/>
      <c r="T789" s="274"/>
      <c r="W789" s="276"/>
    </row>
    <row r="790" spans="19:23">
      <c r="S790" s="275"/>
      <c r="T790" s="274"/>
      <c r="W790" s="276"/>
    </row>
    <row r="791" spans="19:23">
      <c r="S791" s="275"/>
      <c r="T791" s="274"/>
      <c r="W791" s="276"/>
    </row>
    <row r="792" spans="19:23">
      <c r="S792" s="275"/>
      <c r="T792" s="274"/>
      <c r="W792" s="276"/>
    </row>
    <row r="793" spans="19:23">
      <c r="S793" s="275"/>
      <c r="T793" s="274"/>
      <c r="W793" s="276"/>
    </row>
    <row r="794" spans="19:23">
      <c r="S794" s="275"/>
      <c r="T794" s="274"/>
      <c r="W794" s="276"/>
    </row>
    <row r="795" spans="19:23">
      <c r="S795" s="275"/>
      <c r="T795" s="274"/>
      <c r="W795" s="276"/>
    </row>
    <row r="796" spans="19:23">
      <c r="S796" s="275"/>
      <c r="T796" s="274"/>
      <c r="W796" s="276"/>
    </row>
    <row r="797" spans="19:23">
      <c r="S797" s="275"/>
      <c r="T797" s="274"/>
      <c r="W797" s="276"/>
    </row>
    <row r="798" spans="19:23">
      <c r="S798" s="275"/>
      <c r="T798" s="274"/>
      <c r="W798" s="276"/>
    </row>
    <row r="799" spans="19:23">
      <c r="S799" s="275"/>
      <c r="T799" s="274"/>
      <c r="W799" s="276"/>
    </row>
    <row r="800" spans="19:23">
      <c r="S800" s="275"/>
      <c r="T800" s="274"/>
      <c r="W800" s="276"/>
    </row>
    <row r="801" spans="19:23">
      <c r="S801" s="275"/>
      <c r="T801" s="274"/>
      <c r="W801" s="276"/>
    </row>
    <row r="802" spans="19:23">
      <c r="S802" s="275"/>
      <c r="T802" s="274"/>
      <c r="W802" s="276"/>
    </row>
    <row r="803" spans="19:23">
      <c r="S803" s="275"/>
      <c r="T803" s="274"/>
      <c r="W803" s="276"/>
    </row>
    <row r="804" spans="19:23">
      <c r="S804" s="275"/>
      <c r="T804" s="274"/>
      <c r="W804" s="276"/>
    </row>
    <row r="805" spans="19:23">
      <c r="S805" s="275"/>
      <c r="T805" s="274"/>
      <c r="W805" s="276"/>
    </row>
    <row r="806" spans="19:23">
      <c r="S806" s="275"/>
      <c r="T806" s="274"/>
      <c r="W806" s="276"/>
    </row>
    <row r="807" spans="19:23">
      <c r="S807" s="275"/>
      <c r="T807" s="274"/>
      <c r="W807" s="276"/>
    </row>
    <row r="808" spans="19:23">
      <c r="S808" s="275"/>
      <c r="T808" s="274"/>
      <c r="W808" s="276"/>
    </row>
    <row r="809" spans="19:23">
      <c r="S809" s="275"/>
      <c r="T809" s="274"/>
      <c r="W809" s="276"/>
    </row>
    <row r="810" spans="19:23">
      <c r="S810" s="275"/>
      <c r="T810" s="274"/>
      <c r="W810" s="276"/>
    </row>
    <row r="811" spans="19:23">
      <c r="S811" s="275"/>
      <c r="T811" s="274"/>
      <c r="W811" s="276"/>
    </row>
    <row r="812" spans="19:23">
      <c r="S812" s="275"/>
      <c r="T812" s="274"/>
      <c r="W812" s="276"/>
    </row>
    <row r="813" spans="19:23">
      <c r="S813" s="275"/>
      <c r="T813" s="274"/>
      <c r="W813" s="276"/>
    </row>
    <row r="814" spans="19:23">
      <c r="S814" s="275"/>
      <c r="T814" s="274"/>
      <c r="W814" s="276"/>
    </row>
    <row r="815" spans="19:23">
      <c r="S815" s="275"/>
      <c r="T815" s="274"/>
      <c r="W815" s="276"/>
    </row>
    <row r="816" spans="19:23">
      <c r="S816" s="275"/>
      <c r="T816" s="274"/>
      <c r="W816" s="276"/>
    </row>
    <row r="817" spans="19:23">
      <c r="S817" s="275"/>
      <c r="T817" s="274"/>
      <c r="W817" s="276"/>
    </row>
    <row r="818" spans="19:23">
      <c r="S818" s="275"/>
      <c r="T818" s="274"/>
      <c r="W818" s="276"/>
    </row>
    <row r="819" spans="19:23">
      <c r="S819" s="275"/>
      <c r="T819" s="274"/>
      <c r="W819" s="276"/>
    </row>
    <row r="820" spans="19:23">
      <c r="S820" s="275"/>
      <c r="T820" s="274"/>
      <c r="W820" s="276"/>
    </row>
    <row r="821" spans="19:23">
      <c r="S821" s="275"/>
      <c r="T821" s="274"/>
      <c r="W821" s="276"/>
    </row>
    <row r="822" spans="19:23">
      <c r="S822" s="275"/>
      <c r="T822" s="274"/>
      <c r="W822" s="276"/>
    </row>
    <row r="823" spans="19:23">
      <c r="S823" s="275"/>
      <c r="T823" s="274"/>
      <c r="W823" s="276"/>
    </row>
    <row r="824" spans="19:23">
      <c r="S824" s="275"/>
      <c r="T824" s="274"/>
      <c r="W824" s="276"/>
    </row>
    <row r="825" spans="19:23">
      <c r="S825" s="275"/>
      <c r="T825" s="274"/>
      <c r="W825" s="276"/>
    </row>
    <row r="826" spans="19:23">
      <c r="S826" s="275"/>
      <c r="T826" s="274"/>
      <c r="W826" s="276"/>
    </row>
    <row r="827" spans="19:23">
      <c r="S827" s="275"/>
      <c r="T827" s="274"/>
      <c r="W827" s="276"/>
    </row>
    <row r="828" spans="19:23">
      <c r="S828" s="275"/>
      <c r="T828" s="274"/>
      <c r="W828" s="276"/>
    </row>
    <row r="829" spans="19:23">
      <c r="S829" s="275"/>
      <c r="T829" s="274"/>
      <c r="W829" s="276"/>
    </row>
    <row r="830" spans="19:23">
      <c r="S830" s="275"/>
      <c r="T830" s="274"/>
      <c r="W830" s="276"/>
    </row>
    <row r="831" spans="19:23">
      <c r="S831" s="275"/>
      <c r="T831" s="274"/>
      <c r="W831" s="276"/>
    </row>
    <row r="832" spans="19:23">
      <c r="S832" s="275"/>
      <c r="T832" s="274"/>
      <c r="W832" s="276"/>
    </row>
    <row r="833" spans="19:23">
      <c r="S833" s="275"/>
      <c r="T833" s="274"/>
      <c r="W833" s="276"/>
    </row>
    <row r="834" spans="19:23">
      <c r="S834" s="275"/>
      <c r="T834" s="274"/>
      <c r="W834" s="276"/>
    </row>
    <row r="835" spans="19:23">
      <c r="S835" s="275"/>
      <c r="T835" s="274"/>
      <c r="W835" s="276"/>
    </row>
    <row r="836" spans="19:23">
      <c r="S836" s="275"/>
      <c r="T836" s="274"/>
      <c r="W836" s="276"/>
    </row>
    <row r="837" spans="19:23">
      <c r="S837" s="275"/>
      <c r="T837" s="274"/>
      <c r="W837" s="276"/>
    </row>
    <row r="838" spans="19:23">
      <c r="S838" s="275"/>
      <c r="T838" s="274"/>
      <c r="W838" s="276"/>
    </row>
    <row r="839" spans="19:23">
      <c r="S839" s="275"/>
      <c r="T839" s="274"/>
      <c r="W839" s="276"/>
    </row>
    <row r="840" spans="19:23">
      <c r="S840" s="275"/>
      <c r="T840" s="274"/>
      <c r="W840" s="276"/>
    </row>
    <row r="841" spans="19:23">
      <c r="S841" s="275"/>
      <c r="T841" s="274"/>
      <c r="W841" s="276"/>
    </row>
    <row r="842" spans="19:23">
      <c r="S842" s="275"/>
      <c r="T842" s="274"/>
      <c r="W842" s="276"/>
    </row>
    <row r="843" spans="19:23">
      <c r="S843" s="275"/>
      <c r="T843" s="274"/>
      <c r="W843" s="276"/>
    </row>
    <row r="844" spans="19:23">
      <c r="S844" s="275"/>
      <c r="T844" s="274"/>
      <c r="W844" s="276"/>
    </row>
    <row r="845" spans="19:23">
      <c r="S845" s="275"/>
      <c r="T845" s="274"/>
      <c r="W845" s="276"/>
    </row>
    <row r="846" spans="19:23">
      <c r="S846" s="275"/>
      <c r="T846" s="274"/>
      <c r="W846" s="276"/>
    </row>
    <row r="847" spans="19:23">
      <c r="S847" s="275"/>
      <c r="T847" s="274"/>
      <c r="W847" s="276"/>
    </row>
    <row r="848" spans="19:23">
      <c r="S848" s="275"/>
      <c r="T848" s="274"/>
      <c r="W848" s="276"/>
    </row>
    <row r="849" spans="19:23">
      <c r="S849" s="275"/>
      <c r="T849" s="274"/>
      <c r="W849" s="276"/>
    </row>
    <row r="850" spans="19:23">
      <c r="S850" s="275"/>
      <c r="T850" s="274"/>
      <c r="W850" s="276"/>
    </row>
    <row r="851" spans="19:23">
      <c r="S851" s="275"/>
      <c r="T851" s="274"/>
      <c r="W851" s="276"/>
    </row>
    <row r="852" spans="19:23">
      <c r="S852" s="275"/>
      <c r="T852" s="274"/>
      <c r="W852" s="276"/>
    </row>
    <row r="853" spans="19:23">
      <c r="S853" s="275"/>
      <c r="T853" s="274"/>
      <c r="W853" s="276"/>
    </row>
    <row r="854" spans="19:23">
      <c r="S854" s="275"/>
      <c r="T854" s="274"/>
      <c r="W854" s="276"/>
    </row>
    <row r="855" spans="19:23">
      <c r="S855" s="275"/>
      <c r="T855" s="274"/>
      <c r="W855" s="276"/>
    </row>
    <row r="856" spans="19:23">
      <c r="S856" s="275"/>
      <c r="T856" s="274"/>
      <c r="W856" s="276"/>
    </row>
    <row r="857" spans="19:23">
      <c r="S857" s="275"/>
      <c r="T857" s="274"/>
      <c r="W857" s="276"/>
    </row>
    <row r="858" spans="19:23">
      <c r="S858" s="275"/>
      <c r="T858" s="274"/>
      <c r="W858" s="276"/>
    </row>
    <row r="859" spans="19:23">
      <c r="S859" s="275"/>
      <c r="T859" s="274"/>
      <c r="W859" s="276"/>
    </row>
    <row r="860" spans="19:23">
      <c r="S860" s="275"/>
      <c r="T860" s="274"/>
      <c r="W860" s="276"/>
    </row>
    <row r="861" spans="19:23">
      <c r="S861" s="275"/>
      <c r="T861" s="274"/>
      <c r="W861" s="276"/>
    </row>
    <row r="862" spans="19:23">
      <c r="S862" s="275"/>
      <c r="T862" s="274"/>
      <c r="W862" s="276"/>
    </row>
    <row r="863" spans="19:23">
      <c r="S863" s="275"/>
      <c r="T863" s="274"/>
      <c r="W863" s="276"/>
    </row>
    <row r="864" spans="19:23">
      <c r="S864" s="275"/>
      <c r="T864" s="274"/>
      <c r="W864" s="276"/>
    </row>
    <row r="865" spans="19:23">
      <c r="S865" s="275"/>
      <c r="T865" s="274"/>
      <c r="W865" s="276"/>
    </row>
    <row r="866" spans="19:23">
      <c r="S866" s="275"/>
      <c r="T866" s="274"/>
      <c r="W866" s="276"/>
    </row>
    <row r="867" spans="19:23">
      <c r="S867" s="275"/>
      <c r="T867" s="274"/>
      <c r="W867" s="276"/>
    </row>
    <row r="868" spans="19:23">
      <c r="S868" s="275"/>
      <c r="T868" s="274"/>
      <c r="W868" s="276"/>
    </row>
    <row r="869" spans="19:23">
      <c r="S869" s="275"/>
      <c r="T869" s="274"/>
      <c r="W869" s="276"/>
    </row>
    <row r="870" spans="19:23">
      <c r="S870" s="275"/>
      <c r="T870" s="274"/>
      <c r="W870" s="276"/>
    </row>
    <row r="871" spans="19:23">
      <c r="S871" s="275"/>
      <c r="T871" s="274"/>
      <c r="W871" s="276"/>
    </row>
    <row r="872" spans="19:23">
      <c r="S872" s="275"/>
      <c r="T872" s="274"/>
      <c r="W872" s="276"/>
    </row>
    <row r="873" spans="19:23">
      <c r="S873" s="275"/>
      <c r="T873" s="274"/>
      <c r="W873" s="276"/>
    </row>
    <row r="874" spans="19:23">
      <c r="S874" s="275"/>
      <c r="T874" s="274"/>
      <c r="W874" s="276"/>
    </row>
    <row r="875" spans="19:23">
      <c r="S875" s="275"/>
      <c r="T875" s="274"/>
      <c r="W875" s="276"/>
    </row>
    <row r="876" spans="19:23">
      <c r="S876" s="275"/>
      <c r="T876" s="274"/>
      <c r="W876" s="276"/>
    </row>
    <row r="877" spans="19:23">
      <c r="S877" s="275"/>
      <c r="T877" s="274"/>
      <c r="W877" s="276"/>
    </row>
    <row r="878" spans="19:23">
      <c r="S878" s="275"/>
      <c r="T878" s="274"/>
      <c r="W878" s="276"/>
    </row>
    <row r="879" spans="19:23">
      <c r="S879" s="275"/>
      <c r="T879" s="274"/>
      <c r="W879" s="276"/>
    </row>
    <row r="880" spans="19:23">
      <c r="S880" s="275"/>
      <c r="T880" s="274"/>
      <c r="W880" s="276"/>
    </row>
    <row r="881" spans="19:23">
      <c r="S881" s="275"/>
      <c r="T881" s="274"/>
      <c r="W881" s="276"/>
    </row>
    <row r="882" spans="19:23">
      <c r="S882" s="275"/>
      <c r="T882" s="274"/>
      <c r="W882" s="276"/>
    </row>
    <row r="883" spans="19:23">
      <c r="S883" s="275"/>
      <c r="T883" s="274"/>
      <c r="W883" s="276"/>
    </row>
    <row r="884" spans="19:23">
      <c r="S884" s="275"/>
      <c r="T884" s="274"/>
      <c r="W884" s="276"/>
    </row>
    <row r="885" spans="19:23">
      <c r="S885" s="275"/>
      <c r="T885" s="274"/>
      <c r="W885" s="276"/>
    </row>
    <row r="886" spans="19:23">
      <c r="S886" s="275"/>
      <c r="T886" s="274"/>
      <c r="W886" s="276"/>
    </row>
    <row r="887" spans="19:23">
      <c r="S887" s="275"/>
      <c r="T887" s="274"/>
      <c r="W887" s="276"/>
    </row>
    <row r="888" spans="19:23">
      <c r="S888" s="275"/>
      <c r="T888" s="274"/>
      <c r="W888" s="276"/>
    </row>
    <row r="889" spans="19:23">
      <c r="S889" s="275"/>
      <c r="T889" s="274"/>
      <c r="W889" s="276"/>
    </row>
    <row r="890" spans="19:23">
      <c r="S890" s="275"/>
      <c r="T890" s="274"/>
      <c r="W890" s="276"/>
    </row>
    <row r="891" spans="19:23">
      <c r="S891" s="275"/>
      <c r="T891" s="274"/>
      <c r="W891" s="276"/>
    </row>
    <row r="892" spans="19:23">
      <c r="S892" s="275"/>
      <c r="T892" s="274"/>
      <c r="W892" s="276"/>
    </row>
    <row r="893" spans="19:23">
      <c r="S893" s="275"/>
      <c r="T893" s="274"/>
      <c r="W893" s="276"/>
    </row>
    <row r="894" spans="19:23">
      <c r="S894" s="275"/>
      <c r="T894" s="274"/>
      <c r="W894" s="276"/>
    </row>
    <row r="895" spans="19:23">
      <c r="S895" s="275"/>
      <c r="T895" s="274"/>
      <c r="W895" s="276"/>
    </row>
    <row r="896" spans="19:23">
      <c r="S896" s="275"/>
      <c r="T896" s="274"/>
      <c r="W896" s="276"/>
    </row>
    <row r="897" spans="19:23">
      <c r="S897" s="275"/>
      <c r="T897" s="274"/>
      <c r="W897" s="276"/>
    </row>
    <row r="898" spans="19:23">
      <c r="S898" s="275"/>
      <c r="T898" s="274"/>
      <c r="W898" s="276"/>
    </row>
    <row r="899" spans="19:23">
      <c r="S899" s="275"/>
      <c r="T899" s="274"/>
      <c r="W899" s="276"/>
    </row>
    <row r="900" spans="19:23">
      <c r="S900" s="275"/>
      <c r="T900" s="274"/>
      <c r="W900" s="276"/>
    </row>
    <row r="901" spans="19:23">
      <c r="S901" s="275"/>
      <c r="T901" s="274"/>
      <c r="W901" s="276"/>
    </row>
    <row r="902" spans="19:23">
      <c r="S902" s="275"/>
      <c r="T902" s="274"/>
      <c r="W902" s="276"/>
    </row>
    <row r="903" spans="19:23">
      <c r="S903" s="275"/>
      <c r="T903" s="274"/>
      <c r="W903" s="276"/>
    </row>
    <row r="904" spans="19:23">
      <c r="S904" s="275"/>
      <c r="T904" s="274"/>
      <c r="W904" s="276"/>
    </row>
    <row r="905" spans="19:23">
      <c r="S905" s="275"/>
      <c r="T905" s="274"/>
      <c r="W905" s="276"/>
    </row>
    <row r="906" spans="19:23">
      <c r="S906" s="275"/>
      <c r="T906" s="274"/>
      <c r="W906" s="276"/>
    </row>
    <row r="907" spans="19:23">
      <c r="S907" s="275"/>
      <c r="T907" s="274"/>
      <c r="W907" s="276"/>
    </row>
    <row r="908" spans="19:23">
      <c r="S908" s="275"/>
      <c r="T908" s="274"/>
      <c r="W908" s="276"/>
    </row>
    <row r="909" spans="19:23">
      <c r="S909" s="275"/>
      <c r="T909" s="274"/>
      <c r="W909" s="276"/>
    </row>
    <row r="910" spans="19:23">
      <c r="S910" s="275"/>
      <c r="T910" s="274"/>
      <c r="W910" s="276"/>
    </row>
    <row r="911" spans="19:23">
      <c r="S911" s="275"/>
      <c r="T911" s="274"/>
      <c r="W911" s="276"/>
    </row>
    <row r="912" spans="19:23">
      <c r="S912" s="275"/>
      <c r="T912" s="274"/>
      <c r="W912" s="276"/>
    </row>
    <row r="913" spans="19:23">
      <c r="S913" s="275"/>
      <c r="T913" s="274"/>
      <c r="W913" s="276"/>
    </row>
    <row r="914" spans="19:23">
      <c r="S914" s="275"/>
      <c r="T914" s="274"/>
      <c r="W914" s="276"/>
    </row>
    <row r="915" spans="19:23">
      <c r="S915" s="275"/>
      <c r="T915" s="274"/>
      <c r="W915" s="276"/>
    </row>
    <row r="916" spans="19:23">
      <c r="S916" s="275"/>
      <c r="T916" s="274"/>
      <c r="W916" s="276"/>
    </row>
    <row r="917" spans="19:23">
      <c r="S917" s="275"/>
      <c r="T917" s="274"/>
      <c r="W917" s="276"/>
    </row>
    <row r="918" spans="19:23">
      <c r="S918" s="275"/>
      <c r="T918" s="274"/>
      <c r="W918" s="276"/>
    </row>
    <row r="919" spans="19:23">
      <c r="S919" s="275"/>
      <c r="T919" s="274"/>
      <c r="W919" s="276"/>
    </row>
    <row r="920" spans="19:23">
      <c r="S920" s="275"/>
      <c r="T920" s="274"/>
      <c r="W920" s="276"/>
    </row>
    <row r="921" spans="19:23">
      <c r="S921" s="275"/>
      <c r="T921" s="274"/>
      <c r="W921" s="276"/>
    </row>
    <row r="922" spans="19:23">
      <c r="S922" s="275"/>
      <c r="T922" s="274"/>
      <c r="W922" s="276"/>
    </row>
    <row r="923" spans="19:23">
      <c r="S923" s="275"/>
      <c r="T923" s="274"/>
      <c r="W923" s="276"/>
    </row>
    <row r="924" spans="19:23">
      <c r="S924" s="275"/>
      <c r="T924" s="274"/>
      <c r="W924" s="276"/>
    </row>
    <row r="925" spans="19:23">
      <c r="S925" s="275"/>
      <c r="T925" s="274"/>
      <c r="W925" s="276"/>
    </row>
    <row r="926" spans="19:23">
      <c r="S926" s="275"/>
      <c r="T926" s="274"/>
      <c r="W926" s="276"/>
    </row>
    <row r="927" spans="19:23">
      <c r="S927" s="275"/>
      <c r="T927" s="274"/>
      <c r="W927" s="276"/>
    </row>
    <row r="928" spans="19:23">
      <c r="S928" s="275"/>
      <c r="T928" s="274"/>
      <c r="W928" s="276"/>
    </row>
    <row r="929" spans="19:23">
      <c r="S929" s="275"/>
      <c r="T929" s="274"/>
      <c r="W929" s="276"/>
    </row>
    <row r="930" spans="19:23">
      <c r="S930" s="275"/>
      <c r="T930" s="274"/>
      <c r="W930" s="276"/>
    </row>
    <row r="931" spans="19:23">
      <c r="S931" s="275"/>
      <c r="T931" s="274"/>
      <c r="W931" s="276"/>
    </row>
    <row r="932" spans="19:23">
      <c r="S932" s="275"/>
      <c r="T932" s="274"/>
      <c r="W932" s="276"/>
    </row>
    <row r="933" spans="19:23">
      <c r="S933" s="275"/>
      <c r="T933" s="274"/>
      <c r="W933" s="276"/>
    </row>
    <row r="934" spans="19:23">
      <c r="S934" s="275"/>
      <c r="T934" s="274"/>
      <c r="W934" s="276"/>
    </row>
    <row r="935" spans="19:23">
      <c r="S935" s="275"/>
      <c r="T935" s="274"/>
      <c r="W935" s="276"/>
    </row>
    <row r="936" spans="19:23">
      <c r="S936" s="275"/>
      <c r="T936" s="274"/>
      <c r="W936" s="276"/>
    </row>
    <row r="937" spans="19:23">
      <c r="S937" s="275"/>
      <c r="T937" s="274"/>
      <c r="W937" s="276"/>
    </row>
    <row r="938" spans="19:23">
      <c r="S938" s="275"/>
      <c r="T938" s="274"/>
      <c r="W938" s="276"/>
    </row>
    <row r="939" spans="19:23">
      <c r="S939" s="275"/>
      <c r="T939" s="274"/>
      <c r="W939" s="276"/>
    </row>
    <row r="940" spans="19:23">
      <c r="S940" s="275"/>
      <c r="T940" s="274"/>
      <c r="W940" s="276"/>
    </row>
    <row r="941" spans="19:23">
      <c r="S941" s="275"/>
      <c r="T941" s="274"/>
      <c r="W941" s="276"/>
    </row>
    <row r="942" spans="19:23">
      <c r="S942" s="275"/>
      <c r="T942" s="274"/>
      <c r="W942" s="276"/>
    </row>
    <row r="943" spans="19:23">
      <c r="S943" s="275"/>
      <c r="T943" s="274"/>
      <c r="W943" s="276"/>
    </row>
    <row r="944" spans="19:23">
      <c r="S944" s="275"/>
      <c r="T944" s="274"/>
      <c r="W944" s="276"/>
    </row>
    <row r="945" spans="19:23">
      <c r="S945" s="275"/>
      <c r="T945" s="274"/>
      <c r="W945" s="276"/>
    </row>
    <row r="946" spans="19:23">
      <c r="S946" s="275"/>
      <c r="T946" s="274"/>
      <c r="W946" s="276"/>
    </row>
    <row r="947" spans="19:23">
      <c r="S947" s="275"/>
      <c r="T947" s="274"/>
      <c r="W947" s="276"/>
    </row>
    <row r="948" spans="19:23">
      <c r="S948" s="275"/>
      <c r="T948" s="274"/>
      <c r="W948" s="276"/>
    </row>
    <row r="949" spans="19:23">
      <c r="S949" s="275"/>
      <c r="T949" s="274"/>
      <c r="W949" s="276"/>
    </row>
    <row r="950" spans="19:23">
      <c r="S950" s="275"/>
      <c r="T950" s="274"/>
      <c r="W950" s="276"/>
    </row>
    <row r="951" spans="19:23">
      <c r="S951" s="275"/>
      <c r="T951" s="274"/>
      <c r="W951" s="276"/>
    </row>
    <row r="952" spans="19:23">
      <c r="S952" s="275"/>
      <c r="T952" s="274"/>
      <c r="W952" s="276"/>
    </row>
    <row r="953" spans="19:23">
      <c r="S953" s="275"/>
      <c r="T953" s="274"/>
      <c r="W953" s="276"/>
    </row>
    <row r="954" spans="19:23">
      <c r="S954" s="275"/>
      <c r="T954" s="274"/>
      <c r="W954" s="276"/>
    </row>
    <row r="955" spans="19:23">
      <c r="S955" s="275"/>
      <c r="T955" s="274"/>
      <c r="W955" s="276"/>
    </row>
    <row r="956" spans="19:23">
      <c r="S956" s="275"/>
      <c r="T956" s="274"/>
      <c r="W956" s="276"/>
    </row>
    <row r="957" spans="19:23">
      <c r="S957" s="275"/>
      <c r="T957" s="274"/>
      <c r="W957" s="276"/>
    </row>
    <row r="958" spans="19:23">
      <c r="S958" s="275"/>
      <c r="T958" s="274"/>
      <c r="W958" s="276"/>
    </row>
    <row r="959" spans="19:23">
      <c r="S959" s="275"/>
      <c r="T959" s="274"/>
      <c r="W959" s="276"/>
    </row>
    <row r="960" spans="19:23">
      <c r="S960" s="275"/>
      <c r="T960" s="274"/>
      <c r="W960" s="276"/>
    </row>
    <row r="961" spans="19:23">
      <c r="S961" s="275"/>
      <c r="T961" s="274"/>
      <c r="W961" s="276"/>
    </row>
    <row r="962" spans="19:23">
      <c r="S962" s="275"/>
      <c r="T962" s="274"/>
      <c r="W962" s="276"/>
    </row>
    <row r="963" spans="19:23">
      <c r="S963" s="275"/>
      <c r="T963" s="274"/>
      <c r="W963" s="276"/>
    </row>
    <row r="964" spans="19:23">
      <c r="S964" s="275"/>
      <c r="T964" s="274"/>
      <c r="W964" s="276"/>
    </row>
    <row r="965" spans="19:23">
      <c r="S965" s="275"/>
      <c r="T965" s="274"/>
      <c r="W965" s="276"/>
    </row>
    <row r="966" spans="19:23">
      <c r="S966" s="275"/>
      <c r="T966" s="274"/>
      <c r="W966" s="276"/>
    </row>
    <row r="967" spans="19:23">
      <c r="S967" s="275"/>
      <c r="T967" s="274"/>
      <c r="W967" s="276"/>
    </row>
    <row r="968" spans="19:23">
      <c r="S968" s="275"/>
      <c r="T968" s="274"/>
      <c r="W968" s="276"/>
    </row>
    <row r="969" spans="19:23">
      <c r="S969" s="275"/>
      <c r="T969" s="274"/>
      <c r="W969" s="276"/>
    </row>
    <row r="970" spans="19:23">
      <c r="S970" s="275"/>
      <c r="T970" s="274"/>
      <c r="W970" s="276"/>
    </row>
    <row r="971" spans="19:23">
      <c r="S971" s="275"/>
      <c r="T971" s="274"/>
      <c r="W971" s="276"/>
    </row>
    <row r="972" spans="19:23">
      <c r="S972" s="275"/>
      <c r="T972" s="274"/>
      <c r="W972" s="276"/>
    </row>
    <row r="973" spans="19:23">
      <c r="S973" s="275"/>
      <c r="T973" s="274"/>
      <c r="W973" s="276"/>
    </row>
    <row r="974" spans="19:23">
      <c r="S974" s="275"/>
      <c r="T974" s="274"/>
      <c r="W974" s="276"/>
    </row>
    <row r="975" spans="19:23">
      <c r="S975" s="275"/>
      <c r="T975" s="274"/>
      <c r="W975" s="276"/>
    </row>
    <row r="976" spans="19:23">
      <c r="S976" s="275"/>
      <c r="T976" s="274"/>
      <c r="W976" s="276"/>
    </row>
    <row r="977" spans="19:23">
      <c r="S977" s="275"/>
      <c r="T977" s="274"/>
      <c r="W977" s="276"/>
    </row>
    <row r="978" spans="19:23">
      <c r="S978" s="275"/>
      <c r="T978" s="274"/>
      <c r="W978" s="276"/>
    </row>
    <row r="979" spans="19:23">
      <c r="S979" s="275"/>
      <c r="T979" s="274"/>
      <c r="W979" s="276"/>
    </row>
    <row r="980" spans="19:23">
      <c r="S980" s="275"/>
      <c r="T980" s="274"/>
      <c r="W980" s="276"/>
    </row>
    <row r="981" spans="19:23">
      <c r="S981" s="275"/>
      <c r="T981" s="274"/>
      <c r="W981" s="276"/>
    </row>
    <row r="982" spans="19:23">
      <c r="S982" s="275"/>
      <c r="T982" s="274"/>
      <c r="W982" s="276"/>
    </row>
    <row r="983" spans="19:23">
      <c r="S983" s="275"/>
      <c r="T983" s="274"/>
      <c r="W983" s="276"/>
    </row>
    <row r="984" spans="19:23">
      <c r="S984" s="275"/>
      <c r="T984" s="274"/>
      <c r="W984" s="276"/>
    </row>
    <row r="985" spans="19:23">
      <c r="S985" s="275"/>
      <c r="T985" s="274"/>
      <c r="W985" s="276"/>
    </row>
    <row r="986" spans="19:23">
      <c r="S986" s="275"/>
      <c r="T986" s="274"/>
      <c r="W986" s="276"/>
    </row>
    <row r="987" spans="19:23">
      <c r="S987" s="275"/>
      <c r="T987" s="274"/>
      <c r="W987" s="276"/>
    </row>
    <row r="988" spans="19:23">
      <c r="S988" s="275"/>
      <c r="T988" s="274"/>
      <c r="W988" s="276"/>
    </row>
    <row r="989" spans="19:23">
      <c r="S989" s="275"/>
      <c r="T989" s="274"/>
      <c r="W989" s="276"/>
    </row>
    <row r="990" spans="19:23">
      <c r="S990" s="275"/>
      <c r="T990" s="274"/>
      <c r="W990" s="276"/>
    </row>
    <row r="991" spans="19:23">
      <c r="S991" s="275"/>
      <c r="T991" s="274"/>
      <c r="W991" s="276"/>
    </row>
    <row r="992" spans="19:23">
      <c r="S992" s="275"/>
      <c r="T992" s="274"/>
      <c r="W992" s="276"/>
    </row>
    <row r="993" spans="19:23">
      <c r="S993" s="275"/>
      <c r="T993" s="274"/>
      <c r="W993" s="276"/>
    </row>
    <row r="994" spans="19:23">
      <c r="S994" s="275"/>
      <c r="T994" s="274"/>
      <c r="W994" s="276"/>
    </row>
    <row r="995" spans="19:23">
      <c r="S995" s="275"/>
      <c r="T995" s="274"/>
      <c r="W995" s="276"/>
    </row>
    <row r="996" spans="19:23">
      <c r="S996" s="275"/>
      <c r="T996" s="274"/>
      <c r="W996" s="276"/>
    </row>
    <row r="997" spans="19:23">
      <c r="S997" s="275"/>
      <c r="T997" s="274"/>
      <c r="W997" s="276"/>
    </row>
    <row r="998" spans="19:23">
      <c r="S998" s="275"/>
      <c r="T998" s="274"/>
      <c r="W998" s="276"/>
    </row>
    <row r="999" spans="19:23">
      <c r="S999" s="275"/>
      <c r="T999" s="274"/>
      <c r="W999" s="276"/>
    </row>
    <row r="1000" spans="19:23">
      <c r="S1000" s="275"/>
      <c r="T1000" s="274"/>
      <c r="W1000" s="276"/>
    </row>
    <row r="1001" spans="19:23">
      <c r="S1001" s="275"/>
      <c r="T1001" s="274"/>
      <c r="W1001" s="276"/>
    </row>
    <row r="1002" spans="19:23">
      <c r="S1002" s="275"/>
      <c r="T1002" s="274"/>
      <c r="W1002" s="276"/>
    </row>
    <row r="1003" spans="19:23">
      <c r="S1003" s="275"/>
      <c r="T1003" s="274"/>
      <c r="W1003" s="276"/>
    </row>
    <row r="1004" spans="19:23">
      <c r="S1004" s="275"/>
      <c r="T1004" s="274"/>
      <c r="W1004" s="276"/>
    </row>
    <row r="1005" spans="19:23">
      <c r="S1005" s="275"/>
      <c r="T1005" s="274"/>
      <c r="W1005" s="276"/>
    </row>
    <row r="1006" spans="19:23">
      <c r="S1006" s="275"/>
      <c r="T1006" s="274"/>
      <c r="W1006" s="276"/>
    </row>
    <row r="1007" spans="19:23">
      <c r="S1007" s="275"/>
      <c r="T1007" s="274"/>
      <c r="W1007" s="276"/>
    </row>
    <row r="1008" spans="19:23">
      <c r="S1008" s="275"/>
      <c r="T1008" s="274"/>
      <c r="W1008" s="276"/>
    </row>
    <row r="1009" spans="19:23">
      <c r="S1009" s="275"/>
      <c r="T1009" s="274"/>
      <c r="W1009" s="276"/>
    </row>
    <row r="1010" spans="19:23">
      <c r="S1010" s="275"/>
      <c r="T1010" s="274"/>
      <c r="W1010" s="276"/>
    </row>
    <row r="1011" spans="19:23">
      <c r="S1011" s="275"/>
      <c r="T1011" s="274"/>
      <c r="W1011" s="276"/>
    </row>
    <row r="1012" spans="19:23">
      <c r="S1012" s="275"/>
      <c r="T1012" s="274"/>
      <c r="W1012" s="276"/>
    </row>
    <row r="1013" spans="19:23">
      <c r="S1013" s="275"/>
      <c r="T1013" s="274"/>
      <c r="W1013" s="276"/>
    </row>
    <row r="1014" spans="19:23">
      <c r="S1014" s="275"/>
      <c r="T1014" s="274"/>
      <c r="W1014" s="276"/>
    </row>
    <row r="1015" spans="19:23">
      <c r="S1015" s="275"/>
      <c r="T1015" s="274"/>
      <c r="W1015" s="276"/>
    </row>
    <row r="1016" spans="19:23">
      <c r="S1016" s="275"/>
      <c r="T1016" s="274"/>
      <c r="W1016" s="276"/>
    </row>
    <row r="1017" spans="19:23">
      <c r="S1017" s="275"/>
      <c r="T1017" s="274"/>
      <c r="W1017" s="276"/>
    </row>
    <row r="1018" spans="19:23">
      <c r="S1018" s="275"/>
      <c r="T1018" s="274"/>
      <c r="W1018" s="276"/>
    </row>
    <row r="1019" spans="19:23">
      <c r="S1019" s="275"/>
      <c r="T1019" s="274"/>
      <c r="W1019" s="276"/>
    </row>
    <row r="1020" spans="19:23">
      <c r="S1020" s="275"/>
      <c r="T1020" s="274"/>
      <c r="W1020" s="276"/>
    </row>
    <row r="1021" spans="19:23">
      <c r="S1021" s="275"/>
      <c r="T1021" s="274"/>
      <c r="W1021" s="276"/>
    </row>
    <row r="1022" spans="19:23">
      <c r="S1022" s="275"/>
      <c r="T1022" s="274"/>
      <c r="W1022" s="276"/>
    </row>
    <row r="1023" spans="19:23">
      <c r="S1023" s="275"/>
      <c r="T1023" s="274"/>
      <c r="W1023" s="276"/>
    </row>
    <row r="1024" spans="19:23">
      <c r="S1024" s="275"/>
      <c r="T1024" s="274"/>
      <c r="W1024" s="276"/>
    </row>
    <row r="1025" spans="19:23">
      <c r="S1025" s="275"/>
      <c r="T1025" s="274"/>
      <c r="W1025" s="276"/>
    </row>
    <row r="1026" spans="19:23">
      <c r="S1026" s="275"/>
      <c r="T1026" s="274"/>
      <c r="W1026" s="276"/>
    </row>
    <row r="1027" spans="19:23">
      <c r="S1027" s="275"/>
      <c r="T1027" s="274"/>
      <c r="W1027" s="276"/>
    </row>
    <row r="1028" spans="19:23">
      <c r="S1028" s="275"/>
      <c r="T1028" s="274"/>
      <c r="W1028" s="276"/>
    </row>
    <row r="1029" spans="19:23">
      <c r="S1029" s="275"/>
      <c r="T1029" s="274"/>
      <c r="W1029" s="276"/>
    </row>
    <row r="1030" spans="19:23">
      <c r="S1030" s="275"/>
      <c r="T1030" s="274"/>
      <c r="W1030" s="276"/>
    </row>
    <row r="1031" spans="19:23">
      <c r="S1031" s="275"/>
      <c r="T1031" s="274"/>
      <c r="W1031" s="276"/>
    </row>
    <row r="1032" spans="19:23">
      <c r="S1032" s="275"/>
      <c r="T1032" s="274"/>
      <c r="W1032" s="276"/>
    </row>
    <row r="1033" spans="19:23">
      <c r="S1033" s="275"/>
      <c r="T1033" s="274"/>
      <c r="W1033" s="276"/>
    </row>
    <row r="1034" spans="19:23">
      <c r="S1034" s="275"/>
      <c r="T1034" s="274"/>
      <c r="W1034" s="276"/>
    </row>
    <row r="1035" spans="19:23">
      <c r="S1035" s="275"/>
      <c r="T1035" s="274"/>
      <c r="W1035" s="276"/>
    </row>
    <row r="1036" spans="19:23">
      <c r="S1036" s="275"/>
      <c r="T1036" s="274"/>
      <c r="W1036" s="276"/>
    </row>
    <row r="1037" spans="19:23">
      <c r="S1037" s="275"/>
      <c r="T1037" s="274"/>
      <c r="W1037" s="276"/>
    </row>
    <row r="1038" spans="19:23">
      <c r="S1038" s="275"/>
      <c r="T1038" s="274"/>
      <c r="W1038" s="276"/>
    </row>
    <row r="1039" spans="19:23">
      <c r="S1039" s="275"/>
      <c r="T1039" s="274"/>
      <c r="W1039" s="276"/>
    </row>
    <row r="1040" spans="19:23">
      <c r="S1040" s="275"/>
      <c r="T1040" s="274"/>
      <c r="W1040" s="276"/>
    </row>
    <row r="1041" spans="19:23">
      <c r="S1041" s="275"/>
      <c r="T1041" s="274"/>
      <c r="W1041" s="276"/>
    </row>
    <row r="1042" spans="19:23">
      <c r="S1042" s="275"/>
      <c r="T1042" s="274"/>
      <c r="W1042" s="276"/>
    </row>
    <row r="1043" spans="19:23">
      <c r="S1043" s="275"/>
      <c r="T1043" s="274"/>
      <c r="W1043" s="276"/>
    </row>
    <row r="1044" spans="19:23">
      <c r="S1044" s="275"/>
      <c r="T1044" s="274"/>
      <c r="W1044" s="276"/>
    </row>
    <row r="1045" spans="19:23">
      <c r="S1045" s="275"/>
      <c r="T1045" s="274"/>
      <c r="W1045" s="276"/>
    </row>
    <row r="1046" spans="19:23">
      <c r="S1046" s="275"/>
      <c r="T1046" s="274"/>
      <c r="W1046" s="276"/>
    </row>
    <row r="1047" spans="19:23">
      <c r="S1047" s="275"/>
      <c r="T1047" s="274"/>
      <c r="W1047" s="276"/>
    </row>
    <row r="1048" spans="19:23">
      <c r="S1048" s="275"/>
      <c r="T1048" s="274"/>
      <c r="W1048" s="276"/>
    </row>
    <row r="1049" spans="19:23">
      <c r="S1049" s="275"/>
      <c r="T1049" s="274"/>
      <c r="W1049" s="276"/>
    </row>
    <row r="1050" spans="19:23">
      <c r="S1050" s="275"/>
      <c r="T1050" s="274"/>
      <c r="W1050" s="276"/>
    </row>
    <row r="1051" spans="19:23">
      <c r="S1051" s="275"/>
      <c r="T1051" s="274"/>
      <c r="W1051" s="276"/>
    </row>
    <row r="1052" spans="19:23">
      <c r="S1052" s="275"/>
      <c r="T1052" s="274"/>
      <c r="W1052" s="276"/>
    </row>
    <row r="1053" spans="19:23">
      <c r="S1053" s="275"/>
      <c r="T1053" s="274"/>
      <c r="W1053" s="276"/>
    </row>
    <row r="1054" spans="19:23">
      <c r="S1054" s="275"/>
      <c r="T1054" s="274"/>
      <c r="W1054" s="276"/>
    </row>
    <row r="1055" spans="19:23">
      <c r="S1055" s="275"/>
      <c r="T1055" s="274"/>
      <c r="W1055" s="276"/>
    </row>
    <row r="1056" spans="19:23">
      <c r="S1056" s="275"/>
      <c r="T1056" s="274"/>
      <c r="W1056" s="276"/>
    </row>
    <row r="1057" spans="19:23">
      <c r="S1057" s="275"/>
      <c r="T1057" s="274"/>
      <c r="W1057" s="276"/>
    </row>
    <row r="1058" spans="19:23">
      <c r="S1058" s="275"/>
      <c r="T1058" s="274"/>
      <c r="W1058" s="276"/>
    </row>
    <row r="1059" spans="19:23">
      <c r="S1059" s="275"/>
      <c r="T1059" s="274"/>
      <c r="W1059" s="276"/>
    </row>
    <row r="1060" spans="19:23">
      <c r="S1060" s="275"/>
      <c r="T1060" s="274"/>
      <c r="W1060" s="276"/>
    </row>
    <row r="1061" spans="19:23">
      <c r="S1061" s="275"/>
      <c r="T1061" s="274"/>
      <c r="W1061" s="276"/>
    </row>
    <row r="1062" spans="19:23">
      <c r="S1062" s="275"/>
      <c r="T1062" s="274"/>
      <c r="W1062" s="276"/>
    </row>
    <row r="1063" spans="19:23">
      <c r="S1063" s="275"/>
      <c r="T1063" s="274"/>
      <c r="W1063" s="276"/>
    </row>
    <row r="1064" spans="19:23">
      <c r="S1064" s="275"/>
      <c r="T1064" s="274"/>
      <c r="W1064" s="276"/>
    </row>
    <row r="1065" spans="19:23">
      <c r="S1065" s="275"/>
      <c r="T1065" s="274"/>
      <c r="W1065" s="276"/>
    </row>
    <row r="1066" spans="19:23">
      <c r="S1066" s="275"/>
      <c r="T1066" s="274"/>
      <c r="W1066" s="276"/>
    </row>
    <row r="1067" spans="19:23">
      <c r="S1067" s="275"/>
      <c r="T1067" s="274"/>
      <c r="W1067" s="276"/>
    </row>
    <row r="1068" spans="19:23">
      <c r="S1068" s="275"/>
      <c r="T1068" s="274"/>
      <c r="W1068" s="276"/>
    </row>
    <row r="1069" spans="19:23">
      <c r="S1069" s="275"/>
      <c r="T1069" s="274"/>
      <c r="W1069" s="276"/>
    </row>
    <row r="1070" spans="19:23">
      <c r="S1070" s="275"/>
      <c r="T1070" s="274"/>
      <c r="W1070" s="276"/>
    </row>
    <row r="1071" spans="19:23">
      <c r="S1071" s="275"/>
      <c r="T1071" s="274"/>
      <c r="W1071" s="276"/>
    </row>
    <row r="1072" spans="19:23">
      <c r="S1072" s="275"/>
      <c r="T1072" s="274"/>
      <c r="W1072" s="276"/>
    </row>
    <row r="1073" spans="19:23">
      <c r="S1073" s="275"/>
      <c r="T1073" s="274"/>
      <c r="W1073" s="276"/>
    </row>
    <row r="1074" spans="19:23">
      <c r="S1074" s="275"/>
      <c r="T1074" s="274"/>
      <c r="W1074" s="276"/>
    </row>
    <row r="1075" spans="19:23">
      <c r="S1075" s="275"/>
      <c r="T1075" s="274"/>
      <c r="W1075" s="276"/>
    </row>
    <row r="1076" spans="19:23">
      <c r="S1076" s="275"/>
      <c r="T1076" s="274"/>
      <c r="W1076" s="276"/>
    </row>
    <row r="1077" spans="19:23">
      <c r="S1077" s="275"/>
      <c r="T1077" s="274"/>
      <c r="W1077" s="276"/>
    </row>
    <row r="1078" spans="19:23">
      <c r="S1078" s="275"/>
      <c r="T1078" s="274"/>
      <c r="W1078" s="276"/>
    </row>
    <row r="1079" spans="19:23">
      <c r="S1079" s="275"/>
      <c r="T1079" s="274"/>
      <c r="W1079" s="276"/>
    </row>
    <row r="1080" spans="19:23">
      <c r="S1080" s="275"/>
      <c r="T1080" s="274"/>
      <c r="W1080" s="276"/>
    </row>
    <row r="1081" spans="19:23">
      <c r="S1081" s="275"/>
      <c r="T1081" s="274"/>
      <c r="W1081" s="276"/>
    </row>
    <row r="1082" spans="19:23">
      <c r="S1082" s="275"/>
      <c r="T1082" s="274"/>
      <c r="W1082" s="276"/>
    </row>
    <row r="1083" spans="19:23">
      <c r="S1083" s="275"/>
      <c r="T1083" s="274"/>
      <c r="W1083" s="276"/>
    </row>
    <row r="1084" spans="19:23">
      <c r="S1084" s="275"/>
      <c r="T1084" s="274"/>
      <c r="W1084" s="276"/>
    </row>
    <row r="1085" spans="19:23">
      <c r="S1085" s="275"/>
      <c r="T1085" s="274"/>
      <c r="W1085" s="276"/>
    </row>
    <row r="1086" spans="19:23">
      <c r="S1086" s="275"/>
      <c r="T1086" s="274"/>
      <c r="W1086" s="276"/>
    </row>
    <row r="1087" spans="19:23">
      <c r="S1087" s="275"/>
      <c r="T1087" s="274"/>
      <c r="W1087" s="276"/>
    </row>
    <row r="1088" spans="19:23">
      <c r="S1088" s="275"/>
      <c r="T1088" s="274"/>
      <c r="W1088" s="276"/>
    </row>
    <row r="1089" spans="19:23">
      <c r="S1089" s="275"/>
      <c r="T1089" s="274"/>
      <c r="W1089" s="276"/>
    </row>
    <row r="1090" spans="19:23">
      <c r="S1090" s="275"/>
      <c r="T1090" s="274"/>
      <c r="W1090" s="276"/>
    </row>
    <row r="1091" spans="19:23">
      <c r="S1091" s="275"/>
      <c r="T1091" s="274"/>
      <c r="W1091" s="276"/>
    </row>
    <row r="1092" spans="19:23">
      <c r="S1092" s="275"/>
      <c r="T1092" s="274"/>
      <c r="W1092" s="276"/>
    </row>
    <row r="1093" spans="19:23">
      <c r="S1093" s="275"/>
      <c r="T1093" s="274"/>
      <c r="W1093" s="276"/>
    </row>
    <row r="1094" spans="19:23">
      <c r="S1094" s="275"/>
      <c r="T1094" s="274"/>
      <c r="W1094" s="276"/>
    </row>
    <row r="1095" spans="19:23">
      <c r="S1095" s="275"/>
      <c r="T1095" s="274"/>
      <c r="W1095" s="276"/>
    </row>
    <row r="1096" spans="19:23">
      <c r="S1096" s="275"/>
      <c r="T1096" s="274"/>
      <c r="W1096" s="276"/>
    </row>
    <row r="1097" spans="19:23">
      <c r="S1097" s="275"/>
      <c r="T1097" s="274"/>
      <c r="W1097" s="276"/>
    </row>
    <row r="1098" spans="19:23">
      <c r="S1098" s="275"/>
      <c r="T1098" s="274"/>
      <c r="W1098" s="276"/>
    </row>
    <row r="1099" spans="19:23">
      <c r="S1099" s="275"/>
      <c r="T1099" s="274"/>
      <c r="W1099" s="276"/>
    </row>
    <row r="1100" spans="19:23">
      <c r="S1100" s="275"/>
      <c r="T1100" s="274"/>
      <c r="W1100" s="276"/>
    </row>
    <row r="1101" spans="19:23">
      <c r="S1101" s="275"/>
      <c r="T1101" s="274"/>
      <c r="W1101" s="276"/>
    </row>
    <row r="1102" spans="19:23">
      <c r="S1102" s="275"/>
      <c r="T1102" s="274"/>
      <c r="W1102" s="276"/>
    </row>
    <row r="1103" spans="19:23">
      <c r="S1103" s="275"/>
      <c r="T1103" s="274"/>
      <c r="W1103" s="276"/>
    </row>
    <row r="1104" spans="19:23">
      <c r="S1104" s="275"/>
      <c r="T1104" s="274"/>
      <c r="W1104" s="276"/>
    </row>
    <row r="1105" spans="19:23">
      <c r="S1105" s="275"/>
      <c r="T1105" s="274"/>
      <c r="W1105" s="276"/>
    </row>
    <row r="1106" spans="19:23">
      <c r="S1106" s="275"/>
      <c r="T1106" s="274"/>
      <c r="W1106" s="276"/>
    </row>
    <row r="1107" spans="19:23">
      <c r="S1107" s="275"/>
      <c r="T1107" s="274"/>
      <c r="W1107" s="276"/>
    </row>
    <row r="1108" spans="19:23">
      <c r="S1108" s="275"/>
      <c r="T1108" s="274"/>
      <c r="W1108" s="276"/>
    </row>
    <row r="1109" spans="19:23">
      <c r="S1109" s="275"/>
      <c r="T1109" s="274"/>
      <c r="W1109" s="276"/>
    </row>
    <row r="1110" spans="19:23">
      <c r="S1110" s="275"/>
      <c r="T1110" s="274"/>
      <c r="W1110" s="276"/>
    </row>
    <row r="1111" spans="19:23">
      <c r="S1111" s="275"/>
      <c r="T1111" s="274"/>
      <c r="W1111" s="276"/>
    </row>
    <row r="1112" spans="19:23">
      <c r="S1112" s="275"/>
      <c r="T1112" s="274"/>
      <c r="W1112" s="276"/>
    </row>
    <row r="1113" spans="19:23">
      <c r="S1113" s="275"/>
      <c r="T1113" s="274"/>
      <c r="W1113" s="276"/>
    </row>
    <row r="1114" spans="19:23">
      <c r="S1114" s="275"/>
      <c r="T1114" s="274"/>
      <c r="W1114" s="276"/>
    </row>
    <row r="1115" spans="19:23">
      <c r="S1115" s="275"/>
      <c r="T1115" s="274"/>
      <c r="W1115" s="276"/>
    </row>
    <row r="1116" spans="19:23">
      <c r="S1116" s="275"/>
      <c r="T1116" s="274"/>
      <c r="W1116" s="276"/>
    </row>
    <row r="1117" spans="19:23">
      <c r="S1117" s="275"/>
      <c r="T1117" s="274"/>
      <c r="W1117" s="276"/>
    </row>
    <row r="1118" spans="19:23">
      <c r="S1118" s="275"/>
      <c r="T1118" s="274"/>
      <c r="W1118" s="276"/>
    </row>
    <row r="1119" spans="19:23">
      <c r="S1119" s="275"/>
      <c r="T1119" s="274"/>
      <c r="W1119" s="276"/>
    </row>
    <row r="1120" spans="19:23">
      <c r="S1120" s="275"/>
      <c r="T1120" s="274"/>
      <c r="W1120" s="276"/>
    </row>
    <row r="1121" spans="19:23">
      <c r="S1121" s="275"/>
      <c r="T1121" s="274"/>
      <c r="W1121" s="276"/>
    </row>
    <row r="1122" spans="19:23">
      <c r="S1122" s="275"/>
      <c r="T1122" s="274"/>
      <c r="W1122" s="276"/>
    </row>
    <row r="1123" spans="19:23">
      <c r="S1123" s="275"/>
      <c r="T1123" s="274"/>
      <c r="W1123" s="276"/>
    </row>
    <row r="1124" spans="19:23">
      <c r="S1124" s="275"/>
      <c r="T1124" s="274"/>
      <c r="W1124" s="276"/>
    </row>
    <row r="1125" spans="19:23">
      <c r="S1125" s="275"/>
      <c r="T1125" s="274"/>
      <c r="W1125" s="276"/>
    </row>
    <row r="1126" spans="19:23">
      <c r="S1126" s="275"/>
      <c r="T1126" s="274"/>
      <c r="W1126" s="276"/>
    </row>
    <row r="1127" spans="19:23">
      <c r="S1127" s="275"/>
      <c r="T1127" s="274"/>
      <c r="W1127" s="276"/>
    </row>
    <row r="1128" spans="19:23">
      <c r="S1128" s="275"/>
      <c r="T1128" s="274"/>
      <c r="W1128" s="276"/>
    </row>
    <row r="1129" spans="19:23">
      <c r="S1129" s="275"/>
      <c r="T1129" s="274"/>
      <c r="W1129" s="276"/>
    </row>
    <row r="1130" spans="19:23">
      <c r="S1130" s="275"/>
      <c r="T1130" s="274"/>
      <c r="W1130" s="276"/>
    </row>
    <row r="1131" spans="19:23">
      <c r="S1131" s="275"/>
      <c r="T1131" s="274"/>
      <c r="W1131" s="276"/>
    </row>
    <row r="1132" spans="19:23">
      <c r="S1132" s="275"/>
      <c r="T1132" s="274"/>
      <c r="W1132" s="276"/>
    </row>
    <row r="1133" spans="19:23">
      <c r="S1133" s="275"/>
      <c r="T1133" s="274"/>
      <c r="W1133" s="276"/>
    </row>
    <row r="1134" spans="19:23">
      <c r="S1134" s="275"/>
      <c r="T1134" s="274"/>
      <c r="W1134" s="276"/>
    </row>
    <row r="1135" spans="19:23">
      <c r="S1135" s="275"/>
      <c r="T1135" s="274"/>
      <c r="W1135" s="276"/>
    </row>
    <row r="1136" spans="19:23">
      <c r="S1136" s="275"/>
      <c r="T1136" s="274"/>
      <c r="W1136" s="276"/>
    </row>
    <row r="1137" spans="19:23">
      <c r="S1137" s="275"/>
      <c r="T1137" s="274"/>
      <c r="W1137" s="276"/>
    </row>
    <row r="1138" spans="19:23">
      <c r="S1138" s="275"/>
      <c r="T1138" s="274"/>
      <c r="W1138" s="276"/>
    </row>
    <row r="1139" spans="19:23">
      <c r="S1139" s="275"/>
      <c r="T1139" s="274"/>
      <c r="W1139" s="276"/>
    </row>
    <row r="1140" spans="19:23">
      <c r="S1140" s="275"/>
      <c r="T1140" s="274"/>
      <c r="W1140" s="276"/>
    </row>
    <row r="1141" spans="19:23">
      <c r="S1141" s="275"/>
      <c r="T1141" s="274"/>
      <c r="W1141" s="276"/>
    </row>
    <row r="1142" spans="19:23">
      <c r="S1142" s="275"/>
      <c r="T1142" s="274"/>
      <c r="W1142" s="276"/>
    </row>
    <row r="1143" spans="19:23">
      <c r="S1143" s="275"/>
      <c r="T1143" s="274"/>
      <c r="W1143" s="276"/>
    </row>
    <row r="1144" spans="19:23">
      <c r="S1144" s="275"/>
      <c r="T1144" s="274"/>
      <c r="W1144" s="276"/>
    </row>
    <row r="1145" spans="19:23">
      <c r="S1145" s="275"/>
      <c r="T1145" s="274"/>
      <c r="W1145" s="276"/>
    </row>
    <row r="1146" spans="19:23">
      <c r="S1146" s="275"/>
      <c r="T1146" s="274"/>
      <c r="W1146" s="276"/>
    </row>
    <row r="1147" spans="19:23">
      <c r="S1147" s="275"/>
      <c r="T1147" s="274"/>
      <c r="W1147" s="276"/>
    </row>
    <row r="1148" spans="19:23">
      <c r="S1148" s="275"/>
      <c r="T1148" s="274"/>
      <c r="W1148" s="276"/>
    </row>
    <row r="1149" spans="19:23">
      <c r="S1149" s="275"/>
      <c r="T1149" s="274"/>
      <c r="W1149" s="276"/>
    </row>
    <row r="1150" spans="19:23">
      <c r="S1150" s="275"/>
      <c r="T1150" s="274"/>
      <c r="W1150" s="276"/>
    </row>
    <row r="1151" spans="19:23">
      <c r="S1151" s="275"/>
      <c r="T1151" s="274"/>
      <c r="W1151" s="276"/>
    </row>
    <row r="1152" spans="19:23">
      <c r="S1152" s="275"/>
      <c r="T1152" s="274"/>
      <c r="W1152" s="276"/>
    </row>
    <row r="1153" spans="19:23">
      <c r="S1153" s="275"/>
      <c r="T1153" s="274"/>
      <c r="W1153" s="276"/>
    </row>
    <row r="1154" spans="19:23">
      <c r="S1154" s="275"/>
      <c r="T1154" s="274"/>
      <c r="W1154" s="276"/>
    </row>
    <row r="1155" spans="19:23">
      <c r="S1155" s="275"/>
      <c r="T1155" s="274"/>
      <c r="W1155" s="276"/>
    </row>
    <row r="1156" spans="19:23">
      <c r="S1156" s="275"/>
      <c r="T1156" s="274"/>
      <c r="W1156" s="276"/>
    </row>
    <row r="1157" spans="19:23">
      <c r="S1157" s="275"/>
      <c r="T1157" s="274"/>
      <c r="W1157" s="276"/>
    </row>
    <row r="1158" spans="19:23">
      <c r="S1158" s="275"/>
      <c r="T1158" s="274"/>
      <c r="W1158" s="276"/>
    </row>
    <row r="1159" spans="19:23">
      <c r="S1159" s="275"/>
      <c r="T1159" s="274"/>
      <c r="W1159" s="276"/>
    </row>
    <row r="1160" spans="19:23">
      <c r="S1160" s="275"/>
      <c r="T1160" s="274"/>
      <c r="W1160" s="276"/>
    </row>
    <row r="1161" spans="19:23">
      <c r="S1161" s="275"/>
      <c r="T1161" s="274"/>
      <c r="W1161" s="276"/>
    </row>
    <row r="1162" spans="19:23">
      <c r="S1162" s="275"/>
      <c r="T1162" s="274"/>
      <c r="W1162" s="276"/>
    </row>
    <row r="1163" spans="19:23">
      <c r="S1163" s="275"/>
      <c r="T1163" s="274"/>
      <c r="W1163" s="276"/>
    </row>
    <row r="1164" spans="19:23">
      <c r="S1164" s="275"/>
      <c r="T1164" s="274"/>
      <c r="W1164" s="276"/>
    </row>
    <row r="1165" spans="19:23">
      <c r="S1165" s="275"/>
      <c r="T1165" s="274"/>
      <c r="W1165" s="276"/>
    </row>
    <row r="1166" spans="19:23">
      <c r="S1166" s="275"/>
      <c r="T1166" s="274"/>
      <c r="W1166" s="276"/>
    </row>
    <row r="1167" spans="19:23">
      <c r="S1167" s="275"/>
      <c r="T1167" s="274"/>
      <c r="W1167" s="276"/>
    </row>
    <row r="1168" spans="19:23">
      <c r="S1168" s="275"/>
      <c r="T1168" s="274"/>
      <c r="W1168" s="276"/>
    </row>
    <row r="1169" spans="19:23">
      <c r="S1169" s="275"/>
      <c r="T1169" s="274"/>
      <c r="W1169" s="276"/>
    </row>
    <row r="1170" spans="19:23">
      <c r="S1170" s="275"/>
      <c r="T1170" s="274"/>
      <c r="W1170" s="276"/>
    </row>
    <row r="1171" spans="19:23">
      <c r="S1171" s="275"/>
      <c r="T1171" s="274"/>
      <c r="W1171" s="276"/>
    </row>
    <row r="1172" spans="19:23">
      <c r="S1172" s="275"/>
      <c r="T1172" s="274"/>
      <c r="W1172" s="276"/>
    </row>
    <row r="1173" spans="19:23">
      <c r="S1173" s="275"/>
      <c r="T1173" s="274"/>
      <c r="W1173" s="276"/>
    </row>
    <row r="1174" spans="19:23">
      <c r="S1174" s="275"/>
      <c r="T1174" s="274"/>
      <c r="W1174" s="276"/>
    </row>
    <row r="1175" spans="19:23">
      <c r="S1175" s="275"/>
      <c r="T1175" s="274"/>
      <c r="W1175" s="276"/>
    </row>
    <row r="1176" spans="19:23">
      <c r="S1176" s="275"/>
      <c r="T1176" s="274"/>
      <c r="W1176" s="276"/>
    </row>
    <row r="1177" spans="19:23">
      <c r="S1177" s="275"/>
      <c r="T1177" s="274"/>
      <c r="W1177" s="276"/>
    </row>
    <row r="1178" spans="19:23">
      <c r="S1178" s="275"/>
      <c r="T1178" s="274"/>
      <c r="W1178" s="276"/>
    </row>
    <row r="1179" spans="19:23">
      <c r="S1179" s="275"/>
      <c r="T1179" s="274"/>
      <c r="W1179" s="276"/>
    </row>
    <row r="1180" spans="19:23">
      <c r="S1180" s="275"/>
      <c r="T1180" s="274"/>
      <c r="W1180" s="276"/>
    </row>
    <row r="1181" spans="19:23">
      <c r="S1181" s="275"/>
      <c r="T1181" s="274"/>
      <c r="W1181" s="276"/>
    </row>
    <row r="1182" spans="19:23">
      <c r="S1182" s="275"/>
      <c r="T1182" s="274"/>
      <c r="W1182" s="276"/>
    </row>
    <row r="1183" spans="19:23">
      <c r="S1183" s="275"/>
      <c r="T1183" s="274"/>
      <c r="W1183" s="276"/>
    </row>
    <row r="1184" spans="19:23">
      <c r="S1184" s="275"/>
      <c r="T1184" s="274"/>
      <c r="W1184" s="276"/>
    </row>
    <row r="1185" spans="19:23">
      <c r="S1185" s="275"/>
      <c r="T1185" s="274"/>
      <c r="W1185" s="276"/>
    </row>
    <row r="1186" spans="19:23">
      <c r="S1186" s="275"/>
      <c r="T1186" s="274"/>
      <c r="W1186" s="276"/>
    </row>
    <row r="1187" spans="19:23">
      <c r="S1187" s="275"/>
      <c r="T1187" s="274"/>
      <c r="W1187" s="276"/>
    </row>
    <row r="1188" spans="19:23">
      <c r="S1188" s="275"/>
      <c r="T1188" s="274"/>
      <c r="W1188" s="276"/>
    </row>
    <row r="1189" spans="19:23">
      <c r="S1189" s="275"/>
      <c r="T1189" s="274"/>
      <c r="W1189" s="276"/>
    </row>
    <row r="1190" spans="19:23">
      <c r="S1190" s="275"/>
      <c r="T1190" s="274"/>
      <c r="W1190" s="276"/>
    </row>
    <row r="1191" spans="19:23">
      <c r="S1191" s="275"/>
      <c r="T1191" s="274"/>
      <c r="W1191" s="276"/>
    </row>
    <row r="1192" spans="19:23">
      <c r="S1192" s="275"/>
      <c r="T1192" s="274"/>
      <c r="W1192" s="276"/>
    </row>
    <row r="1193" spans="19:23">
      <c r="S1193" s="275"/>
      <c r="T1193" s="274"/>
      <c r="W1193" s="276"/>
    </row>
    <row r="1194" spans="19:23">
      <c r="S1194" s="275"/>
      <c r="T1194" s="274"/>
      <c r="W1194" s="276"/>
    </row>
    <row r="1195" spans="19:23">
      <c r="S1195" s="275"/>
      <c r="T1195" s="274"/>
      <c r="W1195" s="276"/>
    </row>
    <row r="1196" spans="19:23">
      <c r="S1196" s="275"/>
      <c r="T1196" s="274"/>
      <c r="W1196" s="276"/>
    </row>
    <row r="1197" spans="19:23">
      <c r="S1197" s="275"/>
      <c r="T1197" s="274"/>
      <c r="W1197" s="276"/>
    </row>
    <row r="1198" spans="19:23">
      <c r="S1198" s="275"/>
      <c r="T1198" s="274"/>
      <c r="W1198" s="276"/>
    </row>
    <row r="1199" spans="19:23">
      <c r="S1199" s="275"/>
      <c r="T1199" s="274"/>
      <c r="W1199" s="276"/>
    </row>
    <row r="1200" spans="19:23">
      <c r="S1200" s="275"/>
      <c r="T1200" s="274"/>
      <c r="W1200" s="276"/>
    </row>
    <row r="1201" spans="19:23">
      <c r="S1201" s="275"/>
      <c r="T1201" s="274"/>
      <c r="W1201" s="276"/>
    </row>
    <row r="1202" spans="19:23">
      <c r="S1202" s="275"/>
      <c r="T1202" s="274"/>
      <c r="W1202" s="276"/>
    </row>
    <row r="1203" spans="19:23">
      <c r="S1203" s="275"/>
      <c r="T1203" s="274"/>
      <c r="W1203" s="276"/>
    </row>
    <row r="1204" spans="19:23">
      <c r="S1204" s="275"/>
      <c r="T1204" s="274"/>
      <c r="W1204" s="276"/>
    </row>
    <row r="1205" spans="19:23">
      <c r="S1205" s="275"/>
      <c r="T1205" s="274"/>
      <c r="W1205" s="276"/>
    </row>
    <row r="1206" spans="19:23">
      <c r="S1206" s="275"/>
      <c r="T1206" s="274"/>
      <c r="W1206" s="276"/>
    </row>
    <row r="1207" spans="19:23">
      <c r="S1207" s="275"/>
      <c r="T1207" s="274"/>
      <c r="W1207" s="276"/>
    </row>
    <row r="1208" spans="19:23">
      <c r="S1208" s="275"/>
      <c r="T1208" s="274"/>
      <c r="W1208" s="276"/>
    </row>
    <row r="1209" spans="19:23">
      <c r="S1209" s="275"/>
      <c r="T1209" s="274"/>
      <c r="W1209" s="276"/>
    </row>
    <row r="1210" spans="19:23">
      <c r="S1210" s="275"/>
      <c r="T1210" s="274"/>
      <c r="W1210" s="276"/>
    </row>
    <row r="1211" spans="19:23">
      <c r="S1211" s="275"/>
      <c r="T1211" s="274"/>
      <c r="W1211" s="276"/>
    </row>
    <row r="1212" spans="19:23">
      <c r="S1212" s="275"/>
      <c r="T1212" s="274"/>
      <c r="W1212" s="276"/>
    </row>
    <row r="1213" spans="19:23">
      <c r="S1213" s="275"/>
      <c r="T1213" s="274"/>
      <c r="W1213" s="276"/>
    </row>
    <row r="1214" spans="19:23">
      <c r="S1214" s="275"/>
      <c r="T1214" s="274"/>
      <c r="W1214" s="276"/>
    </row>
    <row r="1215" spans="19:23">
      <c r="S1215" s="275"/>
      <c r="T1215" s="274"/>
      <c r="W1215" s="276"/>
    </row>
    <row r="1216" spans="19:23">
      <c r="S1216" s="275"/>
      <c r="T1216" s="274"/>
      <c r="W1216" s="276"/>
    </row>
    <row r="1217" spans="19:23">
      <c r="S1217" s="275"/>
      <c r="T1217" s="274"/>
      <c r="W1217" s="276"/>
    </row>
    <row r="1218" spans="19:23">
      <c r="S1218" s="275"/>
      <c r="T1218" s="274"/>
      <c r="W1218" s="276"/>
    </row>
    <row r="1219" spans="19:23">
      <c r="S1219" s="275"/>
      <c r="T1219" s="274"/>
      <c r="W1219" s="276"/>
    </row>
    <row r="1220" spans="19:23">
      <c r="S1220" s="275"/>
      <c r="T1220" s="274"/>
      <c r="W1220" s="276"/>
    </row>
    <row r="1221" spans="19:23">
      <c r="S1221" s="275"/>
      <c r="T1221" s="274"/>
      <c r="W1221" s="276"/>
    </row>
    <row r="1222" spans="19:23">
      <c r="S1222" s="275"/>
      <c r="T1222" s="274"/>
      <c r="W1222" s="276"/>
    </row>
    <row r="1223" spans="19:23">
      <c r="S1223" s="275"/>
      <c r="T1223" s="274"/>
      <c r="W1223" s="276"/>
    </row>
    <row r="1224" spans="19:23">
      <c r="S1224" s="275"/>
      <c r="T1224" s="274"/>
      <c r="W1224" s="276"/>
    </row>
    <row r="1225" spans="19:23">
      <c r="S1225" s="275"/>
      <c r="T1225" s="274"/>
      <c r="W1225" s="276"/>
    </row>
    <row r="1226" spans="19:23">
      <c r="S1226" s="275"/>
      <c r="T1226" s="274"/>
      <c r="W1226" s="276"/>
    </row>
    <row r="1227" spans="19:23">
      <c r="S1227" s="275"/>
      <c r="T1227" s="274"/>
      <c r="W1227" s="276"/>
    </row>
    <row r="1228" spans="19:23">
      <c r="S1228" s="275"/>
      <c r="T1228" s="274"/>
      <c r="W1228" s="276"/>
    </row>
    <row r="1229" spans="19:23">
      <c r="S1229" s="275"/>
      <c r="T1229" s="274"/>
      <c r="W1229" s="276"/>
    </row>
    <row r="1230" spans="19:23">
      <c r="S1230" s="275"/>
      <c r="T1230" s="274"/>
      <c r="W1230" s="276"/>
    </row>
    <row r="1231" spans="19:23">
      <c r="S1231" s="275"/>
      <c r="T1231" s="274"/>
      <c r="W1231" s="276"/>
    </row>
    <row r="1232" spans="19:23">
      <c r="S1232" s="275"/>
      <c r="T1232" s="274"/>
      <c r="W1232" s="276"/>
    </row>
    <row r="1233" spans="19:23">
      <c r="S1233" s="275"/>
      <c r="T1233" s="274"/>
      <c r="W1233" s="276"/>
    </row>
    <row r="1234" spans="19:23">
      <c r="S1234" s="275"/>
      <c r="T1234" s="274"/>
      <c r="W1234" s="276"/>
    </row>
    <row r="1235" spans="19:23">
      <c r="S1235" s="275"/>
      <c r="T1235" s="274"/>
      <c r="W1235" s="276"/>
    </row>
    <row r="1236" spans="19:23">
      <c r="S1236" s="275"/>
      <c r="T1236" s="274"/>
      <c r="W1236" s="276"/>
    </row>
    <row r="1237" spans="19:23">
      <c r="S1237" s="275"/>
      <c r="T1237" s="274"/>
      <c r="W1237" s="276"/>
    </row>
    <row r="1238" spans="19:23">
      <c r="S1238" s="275"/>
      <c r="T1238" s="274"/>
      <c r="W1238" s="276"/>
    </row>
    <row r="1239" spans="19:23">
      <c r="S1239" s="275"/>
      <c r="T1239" s="274"/>
      <c r="W1239" s="276"/>
    </row>
    <row r="1240" spans="19:23">
      <c r="S1240" s="275"/>
      <c r="T1240" s="274"/>
      <c r="W1240" s="276"/>
    </row>
    <row r="1241" spans="19:23">
      <c r="S1241" s="275"/>
      <c r="T1241" s="274"/>
      <c r="W1241" s="276"/>
    </row>
    <row r="1242" spans="19:23">
      <c r="S1242" s="275"/>
      <c r="T1242" s="274"/>
      <c r="W1242" s="276"/>
    </row>
    <row r="1243" spans="19:23">
      <c r="S1243" s="275"/>
      <c r="T1243" s="274"/>
      <c r="W1243" s="276"/>
    </row>
    <row r="1244" spans="19:23">
      <c r="S1244" s="275"/>
      <c r="T1244" s="274"/>
      <c r="W1244" s="276"/>
    </row>
    <row r="1245" spans="19:23">
      <c r="S1245" s="275"/>
      <c r="T1245" s="274"/>
      <c r="W1245" s="276"/>
    </row>
    <row r="1246" spans="19:23">
      <c r="S1246" s="275"/>
      <c r="T1246" s="274"/>
      <c r="W1246" s="276"/>
    </row>
    <row r="1247" spans="19:23">
      <c r="S1247" s="275"/>
      <c r="T1247" s="274"/>
      <c r="W1247" s="276"/>
    </row>
    <row r="1248" spans="19:23">
      <c r="S1248" s="275"/>
      <c r="T1248" s="274"/>
      <c r="W1248" s="276"/>
    </row>
    <row r="1249" spans="19:23">
      <c r="S1249" s="275"/>
      <c r="T1249" s="274"/>
      <c r="W1249" s="276"/>
    </row>
    <row r="1250" spans="19:23">
      <c r="S1250" s="275"/>
      <c r="T1250" s="274"/>
      <c r="W1250" s="276"/>
    </row>
    <row r="1251" spans="19:23">
      <c r="S1251" s="275"/>
      <c r="T1251" s="274"/>
      <c r="W1251" s="276"/>
    </row>
    <row r="1252" spans="19:23">
      <c r="S1252" s="275"/>
      <c r="T1252" s="274"/>
      <c r="W1252" s="276"/>
    </row>
    <row r="1253" spans="19:23">
      <c r="S1253" s="275"/>
      <c r="T1253" s="274"/>
      <c r="W1253" s="276"/>
    </row>
    <row r="1254" spans="19:23">
      <c r="S1254" s="275"/>
      <c r="T1254" s="274"/>
      <c r="W1254" s="276"/>
    </row>
    <row r="1255" spans="19:23">
      <c r="S1255" s="275"/>
      <c r="T1255" s="274"/>
      <c r="W1255" s="276"/>
    </row>
    <row r="1256" spans="19:23">
      <c r="S1256" s="275"/>
      <c r="T1256" s="274"/>
      <c r="W1256" s="276"/>
    </row>
    <row r="1257" spans="19:23">
      <c r="S1257" s="275"/>
      <c r="T1257" s="274"/>
      <c r="W1257" s="276"/>
    </row>
    <row r="1258" spans="19:23">
      <c r="S1258" s="275"/>
      <c r="T1258" s="274"/>
      <c r="W1258" s="276"/>
    </row>
    <row r="1259" spans="19:23">
      <c r="S1259" s="275"/>
      <c r="T1259" s="274"/>
      <c r="W1259" s="276"/>
    </row>
    <row r="1260" spans="19:23">
      <c r="S1260" s="275"/>
      <c r="T1260" s="274"/>
      <c r="W1260" s="276"/>
    </row>
    <row r="1261" spans="19:23">
      <c r="S1261" s="275"/>
      <c r="T1261" s="274"/>
      <c r="W1261" s="276"/>
    </row>
    <row r="1262" spans="19:23">
      <c r="S1262" s="275"/>
      <c r="T1262" s="274"/>
      <c r="W1262" s="276"/>
    </row>
    <row r="1263" spans="19:23">
      <c r="S1263" s="275"/>
      <c r="T1263" s="274"/>
      <c r="W1263" s="276"/>
    </row>
    <row r="1264" spans="19:23">
      <c r="S1264" s="275"/>
      <c r="T1264" s="274"/>
      <c r="W1264" s="276"/>
    </row>
    <row r="1265" spans="19:23">
      <c r="S1265" s="275"/>
      <c r="T1265" s="274"/>
      <c r="W1265" s="276"/>
    </row>
    <row r="1266" spans="19:23">
      <c r="S1266" s="275"/>
      <c r="T1266" s="274"/>
      <c r="W1266" s="276"/>
    </row>
    <row r="1267" spans="19:23">
      <c r="S1267" s="275"/>
      <c r="T1267" s="274"/>
      <c r="W1267" s="276"/>
    </row>
    <row r="1268" spans="19:23">
      <c r="S1268" s="275"/>
      <c r="T1268" s="274"/>
      <c r="W1268" s="276"/>
    </row>
    <row r="1269" spans="19:23">
      <c r="S1269" s="275"/>
      <c r="T1269" s="274"/>
      <c r="W1269" s="276"/>
    </row>
    <row r="1270" spans="19:23">
      <c r="S1270" s="275"/>
      <c r="T1270" s="274"/>
      <c r="W1270" s="276"/>
    </row>
    <row r="1271" spans="19:23">
      <c r="S1271" s="275"/>
      <c r="T1271" s="274"/>
      <c r="W1271" s="276"/>
    </row>
    <row r="1272" spans="19:23">
      <c r="S1272" s="275"/>
      <c r="T1272" s="274"/>
      <c r="W1272" s="276"/>
    </row>
    <row r="1273" spans="19:23">
      <c r="S1273" s="275"/>
      <c r="T1273" s="274"/>
      <c r="W1273" s="276"/>
    </row>
    <row r="1274" spans="19:23">
      <c r="S1274" s="275"/>
      <c r="T1274" s="274"/>
      <c r="W1274" s="276"/>
    </row>
    <row r="1275" spans="19:23">
      <c r="S1275" s="275"/>
      <c r="T1275" s="274"/>
      <c r="W1275" s="276"/>
    </row>
    <row r="1276" spans="19:23">
      <c r="S1276" s="275"/>
      <c r="T1276" s="274"/>
      <c r="W1276" s="276"/>
    </row>
    <row r="1277" spans="19:23">
      <c r="S1277" s="275"/>
      <c r="T1277" s="274"/>
      <c r="W1277" s="276"/>
    </row>
    <row r="1278" spans="19:23">
      <c r="S1278" s="275"/>
      <c r="T1278" s="274"/>
      <c r="W1278" s="276"/>
    </row>
    <row r="1279" spans="19:23">
      <c r="S1279" s="275"/>
      <c r="T1279" s="274"/>
      <c r="W1279" s="276"/>
    </row>
    <row r="1280" spans="19:23">
      <c r="S1280" s="275"/>
      <c r="T1280" s="274"/>
      <c r="W1280" s="276"/>
    </row>
    <row r="1281" spans="19:23">
      <c r="S1281" s="275"/>
      <c r="T1281" s="274"/>
      <c r="W1281" s="276"/>
    </row>
    <row r="1282" spans="19:23">
      <c r="S1282" s="275"/>
      <c r="T1282" s="274"/>
      <c r="W1282" s="276"/>
    </row>
    <row r="1283" spans="19:23">
      <c r="S1283" s="275"/>
      <c r="T1283" s="274"/>
      <c r="W1283" s="276"/>
    </row>
    <row r="1284" spans="19:23">
      <c r="S1284" s="275"/>
      <c r="T1284" s="274"/>
      <c r="W1284" s="276"/>
    </row>
    <row r="1285" spans="19:23">
      <c r="S1285" s="275"/>
      <c r="T1285" s="274"/>
      <c r="W1285" s="276"/>
    </row>
    <row r="1286" spans="19:23">
      <c r="S1286" s="275"/>
      <c r="T1286" s="274"/>
      <c r="W1286" s="276"/>
    </row>
    <row r="1287" spans="19:23">
      <c r="S1287" s="275"/>
      <c r="T1287" s="274"/>
      <c r="W1287" s="276"/>
    </row>
    <row r="1288" spans="19:23">
      <c r="S1288" s="275"/>
      <c r="T1288" s="274"/>
      <c r="W1288" s="276"/>
    </row>
    <row r="1289" spans="19:23">
      <c r="S1289" s="275"/>
      <c r="T1289" s="274"/>
      <c r="W1289" s="276"/>
    </row>
    <row r="1290" spans="19:23">
      <c r="S1290" s="275"/>
      <c r="T1290" s="274"/>
      <c r="W1290" s="276"/>
    </row>
    <row r="1291" spans="19:23">
      <c r="S1291" s="275"/>
      <c r="T1291" s="274"/>
      <c r="W1291" s="276"/>
    </row>
    <row r="1292" spans="19:23">
      <c r="S1292" s="275"/>
      <c r="T1292" s="274"/>
      <c r="W1292" s="276"/>
    </row>
    <row r="1293" spans="19:23">
      <c r="S1293" s="275"/>
      <c r="T1293" s="274"/>
      <c r="W1293" s="276"/>
    </row>
    <row r="1294" spans="19:23">
      <c r="S1294" s="275"/>
      <c r="T1294" s="274"/>
      <c r="W1294" s="276"/>
    </row>
    <row r="1295" spans="19:23">
      <c r="S1295" s="275"/>
      <c r="T1295" s="274"/>
      <c r="W1295" s="276"/>
    </row>
    <row r="1296" spans="19:23">
      <c r="S1296" s="275"/>
      <c r="T1296" s="274"/>
      <c r="W1296" s="276"/>
    </row>
    <row r="1297" spans="19:23">
      <c r="S1297" s="275"/>
      <c r="T1297" s="274"/>
      <c r="W1297" s="276"/>
    </row>
    <row r="1298" spans="19:23">
      <c r="S1298" s="275"/>
      <c r="T1298" s="274"/>
      <c r="W1298" s="276"/>
    </row>
    <row r="1299" spans="19:23">
      <c r="S1299" s="275"/>
      <c r="T1299" s="274"/>
      <c r="W1299" s="276"/>
    </row>
    <row r="1300" spans="19:23">
      <c r="S1300" s="275"/>
      <c r="T1300" s="274"/>
      <c r="W1300" s="276"/>
    </row>
    <row r="1301" spans="19:23">
      <c r="S1301" s="275"/>
      <c r="T1301" s="274"/>
      <c r="W1301" s="276"/>
    </row>
    <row r="1302" spans="19:23">
      <c r="S1302" s="275"/>
      <c r="T1302" s="274"/>
      <c r="W1302" s="276"/>
    </row>
    <row r="1303" spans="19:23">
      <c r="S1303" s="275"/>
      <c r="T1303" s="274"/>
      <c r="W1303" s="276"/>
    </row>
    <row r="1304" spans="19:23">
      <c r="S1304" s="275"/>
      <c r="T1304" s="274"/>
      <c r="W1304" s="276"/>
    </row>
    <row r="1305" spans="19:23">
      <c r="S1305" s="275"/>
      <c r="T1305" s="274"/>
      <c r="W1305" s="276"/>
    </row>
    <row r="1306" spans="19:23">
      <c r="S1306" s="275"/>
      <c r="T1306" s="274"/>
      <c r="W1306" s="276"/>
    </row>
    <row r="1307" spans="19:23">
      <c r="S1307" s="275"/>
      <c r="T1307" s="274"/>
      <c r="W1307" s="276"/>
    </row>
    <row r="1308" spans="19:23">
      <c r="S1308" s="275"/>
      <c r="T1308" s="274"/>
      <c r="W1308" s="276"/>
    </row>
    <row r="1309" spans="19:23">
      <c r="S1309" s="275"/>
      <c r="T1309" s="274"/>
      <c r="W1309" s="276"/>
    </row>
    <row r="1310" spans="19:23">
      <c r="S1310" s="275"/>
      <c r="T1310" s="274"/>
      <c r="W1310" s="276"/>
    </row>
    <row r="1311" spans="19:23">
      <c r="S1311" s="275"/>
      <c r="T1311" s="274"/>
      <c r="W1311" s="276"/>
    </row>
    <row r="1312" spans="19:23">
      <c r="S1312" s="275"/>
      <c r="T1312" s="274"/>
      <c r="W1312" s="276"/>
    </row>
    <row r="1313" spans="19:23">
      <c r="S1313" s="275"/>
      <c r="T1313" s="274"/>
      <c r="W1313" s="276"/>
    </row>
    <row r="1314" spans="19:23">
      <c r="S1314" s="275"/>
      <c r="T1314" s="274"/>
      <c r="W1314" s="276"/>
    </row>
    <row r="1315" spans="19:23">
      <c r="S1315" s="275"/>
      <c r="T1315" s="274"/>
      <c r="W1315" s="276"/>
    </row>
    <row r="1316" spans="19:23">
      <c r="S1316" s="275"/>
      <c r="T1316" s="274"/>
      <c r="W1316" s="276"/>
    </row>
    <row r="1317" spans="19:23">
      <c r="S1317" s="275"/>
      <c r="T1317" s="274"/>
      <c r="W1317" s="276"/>
    </row>
    <row r="1318" spans="19:23">
      <c r="S1318" s="275"/>
      <c r="T1318" s="274"/>
      <c r="W1318" s="276"/>
    </row>
    <row r="1319" spans="19:23">
      <c r="S1319" s="275"/>
      <c r="T1319" s="274"/>
      <c r="W1319" s="276"/>
    </row>
    <row r="1320" spans="19:23">
      <c r="S1320" s="275"/>
      <c r="T1320" s="274"/>
      <c r="W1320" s="276"/>
    </row>
    <row r="1321" spans="19:23">
      <c r="S1321" s="275"/>
      <c r="T1321" s="274"/>
      <c r="W1321" s="276"/>
    </row>
    <row r="1322" spans="19:23">
      <c r="S1322" s="275"/>
      <c r="T1322" s="274"/>
      <c r="W1322" s="276"/>
    </row>
    <row r="1323" spans="19:23">
      <c r="S1323" s="275"/>
      <c r="T1323" s="274"/>
      <c r="W1323" s="276"/>
    </row>
    <row r="1324" spans="19:23">
      <c r="S1324" s="275"/>
      <c r="T1324" s="274"/>
      <c r="W1324" s="276"/>
    </row>
    <row r="1325" spans="19:23">
      <c r="S1325" s="275"/>
      <c r="T1325" s="274"/>
      <c r="W1325" s="276"/>
    </row>
    <row r="1326" spans="19:23">
      <c r="S1326" s="275"/>
      <c r="T1326" s="274"/>
      <c r="W1326" s="276"/>
    </row>
    <row r="1327" spans="19:23">
      <c r="S1327" s="275"/>
      <c r="T1327" s="274"/>
      <c r="W1327" s="276"/>
    </row>
    <row r="1328" spans="19:23">
      <c r="S1328" s="275"/>
      <c r="T1328" s="274"/>
      <c r="W1328" s="276"/>
    </row>
    <row r="1329" spans="19:23">
      <c r="S1329" s="275"/>
      <c r="T1329" s="274"/>
      <c r="W1329" s="276"/>
    </row>
    <row r="1330" spans="19:23">
      <c r="S1330" s="275"/>
      <c r="T1330" s="274"/>
      <c r="W1330" s="276"/>
    </row>
    <row r="1331" spans="19:23">
      <c r="S1331" s="275"/>
      <c r="T1331" s="274"/>
      <c r="W1331" s="276"/>
    </row>
    <row r="1332" spans="19:23">
      <c r="S1332" s="275"/>
      <c r="T1332" s="274"/>
      <c r="W1332" s="276"/>
    </row>
    <row r="1333" spans="19:23">
      <c r="S1333" s="275"/>
      <c r="T1333" s="274"/>
      <c r="W1333" s="276"/>
    </row>
    <row r="1334" spans="19:23">
      <c r="S1334" s="275"/>
      <c r="T1334" s="274"/>
      <c r="W1334" s="276"/>
    </row>
    <row r="1335" spans="19:23">
      <c r="S1335" s="275"/>
      <c r="T1335" s="274"/>
      <c r="W1335" s="276"/>
    </row>
    <row r="1336" spans="19:23">
      <c r="S1336" s="275"/>
      <c r="T1336" s="274"/>
      <c r="W1336" s="276"/>
    </row>
    <row r="1337" spans="19:23">
      <c r="S1337" s="275"/>
      <c r="T1337" s="274"/>
      <c r="W1337" s="276"/>
    </row>
    <row r="1338" spans="19:23">
      <c r="S1338" s="275"/>
      <c r="T1338" s="274"/>
      <c r="W1338" s="276"/>
    </row>
    <row r="1339" spans="19:23">
      <c r="S1339" s="275"/>
      <c r="T1339" s="274"/>
      <c r="W1339" s="276"/>
    </row>
    <row r="1340" spans="19:23">
      <c r="S1340" s="275"/>
      <c r="T1340" s="274"/>
      <c r="W1340" s="276"/>
    </row>
    <row r="1341" spans="19:23">
      <c r="S1341" s="275"/>
      <c r="T1341" s="274"/>
      <c r="W1341" s="276"/>
    </row>
    <row r="1342" spans="19:23">
      <c r="S1342" s="275"/>
      <c r="T1342" s="274"/>
      <c r="W1342" s="276"/>
    </row>
    <row r="1343" spans="19:23">
      <c r="S1343" s="275"/>
      <c r="T1343" s="274"/>
      <c r="W1343" s="276"/>
    </row>
    <row r="1344" spans="19:23">
      <c r="S1344" s="275"/>
      <c r="T1344" s="274"/>
      <c r="W1344" s="276"/>
    </row>
    <row r="1345" spans="19:23">
      <c r="S1345" s="275"/>
      <c r="T1345" s="274"/>
      <c r="W1345" s="276"/>
    </row>
    <row r="1346" spans="19:23">
      <c r="S1346" s="275"/>
      <c r="T1346" s="274"/>
      <c r="W1346" s="276"/>
    </row>
    <row r="1347" spans="19:23">
      <c r="S1347" s="275"/>
      <c r="T1347" s="274"/>
      <c r="W1347" s="276"/>
    </row>
    <row r="1348" spans="19:23">
      <c r="S1348" s="275"/>
      <c r="T1348" s="274"/>
      <c r="W1348" s="276"/>
    </row>
    <row r="1349" spans="19:23">
      <c r="S1349" s="275"/>
      <c r="T1349" s="274"/>
      <c r="W1349" s="276"/>
    </row>
    <row r="1350" spans="19:23">
      <c r="S1350" s="275"/>
      <c r="T1350" s="274"/>
      <c r="W1350" s="276"/>
    </row>
    <row r="1351" spans="19:23">
      <c r="S1351" s="275"/>
      <c r="T1351" s="274"/>
      <c r="W1351" s="276"/>
    </row>
    <row r="1352" spans="19:23">
      <c r="S1352" s="275"/>
      <c r="T1352" s="274"/>
      <c r="W1352" s="276"/>
    </row>
    <row r="1353" spans="19:23">
      <c r="S1353" s="275"/>
      <c r="T1353" s="274"/>
      <c r="W1353" s="276"/>
    </row>
    <row r="1354" spans="19:23">
      <c r="S1354" s="275"/>
      <c r="T1354" s="274"/>
      <c r="W1354" s="276"/>
    </row>
    <row r="1355" spans="19:23">
      <c r="S1355" s="275"/>
      <c r="T1355" s="274"/>
      <c r="W1355" s="276"/>
    </row>
    <row r="1356" spans="19:23">
      <c r="S1356" s="275"/>
      <c r="T1356" s="274"/>
      <c r="W1356" s="276"/>
    </row>
    <row r="1357" spans="19:23">
      <c r="S1357" s="275"/>
      <c r="T1357" s="274"/>
      <c r="W1357" s="276"/>
    </row>
    <row r="1358" spans="19:23">
      <c r="S1358" s="275"/>
      <c r="T1358" s="274"/>
      <c r="W1358" s="276"/>
    </row>
    <row r="1359" spans="19:23">
      <c r="S1359" s="275"/>
      <c r="T1359" s="274"/>
      <c r="W1359" s="276"/>
    </row>
    <row r="1360" spans="19:23">
      <c r="S1360" s="275"/>
      <c r="T1360" s="274"/>
      <c r="W1360" s="276"/>
    </row>
    <row r="1361" spans="19:23">
      <c r="S1361" s="275"/>
      <c r="T1361" s="274"/>
      <c r="W1361" s="276"/>
    </row>
    <row r="1362" spans="19:23">
      <c r="S1362" s="275"/>
      <c r="T1362" s="274"/>
      <c r="W1362" s="276"/>
    </row>
    <row r="1363" spans="19:23">
      <c r="S1363" s="275"/>
      <c r="T1363" s="274"/>
      <c r="W1363" s="276"/>
    </row>
    <row r="1364" spans="19:23">
      <c r="S1364" s="275"/>
      <c r="T1364" s="274"/>
      <c r="W1364" s="276"/>
    </row>
    <row r="1365" spans="19:23">
      <c r="S1365" s="275"/>
      <c r="T1365" s="274"/>
      <c r="W1365" s="276"/>
    </row>
    <row r="1366" spans="19:23">
      <c r="S1366" s="275"/>
      <c r="T1366" s="274"/>
      <c r="W1366" s="276"/>
    </row>
    <row r="1367" spans="19:23">
      <c r="S1367" s="275"/>
      <c r="T1367" s="274"/>
      <c r="W1367" s="276"/>
    </row>
    <row r="1368" spans="19:23">
      <c r="S1368" s="275"/>
      <c r="T1368" s="274"/>
      <c r="W1368" s="276"/>
    </row>
    <row r="1369" spans="19:23">
      <c r="S1369" s="275"/>
      <c r="T1369" s="274"/>
      <c r="W1369" s="276"/>
    </row>
    <row r="1370" spans="19:23">
      <c r="S1370" s="275"/>
      <c r="T1370" s="274"/>
      <c r="W1370" s="276"/>
    </row>
    <row r="1371" spans="19:23">
      <c r="S1371" s="275"/>
      <c r="T1371" s="274"/>
      <c r="W1371" s="276"/>
    </row>
    <row r="1372" spans="19:23">
      <c r="S1372" s="275"/>
      <c r="T1372" s="274"/>
      <c r="W1372" s="276"/>
    </row>
    <row r="1373" spans="19:23">
      <c r="S1373" s="275"/>
      <c r="T1373" s="274"/>
      <c r="W1373" s="276"/>
    </row>
    <row r="1374" spans="19:23">
      <c r="S1374" s="275"/>
      <c r="T1374" s="274"/>
      <c r="W1374" s="276"/>
    </row>
    <row r="1375" spans="19:23">
      <c r="S1375" s="275"/>
      <c r="T1375" s="274"/>
      <c r="W1375" s="276"/>
    </row>
    <row r="1376" spans="19:23">
      <c r="S1376" s="275"/>
      <c r="T1376" s="274"/>
      <c r="W1376" s="276"/>
    </row>
    <row r="1377" spans="19:23">
      <c r="S1377" s="275"/>
      <c r="T1377" s="274"/>
      <c r="W1377" s="276"/>
    </row>
    <row r="1378" spans="19:23">
      <c r="S1378" s="275"/>
      <c r="T1378" s="274"/>
      <c r="W1378" s="276"/>
    </row>
    <row r="1379" spans="19:23">
      <c r="S1379" s="275"/>
      <c r="T1379" s="274"/>
      <c r="W1379" s="276"/>
    </row>
    <row r="1380" spans="19:23">
      <c r="S1380" s="275"/>
      <c r="T1380" s="274"/>
      <c r="W1380" s="276"/>
    </row>
    <row r="1381" spans="19:23">
      <c r="S1381" s="275"/>
      <c r="T1381" s="274"/>
      <c r="W1381" s="276"/>
    </row>
    <row r="1382" spans="19:23">
      <c r="S1382" s="275"/>
      <c r="T1382" s="274"/>
      <c r="W1382" s="276"/>
    </row>
    <row r="1383" spans="19:23">
      <c r="S1383" s="275"/>
      <c r="T1383" s="274"/>
      <c r="W1383" s="276"/>
    </row>
    <row r="1384" spans="19:23">
      <c r="S1384" s="275"/>
      <c r="T1384" s="274"/>
      <c r="W1384" s="276"/>
    </row>
    <row r="1385" spans="19:23">
      <c r="S1385" s="275"/>
      <c r="T1385" s="274"/>
      <c r="W1385" s="276"/>
    </row>
    <row r="1386" spans="19:23">
      <c r="S1386" s="275"/>
      <c r="T1386" s="274"/>
      <c r="W1386" s="276"/>
    </row>
    <row r="1387" spans="19:23">
      <c r="S1387" s="275"/>
      <c r="T1387" s="274"/>
      <c r="W1387" s="276"/>
    </row>
    <row r="1388" spans="19:23">
      <c r="S1388" s="275"/>
      <c r="T1388" s="274"/>
      <c r="W1388" s="276"/>
    </row>
    <row r="1389" spans="19:23">
      <c r="S1389" s="275"/>
      <c r="T1389" s="274"/>
      <c r="W1389" s="276"/>
    </row>
    <row r="1390" spans="19:23">
      <c r="S1390" s="275"/>
      <c r="T1390" s="274"/>
      <c r="W1390" s="276"/>
    </row>
    <row r="1391" spans="19:23">
      <c r="S1391" s="275"/>
      <c r="T1391" s="274"/>
      <c r="W1391" s="276"/>
    </row>
    <row r="1392" spans="19:23">
      <c r="S1392" s="275"/>
      <c r="T1392" s="274"/>
      <c r="W1392" s="276"/>
    </row>
    <row r="1393" spans="19:23">
      <c r="S1393" s="275"/>
      <c r="T1393" s="274"/>
      <c r="W1393" s="276"/>
    </row>
    <row r="1394" spans="19:23">
      <c r="S1394" s="275"/>
      <c r="T1394" s="274"/>
      <c r="W1394" s="276"/>
    </row>
    <row r="1395" spans="19:23">
      <c r="S1395" s="275"/>
      <c r="T1395" s="274"/>
      <c r="W1395" s="276"/>
    </row>
    <row r="1396" spans="19:23">
      <c r="S1396" s="275"/>
      <c r="T1396" s="274"/>
      <c r="W1396" s="276"/>
    </row>
    <row r="1397" spans="19:23">
      <c r="S1397" s="275"/>
      <c r="T1397" s="274"/>
      <c r="W1397" s="276"/>
    </row>
    <row r="1398" spans="19:23">
      <c r="S1398" s="275"/>
      <c r="T1398" s="274"/>
      <c r="W1398" s="276"/>
    </row>
    <row r="1399" spans="19:23">
      <c r="S1399" s="275"/>
      <c r="T1399" s="274"/>
      <c r="W1399" s="276"/>
    </row>
    <row r="1400" spans="19:23">
      <c r="S1400" s="275"/>
      <c r="T1400" s="274"/>
      <c r="W1400" s="276"/>
    </row>
    <row r="1401" spans="19:23">
      <c r="S1401" s="275"/>
      <c r="T1401" s="274"/>
      <c r="W1401" s="276"/>
    </row>
    <row r="1402" spans="19:23">
      <c r="S1402" s="275"/>
      <c r="T1402" s="274"/>
      <c r="W1402" s="276"/>
    </row>
    <row r="1403" spans="19:23">
      <c r="S1403" s="275"/>
      <c r="T1403" s="274"/>
      <c r="W1403" s="276"/>
    </row>
    <row r="1404" spans="19:23">
      <c r="S1404" s="275"/>
      <c r="T1404" s="274"/>
      <c r="W1404" s="276"/>
    </row>
    <row r="1405" spans="19:23">
      <c r="S1405" s="275"/>
      <c r="T1405" s="274"/>
      <c r="W1405" s="276"/>
    </row>
    <row r="1406" spans="19:23">
      <c r="S1406" s="275"/>
      <c r="T1406" s="274"/>
      <c r="W1406" s="276"/>
    </row>
    <row r="1407" spans="19:23">
      <c r="S1407" s="275"/>
      <c r="T1407" s="274"/>
      <c r="W1407" s="276"/>
    </row>
    <row r="1408" spans="19:23">
      <c r="S1408" s="275"/>
      <c r="T1408" s="274"/>
      <c r="W1408" s="276"/>
    </row>
    <row r="1409" spans="19:23">
      <c r="S1409" s="275"/>
      <c r="T1409" s="274"/>
      <c r="W1409" s="276"/>
    </row>
    <row r="1410" spans="19:23">
      <c r="S1410" s="275"/>
      <c r="T1410" s="274"/>
      <c r="W1410" s="276"/>
    </row>
    <row r="1411" spans="19:23">
      <c r="S1411" s="275"/>
      <c r="T1411" s="274"/>
      <c r="W1411" s="276"/>
    </row>
    <row r="1412" spans="19:23">
      <c r="S1412" s="275"/>
      <c r="T1412" s="274"/>
      <c r="W1412" s="276"/>
    </row>
    <row r="1413" spans="19:23">
      <c r="S1413" s="275"/>
      <c r="T1413" s="274"/>
      <c r="W1413" s="276"/>
    </row>
    <row r="1414" spans="19:23">
      <c r="S1414" s="275"/>
      <c r="T1414" s="274"/>
      <c r="W1414" s="276"/>
    </row>
    <row r="1415" spans="19:23">
      <c r="S1415" s="275"/>
      <c r="T1415" s="274"/>
      <c r="W1415" s="276"/>
    </row>
    <row r="1416" spans="19:23">
      <c r="S1416" s="275"/>
      <c r="T1416" s="274"/>
      <c r="W1416" s="276"/>
    </row>
    <row r="1417" spans="19:23">
      <c r="S1417" s="275"/>
      <c r="T1417" s="274"/>
      <c r="W1417" s="276"/>
    </row>
    <row r="1418" spans="19:23">
      <c r="S1418" s="275"/>
      <c r="T1418" s="274"/>
      <c r="W1418" s="276"/>
    </row>
    <row r="1419" spans="19:23">
      <c r="S1419" s="275"/>
      <c r="T1419" s="274"/>
      <c r="W1419" s="276"/>
    </row>
    <row r="1420" spans="19:23">
      <c r="S1420" s="275"/>
      <c r="T1420" s="274"/>
      <c r="W1420" s="276"/>
    </row>
    <row r="1421" spans="19:23">
      <c r="S1421" s="275"/>
      <c r="T1421" s="274"/>
      <c r="W1421" s="276"/>
    </row>
    <row r="1422" spans="19:23">
      <c r="S1422" s="275"/>
      <c r="T1422" s="274"/>
      <c r="W1422" s="276"/>
    </row>
    <row r="1423" spans="19:23">
      <c r="S1423" s="275"/>
      <c r="T1423" s="274"/>
      <c r="W1423" s="276"/>
    </row>
    <row r="1424" spans="19:23">
      <c r="S1424" s="275"/>
      <c r="T1424" s="274"/>
      <c r="W1424" s="276"/>
    </row>
    <row r="1425" spans="19:23">
      <c r="S1425" s="275"/>
      <c r="T1425" s="274"/>
      <c r="W1425" s="276"/>
    </row>
    <row r="1426" spans="19:23">
      <c r="S1426" s="275"/>
      <c r="T1426" s="274"/>
      <c r="W1426" s="276"/>
    </row>
    <row r="1427" spans="19:23">
      <c r="S1427" s="275"/>
      <c r="T1427" s="274"/>
      <c r="W1427" s="276"/>
    </row>
    <row r="1428" spans="19:23">
      <c r="S1428" s="275"/>
      <c r="T1428" s="274"/>
      <c r="W1428" s="276"/>
    </row>
    <row r="1429" spans="19:23">
      <c r="S1429" s="275"/>
      <c r="T1429" s="274"/>
      <c r="W1429" s="276"/>
    </row>
    <row r="1430" spans="19:23">
      <c r="S1430" s="275"/>
      <c r="T1430" s="274"/>
      <c r="W1430" s="276"/>
    </row>
    <row r="1431" spans="19:23">
      <c r="S1431" s="275"/>
      <c r="T1431" s="274"/>
      <c r="W1431" s="276"/>
    </row>
    <row r="1432" spans="19:23">
      <c r="S1432" s="275"/>
      <c r="T1432" s="274"/>
      <c r="W1432" s="276"/>
    </row>
    <row r="1433" spans="19:23">
      <c r="S1433" s="275"/>
      <c r="T1433" s="274"/>
      <c r="W1433" s="276"/>
    </row>
    <row r="1434" spans="19:23">
      <c r="S1434" s="275"/>
      <c r="T1434" s="274"/>
      <c r="W1434" s="276"/>
    </row>
    <row r="1435" spans="19:23">
      <c r="S1435" s="275"/>
      <c r="T1435" s="274"/>
      <c r="W1435" s="276"/>
    </row>
    <row r="1436" spans="19:23">
      <c r="S1436" s="275"/>
      <c r="T1436" s="274"/>
      <c r="W1436" s="276"/>
    </row>
    <row r="1437" spans="19:23">
      <c r="S1437" s="275"/>
      <c r="T1437" s="274"/>
      <c r="W1437" s="276"/>
    </row>
    <row r="1438" spans="19:23">
      <c r="S1438" s="275"/>
      <c r="T1438" s="274"/>
      <c r="W1438" s="276"/>
    </row>
    <row r="1439" spans="19:23">
      <c r="S1439" s="275"/>
      <c r="T1439" s="274"/>
      <c r="W1439" s="276"/>
    </row>
    <row r="1440" spans="19:23">
      <c r="S1440" s="275"/>
      <c r="T1440" s="274"/>
      <c r="W1440" s="276"/>
    </row>
    <row r="1441" spans="19:23">
      <c r="S1441" s="275"/>
      <c r="T1441" s="274"/>
      <c r="W1441" s="276"/>
    </row>
    <row r="1442" spans="19:23">
      <c r="S1442" s="275"/>
      <c r="T1442" s="274"/>
      <c r="W1442" s="276"/>
    </row>
    <row r="1443" spans="19:23">
      <c r="S1443" s="275"/>
      <c r="T1443" s="274"/>
      <c r="W1443" s="276"/>
    </row>
    <row r="1444" spans="19:23">
      <c r="S1444" s="275"/>
      <c r="T1444" s="274"/>
      <c r="W1444" s="276"/>
    </row>
    <row r="1445" spans="19:23">
      <c r="S1445" s="275"/>
      <c r="T1445" s="274"/>
      <c r="W1445" s="276"/>
    </row>
    <row r="1446" spans="19:23">
      <c r="S1446" s="275"/>
      <c r="T1446" s="274"/>
      <c r="W1446" s="276"/>
    </row>
    <row r="1447" spans="19:23">
      <c r="S1447" s="275"/>
      <c r="T1447" s="274"/>
      <c r="W1447" s="276"/>
    </row>
    <row r="1448" spans="19:23">
      <c r="S1448" s="275"/>
      <c r="T1448" s="274"/>
      <c r="W1448" s="276"/>
    </row>
    <row r="1449" spans="19:23">
      <c r="S1449" s="275"/>
      <c r="T1449" s="274"/>
      <c r="W1449" s="276"/>
    </row>
    <row r="1450" spans="19:23">
      <c r="S1450" s="275"/>
      <c r="T1450" s="274"/>
      <c r="W1450" s="276"/>
    </row>
    <row r="1451" spans="19:23">
      <c r="S1451" s="275"/>
      <c r="T1451" s="274"/>
      <c r="W1451" s="276"/>
    </row>
    <row r="1452" spans="19:23">
      <c r="S1452" s="275"/>
      <c r="T1452" s="274"/>
      <c r="W1452" s="276"/>
    </row>
    <row r="1453" spans="19:23">
      <c r="S1453" s="275"/>
      <c r="T1453" s="274"/>
      <c r="W1453" s="276"/>
    </row>
    <row r="1454" spans="19:23">
      <c r="S1454" s="275"/>
      <c r="T1454" s="274"/>
      <c r="W1454" s="276"/>
    </row>
    <row r="1455" spans="19:23">
      <c r="S1455" s="275"/>
      <c r="T1455" s="274"/>
      <c r="W1455" s="276"/>
    </row>
    <row r="1456" spans="19:23">
      <c r="S1456" s="275"/>
      <c r="T1456" s="274"/>
      <c r="W1456" s="276"/>
    </row>
    <row r="1457" spans="19:23">
      <c r="S1457" s="275"/>
      <c r="T1457" s="274"/>
      <c r="W1457" s="276"/>
    </row>
    <row r="1458" spans="19:23">
      <c r="S1458" s="275"/>
      <c r="T1458" s="274"/>
      <c r="W1458" s="276"/>
    </row>
    <row r="1459" spans="19:23">
      <c r="S1459" s="275"/>
      <c r="T1459" s="274"/>
      <c r="W1459" s="276"/>
    </row>
    <row r="1460" spans="19:23">
      <c r="S1460" s="275"/>
      <c r="T1460" s="274"/>
      <c r="W1460" s="276"/>
    </row>
    <row r="1461" spans="19:23">
      <c r="S1461" s="275"/>
      <c r="T1461" s="274"/>
      <c r="W1461" s="276"/>
    </row>
    <row r="1462" spans="19:23">
      <c r="S1462" s="275"/>
      <c r="T1462" s="274"/>
      <c r="W1462" s="276"/>
    </row>
    <row r="1463" spans="19:23">
      <c r="S1463" s="275"/>
      <c r="T1463" s="274"/>
      <c r="W1463" s="276"/>
    </row>
    <row r="1464" spans="19:23">
      <c r="S1464" s="275"/>
      <c r="T1464" s="274"/>
      <c r="W1464" s="276"/>
    </row>
    <row r="1465" spans="19:23">
      <c r="S1465" s="275"/>
      <c r="T1465" s="274"/>
      <c r="W1465" s="276"/>
    </row>
    <row r="1466" spans="19:23">
      <c r="S1466" s="275"/>
      <c r="T1466" s="274"/>
      <c r="W1466" s="276"/>
    </row>
    <row r="1467" spans="19:23">
      <c r="S1467" s="275"/>
      <c r="T1467" s="274"/>
      <c r="W1467" s="276"/>
    </row>
    <row r="1468" spans="19:23">
      <c r="S1468" s="275"/>
      <c r="T1468" s="274"/>
      <c r="W1468" s="276"/>
    </row>
    <row r="1469" spans="19:23">
      <c r="S1469" s="275"/>
      <c r="T1469" s="274"/>
      <c r="W1469" s="276"/>
    </row>
    <row r="1470" spans="19:23">
      <c r="S1470" s="275"/>
      <c r="T1470" s="274"/>
      <c r="W1470" s="276"/>
    </row>
    <row r="1471" spans="19:23">
      <c r="S1471" s="275"/>
      <c r="T1471" s="274"/>
      <c r="W1471" s="276"/>
    </row>
    <row r="1472" spans="19:23">
      <c r="S1472" s="275"/>
      <c r="T1472" s="274"/>
      <c r="W1472" s="276"/>
    </row>
    <row r="1473" spans="19:23">
      <c r="S1473" s="275"/>
      <c r="T1473" s="274"/>
      <c r="W1473" s="276"/>
    </row>
    <row r="1474" spans="19:23">
      <c r="S1474" s="275"/>
      <c r="T1474" s="274"/>
      <c r="W1474" s="276"/>
    </row>
    <row r="1475" spans="19:23">
      <c r="S1475" s="275"/>
      <c r="T1475" s="274"/>
      <c r="W1475" s="276"/>
    </row>
    <row r="1476" spans="19:23">
      <c r="S1476" s="275"/>
      <c r="T1476" s="274"/>
      <c r="W1476" s="276"/>
    </row>
    <row r="1477" spans="19:23">
      <c r="S1477" s="275"/>
      <c r="T1477" s="274"/>
      <c r="W1477" s="276"/>
    </row>
    <row r="1478" spans="19:23">
      <c r="S1478" s="275"/>
      <c r="T1478" s="274"/>
      <c r="W1478" s="276"/>
    </row>
    <row r="1479" spans="19:23">
      <c r="S1479" s="275"/>
      <c r="T1479" s="274"/>
      <c r="W1479" s="276"/>
    </row>
    <row r="1480" spans="19:23">
      <c r="S1480" s="275"/>
      <c r="T1480" s="274"/>
      <c r="W1480" s="276"/>
    </row>
    <row r="1481" spans="19:23">
      <c r="S1481" s="275"/>
      <c r="T1481" s="274"/>
      <c r="W1481" s="276"/>
    </row>
    <row r="1482" spans="19:23">
      <c r="S1482" s="275"/>
      <c r="T1482" s="274"/>
      <c r="W1482" s="276"/>
    </row>
    <row r="1483" spans="19:23">
      <c r="S1483" s="275"/>
      <c r="T1483" s="274"/>
      <c r="W1483" s="276"/>
    </row>
    <row r="1484" spans="19:23">
      <c r="S1484" s="275"/>
      <c r="T1484" s="274"/>
      <c r="W1484" s="276"/>
    </row>
    <row r="1485" spans="19:23">
      <c r="S1485" s="275"/>
      <c r="T1485" s="274"/>
      <c r="W1485" s="276"/>
    </row>
    <row r="1486" spans="19:23">
      <c r="S1486" s="275"/>
      <c r="T1486" s="274"/>
      <c r="W1486" s="276"/>
    </row>
    <row r="1487" spans="19:23">
      <c r="S1487" s="275"/>
      <c r="T1487" s="274"/>
      <c r="W1487" s="276"/>
    </row>
    <row r="1488" spans="19:23">
      <c r="S1488" s="275"/>
      <c r="T1488" s="274"/>
      <c r="W1488" s="276"/>
    </row>
    <row r="1489" spans="19:23">
      <c r="S1489" s="275"/>
      <c r="T1489" s="274"/>
      <c r="W1489" s="276"/>
    </row>
    <row r="1490" spans="19:23">
      <c r="S1490" s="275"/>
      <c r="T1490" s="274"/>
      <c r="W1490" s="276"/>
    </row>
    <row r="1491" spans="19:23">
      <c r="S1491" s="275"/>
      <c r="T1491" s="274"/>
      <c r="W1491" s="276"/>
    </row>
    <row r="1492" spans="19:23">
      <c r="S1492" s="275"/>
      <c r="T1492" s="274"/>
      <c r="W1492" s="276"/>
    </row>
    <row r="1493" spans="19:23">
      <c r="S1493" s="275"/>
      <c r="T1493" s="274"/>
      <c r="W1493" s="276"/>
    </row>
    <row r="1494" spans="19:23">
      <c r="S1494" s="275"/>
      <c r="T1494" s="274"/>
      <c r="W1494" s="276"/>
    </row>
    <row r="1495" spans="19:23">
      <c r="S1495" s="275"/>
      <c r="T1495" s="274"/>
      <c r="W1495" s="276"/>
    </row>
    <row r="1496" spans="19:23">
      <c r="S1496" s="275"/>
      <c r="T1496" s="274"/>
      <c r="W1496" s="276"/>
    </row>
    <row r="1497" spans="19:23">
      <c r="S1497" s="275"/>
      <c r="T1497" s="274"/>
      <c r="W1497" s="276"/>
    </row>
    <row r="1498" spans="19:23">
      <c r="S1498" s="275"/>
      <c r="T1498" s="274"/>
      <c r="W1498" s="276"/>
    </row>
    <row r="1499" spans="19:23">
      <c r="S1499" s="275"/>
      <c r="T1499" s="274"/>
      <c r="W1499" s="276"/>
    </row>
    <row r="1500" spans="19:23">
      <c r="S1500" s="275"/>
      <c r="T1500" s="274"/>
      <c r="W1500" s="276"/>
    </row>
    <row r="1501" spans="19:23">
      <c r="S1501" s="275"/>
      <c r="T1501" s="274"/>
      <c r="W1501" s="276"/>
    </row>
    <row r="1502" spans="19:23">
      <c r="S1502" s="275"/>
      <c r="T1502" s="274"/>
      <c r="W1502" s="276"/>
    </row>
    <row r="1503" spans="19:23">
      <c r="S1503" s="275"/>
      <c r="T1503" s="274"/>
      <c r="W1503" s="276"/>
    </row>
    <row r="1504" spans="19:23">
      <c r="S1504" s="275"/>
      <c r="T1504" s="274"/>
      <c r="W1504" s="276"/>
    </row>
    <row r="1505" spans="19:23">
      <c r="S1505" s="275"/>
      <c r="T1505" s="274"/>
      <c r="W1505" s="276"/>
    </row>
    <row r="1506" spans="19:23">
      <c r="S1506" s="275"/>
      <c r="T1506" s="274"/>
      <c r="W1506" s="276"/>
    </row>
    <row r="1507" spans="19:23">
      <c r="S1507" s="275"/>
      <c r="T1507" s="274"/>
      <c r="W1507" s="276"/>
    </row>
    <row r="1508" spans="19:23">
      <c r="S1508" s="275"/>
      <c r="T1508" s="274"/>
      <c r="W1508" s="276"/>
    </row>
    <row r="1509" spans="19:23">
      <c r="S1509" s="275"/>
      <c r="T1509" s="274"/>
      <c r="W1509" s="276"/>
    </row>
    <row r="1510" spans="19:23">
      <c r="S1510" s="275"/>
      <c r="T1510" s="274"/>
      <c r="W1510" s="276"/>
    </row>
    <row r="1511" spans="19:23">
      <c r="S1511" s="275"/>
      <c r="T1511" s="274"/>
      <c r="W1511" s="276"/>
    </row>
    <row r="1512" spans="19:23">
      <c r="S1512" s="275"/>
      <c r="T1512" s="274"/>
      <c r="W1512" s="276"/>
    </row>
    <row r="1513" spans="19:23">
      <c r="S1513" s="275"/>
      <c r="T1513" s="274"/>
      <c r="W1513" s="276"/>
    </row>
    <row r="1514" spans="19:23">
      <c r="S1514" s="275"/>
      <c r="T1514" s="274"/>
      <c r="W1514" s="276"/>
    </row>
    <row r="1515" spans="19:23">
      <c r="S1515" s="275"/>
      <c r="T1515" s="274"/>
      <c r="W1515" s="276"/>
    </row>
    <row r="1516" spans="19:23">
      <c r="S1516" s="275"/>
      <c r="T1516" s="274"/>
      <c r="W1516" s="276"/>
    </row>
    <row r="1517" spans="19:23">
      <c r="S1517" s="275"/>
      <c r="T1517" s="274"/>
      <c r="W1517" s="276"/>
    </row>
    <row r="1518" spans="19:23">
      <c r="S1518" s="275"/>
      <c r="T1518" s="274"/>
      <c r="W1518" s="276"/>
    </row>
    <row r="1519" spans="19:23">
      <c r="S1519" s="275"/>
      <c r="T1519" s="274"/>
      <c r="W1519" s="276"/>
    </row>
    <row r="1520" spans="19:23">
      <c r="S1520" s="275"/>
      <c r="T1520" s="274"/>
      <c r="W1520" s="276"/>
    </row>
    <row r="1521" spans="19:23">
      <c r="S1521" s="275"/>
      <c r="T1521" s="274"/>
      <c r="W1521" s="276"/>
    </row>
    <row r="1522" spans="19:23">
      <c r="S1522" s="275"/>
      <c r="T1522" s="274"/>
      <c r="W1522" s="276"/>
    </row>
    <row r="1523" spans="19:23">
      <c r="S1523" s="275"/>
      <c r="T1523" s="274"/>
      <c r="W1523" s="276"/>
    </row>
    <row r="1524" spans="19:23">
      <c r="S1524" s="275"/>
      <c r="T1524" s="274"/>
      <c r="W1524" s="276"/>
    </row>
    <row r="1525" spans="19:23">
      <c r="S1525" s="275"/>
      <c r="T1525" s="274"/>
      <c r="W1525" s="276"/>
    </row>
    <row r="1526" spans="19:23">
      <c r="S1526" s="275"/>
      <c r="T1526" s="274"/>
      <c r="W1526" s="276"/>
    </row>
    <row r="1527" spans="19:23">
      <c r="S1527" s="275"/>
      <c r="T1527" s="274"/>
      <c r="W1527" s="276"/>
    </row>
    <row r="1528" spans="19:23">
      <c r="S1528" s="275"/>
      <c r="T1528" s="274"/>
      <c r="W1528" s="276"/>
    </row>
    <row r="1529" spans="19:23">
      <c r="S1529" s="275"/>
      <c r="T1529" s="274"/>
      <c r="W1529" s="276"/>
    </row>
    <row r="1530" spans="19:23">
      <c r="S1530" s="275"/>
      <c r="T1530" s="274"/>
      <c r="W1530" s="276"/>
    </row>
    <row r="1531" spans="19:23">
      <c r="S1531" s="275"/>
      <c r="T1531" s="274"/>
      <c r="W1531" s="276"/>
    </row>
    <row r="1532" spans="19:23">
      <c r="S1532" s="275"/>
      <c r="T1532" s="274"/>
      <c r="W1532" s="276"/>
    </row>
    <row r="1533" spans="19:23">
      <c r="S1533" s="275"/>
      <c r="T1533" s="274"/>
      <c r="W1533" s="276"/>
    </row>
    <row r="1534" spans="19:23">
      <c r="S1534" s="275"/>
      <c r="T1534" s="274"/>
      <c r="W1534" s="276"/>
    </row>
    <row r="1535" spans="19:23">
      <c r="S1535" s="275"/>
      <c r="T1535" s="274"/>
      <c r="W1535" s="276"/>
    </row>
    <row r="1536" spans="19:23">
      <c r="S1536" s="275"/>
      <c r="T1536" s="274"/>
      <c r="W1536" s="276"/>
    </row>
    <row r="1537" spans="19:23">
      <c r="S1537" s="275"/>
      <c r="T1537" s="274"/>
      <c r="W1537" s="276"/>
    </row>
    <row r="1538" spans="19:23">
      <c r="S1538" s="275"/>
      <c r="T1538" s="274"/>
      <c r="W1538" s="276"/>
    </row>
    <row r="1539" spans="19:23">
      <c r="S1539" s="275"/>
      <c r="T1539" s="274"/>
      <c r="W1539" s="276"/>
    </row>
    <row r="1540" spans="19:23">
      <c r="S1540" s="275"/>
      <c r="T1540" s="274"/>
      <c r="W1540" s="276"/>
    </row>
    <row r="1541" spans="19:23">
      <c r="S1541" s="275"/>
      <c r="T1541" s="274"/>
      <c r="W1541" s="276"/>
    </row>
    <row r="1542" spans="19:23">
      <c r="S1542" s="275"/>
      <c r="T1542" s="274"/>
      <c r="W1542" s="276"/>
    </row>
    <row r="1543" spans="19:23">
      <c r="S1543" s="275"/>
      <c r="T1543" s="274"/>
      <c r="W1543" s="276"/>
    </row>
    <row r="1544" spans="19:23">
      <c r="S1544" s="275"/>
      <c r="T1544" s="274"/>
      <c r="W1544" s="276"/>
    </row>
    <row r="1545" spans="19:23">
      <c r="S1545" s="275"/>
      <c r="T1545" s="274"/>
      <c r="W1545" s="276"/>
    </row>
    <row r="1546" spans="19:23">
      <c r="S1546" s="275"/>
      <c r="T1546" s="274"/>
      <c r="W1546" s="276"/>
    </row>
    <row r="1547" spans="19:23">
      <c r="S1547" s="275"/>
      <c r="T1547" s="274"/>
      <c r="W1547" s="276"/>
    </row>
    <row r="1548" spans="19:23">
      <c r="S1548" s="275"/>
      <c r="T1548" s="274"/>
      <c r="W1548" s="276"/>
    </row>
    <row r="1549" spans="19:23">
      <c r="S1549" s="275"/>
      <c r="T1549" s="274"/>
      <c r="W1549" s="276"/>
    </row>
    <row r="1550" spans="19:23">
      <c r="S1550" s="275"/>
      <c r="T1550" s="274"/>
      <c r="W1550" s="276"/>
    </row>
    <row r="1551" spans="19:23">
      <c r="S1551" s="275"/>
      <c r="T1551" s="274"/>
      <c r="W1551" s="276"/>
    </row>
    <row r="1552" spans="19:23">
      <c r="S1552" s="275"/>
      <c r="T1552" s="274"/>
      <c r="W1552" s="276"/>
    </row>
    <row r="1553" spans="19:23">
      <c r="S1553" s="275"/>
      <c r="T1553" s="274"/>
      <c r="W1553" s="276"/>
    </row>
    <row r="1554" spans="19:23">
      <c r="S1554" s="275"/>
      <c r="T1554" s="274"/>
      <c r="W1554" s="276"/>
    </row>
    <row r="1555" spans="19:23">
      <c r="S1555" s="275"/>
      <c r="T1555" s="274"/>
      <c r="W1555" s="276"/>
    </row>
    <row r="1556" spans="19:23">
      <c r="S1556" s="275"/>
      <c r="T1556" s="274"/>
      <c r="W1556" s="276"/>
    </row>
    <row r="1557" spans="19:23">
      <c r="S1557" s="275"/>
      <c r="T1557" s="274"/>
      <c r="W1557" s="276"/>
    </row>
    <row r="1558" spans="19:23">
      <c r="S1558" s="275"/>
      <c r="T1558" s="274"/>
      <c r="W1558" s="276"/>
    </row>
    <row r="1559" spans="19:23">
      <c r="S1559" s="275"/>
      <c r="T1559" s="274"/>
      <c r="W1559" s="276"/>
    </row>
    <row r="1560" spans="19:23">
      <c r="S1560" s="275"/>
      <c r="T1560" s="274"/>
      <c r="W1560" s="276"/>
    </row>
    <row r="1561" spans="19:23">
      <c r="S1561" s="275"/>
      <c r="T1561" s="274"/>
      <c r="W1561" s="276"/>
    </row>
    <row r="1562" spans="19:23">
      <c r="S1562" s="275"/>
      <c r="T1562" s="274"/>
      <c r="W1562" s="276"/>
    </row>
    <row r="1563" spans="19:23">
      <c r="S1563" s="275"/>
      <c r="T1563" s="274"/>
      <c r="W1563" s="276"/>
    </row>
    <row r="1564" spans="19:23">
      <c r="S1564" s="275"/>
      <c r="T1564" s="274"/>
      <c r="W1564" s="276"/>
    </row>
    <row r="1565" spans="19:23">
      <c r="S1565" s="275"/>
      <c r="T1565" s="274"/>
      <c r="W1565" s="276"/>
    </row>
    <row r="1566" spans="19:23">
      <c r="S1566" s="275"/>
      <c r="T1566" s="274"/>
      <c r="W1566" s="276"/>
    </row>
    <row r="1567" spans="19:23">
      <c r="S1567" s="275"/>
      <c r="T1567" s="274"/>
      <c r="W1567" s="276"/>
    </row>
    <row r="1568" spans="19:23">
      <c r="S1568" s="275"/>
      <c r="T1568" s="274"/>
      <c r="W1568" s="276"/>
    </row>
    <row r="1569" spans="19:23">
      <c r="S1569" s="275"/>
      <c r="T1569" s="274"/>
      <c r="W1569" s="276"/>
    </row>
    <row r="1570" spans="19:23">
      <c r="S1570" s="275"/>
      <c r="T1570" s="274"/>
      <c r="W1570" s="276"/>
    </row>
    <row r="1571" spans="19:23">
      <c r="S1571" s="275"/>
      <c r="T1571" s="274"/>
      <c r="W1571" s="276"/>
    </row>
    <row r="1572" spans="19:23">
      <c r="S1572" s="275"/>
      <c r="T1572" s="274"/>
      <c r="W1572" s="276"/>
    </row>
    <row r="1573" spans="19:23">
      <c r="S1573" s="275"/>
      <c r="T1573" s="274"/>
      <c r="W1573" s="276"/>
    </row>
    <row r="1574" spans="19:23">
      <c r="S1574" s="275"/>
      <c r="T1574" s="274"/>
      <c r="W1574" s="276"/>
    </row>
    <row r="1575" spans="19:23">
      <c r="S1575" s="275"/>
      <c r="T1575" s="274"/>
      <c r="W1575" s="276"/>
    </row>
    <row r="1576" spans="19:23">
      <c r="S1576" s="275"/>
      <c r="T1576" s="274"/>
      <c r="W1576" s="276"/>
    </row>
    <row r="1577" spans="19:23">
      <c r="S1577" s="275"/>
      <c r="T1577" s="274"/>
      <c r="W1577" s="276"/>
    </row>
    <row r="1578" spans="19:23">
      <c r="S1578" s="275"/>
      <c r="T1578" s="274"/>
      <c r="W1578" s="276"/>
    </row>
    <row r="1579" spans="19:23">
      <c r="S1579" s="275"/>
      <c r="T1579" s="274"/>
      <c r="W1579" s="276"/>
    </row>
    <row r="1580" spans="19:23">
      <c r="S1580" s="275"/>
      <c r="T1580" s="274"/>
      <c r="W1580" s="276"/>
    </row>
    <row r="1581" spans="19:23">
      <c r="S1581" s="275"/>
      <c r="T1581" s="274"/>
      <c r="W1581" s="276"/>
    </row>
    <row r="1582" spans="19:23">
      <c r="S1582" s="275"/>
      <c r="T1582" s="274"/>
      <c r="W1582" s="276"/>
    </row>
    <row r="1583" spans="19:23">
      <c r="S1583" s="275"/>
      <c r="T1583" s="274"/>
      <c r="W1583" s="276"/>
    </row>
    <row r="1584" spans="19:23">
      <c r="S1584" s="275"/>
      <c r="T1584" s="274"/>
      <c r="W1584" s="276"/>
    </row>
    <row r="1585" spans="19:23">
      <c r="S1585" s="275"/>
      <c r="T1585" s="274"/>
      <c r="W1585" s="276"/>
    </row>
    <row r="1586" spans="19:23">
      <c r="S1586" s="275"/>
      <c r="T1586" s="274"/>
      <c r="W1586" s="276"/>
    </row>
    <row r="1587" spans="19:23">
      <c r="S1587" s="275"/>
      <c r="T1587" s="274"/>
      <c r="W1587" s="276"/>
    </row>
    <row r="1588" spans="19:23">
      <c r="S1588" s="275"/>
      <c r="T1588" s="274"/>
      <c r="W1588" s="276"/>
    </row>
    <row r="1589" spans="19:23">
      <c r="S1589" s="275"/>
      <c r="T1589" s="274"/>
      <c r="W1589" s="276"/>
    </row>
    <row r="1590" spans="19:23">
      <c r="S1590" s="275"/>
      <c r="T1590" s="274"/>
      <c r="W1590" s="276"/>
    </row>
    <row r="1591" spans="19:23">
      <c r="S1591" s="275"/>
      <c r="T1591" s="274"/>
      <c r="W1591" s="276"/>
    </row>
    <row r="1592" spans="19:23">
      <c r="S1592" s="275"/>
      <c r="T1592" s="274"/>
      <c r="W1592" s="276"/>
    </row>
    <row r="1593" spans="19:23">
      <c r="S1593" s="275"/>
      <c r="T1593" s="274"/>
      <c r="W1593" s="276"/>
    </row>
    <row r="1594" spans="19:23">
      <c r="S1594" s="275"/>
      <c r="T1594" s="274"/>
      <c r="W1594" s="276"/>
    </row>
    <row r="1595" spans="19:23">
      <c r="S1595" s="275"/>
      <c r="T1595" s="274"/>
      <c r="W1595" s="276"/>
    </row>
    <row r="1596" spans="19:23">
      <c r="S1596" s="275"/>
      <c r="T1596" s="274"/>
      <c r="W1596" s="276"/>
    </row>
    <row r="1597" spans="19:23">
      <c r="S1597" s="275"/>
      <c r="T1597" s="274"/>
      <c r="W1597" s="276"/>
    </row>
    <row r="1598" spans="19:23">
      <c r="S1598" s="275"/>
      <c r="T1598" s="274"/>
      <c r="W1598" s="276"/>
    </row>
    <row r="1599" spans="19:23">
      <c r="S1599" s="275"/>
      <c r="T1599" s="274"/>
      <c r="W1599" s="276"/>
    </row>
    <row r="1600" spans="19:23">
      <c r="S1600" s="275"/>
      <c r="T1600" s="274"/>
      <c r="W1600" s="276"/>
    </row>
    <row r="1601" spans="19:23">
      <c r="S1601" s="275"/>
      <c r="T1601" s="274"/>
      <c r="W1601" s="276"/>
    </row>
    <row r="1602" spans="19:23">
      <c r="S1602" s="275"/>
      <c r="T1602" s="274"/>
      <c r="W1602" s="276"/>
    </row>
    <row r="1603" spans="19:23">
      <c r="S1603" s="275"/>
      <c r="T1603" s="274"/>
      <c r="W1603" s="276"/>
    </row>
    <row r="1604" spans="19:23">
      <c r="S1604" s="275"/>
      <c r="T1604" s="274"/>
      <c r="W1604" s="276"/>
    </row>
    <row r="1605" spans="19:23">
      <c r="S1605" s="275"/>
      <c r="T1605" s="274"/>
      <c r="W1605" s="276"/>
    </row>
    <row r="1606" spans="19:23">
      <c r="S1606" s="275"/>
      <c r="T1606" s="274"/>
      <c r="W1606" s="276"/>
    </row>
    <row r="1607" spans="19:23">
      <c r="S1607" s="275"/>
      <c r="T1607" s="274"/>
      <c r="W1607" s="276"/>
    </row>
    <row r="1608" spans="19:23">
      <c r="S1608" s="275"/>
      <c r="T1608" s="274"/>
      <c r="W1608" s="276"/>
    </row>
    <row r="1609" spans="19:23">
      <c r="S1609" s="275"/>
      <c r="T1609" s="274"/>
      <c r="W1609" s="276"/>
    </row>
    <row r="1610" spans="19:23">
      <c r="S1610" s="275"/>
      <c r="T1610" s="274"/>
      <c r="W1610" s="276"/>
    </row>
    <row r="1611" spans="19:23">
      <c r="S1611" s="275"/>
      <c r="T1611" s="274"/>
      <c r="W1611" s="276"/>
    </row>
    <row r="1612" spans="19:23">
      <c r="S1612" s="275"/>
      <c r="T1612" s="274"/>
      <c r="W1612" s="276"/>
    </row>
    <row r="1613" spans="19:23">
      <c r="S1613" s="275"/>
      <c r="T1613" s="274"/>
      <c r="W1613" s="276"/>
    </row>
    <row r="1614" spans="19:23">
      <c r="S1614" s="275"/>
      <c r="T1614" s="274"/>
      <c r="W1614" s="276"/>
    </row>
    <row r="1615" spans="19:23">
      <c r="S1615" s="275"/>
      <c r="T1615" s="274"/>
      <c r="W1615" s="276"/>
    </row>
    <row r="1616" spans="19:23">
      <c r="S1616" s="275"/>
      <c r="T1616" s="274"/>
      <c r="W1616" s="276"/>
    </row>
    <row r="1617" spans="19:23">
      <c r="S1617" s="275"/>
      <c r="T1617" s="274"/>
      <c r="W1617" s="276"/>
    </row>
    <row r="1618" spans="19:23">
      <c r="S1618" s="275"/>
      <c r="T1618" s="274"/>
      <c r="W1618" s="276"/>
    </row>
    <row r="1619" spans="19:23">
      <c r="S1619" s="275"/>
      <c r="T1619" s="274"/>
      <c r="W1619" s="276"/>
    </row>
    <row r="1620" spans="19:23">
      <c r="S1620" s="275"/>
      <c r="T1620" s="274"/>
      <c r="W1620" s="276"/>
    </row>
    <row r="1621" spans="19:23">
      <c r="S1621" s="275"/>
      <c r="T1621" s="274"/>
      <c r="W1621" s="276"/>
    </row>
    <row r="1622" spans="19:23">
      <c r="S1622" s="275"/>
      <c r="T1622" s="274"/>
      <c r="W1622" s="276"/>
    </row>
    <row r="1623" spans="19:23">
      <c r="S1623" s="275"/>
      <c r="T1623" s="274"/>
      <c r="W1623" s="276"/>
    </row>
    <row r="1624" spans="19:23">
      <c r="S1624" s="275"/>
      <c r="T1624" s="274"/>
      <c r="W1624" s="276"/>
    </row>
    <row r="1625" spans="19:23">
      <c r="S1625" s="275"/>
      <c r="T1625" s="274"/>
      <c r="W1625" s="276"/>
    </row>
    <row r="1626" spans="19:23">
      <c r="S1626" s="275"/>
      <c r="T1626" s="274"/>
      <c r="W1626" s="276"/>
    </row>
    <row r="1627" spans="19:23">
      <c r="S1627" s="275"/>
      <c r="T1627" s="274"/>
      <c r="W1627" s="276"/>
    </row>
    <row r="1628" spans="19:23">
      <c r="S1628" s="275"/>
      <c r="T1628" s="274"/>
      <c r="W1628" s="276"/>
    </row>
    <row r="1629" spans="19:23">
      <c r="S1629" s="275"/>
      <c r="T1629" s="274"/>
      <c r="W1629" s="276"/>
    </row>
    <row r="1630" spans="19:23">
      <c r="S1630" s="275"/>
      <c r="T1630" s="274"/>
      <c r="W1630" s="276"/>
    </row>
    <row r="1631" spans="19:23">
      <c r="S1631" s="275"/>
      <c r="T1631" s="274"/>
      <c r="W1631" s="276"/>
    </row>
    <row r="1632" spans="19:23">
      <c r="S1632" s="275"/>
      <c r="T1632" s="274"/>
      <c r="W1632" s="276"/>
    </row>
    <row r="1633" spans="19:23">
      <c r="S1633" s="275"/>
      <c r="T1633" s="274"/>
      <c r="W1633" s="276"/>
    </row>
    <row r="1634" spans="19:23">
      <c r="S1634" s="275"/>
      <c r="T1634" s="274"/>
      <c r="W1634" s="276"/>
    </row>
    <row r="1635" spans="19:23">
      <c r="S1635" s="275"/>
      <c r="T1635" s="274"/>
      <c r="W1635" s="276"/>
    </row>
    <row r="1636" spans="19:23">
      <c r="S1636" s="275"/>
      <c r="T1636" s="274"/>
      <c r="W1636" s="276"/>
    </row>
    <row r="1637" spans="19:23">
      <c r="S1637" s="275"/>
      <c r="T1637" s="274"/>
      <c r="W1637" s="276"/>
    </row>
    <row r="1638" spans="19:23">
      <c r="S1638" s="275"/>
      <c r="T1638" s="274"/>
      <c r="W1638" s="276"/>
    </row>
    <row r="1639" spans="19:23">
      <c r="S1639" s="275"/>
      <c r="T1639" s="274"/>
      <c r="W1639" s="276"/>
    </row>
    <row r="1640" spans="19:23">
      <c r="S1640" s="275"/>
      <c r="T1640" s="274"/>
      <c r="W1640" s="276"/>
    </row>
    <row r="1641" spans="19:23">
      <c r="S1641" s="275"/>
      <c r="T1641" s="274"/>
      <c r="W1641" s="276"/>
    </row>
    <row r="1642" spans="19:23">
      <c r="S1642" s="275"/>
      <c r="T1642" s="274"/>
      <c r="W1642" s="276"/>
    </row>
    <row r="1643" spans="19:23">
      <c r="S1643" s="275"/>
      <c r="T1643" s="274"/>
      <c r="W1643" s="276"/>
    </row>
    <row r="1644" spans="19:23">
      <c r="S1644" s="275"/>
      <c r="T1644" s="274"/>
      <c r="W1644" s="276"/>
    </row>
    <row r="1645" spans="19:23">
      <c r="S1645" s="275"/>
      <c r="T1645" s="274"/>
      <c r="W1645" s="276"/>
    </row>
    <row r="1646" spans="19:23">
      <c r="S1646" s="275"/>
      <c r="T1646" s="274"/>
      <c r="W1646" s="276"/>
    </row>
    <row r="1647" spans="19:23">
      <c r="S1647" s="275"/>
      <c r="T1647" s="274"/>
      <c r="W1647" s="276"/>
    </row>
    <row r="1648" spans="19:23">
      <c r="S1648" s="275"/>
      <c r="T1648" s="274"/>
      <c r="W1648" s="276"/>
    </row>
    <row r="1649" spans="19:23">
      <c r="S1649" s="275"/>
      <c r="T1649" s="274"/>
      <c r="W1649" s="276"/>
    </row>
    <row r="1650" spans="19:23">
      <c r="S1650" s="275"/>
      <c r="T1650" s="274"/>
      <c r="W1650" s="276"/>
    </row>
    <row r="1651" spans="19:23">
      <c r="S1651" s="275"/>
      <c r="T1651" s="274"/>
      <c r="W1651" s="276"/>
    </row>
    <row r="1652" spans="19:23">
      <c r="S1652" s="275"/>
      <c r="T1652" s="274"/>
      <c r="W1652" s="276"/>
    </row>
    <row r="1653" spans="19:23">
      <c r="S1653" s="275"/>
      <c r="T1653" s="274"/>
      <c r="W1653" s="276"/>
    </row>
    <row r="1654" spans="19:23">
      <c r="S1654" s="275"/>
      <c r="T1654" s="274"/>
      <c r="W1654" s="276"/>
    </row>
    <row r="1655" spans="19:23">
      <c r="S1655" s="275"/>
      <c r="T1655" s="274"/>
      <c r="W1655" s="276"/>
    </row>
    <row r="1656" spans="19:23">
      <c r="S1656" s="275"/>
      <c r="T1656" s="274"/>
      <c r="W1656" s="276"/>
    </row>
    <row r="1657" spans="19:23">
      <c r="S1657" s="275"/>
      <c r="T1657" s="274"/>
      <c r="W1657" s="276"/>
    </row>
    <row r="1658" spans="19:23">
      <c r="S1658" s="275"/>
      <c r="T1658" s="274"/>
      <c r="W1658" s="276"/>
    </row>
    <row r="1659" spans="19:23">
      <c r="S1659" s="275"/>
      <c r="T1659" s="274"/>
      <c r="W1659" s="276"/>
    </row>
    <row r="1660" spans="19:23">
      <c r="S1660" s="275"/>
      <c r="T1660" s="274"/>
      <c r="W1660" s="276"/>
    </row>
    <row r="1661" spans="19:23">
      <c r="S1661" s="275"/>
      <c r="T1661" s="274"/>
      <c r="W1661" s="276"/>
    </row>
    <row r="1662" spans="19:23">
      <c r="S1662" s="275"/>
      <c r="T1662" s="274"/>
      <c r="W1662" s="276"/>
    </row>
    <row r="1663" spans="19:23">
      <c r="S1663" s="275"/>
      <c r="T1663" s="274"/>
      <c r="W1663" s="276"/>
    </row>
    <row r="1664" spans="19:23">
      <c r="S1664" s="275"/>
      <c r="T1664" s="274"/>
      <c r="W1664" s="276"/>
    </row>
    <row r="1665" spans="19:23">
      <c r="S1665" s="275"/>
      <c r="T1665" s="274"/>
      <c r="W1665" s="276"/>
    </row>
    <row r="1666" spans="19:23">
      <c r="S1666" s="275"/>
      <c r="T1666" s="274"/>
      <c r="W1666" s="276"/>
    </row>
    <row r="1667" spans="19:23">
      <c r="S1667" s="275"/>
      <c r="T1667" s="274"/>
      <c r="W1667" s="276"/>
    </row>
    <row r="1668" spans="19:23">
      <c r="S1668" s="275"/>
      <c r="T1668" s="274"/>
      <c r="W1668" s="276"/>
    </row>
    <row r="1669" spans="19:23">
      <c r="S1669" s="275"/>
      <c r="T1669" s="274"/>
      <c r="W1669" s="276"/>
    </row>
    <row r="1670" spans="19:23">
      <c r="S1670" s="275"/>
      <c r="T1670" s="274"/>
      <c r="W1670" s="276"/>
    </row>
    <row r="1671" spans="19:23">
      <c r="S1671" s="275"/>
      <c r="T1671" s="274"/>
      <c r="W1671" s="276"/>
    </row>
    <row r="1672" spans="19:23">
      <c r="S1672" s="275"/>
      <c r="T1672" s="274"/>
      <c r="W1672" s="276"/>
    </row>
    <row r="1673" spans="19:23">
      <c r="S1673" s="275"/>
      <c r="T1673" s="274"/>
      <c r="W1673" s="276"/>
    </row>
    <row r="1674" spans="19:23">
      <c r="S1674" s="275"/>
      <c r="T1674" s="274"/>
      <c r="W1674" s="276"/>
    </row>
    <row r="1675" spans="19:23">
      <c r="S1675" s="275"/>
      <c r="T1675" s="274"/>
      <c r="W1675" s="276"/>
    </row>
    <row r="1676" spans="19:23">
      <c r="S1676" s="275"/>
      <c r="T1676" s="274"/>
      <c r="W1676" s="276"/>
    </row>
    <row r="1677" spans="19:23">
      <c r="S1677" s="275"/>
      <c r="T1677" s="274"/>
      <c r="W1677" s="276"/>
    </row>
    <row r="1678" spans="19:23">
      <c r="S1678" s="275"/>
      <c r="T1678" s="274"/>
      <c r="W1678" s="276"/>
    </row>
    <row r="1679" spans="19:23">
      <c r="S1679" s="275"/>
      <c r="T1679" s="274"/>
      <c r="W1679" s="276"/>
    </row>
    <row r="1680" spans="19:23">
      <c r="S1680" s="275"/>
      <c r="T1680" s="274"/>
      <c r="W1680" s="276"/>
    </row>
    <row r="1681" spans="19:23">
      <c r="S1681" s="275"/>
      <c r="T1681" s="274"/>
      <c r="W1681" s="276"/>
    </row>
    <row r="1682" spans="19:23">
      <c r="S1682" s="275"/>
      <c r="T1682" s="274"/>
      <c r="W1682" s="276"/>
    </row>
    <row r="1683" spans="19:23">
      <c r="S1683" s="275"/>
      <c r="T1683" s="274"/>
      <c r="W1683" s="276"/>
    </row>
    <row r="1684" spans="19:23">
      <c r="S1684" s="275"/>
      <c r="T1684" s="274"/>
      <c r="W1684" s="276"/>
    </row>
    <row r="1685" spans="19:23">
      <c r="S1685" s="275"/>
      <c r="T1685" s="274"/>
      <c r="W1685" s="276"/>
    </row>
    <row r="1686" spans="19:23">
      <c r="S1686" s="275"/>
      <c r="T1686" s="274"/>
      <c r="W1686" s="276"/>
    </row>
    <row r="1687" spans="19:23">
      <c r="S1687" s="275"/>
      <c r="T1687" s="274"/>
      <c r="W1687" s="276"/>
    </row>
    <row r="1688" spans="19:23">
      <c r="S1688" s="275"/>
      <c r="T1688" s="274"/>
      <c r="W1688" s="276"/>
    </row>
    <row r="1689" spans="19:23">
      <c r="S1689" s="275"/>
      <c r="T1689" s="274"/>
      <c r="W1689" s="276"/>
    </row>
    <row r="1690" spans="19:23">
      <c r="S1690" s="275"/>
      <c r="T1690" s="274"/>
      <c r="W1690" s="276"/>
    </row>
    <row r="1691" spans="19:23">
      <c r="S1691" s="275"/>
      <c r="T1691" s="274"/>
      <c r="W1691" s="276"/>
    </row>
    <row r="1692" spans="19:23">
      <c r="S1692" s="275"/>
      <c r="T1692" s="274"/>
      <c r="W1692" s="276"/>
    </row>
    <row r="1693" spans="19:23">
      <c r="S1693" s="275"/>
      <c r="T1693" s="274"/>
      <c r="W1693" s="276"/>
    </row>
    <row r="1694" spans="19:23">
      <c r="S1694" s="275"/>
      <c r="T1694" s="274"/>
      <c r="W1694" s="276"/>
    </row>
    <row r="1695" spans="19:23">
      <c r="S1695" s="275"/>
      <c r="T1695" s="274"/>
      <c r="W1695" s="276"/>
    </row>
    <row r="1696" spans="19:23">
      <c r="S1696" s="275"/>
      <c r="T1696" s="274"/>
      <c r="W1696" s="276"/>
    </row>
    <row r="1697" spans="19:23">
      <c r="S1697" s="275"/>
      <c r="T1697" s="274"/>
      <c r="W1697" s="276"/>
    </row>
    <row r="1698" spans="19:23">
      <c r="S1698" s="275"/>
      <c r="T1698" s="274"/>
      <c r="W1698" s="276"/>
    </row>
    <row r="1699" spans="19:23">
      <c r="S1699" s="275"/>
      <c r="T1699" s="274"/>
      <c r="W1699" s="276"/>
    </row>
    <row r="1700" spans="19:23">
      <c r="S1700" s="275"/>
      <c r="T1700" s="274"/>
      <c r="W1700" s="276"/>
    </row>
    <row r="1701" spans="19:23">
      <c r="S1701" s="275"/>
      <c r="T1701" s="274"/>
      <c r="W1701" s="276"/>
    </row>
    <row r="1702" spans="19:23">
      <c r="S1702" s="275"/>
      <c r="T1702" s="274"/>
      <c r="W1702" s="276"/>
    </row>
    <row r="1703" spans="19:23">
      <c r="S1703" s="275"/>
      <c r="T1703" s="274"/>
      <c r="W1703" s="276"/>
    </row>
    <row r="1704" spans="19:23">
      <c r="S1704" s="275"/>
      <c r="T1704" s="274"/>
      <c r="W1704" s="276"/>
    </row>
    <row r="1705" spans="19:23">
      <c r="S1705" s="275"/>
      <c r="T1705" s="274"/>
      <c r="W1705" s="276"/>
    </row>
    <row r="1706" spans="19:23">
      <c r="S1706" s="275"/>
      <c r="T1706" s="274"/>
      <c r="W1706" s="276"/>
    </row>
    <row r="1707" spans="19:23">
      <c r="S1707" s="275"/>
      <c r="T1707" s="274"/>
      <c r="W1707" s="276"/>
    </row>
    <row r="1708" spans="19:23">
      <c r="S1708" s="275"/>
      <c r="T1708" s="274"/>
      <c r="W1708" s="276"/>
    </row>
    <row r="1709" spans="19:23">
      <c r="S1709" s="275"/>
      <c r="T1709" s="274"/>
      <c r="W1709" s="276"/>
    </row>
    <row r="1710" spans="19:23">
      <c r="S1710" s="275"/>
      <c r="T1710" s="274"/>
      <c r="W1710" s="276"/>
    </row>
    <row r="1711" spans="19:23">
      <c r="S1711" s="275"/>
      <c r="T1711" s="274"/>
      <c r="W1711" s="276"/>
    </row>
    <row r="1712" spans="19:23">
      <c r="S1712" s="275"/>
      <c r="T1712" s="274"/>
      <c r="W1712" s="276"/>
    </row>
    <row r="1713" spans="19:23">
      <c r="S1713" s="275"/>
      <c r="T1713" s="274"/>
      <c r="W1713" s="276"/>
    </row>
    <row r="1714" spans="19:23">
      <c r="S1714" s="275"/>
      <c r="T1714" s="274"/>
      <c r="W1714" s="276"/>
    </row>
    <row r="1715" spans="19:23">
      <c r="S1715" s="275"/>
      <c r="T1715" s="274"/>
      <c r="W1715" s="276"/>
    </row>
    <row r="1716" spans="19:23">
      <c r="S1716" s="275"/>
      <c r="T1716" s="274"/>
      <c r="W1716" s="276"/>
    </row>
    <row r="1717" spans="19:23">
      <c r="S1717" s="275"/>
      <c r="T1717" s="274"/>
      <c r="W1717" s="276"/>
    </row>
    <row r="1718" spans="19:23">
      <c r="S1718" s="275"/>
      <c r="T1718" s="274"/>
      <c r="W1718" s="276"/>
    </row>
    <row r="1719" spans="19:23">
      <c r="S1719" s="275"/>
      <c r="T1719" s="274"/>
      <c r="W1719" s="276"/>
    </row>
    <row r="1720" spans="19:23">
      <c r="S1720" s="275"/>
      <c r="T1720" s="274"/>
      <c r="W1720" s="276"/>
    </row>
    <row r="1721" spans="19:23">
      <c r="S1721" s="275"/>
      <c r="T1721" s="274"/>
      <c r="W1721" s="276"/>
    </row>
    <row r="1722" spans="19:23">
      <c r="S1722" s="275"/>
      <c r="T1722" s="274"/>
      <c r="W1722" s="276"/>
    </row>
    <row r="1723" spans="19:23">
      <c r="S1723" s="275"/>
      <c r="T1723" s="274"/>
      <c r="W1723" s="276"/>
    </row>
    <row r="1724" spans="19:23">
      <c r="S1724" s="275"/>
      <c r="T1724" s="274"/>
      <c r="W1724" s="276"/>
    </row>
    <row r="1725" spans="19:23">
      <c r="S1725" s="275"/>
      <c r="T1725" s="274"/>
      <c r="W1725" s="276"/>
    </row>
    <row r="1726" spans="19:23">
      <c r="S1726" s="275"/>
      <c r="T1726" s="274"/>
      <c r="W1726" s="276"/>
    </row>
    <row r="1727" spans="19:23">
      <c r="S1727" s="275"/>
      <c r="T1727" s="274"/>
      <c r="W1727" s="276"/>
    </row>
    <row r="1728" spans="19:23">
      <c r="S1728" s="275"/>
      <c r="T1728" s="274"/>
      <c r="W1728" s="276"/>
    </row>
    <row r="1729" spans="19:23">
      <c r="S1729" s="275"/>
      <c r="T1729" s="274"/>
      <c r="W1729" s="276"/>
    </row>
    <row r="1730" spans="19:23">
      <c r="S1730" s="275"/>
      <c r="T1730" s="274"/>
      <c r="W1730" s="276"/>
    </row>
    <row r="1731" spans="19:23">
      <c r="S1731" s="275"/>
      <c r="T1731" s="274"/>
      <c r="W1731" s="276"/>
    </row>
    <row r="1732" spans="19:23">
      <c r="S1732" s="275"/>
      <c r="T1732" s="274"/>
      <c r="W1732" s="276"/>
    </row>
    <row r="1733" spans="19:23">
      <c r="S1733" s="275"/>
      <c r="T1733" s="274"/>
      <c r="W1733" s="276"/>
    </row>
    <row r="1734" spans="19:23">
      <c r="S1734" s="275"/>
      <c r="T1734" s="274"/>
      <c r="W1734" s="276"/>
    </row>
    <row r="1735" spans="19:23">
      <c r="S1735" s="275"/>
      <c r="T1735" s="274"/>
      <c r="W1735" s="276"/>
    </row>
    <row r="1736" spans="19:23">
      <c r="S1736" s="275"/>
      <c r="T1736" s="274"/>
      <c r="W1736" s="276"/>
    </row>
    <row r="1737" spans="19:23">
      <c r="S1737" s="275"/>
      <c r="T1737" s="274"/>
      <c r="W1737" s="276"/>
    </row>
    <row r="1738" spans="19:23">
      <c r="S1738" s="275"/>
      <c r="T1738" s="274"/>
      <c r="W1738" s="276"/>
    </row>
    <row r="1739" spans="19:23">
      <c r="S1739" s="275"/>
      <c r="T1739" s="274"/>
      <c r="W1739" s="276"/>
    </row>
    <row r="1740" spans="19:23">
      <c r="S1740" s="275"/>
      <c r="T1740" s="274"/>
      <c r="W1740" s="276"/>
    </row>
    <row r="1741" spans="19:23">
      <c r="S1741" s="275"/>
      <c r="T1741" s="274"/>
      <c r="W1741" s="276"/>
    </row>
    <row r="1742" spans="19:23">
      <c r="S1742" s="275"/>
      <c r="T1742" s="274"/>
      <c r="W1742" s="276"/>
    </row>
    <row r="1743" spans="19:23">
      <c r="S1743" s="275"/>
      <c r="T1743" s="274"/>
      <c r="W1743" s="276"/>
    </row>
    <row r="1744" spans="19:23">
      <c r="S1744" s="275"/>
      <c r="T1744" s="274"/>
      <c r="W1744" s="276"/>
    </row>
    <row r="1745" spans="19:23">
      <c r="S1745" s="275"/>
      <c r="T1745" s="274"/>
      <c r="W1745" s="276"/>
    </row>
    <row r="1746" spans="19:23">
      <c r="S1746" s="275"/>
      <c r="T1746" s="274"/>
      <c r="W1746" s="276"/>
    </row>
    <row r="1747" spans="19:23">
      <c r="S1747" s="275"/>
      <c r="T1747" s="274"/>
      <c r="W1747" s="276"/>
    </row>
    <row r="1748" spans="19:23">
      <c r="S1748" s="275"/>
      <c r="T1748" s="274"/>
      <c r="W1748" s="276"/>
    </row>
    <row r="1749" spans="19:23">
      <c r="S1749" s="275"/>
      <c r="T1749" s="274"/>
      <c r="W1749" s="276"/>
    </row>
    <row r="1750" spans="19:23">
      <c r="S1750" s="275"/>
      <c r="T1750" s="274"/>
      <c r="W1750" s="276"/>
    </row>
    <row r="1751" spans="19:23">
      <c r="S1751" s="275"/>
      <c r="T1751" s="274"/>
      <c r="W1751" s="276"/>
    </row>
    <row r="1752" spans="19:23">
      <c r="S1752" s="275"/>
      <c r="T1752" s="274"/>
      <c r="W1752" s="276"/>
    </row>
    <row r="1753" spans="19:23">
      <c r="S1753" s="275"/>
      <c r="T1753" s="274"/>
      <c r="W1753" s="276"/>
    </row>
    <row r="1754" spans="19:23">
      <c r="S1754" s="275"/>
      <c r="T1754" s="274"/>
      <c r="W1754" s="276"/>
    </row>
    <row r="1755" spans="19:23">
      <c r="S1755" s="275"/>
      <c r="T1755" s="274"/>
      <c r="W1755" s="276"/>
    </row>
    <row r="1756" spans="19:23">
      <c r="S1756" s="275"/>
      <c r="T1756" s="274"/>
      <c r="W1756" s="276"/>
    </row>
    <row r="1757" spans="19:23">
      <c r="S1757" s="275"/>
      <c r="T1757" s="274"/>
      <c r="W1757" s="276"/>
    </row>
    <row r="1758" spans="19:23">
      <c r="S1758" s="275"/>
      <c r="T1758" s="274"/>
      <c r="W1758" s="276"/>
    </row>
    <row r="1759" spans="19:23">
      <c r="S1759" s="275"/>
      <c r="T1759" s="274"/>
      <c r="W1759" s="276"/>
    </row>
    <row r="1760" spans="19:23">
      <c r="S1760" s="275"/>
      <c r="T1760" s="274"/>
      <c r="W1760" s="276"/>
    </row>
    <row r="1761" spans="19:23">
      <c r="S1761" s="275"/>
      <c r="T1761" s="274"/>
      <c r="W1761" s="276"/>
    </row>
    <row r="1762" spans="19:23">
      <c r="S1762" s="275"/>
      <c r="T1762" s="274"/>
      <c r="W1762" s="276"/>
    </row>
    <row r="1763" spans="19:23">
      <c r="S1763" s="275"/>
      <c r="T1763" s="274"/>
      <c r="W1763" s="276"/>
    </row>
    <row r="1764" spans="19:23">
      <c r="S1764" s="275"/>
      <c r="T1764" s="274"/>
      <c r="W1764" s="276"/>
    </row>
    <row r="1765" spans="19:23">
      <c r="S1765" s="275"/>
      <c r="T1765" s="274"/>
      <c r="W1765" s="276"/>
    </row>
    <row r="1766" spans="19:23">
      <c r="S1766" s="275"/>
      <c r="T1766" s="274"/>
      <c r="W1766" s="276"/>
    </row>
    <row r="1767" spans="19:23">
      <c r="S1767" s="275"/>
      <c r="T1767" s="274"/>
      <c r="W1767" s="276"/>
    </row>
    <row r="1768" spans="19:23">
      <c r="S1768" s="275"/>
      <c r="T1768" s="274"/>
      <c r="W1768" s="276"/>
    </row>
    <row r="1769" spans="19:23">
      <c r="S1769" s="275"/>
      <c r="T1769" s="274"/>
      <c r="W1769" s="276"/>
    </row>
    <row r="1770" spans="19:23">
      <c r="S1770" s="275"/>
      <c r="T1770" s="274"/>
      <c r="W1770" s="276"/>
    </row>
    <row r="1771" spans="19:23">
      <c r="S1771" s="275"/>
      <c r="T1771" s="274"/>
      <c r="W1771" s="276"/>
    </row>
    <row r="1772" spans="19:23">
      <c r="S1772" s="275"/>
      <c r="T1772" s="274"/>
      <c r="W1772" s="276"/>
    </row>
    <row r="1773" spans="19:23">
      <c r="S1773" s="275"/>
      <c r="T1773" s="274"/>
      <c r="W1773" s="276"/>
    </row>
    <row r="1774" spans="19:23">
      <c r="S1774" s="275"/>
      <c r="T1774" s="274"/>
      <c r="W1774" s="276"/>
    </row>
    <row r="1775" spans="19:23">
      <c r="S1775" s="275"/>
      <c r="T1775" s="274"/>
      <c r="W1775" s="276"/>
    </row>
    <row r="1776" spans="19:23">
      <c r="S1776" s="275"/>
      <c r="T1776" s="274"/>
      <c r="W1776" s="276"/>
    </row>
    <row r="1777" spans="19:23">
      <c r="S1777" s="275"/>
      <c r="T1777" s="274"/>
      <c r="W1777" s="276"/>
    </row>
    <row r="1778" spans="19:23">
      <c r="S1778" s="275"/>
      <c r="T1778" s="274"/>
      <c r="W1778" s="276"/>
    </row>
    <row r="1779" spans="19:23">
      <c r="S1779" s="275"/>
      <c r="T1779" s="274"/>
      <c r="W1779" s="276"/>
    </row>
    <row r="1780" spans="19:23">
      <c r="S1780" s="275"/>
      <c r="T1780" s="274"/>
      <c r="W1780" s="276"/>
    </row>
    <row r="1781" spans="19:23">
      <c r="S1781" s="275"/>
      <c r="T1781" s="274"/>
      <c r="W1781" s="276"/>
    </row>
    <row r="1782" spans="19:23">
      <c r="S1782" s="275"/>
      <c r="T1782" s="274"/>
      <c r="W1782" s="276"/>
    </row>
    <row r="1783" spans="19:23">
      <c r="S1783" s="275"/>
      <c r="T1783" s="274"/>
      <c r="W1783" s="276"/>
    </row>
    <row r="1784" spans="19:23">
      <c r="S1784" s="275"/>
      <c r="T1784" s="274"/>
      <c r="W1784" s="276"/>
    </row>
    <row r="1785" spans="19:23">
      <c r="S1785" s="275"/>
      <c r="T1785" s="274"/>
      <c r="W1785" s="276"/>
    </row>
    <row r="1786" spans="19:23">
      <c r="S1786" s="275"/>
      <c r="T1786" s="274"/>
      <c r="W1786" s="276"/>
    </row>
    <row r="1787" spans="19:23">
      <c r="S1787" s="275"/>
      <c r="T1787" s="274"/>
      <c r="W1787" s="276"/>
    </row>
    <row r="1788" spans="19:23">
      <c r="S1788" s="275"/>
      <c r="T1788" s="274"/>
      <c r="W1788" s="276"/>
    </row>
    <row r="1789" spans="19:23">
      <c r="S1789" s="275"/>
      <c r="T1789" s="274"/>
      <c r="W1789" s="276"/>
    </row>
    <row r="1790" spans="19:23">
      <c r="S1790" s="275"/>
      <c r="T1790" s="274"/>
      <c r="W1790" s="276"/>
    </row>
    <row r="1791" spans="19:23">
      <c r="S1791" s="275"/>
      <c r="T1791" s="274"/>
      <c r="W1791" s="276"/>
    </row>
    <row r="1792" spans="19:23">
      <c r="S1792" s="275"/>
      <c r="T1792" s="274"/>
      <c r="W1792" s="276"/>
    </row>
    <row r="1793" spans="19:23">
      <c r="S1793" s="275"/>
      <c r="T1793" s="274"/>
      <c r="W1793" s="276"/>
    </row>
    <row r="1794" spans="19:23">
      <c r="S1794" s="275"/>
      <c r="T1794" s="274"/>
      <c r="W1794" s="276"/>
    </row>
    <row r="1795" spans="19:23">
      <c r="S1795" s="275"/>
      <c r="T1795" s="274"/>
      <c r="W1795" s="276"/>
    </row>
    <row r="1796" spans="19:23">
      <c r="S1796" s="275"/>
      <c r="T1796" s="274"/>
      <c r="W1796" s="276"/>
    </row>
    <row r="1797" spans="19:23">
      <c r="S1797" s="275"/>
      <c r="T1797" s="274"/>
      <c r="W1797" s="276"/>
    </row>
    <row r="1798" spans="19:23">
      <c r="S1798" s="275"/>
      <c r="T1798" s="274"/>
      <c r="W1798" s="276"/>
    </row>
    <row r="1799" spans="19:23">
      <c r="S1799" s="275"/>
      <c r="T1799" s="274"/>
      <c r="W1799" s="276"/>
    </row>
    <row r="1800" spans="19:23">
      <c r="S1800" s="275"/>
      <c r="T1800" s="274"/>
      <c r="W1800" s="276"/>
    </row>
    <row r="1801" spans="19:23">
      <c r="S1801" s="275"/>
      <c r="T1801" s="274"/>
      <c r="W1801" s="276"/>
    </row>
    <row r="1802" spans="19:23">
      <c r="S1802" s="275"/>
      <c r="T1802" s="274"/>
      <c r="W1802" s="276"/>
    </row>
    <row r="1803" spans="19:23">
      <c r="S1803" s="275"/>
      <c r="T1803" s="274"/>
      <c r="W1803" s="276"/>
    </row>
    <row r="1804" spans="19:23">
      <c r="S1804" s="275"/>
      <c r="T1804" s="274"/>
      <c r="W1804" s="276"/>
    </row>
    <row r="1805" spans="19:23">
      <c r="S1805" s="275"/>
      <c r="T1805" s="274"/>
      <c r="W1805" s="276"/>
    </row>
    <row r="1806" spans="19:23">
      <c r="S1806" s="275"/>
      <c r="T1806" s="274"/>
      <c r="W1806" s="276"/>
    </row>
    <row r="1807" spans="19:23">
      <c r="S1807" s="275"/>
      <c r="T1807" s="274"/>
      <c r="W1807" s="276"/>
    </row>
    <row r="1808" spans="19:23">
      <c r="S1808" s="275"/>
      <c r="T1808" s="274"/>
      <c r="W1808" s="276"/>
    </row>
    <row r="1809" spans="19:23">
      <c r="S1809" s="275"/>
      <c r="T1809" s="274"/>
      <c r="W1809" s="276"/>
    </row>
    <row r="1810" spans="19:23">
      <c r="S1810" s="275"/>
      <c r="T1810" s="274"/>
      <c r="W1810" s="276"/>
    </row>
    <row r="1811" spans="19:23">
      <c r="S1811" s="275"/>
      <c r="T1811" s="274"/>
      <c r="W1811" s="276"/>
    </row>
    <row r="1812" spans="19:23">
      <c r="S1812" s="275"/>
      <c r="T1812" s="274"/>
      <c r="W1812" s="276"/>
    </row>
    <row r="1813" spans="19:23">
      <c r="S1813" s="275"/>
      <c r="T1813" s="274"/>
      <c r="W1813" s="276"/>
    </row>
    <row r="1814" spans="19:23">
      <c r="S1814" s="275"/>
      <c r="T1814" s="274"/>
      <c r="W1814" s="276"/>
    </row>
    <row r="1815" spans="19:23">
      <c r="S1815" s="275"/>
      <c r="T1815" s="274"/>
      <c r="W1815" s="276"/>
    </row>
    <row r="1816" spans="19:23">
      <c r="S1816" s="275"/>
      <c r="T1816" s="274"/>
      <c r="W1816" s="276"/>
    </row>
    <row r="1817" spans="19:23">
      <c r="S1817" s="275"/>
      <c r="T1817" s="274"/>
      <c r="W1817" s="276"/>
    </row>
    <row r="1818" spans="19:23">
      <c r="S1818" s="275"/>
      <c r="T1818" s="274"/>
      <c r="W1818" s="276"/>
    </row>
    <row r="1819" spans="19:23">
      <c r="S1819" s="275"/>
      <c r="T1819" s="274"/>
      <c r="W1819" s="276"/>
    </row>
    <row r="1820" spans="19:23">
      <c r="S1820" s="275"/>
      <c r="T1820" s="274"/>
      <c r="W1820" s="276"/>
    </row>
    <row r="1821" spans="19:23">
      <c r="S1821" s="275"/>
      <c r="T1821" s="274"/>
      <c r="W1821" s="276"/>
    </row>
    <row r="1822" spans="19:23">
      <c r="S1822" s="275"/>
      <c r="T1822" s="274"/>
      <c r="W1822" s="276"/>
    </row>
    <row r="1823" spans="19:23">
      <c r="S1823" s="275"/>
      <c r="T1823" s="274"/>
      <c r="W1823" s="276"/>
    </row>
    <row r="1824" spans="19:23">
      <c r="S1824" s="275"/>
      <c r="T1824" s="274"/>
      <c r="W1824" s="276"/>
    </row>
    <row r="1825" spans="19:23">
      <c r="S1825" s="275"/>
      <c r="T1825" s="274"/>
      <c r="W1825" s="276"/>
    </row>
    <row r="1826" spans="19:23">
      <c r="S1826" s="275"/>
      <c r="T1826" s="274"/>
      <c r="W1826" s="276"/>
    </row>
    <row r="1827" spans="19:23">
      <c r="S1827" s="275"/>
      <c r="T1827" s="274"/>
      <c r="W1827" s="276"/>
    </row>
    <row r="1828" spans="19:23">
      <c r="S1828" s="275"/>
      <c r="T1828" s="274"/>
      <c r="W1828" s="276"/>
    </row>
    <row r="1829" spans="19:23">
      <c r="S1829" s="275"/>
      <c r="T1829" s="274"/>
      <c r="W1829" s="276"/>
    </row>
    <row r="1830" spans="19:23">
      <c r="S1830" s="275"/>
      <c r="T1830" s="274"/>
      <c r="W1830" s="276"/>
    </row>
    <row r="1831" spans="19:23">
      <c r="S1831" s="275"/>
      <c r="T1831" s="274"/>
      <c r="W1831" s="276"/>
    </row>
    <row r="1832" spans="19:23">
      <c r="S1832" s="275"/>
      <c r="T1832" s="274"/>
      <c r="W1832" s="276"/>
    </row>
    <row r="1833" spans="19:23">
      <c r="S1833" s="275"/>
      <c r="T1833" s="274"/>
      <c r="W1833" s="276"/>
    </row>
    <row r="1834" spans="19:23">
      <c r="S1834" s="275"/>
      <c r="T1834" s="274"/>
      <c r="W1834" s="276"/>
    </row>
    <row r="1835" spans="19:23">
      <c r="S1835" s="275"/>
      <c r="T1835" s="274"/>
      <c r="W1835" s="276"/>
    </row>
    <row r="1836" spans="19:23">
      <c r="S1836" s="275"/>
      <c r="T1836" s="274"/>
      <c r="W1836" s="276"/>
    </row>
    <row r="1837" spans="19:23">
      <c r="S1837" s="275"/>
      <c r="T1837" s="274"/>
      <c r="W1837" s="276"/>
    </row>
    <row r="1838" spans="19:23">
      <c r="S1838" s="275"/>
      <c r="T1838" s="274"/>
      <c r="W1838" s="276"/>
    </row>
    <row r="1839" spans="19:23">
      <c r="S1839" s="275"/>
      <c r="T1839" s="274"/>
      <c r="W1839" s="276"/>
    </row>
    <row r="1840" spans="19:23">
      <c r="S1840" s="275"/>
      <c r="T1840" s="274"/>
      <c r="W1840" s="276"/>
    </row>
    <row r="1841" spans="19:23">
      <c r="S1841" s="275"/>
      <c r="T1841" s="274"/>
      <c r="W1841" s="276"/>
    </row>
    <row r="1842" spans="19:23">
      <c r="S1842" s="275"/>
      <c r="T1842" s="274"/>
      <c r="W1842" s="276"/>
    </row>
    <row r="1843" spans="19:23">
      <c r="S1843" s="275"/>
      <c r="T1843" s="274"/>
      <c r="W1843" s="276"/>
    </row>
    <row r="1844" spans="19:23">
      <c r="S1844" s="275"/>
      <c r="T1844" s="274"/>
      <c r="W1844" s="276"/>
    </row>
    <row r="1845" spans="19:23">
      <c r="S1845" s="275"/>
      <c r="T1845" s="274"/>
      <c r="W1845" s="276"/>
    </row>
    <row r="1846" spans="19:23">
      <c r="S1846" s="275"/>
      <c r="T1846" s="274"/>
      <c r="W1846" s="276"/>
    </row>
    <row r="1847" spans="19:23">
      <c r="S1847" s="275"/>
      <c r="T1847" s="274"/>
      <c r="W1847" s="276"/>
    </row>
    <row r="1848" spans="19:23">
      <c r="S1848" s="275"/>
      <c r="T1848" s="274"/>
      <c r="W1848" s="276"/>
    </row>
    <row r="1849" spans="19:23">
      <c r="S1849" s="275"/>
      <c r="T1849" s="274"/>
      <c r="W1849" s="276"/>
    </row>
    <row r="1850" spans="19:23">
      <c r="S1850" s="275"/>
      <c r="T1850" s="274"/>
      <c r="W1850" s="276"/>
    </row>
    <row r="1851" spans="19:23">
      <c r="S1851" s="275"/>
      <c r="T1851" s="274"/>
      <c r="W1851" s="276"/>
    </row>
    <row r="1852" spans="19:23">
      <c r="S1852" s="275"/>
      <c r="T1852" s="274"/>
      <c r="W1852" s="276"/>
    </row>
    <row r="1853" spans="19:23">
      <c r="S1853" s="275"/>
      <c r="T1853" s="274"/>
      <c r="W1853" s="276"/>
    </row>
    <row r="1854" spans="19:23">
      <c r="S1854" s="275"/>
      <c r="T1854" s="274"/>
      <c r="W1854" s="276"/>
    </row>
    <row r="1855" spans="19:23">
      <c r="S1855" s="275"/>
      <c r="T1855" s="274"/>
      <c r="W1855" s="276"/>
    </row>
    <row r="1856" spans="19:23">
      <c r="S1856" s="275"/>
      <c r="T1856" s="274"/>
      <c r="W1856" s="276"/>
    </row>
    <row r="1857" spans="19:23">
      <c r="S1857" s="275"/>
      <c r="T1857" s="274"/>
      <c r="W1857" s="276"/>
    </row>
    <row r="1858" spans="19:23">
      <c r="S1858" s="275"/>
      <c r="T1858" s="274"/>
      <c r="W1858" s="276"/>
    </row>
    <row r="1859" spans="19:23">
      <c r="S1859" s="275"/>
      <c r="T1859" s="274"/>
      <c r="W1859" s="276"/>
    </row>
    <row r="1860" spans="19:23">
      <c r="S1860" s="275"/>
      <c r="T1860" s="274"/>
      <c r="W1860" s="276"/>
    </row>
    <row r="1861" spans="19:23">
      <c r="S1861" s="275"/>
      <c r="T1861" s="274"/>
      <c r="W1861" s="276"/>
    </row>
    <row r="1862" spans="19:23">
      <c r="S1862" s="275"/>
      <c r="T1862" s="274"/>
      <c r="W1862" s="276"/>
    </row>
    <row r="1863" spans="19:23">
      <c r="S1863" s="275"/>
      <c r="T1863" s="274"/>
      <c r="W1863" s="276"/>
    </row>
    <row r="1864" spans="19:23">
      <c r="S1864" s="275"/>
      <c r="T1864" s="274"/>
      <c r="W1864" s="276"/>
    </row>
    <row r="1865" spans="19:23">
      <c r="S1865" s="275"/>
      <c r="T1865" s="274"/>
      <c r="W1865" s="276"/>
    </row>
    <row r="1866" spans="19:23">
      <c r="S1866" s="275"/>
      <c r="T1866" s="274"/>
      <c r="W1866" s="276"/>
    </row>
    <row r="1867" spans="19:23">
      <c r="S1867" s="275"/>
      <c r="T1867" s="274"/>
      <c r="W1867" s="276"/>
    </row>
    <row r="1868" spans="19:23">
      <c r="S1868" s="275"/>
      <c r="T1868" s="274"/>
      <c r="W1868" s="276"/>
    </row>
    <row r="1869" spans="19:23">
      <c r="S1869" s="275"/>
      <c r="T1869" s="274"/>
      <c r="W1869" s="276"/>
    </row>
    <row r="1870" spans="19:23">
      <c r="S1870" s="275"/>
      <c r="T1870" s="274"/>
      <c r="W1870" s="276"/>
    </row>
    <row r="1871" spans="19:23">
      <c r="S1871" s="275"/>
      <c r="T1871" s="274"/>
      <c r="W1871" s="276"/>
    </row>
    <row r="1872" spans="19:23">
      <c r="S1872" s="275"/>
      <c r="T1872" s="274"/>
      <c r="W1872" s="276"/>
    </row>
    <row r="1873" spans="19:23">
      <c r="S1873" s="275"/>
      <c r="T1873" s="274"/>
      <c r="W1873" s="276"/>
    </row>
    <row r="1874" spans="19:23">
      <c r="S1874" s="275"/>
      <c r="T1874" s="274"/>
      <c r="W1874" s="276"/>
    </row>
    <row r="1875" spans="19:23">
      <c r="S1875" s="275"/>
      <c r="T1875" s="274"/>
      <c r="W1875" s="276"/>
    </row>
    <row r="1876" spans="19:23">
      <c r="S1876" s="275"/>
      <c r="T1876" s="274"/>
      <c r="W1876" s="276"/>
    </row>
    <row r="1877" spans="19:23">
      <c r="S1877" s="275"/>
      <c r="T1877" s="274"/>
      <c r="W1877" s="276"/>
    </row>
    <row r="1878" spans="19:23">
      <c r="S1878" s="275"/>
      <c r="T1878" s="274"/>
      <c r="W1878" s="276"/>
    </row>
    <row r="1879" spans="19:23">
      <c r="S1879" s="275"/>
      <c r="T1879" s="274"/>
      <c r="W1879" s="276"/>
    </row>
    <row r="1880" spans="19:23">
      <c r="S1880" s="275"/>
      <c r="T1880" s="274"/>
      <c r="W1880" s="276"/>
    </row>
    <row r="1881" spans="19:23">
      <c r="S1881" s="275"/>
      <c r="T1881" s="274"/>
      <c r="W1881" s="276"/>
    </row>
    <row r="1882" spans="19:23">
      <c r="S1882" s="275"/>
      <c r="T1882" s="274"/>
      <c r="W1882" s="276"/>
    </row>
    <row r="1883" spans="19:23">
      <c r="S1883" s="275"/>
      <c r="T1883" s="274"/>
      <c r="W1883" s="276"/>
    </row>
    <row r="1884" spans="19:23">
      <c r="S1884" s="275"/>
      <c r="T1884" s="274"/>
      <c r="W1884" s="276"/>
    </row>
    <row r="1885" spans="19:23">
      <c r="S1885" s="275"/>
      <c r="T1885" s="274"/>
      <c r="W1885" s="276"/>
    </row>
    <row r="1886" spans="19:23">
      <c r="S1886" s="275"/>
      <c r="T1886" s="274"/>
      <c r="W1886" s="276"/>
    </row>
    <row r="1887" spans="19:23">
      <c r="S1887" s="275"/>
      <c r="T1887" s="274"/>
      <c r="W1887" s="276"/>
    </row>
    <row r="1888" spans="19:23">
      <c r="S1888" s="275"/>
      <c r="T1888" s="274"/>
      <c r="W1888" s="276"/>
    </row>
    <row r="1889" spans="19:23">
      <c r="S1889" s="275"/>
      <c r="T1889" s="274"/>
      <c r="W1889" s="276"/>
    </row>
    <row r="1890" spans="19:23">
      <c r="S1890" s="275"/>
      <c r="T1890" s="274"/>
      <c r="W1890" s="276"/>
    </row>
    <row r="1891" spans="19:23">
      <c r="S1891" s="275"/>
      <c r="T1891" s="274"/>
      <c r="W1891" s="276"/>
    </row>
    <row r="1892" spans="19:23">
      <c r="S1892" s="275"/>
      <c r="T1892" s="274"/>
      <c r="W1892" s="276"/>
    </row>
    <row r="1893" spans="19:23">
      <c r="S1893" s="275"/>
      <c r="T1893" s="274"/>
      <c r="W1893" s="276"/>
    </row>
    <row r="1894" spans="19:23">
      <c r="S1894" s="275"/>
      <c r="T1894" s="274"/>
      <c r="W1894" s="276"/>
    </row>
    <row r="1895" spans="19:23">
      <c r="S1895" s="275"/>
      <c r="T1895" s="274"/>
      <c r="W1895" s="276"/>
    </row>
    <row r="1896" spans="19:23">
      <c r="S1896" s="275"/>
      <c r="T1896" s="274"/>
      <c r="W1896" s="276"/>
    </row>
    <row r="1897" spans="19:23">
      <c r="S1897" s="275"/>
      <c r="T1897" s="274"/>
      <c r="W1897" s="276"/>
    </row>
    <row r="1898" spans="19:23">
      <c r="S1898" s="275"/>
      <c r="T1898" s="274"/>
      <c r="W1898" s="276"/>
    </row>
    <row r="1899" spans="19:23">
      <c r="S1899" s="275"/>
      <c r="T1899" s="274"/>
      <c r="W1899" s="276"/>
    </row>
    <row r="1900" spans="19:23">
      <c r="S1900" s="275"/>
      <c r="T1900" s="274"/>
      <c r="W1900" s="276"/>
    </row>
    <row r="1901" spans="19:23">
      <c r="S1901" s="275"/>
      <c r="T1901" s="274"/>
      <c r="W1901" s="276"/>
    </row>
    <row r="1902" spans="19:23">
      <c r="S1902" s="275"/>
      <c r="T1902" s="274"/>
      <c r="W1902" s="276"/>
    </row>
    <row r="1903" spans="19:23">
      <c r="S1903" s="275"/>
      <c r="T1903" s="274"/>
      <c r="W1903" s="276"/>
    </row>
    <row r="1904" spans="19:23">
      <c r="S1904" s="275"/>
      <c r="T1904" s="274"/>
      <c r="W1904" s="276"/>
    </row>
    <row r="1905" spans="19:23">
      <c r="S1905" s="275"/>
      <c r="T1905" s="274"/>
      <c r="W1905" s="276"/>
    </row>
    <row r="1906" spans="19:23">
      <c r="S1906" s="275"/>
      <c r="T1906" s="274"/>
      <c r="W1906" s="276"/>
    </row>
    <row r="1907" spans="19:23">
      <c r="S1907" s="275"/>
      <c r="T1907" s="274"/>
      <c r="W1907" s="276"/>
    </row>
    <row r="1908" spans="19:23">
      <c r="S1908" s="275"/>
      <c r="T1908" s="274"/>
      <c r="W1908" s="276"/>
    </row>
    <row r="1909" spans="19:23">
      <c r="S1909" s="275"/>
      <c r="T1909" s="274"/>
      <c r="W1909" s="276"/>
    </row>
    <row r="1910" spans="19:23">
      <c r="S1910" s="275"/>
      <c r="T1910" s="274"/>
      <c r="W1910" s="276"/>
    </row>
    <row r="1911" spans="19:23">
      <c r="S1911" s="275"/>
      <c r="T1911" s="274"/>
      <c r="W1911" s="276"/>
    </row>
    <row r="1912" spans="19:23">
      <c r="S1912" s="275"/>
      <c r="T1912" s="274"/>
      <c r="W1912" s="276"/>
    </row>
    <row r="1913" spans="19:23">
      <c r="S1913" s="275"/>
      <c r="T1913" s="274"/>
      <c r="W1913" s="276"/>
    </row>
    <row r="1914" spans="19:23">
      <c r="S1914" s="275"/>
      <c r="T1914" s="274"/>
      <c r="W1914" s="276"/>
    </row>
    <row r="1915" spans="19:23">
      <c r="S1915" s="275"/>
      <c r="T1915" s="274"/>
      <c r="W1915" s="276"/>
    </row>
    <row r="1916" spans="19:23">
      <c r="S1916" s="275"/>
      <c r="T1916" s="274"/>
      <c r="W1916" s="276"/>
    </row>
    <row r="1917" spans="19:23">
      <c r="S1917" s="275"/>
      <c r="T1917" s="274"/>
      <c r="W1917" s="276"/>
    </row>
    <row r="1918" spans="19:23">
      <c r="S1918" s="275"/>
      <c r="T1918" s="274"/>
      <c r="W1918" s="276"/>
    </row>
    <row r="1919" spans="19:23">
      <c r="S1919" s="275"/>
      <c r="T1919" s="274"/>
      <c r="W1919" s="276"/>
    </row>
    <row r="1920" spans="19:23">
      <c r="S1920" s="275"/>
      <c r="T1920" s="274"/>
      <c r="W1920" s="276"/>
    </row>
    <row r="1921" spans="19:23">
      <c r="S1921" s="275"/>
      <c r="T1921" s="274"/>
      <c r="W1921" s="276"/>
    </row>
    <row r="1922" spans="19:23">
      <c r="S1922" s="275"/>
      <c r="T1922" s="274"/>
      <c r="W1922" s="276"/>
    </row>
    <row r="1923" spans="19:23">
      <c r="S1923" s="275"/>
      <c r="T1923" s="274"/>
      <c r="W1923" s="276"/>
    </row>
    <row r="1924" spans="19:23">
      <c r="S1924" s="275"/>
      <c r="T1924" s="274"/>
      <c r="W1924" s="276"/>
    </row>
    <row r="1925" spans="19:23">
      <c r="S1925" s="275"/>
      <c r="T1925" s="274"/>
      <c r="W1925" s="276"/>
    </row>
    <row r="1926" spans="19:23">
      <c r="S1926" s="275"/>
      <c r="T1926" s="274"/>
      <c r="W1926" s="276"/>
    </row>
    <row r="1927" spans="19:23">
      <c r="S1927" s="275"/>
      <c r="T1927" s="274"/>
      <c r="W1927" s="276"/>
    </row>
    <row r="1928" spans="19:23">
      <c r="S1928" s="275"/>
      <c r="T1928" s="274"/>
      <c r="W1928" s="276"/>
    </row>
    <row r="1929" spans="19:23">
      <c r="S1929" s="275"/>
      <c r="T1929" s="274"/>
      <c r="W1929" s="276"/>
    </row>
    <row r="1930" spans="19:23">
      <c r="S1930" s="275"/>
      <c r="T1930" s="274"/>
      <c r="W1930" s="276"/>
    </row>
    <row r="1931" spans="19:23">
      <c r="S1931" s="275"/>
      <c r="T1931" s="274"/>
      <c r="W1931" s="276"/>
    </row>
    <row r="1932" spans="19:23">
      <c r="S1932" s="275"/>
      <c r="T1932" s="274"/>
      <c r="W1932" s="276"/>
    </row>
    <row r="1933" spans="19:23">
      <c r="S1933" s="275"/>
      <c r="T1933" s="274"/>
      <c r="W1933" s="276"/>
    </row>
    <row r="1934" spans="19:23">
      <c r="S1934" s="275"/>
      <c r="T1934" s="274"/>
      <c r="W1934" s="276"/>
    </row>
    <row r="1935" spans="19:23">
      <c r="S1935" s="275"/>
      <c r="T1935" s="274"/>
      <c r="W1935" s="276"/>
    </row>
    <row r="1936" spans="19:23">
      <c r="S1936" s="275"/>
      <c r="T1936" s="274"/>
      <c r="W1936" s="276"/>
    </row>
    <row r="1937" spans="19:23">
      <c r="S1937" s="275"/>
      <c r="T1937" s="274"/>
      <c r="W1937" s="276"/>
    </row>
    <row r="1938" spans="19:23">
      <c r="S1938" s="275"/>
      <c r="T1938" s="274"/>
      <c r="W1938" s="276"/>
    </row>
    <row r="1939" spans="19:23">
      <c r="S1939" s="275"/>
      <c r="T1939" s="274"/>
      <c r="W1939" s="276"/>
    </row>
    <row r="1940" spans="19:23">
      <c r="S1940" s="275"/>
      <c r="T1940" s="274"/>
      <c r="W1940" s="276"/>
    </row>
    <row r="1941" spans="19:23">
      <c r="S1941" s="275"/>
      <c r="T1941" s="274"/>
      <c r="W1941" s="276"/>
    </row>
    <row r="1942" spans="19:23">
      <c r="S1942" s="275"/>
      <c r="T1942" s="274"/>
      <c r="W1942" s="276"/>
    </row>
    <row r="1943" spans="19:23">
      <c r="S1943" s="275"/>
      <c r="T1943" s="274"/>
      <c r="W1943" s="276"/>
    </row>
    <row r="1944" spans="19:23">
      <c r="S1944" s="275"/>
      <c r="T1944" s="274"/>
      <c r="W1944" s="276"/>
    </row>
    <row r="1945" spans="19:23">
      <c r="S1945" s="275"/>
      <c r="T1945" s="274"/>
      <c r="W1945" s="276"/>
    </row>
    <row r="1946" spans="19:23">
      <c r="S1946" s="275"/>
      <c r="T1946" s="274"/>
      <c r="W1946" s="276"/>
    </row>
    <row r="1947" spans="19:23">
      <c r="S1947" s="275"/>
      <c r="T1947" s="274"/>
      <c r="W1947" s="276"/>
    </row>
    <row r="1948" spans="19:23">
      <c r="S1948" s="275"/>
      <c r="T1948" s="274"/>
      <c r="W1948" s="276"/>
    </row>
    <row r="1949" spans="19:23">
      <c r="S1949" s="275"/>
      <c r="T1949" s="274"/>
      <c r="W1949" s="276"/>
    </row>
    <row r="1950" spans="19:23">
      <c r="S1950" s="275"/>
      <c r="T1950" s="274"/>
      <c r="W1950" s="276"/>
    </row>
    <row r="1951" spans="19:23">
      <c r="S1951" s="275"/>
      <c r="T1951" s="274"/>
      <c r="W1951" s="276"/>
    </row>
    <row r="1952" spans="19:23">
      <c r="S1952" s="275"/>
      <c r="T1952" s="274"/>
      <c r="W1952" s="276"/>
    </row>
    <row r="1953" spans="19:23">
      <c r="S1953" s="275"/>
      <c r="T1953" s="274"/>
      <c r="W1953" s="276"/>
    </row>
    <row r="1954" spans="19:23">
      <c r="S1954" s="275"/>
      <c r="T1954" s="274"/>
      <c r="W1954" s="276"/>
    </row>
    <row r="1955" spans="19:23">
      <c r="S1955" s="275"/>
      <c r="T1955" s="274"/>
      <c r="W1955" s="276"/>
    </row>
    <row r="1956" spans="19:23">
      <c r="S1956" s="275"/>
      <c r="T1956" s="274"/>
      <c r="W1956" s="276"/>
    </row>
    <row r="1957" spans="19:23">
      <c r="S1957" s="275"/>
      <c r="T1957" s="274"/>
      <c r="W1957" s="276"/>
    </row>
    <row r="1958" spans="19:23">
      <c r="S1958" s="275"/>
      <c r="T1958" s="274"/>
      <c r="W1958" s="276"/>
    </row>
    <row r="1959" spans="19:23">
      <c r="S1959" s="275"/>
      <c r="T1959" s="274"/>
      <c r="W1959" s="276"/>
    </row>
    <row r="1960" spans="19:23">
      <c r="S1960" s="275"/>
      <c r="T1960" s="274"/>
      <c r="W1960" s="276"/>
    </row>
    <row r="1961" spans="19:23">
      <c r="S1961" s="275"/>
      <c r="T1961" s="274"/>
      <c r="W1961" s="276"/>
    </row>
    <row r="1962" spans="19:23">
      <c r="S1962" s="275"/>
      <c r="T1962" s="274"/>
      <c r="W1962" s="276"/>
    </row>
    <row r="1963" spans="19:23">
      <c r="S1963" s="275"/>
      <c r="T1963" s="274"/>
      <c r="W1963" s="276"/>
    </row>
    <row r="1964" spans="19:23">
      <c r="S1964" s="275"/>
      <c r="T1964" s="274"/>
      <c r="W1964" s="276"/>
    </row>
    <row r="1965" spans="19:23">
      <c r="S1965" s="275"/>
      <c r="T1965" s="274"/>
      <c r="W1965" s="276"/>
    </row>
    <row r="1966" spans="19:23">
      <c r="S1966" s="275"/>
      <c r="T1966" s="274"/>
      <c r="W1966" s="276"/>
    </row>
    <row r="1967" spans="19:23">
      <c r="S1967" s="275"/>
      <c r="T1967" s="274"/>
      <c r="W1967" s="276"/>
    </row>
    <row r="1968" spans="19:23">
      <c r="S1968" s="275"/>
      <c r="T1968" s="274"/>
      <c r="W1968" s="276"/>
    </row>
    <row r="1969" spans="19:23">
      <c r="S1969" s="275"/>
      <c r="T1969" s="274"/>
      <c r="W1969" s="276"/>
    </row>
    <row r="1970" spans="19:23">
      <c r="S1970" s="275"/>
      <c r="T1970" s="274"/>
      <c r="W1970" s="276"/>
    </row>
    <row r="1971" spans="19:23">
      <c r="S1971" s="275"/>
      <c r="T1971" s="274"/>
      <c r="W1971" s="276"/>
    </row>
    <row r="1972" spans="19:23">
      <c r="S1972" s="275"/>
      <c r="T1972" s="274"/>
      <c r="W1972" s="276"/>
    </row>
    <row r="1973" spans="19:23">
      <c r="S1973" s="275"/>
      <c r="T1973" s="274"/>
      <c r="W1973" s="276"/>
    </row>
    <row r="1974" spans="19:23">
      <c r="S1974" s="275"/>
      <c r="T1974" s="274"/>
      <c r="W1974" s="276"/>
    </row>
    <row r="1975" spans="19:23">
      <c r="S1975" s="275"/>
      <c r="T1975" s="274"/>
      <c r="W1975" s="276"/>
    </row>
    <row r="1976" spans="19:23">
      <c r="S1976" s="275"/>
      <c r="T1976" s="274"/>
      <c r="W1976" s="276"/>
    </row>
    <row r="1977" spans="19:23">
      <c r="S1977" s="275"/>
      <c r="T1977" s="274"/>
      <c r="W1977" s="276"/>
    </row>
    <row r="1978" spans="19:23">
      <c r="S1978" s="275"/>
      <c r="T1978" s="274"/>
      <c r="W1978" s="276"/>
    </row>
    <row r="1979" spans="19:23">
      <c r="S1979" s="275"/>
      <c r="T1979" s="274"/>
      <c r="W1979" s="276"/>
    </row>
    <row r="1980" spans="19:23">
      <c r="S1980" s="275"/>
      <c r="T1980" s="274"/>
      <c r="W1980" s="276"/>
    </row>
    <row r="1981" spans="19:23">
      <c r="S1981" s="275"/>
      <c r="T1981" s="274"/>
      <c r="W1981" s="276"/>
    </row>
    <row r="1982" spans="19:23">
      <c r="S1982" s="275"/>
      <c r="T1982" s="274"/>
      <c r="W1982" s="276"/>
    </row>
    <row r="1983" spans="19:23">
      <c r="S1983" s="275"/>
      <c r="T1983" s="274"/>
      <c r="W1983" s="276"/>
    </row>
    <row r="1984" spans="19:23">
      <c r="S1984" s="275"/>
      <c r="T1984" s="274"/>
      <c r="W1984" s="276"/>
    </row>
    <row r="1985" spans="19:23">
      <c r="S1985" s="275"/>
      <c r="T1985" s="274"/>
      <c r="W1985" s="276"/>
    </row>
    <row r="1986" spans="19:23">
      <c r="S1986" s="275"/>
      <c r="T1986" s="274"/>
      <c r="W1986" s="276"/>
    </row>
    <row r="1987" spans="19:23">
      <c r="S1987" s="275"/>
      <c r="T1987" s="274"/>
      <c r="W1987" s="276"/>
    </row>
    <row r="1988" spans="19:23">
      <c r="S1988" s="275"/>
      <c r="T1988" s="274"/>
      <c r="W1988" s="276"/>
    </row>
    <row r="1989" spans="19:23">
      <c r="S1989" s="275"/>
      <c r="T1989" s="274"/>
      <c r="W1989" s="276"/>
    </row>
    <row r="1990" spans="19:23">
      <c r="S1990" s="275"/>
      <c r="T1990" s="274"/>
      <c r="W1990" s="276"/>
    </row>
    <row r="1991" spans="19:23">
      <c r="S1991" s="275"/>
      <c r="T1991" s="274"/>
      <c r="W1991" s="276"/>
    </row>
    <row r="1992" spans="19:23">
      <c r="S1992" s="275"/>
      <c r="T1992" s="274"/>
      <c r="W1992" s="276"/>
    </row>
    <row r="1993" spans="19:23">
      <c r="S1993" s="275"/>
      <c r="T1993" s="274"/>
      <c r="W1993" s="276"/>
    </row>
    <row r="1994" spans="19:23">
      <c r="S1994" s="275"/>
      <c r="T1994" s="274"/>
      <c r="W1994" s="276"/>
    </row>
    <row r="1995" spans="19:23">
      <c r="S1995" s="275"/>
      <c r="T1995" s="274"/>
      <c r="W1995" s="276"/>
    </row>
    <row r="1996" spans="19:23">
      <c r="S1996" s="275"/>
      <c r="T1996" s="274"/>
      <c r="W1996" s="276"/>
    </row>
    <row r="1997" spans="19:23">
      <c r="S1997" s="275"/>
      <c r="T1997" s="274"/>
      <c r="W1997" s="276"/>
    </row>
    <row r="1998" spans="19:23">
      <c r="S1998" s="275"/>
      <c r="T1998" s="274"/>
      <c r="W1998" s="276"/>
    </row>
    <row r="1999" spans="19:23">
      <c r="S1999" s="275"/>
      <c r="T1999" s="274"/>
      <c r="W1999" s="276"/>
    </row>
    <row r="2000" spans="19:23">
      <c r="S2000" s="275"/>
      <c r="T2000" s="274"/>
      <c r="W2000" s="276"/>
    </row>
    <row r="2001" spans="19:23">
      <c r="S2001" s="275"/>
      <c r="T2001" s="274"/>
      <c r="W2001" s="276"/>
    </row>
    <row r="2002" spans="19:23">
      <c r="S2002" s="275"/>
      <c r="T2002" s="274"/>
      <c r="W2002" s="276"/>
    </row>
    <row r="2003" spans="19:23">
      <c r="S2003" s="275"/>
      <c r="T2003" s="274"/>
      <c r="W2003" s="276"/>
    </row>
    <row r="2004" spans="19:23">
      <c r="S2004" s="275"/>
      <c r="T2004" s="274"/>
      <c r="W2004" s="276"/>
    </row>
    <row r="2005" spans="19:23">
      <c r="S2005" s="275"/>
      <c r="T2005" s="274"/>
      <c r="W2005" s="276"/>
    </row>
    <row r="2006" spans="19:23">
      <c r="S2006" s="275"/>
      <c r="T2006" s="274"/>
      <c r="W2006" s="276"/>
    </row>
    <row r="2007" spans="19:23">
      <c r="S2007" s="275"/>
      <c r="T2007" s="274"/>
      <c r="W2007" s="276"/>
    </row>
    <row r="2008" spans="19:23">
      <c r="S2008" s="275"/>
      <c r="T2008" s="274"/>
      <c r="W2008" s="276"/>
    </row>
    <row r="2009" spans="19:23">
      <c r="S2009" s="275"/>
      <c r="T2009" s="274"/>
      <c r="W2009" s="276"/>
    </row>
    <row r="2010" spans="19:23">
      <c r="S2010" s="275"/>
      <c r="T2010" s="274"/>
      <c r="W2010" s="276"/>
    </row>
    <row r="2011" spans="19:23">
      <c r="S2011" s="275"/>
      <c r="T2011" s="274"/>
      <c r="W2011" s="276"/>
    </row>
    <row r="2012" spans="19:23">
      <c r="S2012" s="275"/>
      <c r="T2012" s="274"/>
      <c r="W2012" s="276"/>
    </row>
    <row r="2013" spans="19:23">
      <c r="S2013" s="275"/>
      <c r="T2013" s="274"/>
      <c r="W2013" s="276"/>
    </row>
    <row r="2014" spans="19:23">
      <c r="S2014" s="275"/>
      <c r="T2014" s="274"/>
      <c r="W2014" s="276"/>
    </row>
    <row r="2015" spans="19:23">
      <c r="S2015" s="275"/>
      <c r="T2015" s="274"/>
      <c r="W2015" s="276"/>
    </row>
    <row r="2016" spans="19:23">
      <c r="S2016" s="275"/>
      <c r="T2016" s="274"/>
      <c r="W2016" s="276"/>
    </row>
    <row r="2017" spans="19:23">
      <c r="S2017" s="275"/>
      <c r="T2017" s="274"/>
      <c r="W2017" s="276"/>
    </row>
    <row r="2018" spans="19:23">
      <c r="S2018" s="275"/>
      <c r="T2018" s="274"/>
      <c r="W2018" s="276"/>
    </row>
    <row r="2019" spans="19:23">
      <c r="S2019" s="275"/>
      <c r="T2019" s="274"/>
      <c r="W2019" s="276"/>
    </row>
    <row r="2020" spans="19:23">
      <c r="S2020" s="275"/>
      <c r="T2020" s="274"/>
      <c r="W2020" s="276"/>
    </row>
    <row r="2021" spans="19:23">
      <c r="S2021" s="275"/>
      <c r="T2021" s="274"/>
      <c r="W2021" s="276"/>
    </row>
    <row r="2022" spans="19:23">
      <c r="S2022" s="275"/>
      <c r="T2022" s="274"/>
      <c r="W2022" s="276"/>
    </row>
    <row r="2023" spans="19:23">
      <c r="S2023" s="275"/>
      <c r="T2023" s="274"/>
      <c r="W2023" s="276"/>
    </row>
    <row r="2024" spans="19:23">
      <c r="S2024" s="275"/>
      <c r="T2024" s="274"/>
      <c r="W2024" s="276"/>
    </row>
    <row r="2025" spans="19:23">
      <c r="S2025" s="275"/>
      <c r="T2025" s="274"/>
      <c r="W2025" s="276"/>
    </row>
    <row r="2026" spans="19:23">
      <c r="S2026" s="275"/>
      <c r="T2026" s="274"/>
      <c r="W2026" s="276"/>
    </row>
    <row r="2027" spans="19:23">
      <c r="S2027" s="275"/>
      <c r="T2027" s="274"/>
      <c r="W2027" s="276"/>
    </row>
    <row r="2028" spans="19:23">
      <c r="S2028" s="275"/>
      <c r="T2028" s="274"/>
      <c r="W2028" s="276"/>
    </row>
    <row r="2029" spans="19:23">
      <c r="S2029" s="275"/>
      <c r="T2029" s="274"/>
      <c r="W2029" s="276"/>
    </row>
    <row r="2030" spans="19:23">
      <c r="S2030" s="275"/>
      <c r="T2030" s="274"/>
      <c r="W2030" s="276"/>
    </row>
    <row r="2031" spans="19:23">
      <c r="S2031" s="275"/>
      <c r="T2031" s="274"/>
      <c r="W2031" s="276"/>
    </row>
    <row r="2032" spans="19:23">
      <c r="S2032" s="275"/>
      <c r="T2032" s="274"/>
      <c r="W2032" s="276"/>
    </row>
    <row r="2033" spans="19:23">
      <c r="S2033" s="275"/>
      <c r="T2033" s="274"/>
      <c r="W2033" s="276"/>
    </row>
    <row r="2034" spans="19:23">
      <c r="S2034" s="275"/>
      <c r="T2034" s="274"/>
      <c r="W2034" s="276"/>
    </row>
    <row r="2035" spans="19:23">
      <c r="S2035" s="275"/>
      <c r="T2035" s="274"/>
      <c r="W2035" s="276"/>
    </row>
    <row r="2036" spans="19:23">
      <c r="S2036" s="275"/>
      <c r="T2036" s="274"/>
      <c r="W2036" s="276"/>
    </row>
    <row r="2037" spans="19:23">
      <c r="S2037" s="275"/>
      <c r="T2037" s="274"/>
      <c r="W2037" s="276"/>
    </row>
    <row r="2038" spans="19:23">
      <c r="S2038" s="275"/>
      <c r="T2038" s="274"/>
      <c r="W2038" s="276"/>
    </row>
    <row r="2039" spans="19:23">
      <c r="S2039" s="275"/>
      <c r="T2039" s="274"/>
      <c r="W2039" s="276"/>
    </row>
    <row r="2040" spans="19:23">
      <c r="S2040" s="275"/>
      <c r="T2040" s="274"/>
      <c r="W2040" s="276"/>
    </row>
    <row r="2041" spans="19:23">
      <c r="S2041" s="275"/>
      <c r="T2041" s="274"/>
      <c r="W2041" s="276"/>
    </row>
    <row r="2042" spans="19:23">
      <c r="S2042" s="275"/>
      <c r="T2042" s="274"/>
      <c r="W2042" s="276"/>
    </row>
    <row r="2043" spans="19:23">
      <c r="S2043" s="275"/>
      <c r="T2043" s="274"/>
      <c r="W2043" s="276"/>
    </row>
    <row r="2044" spans="19:23">
      <c r="S2044" s="275"/>
      <c r="T2044" s="274"/>
      <c r="W2044" s="276"/>
    </row>
    <row r="2045" spans="19:23">
      <c r="S2045" s="275"/>
      <c r="T2045" s="274"/>
      <c r="W2045" s="276"/>
    </row>
    <row r="2046" spans="19:23">
      <c r="S2046" s="275"/>
      <c r="T2046" s="274"/>
      <c r="W2046" s="276"/>
    </row>
    <row r="2047" spans="19:23">
      <c r="S2047" s="275"/>
      <c r="T2047" s="274"/>
      <c r="W2047" s="276"/>
    </row>
    <row r="2048" spans="19:23">
      <c r="S2048" s="275"/>
      <c r="T2048" s="274"/>
      <c r="W2048" s="276"/>
    </row>
    <row r="2049" spans="19:23">
      <c r="S2049" s="275"/>
      <c r="T2049" s="274"/>
      <c r="W2049" s="276"/>
    </row>
    <row r="2050" spans="19:23">
      <c r="S2050" s="275"/>
      <c r="T2050" s="274"/>
      <c r="W2050" s="276"/>
    </row>
    <row r="2051" spans="19:23">
      <c r="S2051" s="275"/>
      <c r="T2051" s="274"/>
      <c r="W2051" s="276"/>
    </row>
    <row r="2052" spans="19:23">
      <c r="S2052" s="275"/>
      <c r="T2052" s="274"/>
      <c r="W2052" s="276"/>
    </row>
    <row r="2053" spans="19:23">
      <c r="S2053" s="275"/>
      <c r="T2053" s="274"/>
      <c r="W2053" s="276"/>
    </row>
    <row r="2054" spans="19:23">
      <c r="S2054" s="275"/>
      <c r="T2054" s="274"/>
      <c r="W2054" s="276"/>
    </row>
    <row r="2055" spans="19:23">
      <c r="S2055" s="275"/>
      <c r="T2055" s="274"/>
      <c r="W2055" s="276"/>
    </row>
    <row r="2056" spans="19:23">
      <c r="S2056" s="275"/>
      <c r="T2056" s="274"/>
      <c r="W2056" s="276"/>
    </row>
    <row r="2057" spans="19:23">
      <c r="S2057" s="275"/>
      <c r="T2057" s="274"/>
      <c r="W2057" s="276"/>
    </row>
    <row r="2058" spans="19:23">
      <c r="S2058" s="275"/>
      <c r="T2058" s="274"/>
      <c r="W2058" s="276"/>
    </row>
    <row r="2059" spans="19:23">
      <c r="S2059" s="275"/>
      <c r="T2059" s="274"/>
      <c r="W2059" s="276"/>
    </row>
    <row r="2060" spans="19:23">
      <c r="S2060" s="275"/>
      <c r="T2060" s="274"/>
      <c r="W2060" s="276"/>
    </row>
    <row r="2061" spans="19:23">
      <c r="S2061" s="275"/>
      <c r="T2061" s="274"/>
      <c r="W2061" s="276"/>
    </row>
    <row r="2062" spans="19:23">
      <c r="S2062" s="275"/>
      <c r="T2062" s="274"/>
      <c r="W2062" s="276"/>
    </row>
    <row r="2063" spans="19:23">
      <c r="S2063" s="275"/>
      <c r="T2063" s="274"/>
      <c r="W2063" s="276"/>
    </row>
    <row r="2064" spans="19:23">
      <c r="S2064" s="275"/>
      <c r="T2064" s="274"/>
      <c r="W2064" s="276"/>
    </row>
    <row r="2065" spans="19:23">
      <c r="S2065" s="275"/>
      <c r="T2065" s="274"/>
      <c r="W2065" s="276"/>
    </row>
    <row r="2066" spans="19:23">
      <c r="S2066" s="275"/>
      <c r="T2066" s="274"/>
      <c r="W2066" s="276"/>
    </row>
    <row r="2067" spans="19:23">
      <c r="S2067" s="275"/>
      <c r="T2067" s="274"/>
      <c r="W2067" s="276"/>
    </row>
    <row r="2068" spans="19:23">
      <c r="S2068" s="275"/>
      <c r="T2068" s="274"/>
      <c r="W2068" s="276"/>
    </row>
    <row r="2069" spans="19:23">
      <c r="S2069" s="275"/>
      <c r="T2069" s="274"/>
      <c r="W2069" s="276"/>
    </row>
    <row r="2070" spans="19:23">
      <c r="S2070" s="275"/>
      <c r="T2070" s="274"/>
      <c r="W2070" s="276"/>
    </row>
    <row r="2071" spans="19:23">
      <c r="S2071" s="275"/>
      <c r="T2071" s="274"/>
      <c r="W2071" s="276"/>
    </row>
    <row r="2072" spans="19:23">
      <c r="S2072" s="275"/>
      <c r="T2072" s="274"/>
      <c r="W2072" s="276"/>
    </row>
    <row r="2073" spans="19:23">
      <c r="S2073" s="275"/>
      <c r="T2073" s="274"/>
      <c r="W2073" s="276"/>
    </row>
    <row r="2074" spans="19:23">
      <c r="S2074" s="275"/>
      <c r="T2074" s="274"/>
      <c r="W2074" s="276"/>
    </row>
    <row r="2075" spans="19:23">
      <c r="S2075" s="275"/>
      <c r="T2075" s="274"/>
      <c r="W2075" s="276"/>
    </row>
    <row r="2076" spans="19:23">
      <c r="S2076" s="275"/>
      <c r="T2076" s="274"/>
      <c r="W2076" s="276"/>
    </row>
    <row r="2077" spans="19:23">
      <c r="S2077" s="275"/>
      <c r="T2077" s="274"/>
      <c r="W2077" s="276"/>
    </row>
    <row r="2078" spans="19:23">
      <c r="S2078" s="275"/>
      <c r="T2078" s="274"/>
      <c r="W2078" s="276"/>
    </row>
    <row r="2079" spans="19:23">
      <c r="S2079" s="275"/>
      <c r="T2079" s="274"/>
      <c r="W2079" s="276"/>
    </row>
    <row r="2080" spans="19:23">
      <c r="S2080" s="275"/>
      <c r="T2080" s="274"/>
      <c r="W2080" s="276"/>
    </row>
    <row r="2081" spans="19:23">
      <c r="S2081" s="275"/>
      <c r="T2081" s="274"/>
      <c r="W2081" s="276"/>
    </row>
    <row r="2082" spans="19:23">
      <c r="S2082" s="275"/>
      <c r="T2082" s="274"/>
      <c r="W2082" s="276"/>
    </row>
    <row r="2083" spans="19:23">
      <c r="S2083" s="275"/>
      <c r="T2083" s="274"/>
      <c r="W2083" s="276"/>
    </row>
    <row r="2084" spans="19:23">
      <c r="S2084" s="275"/>
      <c r="T2084" s="274"/>
      <c r="W2084" s="276"/>
    </row>
    <row r="2085" spans="19:23">
      <c r="S2085" s="275"/>
      <c r="T2085" s="274"/>
      <c r="W2085" s="276"/>
    </row>
    <row r="2086" spans="19:23">
      <c r="S2086" s="275"/>
      <c r="T2086" s="274"/>
      <c r="W2086" s="276"/>
    </row>
    <row r="2087" spans="19:23">
      <c r="S2087" s="275"/>
      <c r="T2087" s="274"/>
      <c r="W2087" s="276"/>
    </row>
    <row r="2088" spans="19:23">
      <c r="S2088" s="275"/>
      <c r="T2088" s="274"/>
      <c r="W2088" s="276"/>
    </row>
    <row r="2089" spans="19:23">
      <c r="S2089" s="275"/>
      <c r="T2089" s="274"/>
      <c r="W2089" s="276"/>
    </row>
    <row r="2090" spans="19:23">
      <c r="S2090" s="275"/>
      <c r="T2090" s="274"/>
      <c r="W2090" s="276"/>
    </row>
    <row r="2091" spans="19:23">
      <c r="S2091" s="275"/>
      <c r="T2091" s="274"/>
      <c r="W2091" s="276"/>
    </row>
    <row r="2092" spans="19:23">
      <c r="S2092" s="275"/>
      <c r="T2092" s="274"/>
      <c r="W2092" s="276"/>
    </row>
    <row r="2093" spans="19:23">
      <c r="S2093" s="275"/>
      <c r="T2093" s="274"/>
      <c r="W2093" s="276"/>
    </row>
    <row r="2094" spans="19:23">
      <c r="S2094" s="275"/>
      <c r="T2094" s="274"/>
      <c r="W2094" s="276"/>
    </row>
    <row r="2095" spans="19:23">
      <c r="S2095" s="275"/>
      <c r="T2095" s="274"/>
      <c r="W2095" s="276"/>
    </row>
    <row r="2096" spans="19:23">
      <c r="S2096" s="275"/>
      <c r="T2096" s="274"/>
      <c r="W2096" s="276"/>
    </row>
    <row r="2097" spans="19:23">
      <c r="S2097" s="275"/>
      <c r="T2097" s="274"/>
      <c r="W2097" s="276"/>
    </row>
    <row r="2098" spans="19:23">
      <c r="S2098" s="275"/>
      <c r="T2098" s="274"/>
      <c r="W2098" s="276"/>
    </row>
    <row r="2099" spans="19:23">
      <c r="S2099" s="275"/>
      <c r="T2099" s="274"/>
      <c r="W2099" s="276"/>
    </row>
    <row r="2100" spans="19:23">
      <c r="S2100" s="275"/>
      <c r="T2100" s="274"/>
      <c r="W2100" s="276"/>
    </row>
    <row r="2101" spans="19:23">
      <c r="S2101" s="275"/>
      <c r="T2101" s="274"/>
      <c r="W2101" s="276"/>
    </row>
    <row r="2102" spans="19:23">
      <c r="S2102" s="275"/>
      <c r="T2102" s="274"/>
      <c r="W2102" s="276"/>
    </row>
    <row r="2103" spans="19:23">
      <c r="S2103" s="275"/>
      <c r="T2103" s="274"/>
      <c r="W2103" s="276"/>
    </row>
    <row r="2104" spans="19:23">
      <c r="S2104" s="275"/>
      <c r="T2104" s="274"/>
      <c r="W2104" s="276"/>
    </row>
    <row r="2105" spans="19:23">
      <c r="S2105" s="275"/>
      <c r="T2105" s="274"/>
      <c r="W2105" s="276"/>
    </row>
    <row r="2106" spans="19:23">
      <c r="S2106" s="275"/>
      <c r="T2106" s="274"/>
      <c r="W2106" s="276"/>
    </row>
    <row r="2107" spans="19:23">
      <c r="S2107" s="275"/>
      <c r="T2107" s="274"/>
      <c r="W2107" s="276"/>
    </row>
    <row r="2108" spans="19:23">
      <c r="S2108" s="275"/>
      <c r="T2108" s="274"/>
      <c r="W2108" s="276"/>
    </row>
    <row r="2109" spans="19:23">
      <c r="S2109" s="275"/>
      <c r="T2109" s="274"/>
      <c r="W2109" s="276"/>
    </row>
    <row r="2110" spans="19:23">
      <c r="S2110" s="275"/>
      <c r="T2110" s="274"/>
      <c r="W2110" s="276"/>
    </row>
    <row r="2111" spans="19:23">
      <c r="S2111" s="275"/>
      <c r="T2111" s="274"/>
      <c r="W2111" s="276"/>
    </row>
    <row r="2112" spans="19:23">
      <c r="S2112" s="275"/>
      <c r="T2112" s="274"/>
      <c r="W2112" s="276"/>
    </row>
    <row r="2113" spans="19:23">
      <c r="S2113" s="275"/>
      <c r="T2113" s="274"/>
      <c r="W2113" s="276"/>
    </row>
    <row r="2114" spans="19:23">
      <c r="S2114" s="275"/>
      <c r="T2114" s="274"/>
      <c r="W2114" s="276"/>
    </row>
    <row r="2115" spans="19:23">
      <c r="S2115" s="275"/>
      <c r="T2115" s="274"/>
      <c r="W2115" s="276"/>
    </row>
    <row r="2116" spans="19:23">
      <c r="S2116" s="275"/>
      <c r="T2116" s="274"/>
      <c r="W2116" s="276"/>
    </row>
    <row r="2117" spans="19:23">
      <c r="S2117" s="275"/>
      <c r="T2117" s="274"/>
      <c r="W2117" s="276"/>
    </row>
    <row r="2118" spans="19:23">
      <c r="S2118" s="275"/>
      <c r="T2118" s="274"/>
      <c r="W2118" s="276"/>
    </row>
    <row r="2119" spans="19:23">
      <c r="S2119" s="275"/>
      <c r="T2119" s="274"/>
      <c r="W2119" s="276"/>
    </row>
    <row r="2120" spans="19:23">
      <c r="S2120" s="275"/>
      <c r="T2120" s="274"/>
      <c r="W2120" s="276"/>
    </row>
    <row r="2121" spans="19:23">
      <c r="S2121" s="275"/>
      <c r="T2121" s="274"/>
      <c r="W2121" s="276"/>
    </row>
    <row r="2122" spans="19:23">
      <c r="S2122" s="275"/>
      <c r="T2122" s="274"/>
      <c r="W2122" s="276"/>
    </row>
    <row r="2123" spans="19:23">
      <c r="S2123" s="275"/>
      <c r="T2123" s="274"/>
      <c r="W2123" s="276"/>
    </row>
    <row r="2124" spans="19:23">
      <c r="S2124" s="275"/>
      <c r="T2124" s="274"/>
      <c r="W2124" s="276"/>
    </row>
    <row r="2125" spans="19:23">
      <c r="S2125" s="275"/>
      <c r="T2125" s="274"/>
      <c r="W2125" s="276"/>
    </row>
    <row r="2126" spans="19:23">
      <c r="S2126" s="275"/>
      <c r="T2126" s="274"/>
      <c r="W2126" s="276"/>
    </row>
    <row r="2127" spans="19:23">
      <c r="S2127" s="275"/>
      <c r="T2127" s="274"/>
      <c r="W2127" s="276"/>
    </row>
    <row r="2128" spans="19:23">
      <c r="S2128" s="275"/>
      <c r="T2128" s="274"/>
      <c r="W2128" s="276"/>
    </row>
    <row r="2129" spans="19:23">
      <c r="S2129" s="275"/>
      <c r="T2129" s="274"/>
      <c r="W2129" s="276"/>
    </row>
    <row r="2130" spans="19:23">
      <c r="S2130" s="275"/>
      <c r="T2130" s="274"/>
      <c r="W2130" s="276"/>
    </row>
    <row r="2131" spans="19:23">
      <c r="S2131" s="275"/>
      <c r="T2131" s="274"/>
      <c r="W2131" s="276"/>
    </row>
    <row r="2132" spans="19:23">
      <c r="S2132" s="275"/>
      <c r="T2132" s="274"/>
      <c r="W2132" s="276"/>
    </row>
    <row r="2133" spans="19:23">
      <c r="S2133" s="275"/>
      <c r="T2133" s="274"/>
      <c r="W2133" s="276"/>
    </row>
    <row r="2134" spans="19:23">
      <c r="S2134" s="275"/>
      <c r="T2134" s="274"/>
      <c r="W2134" s="276"/>
    </row>
    <row r="2135" spans="19:23">
      <c r="S2135" s="275"/>
      <c r="T2135" s="274"/>
      <c r="W2135" s="276"/>
    </row>
    <row r="2136" spans="19:23">
      <c r="S2136" s="275"/>
      <c r="T2136" s="274"/>
      <c r="W2136" s="276"/>
    </row>
    <row r="2137" spans="19:23">
      <c r="S2137" s="275"/>
      <c r="T2137" s="274"/>
      <c r="W2137" s="276"/>
    </row>
    <row r="2138" spans="19:23">
      <c r="S2138" s="275"/>
      <c r="T2138" s="274"/>
      <c r="W2138" s="276"/>
    </row>
    <row r="2139" spans="19:23">
      <c r="S2139" s="275"/>
      <c r="T2139" s="274"/>
      <c r="W2139" s="276"/>
    </row>
    <row r="2140" spans="19:23">
      <c r="S2140" s="275"/>
      <c r="T2140" s="274"/>
      <c r="W2140" s="276"/>
    </row>
    <row r="2141" spans="19:23">
      <c r="S2141" s="275"/>
      <c r="T2141" s="274"/>
      <c r="W2141" s="276"/>
    </row>
    <row r="2142" spans="19:23">
      <c r="S2142" s="275"/>
      <c r="T2142" s="274"/>
      <c r="W2142" s="276"/>
    </row>
    <row r="2143" spans="19:23">
      <c r="S2143" s="275"/>
      <c r="T2143" s="274"/>
      <c r="W2143" s="276"/>
    </row>
    <row r="2144" spans="19:23">
      <c r="S2144" s="275"/>
      <c r="T2144" s="274"/>
      <c r="W2144" s="276"/>
    </row>
    <row r="2145" spans="19:23">
      <c r="S2145" s="275"/>
      <c r="T2145" s="274"/>
      <c r="W2145" s="276"/>
    </row>
    <row r="2146" spans="19:23">
      <c r="S2146" s="275"/>
      <c r="T2146" s="274"/>
      <c r="W2146" s="276"/>
    </row>
    <row r="2147" spans="19:23">
      <c r="S2147" s="275"/>
      <c r="T2147" s="274"/>
      <c r="W2147" s="276"/>
    </row>
    <row r="2148" spans="19:23">
      <c r="S2148" s="275"/>
      <c r="T2148" s="274"/>
      <c r="W2148" s="276"/>
    </row>
    <row r="2149" spans="19:23">
      <c r="S2149" s="275"/>
      <c r="T2149" s="274"/>
      <c r="W2149" s="276"/>
    </row>
    <row r="2150" spans="19:23">
      <c r="S2150" s="275"/>
      <c r="T2150" s="274"/>
      <c r="W2150" s="276"/>
    </row>
    <row r="2151" spans="19:23">
      <c r="S2151" s="275"/>
      <c r="T2151" s="274"/>
      <c r="W2151" s="276"/>
    </row>
    <row r="2152" spans="19:23">
      <c r="S2152" s="275"/>
      <c r="T2152" s="274"/>
      <c r="W2152" s="276"/>
    </row>
    <row r="2153" spans="19:23">
      <c r="S2153" s="275"/>
      <c r="T2153" s="274"/>
      <c r="W2153" s="276"/>
    </row>
    <row r="2154" spans="19:23">
      <c r="S2154" s="275"/>
      <c r="T2154" s="274"/>
      <c r="W2154" s="276"/>
    </row>
    <row r="2155" spans="19:23">
      <c r="S2155" s="275"/>
      <c r="T2155" s="274"/>
      <c r="W2155" s="276"/>
    </row>
    <row r="2156" spans="19:23">
      <c r="S2156" s="275"/>
      <c r="T2156" s="274"/>
      <c r="W2156" s="276"/>
    </row>
    <row r="2157" spans="19:23">
      <c r="S2157" s="275"/>
      <c r="T2157" s="274"/>
      <c r="W2157" s="276"/>
    </row>
    <row r="2158" spans="19:23">
      <c r="S2158" s="275"/>
      <c r="T2158" s="274"/>
      <c r="W2158" s="276"/>
    </row>
    <row r="2159" spans="19:23">
      <c r="S2159" s="275"/>
      <c r="T2159" s="274"/>
      <c r="W2159" s="276"/>
    </row>
    <row r="2160" spans="19:23">
      <c r="S2160" s="275"/>
      <c r="T2160" s="274"/>
      <c r="W2160" s="276"/>
    </row>
    <row r="2161" spans="19:23">
      <c r="S2161" s="275"/>
      <c r="T2161" s="274"/>
      <c r="W2161" s="276"/>
    </row>
    <row r="2162" spans="19:23">
      <c r="S2162" s="275"/>
      <c r="T2162" s="274"/>
      <c r="W2162" s="276"/>
    </row>
    <row r="2163" spans="19:23">
      <c r="S2163" s="275"/>
      <c r="T2163" s="274"/>
      <c r="W2163" s="276"/>
    </row>
    <row r="2164" spans="19:23">
      <c r="S2164" s="275"/>
      <c r="T2164" s="274"/>
      <c r="W2164" s="276"/>
    </row>
    <row r="2165" spans="19:23">
      <c r="S2165" s="275"/>
      <c r="T2165" s="274"/>
      <c r="W2165" s="276"/>
    </row>
    <row r="2166" spans="19:23">
      <c r="S2166" s="275"/>
      <c r="T2166" s="274"/>
      <c r="W2166" s="276"/>
    </row>
    <row r="2167" spans="19:23">
      <c r="S2167" s="275"/>
      <c r="T2167" s="274"/>
      <c r="W2167" s="276"/>
    </row>
    <row r="2168" spans="19:23">
      <c r="S2168" s="275"/>
      <c r="T2168" s="274"/>
      <c r="W2168" s="276"/>
    </row>
    <row r="2169" spans="19:23">
      <c r="S2169" s="275"/>
      <c r="T2169" s="274"/>
      <c r="W2169" s="276"/>
    </row>
    <row r="2170" spans="19:23">
      <c r="S2170" s="275"/>
      <c r="T2170" s="274"/>
      <c r="W2170" s="276"/>
    </row>
    <row r="2171" spans="19:23">
      <c r="S2171" s="275"/>
      <c r="T2171" s="274"/>
      <c r="W2171" s="276"/>
    </row>
    <row r="2172" spans="19:23">
      <c r="S2172" s="275"/>
      <c r="T2172" s="274"/>
      <c r="W2172" s="276"/>
    </row>
    <row r="2173" spans="19:23">
      <c r="S2173" s="275"/>
      <c r="T2173" s="274"/>
      <c r="W2173" s="276"/>
    </row>
    <row r="2174" spans="19:23">
      <c r="S2174" s="275"/>
      <c r="T2174" s="274"/>
      <c r="W2174" s="276"/>
    </row>
    <row r="2175" spans="19:23">
      <c r="S2175" s="275"/>
      <c r="T2175" s="274"/>
      <c r="W2175" s="276"/>
    </row>
    <row r="2176" spans="19:23">
      <c r="S2176" s="275"/>
      <c r="T2176" s="274"/>
      <c r="W2176" s="276"/>
    </row>
    <row r="2177" spans="19:23">
      <c r="S2177" s="275"/>
      <c r="T2177" s="274"/>
      <c r="W2177" s="276"/>
    </row>
    <row r="2178" spans="19:23">
      <c r="S2178" s="275"/>
      <c r="T2178" s="274"/>
      <c r="W2178" s="276"/>
    </row>
    <row r="2179" spans="19:23">
      <c r="S2179" s="275"/>
      <c r="T2179" s="274"/>
      <c r="W2179" s="276"/>
    </row>
    <row r="2180" spans="19:23">
      <c r="S2180" s="275"/>
      <c r="T2180" s="274"/>
      <c r="W2180" s="276"/>
    </row>
    <row r="2181" spans="19:23">
      <c r="S2181" s="275"/>
      <c r="T2181" s="274"/>
      <c r="W2181" s="276"/>
    </row>
    <row r="2182" spans="19:23">
      <c r="S2182" s="275"/>
      <c r="T2182" s="274"/>
      <c r="W2182" s="276"/>
    </row>
    <row r="2183" spans="19:23">
      <c r="S2183" s="275"/>
      <c r="T2183" s="274"/>
      <c r="W2183" s="276"/>
    </row>
    <row r="2184" spans="19:23">
      <c r="S2184" s="275"/>
      <c r="T2184" s="274"/>
      <c r="W2184" s="276"/>
    </row>
    <row r="2185" spans="19:23">
      <c r="S2185" s="275"/>
      <c r="T2185" s="274"/>
      <c r="W2185" s="276"/>
    </row>
    <row r="2186" spans="19:23">
      <c r="S2186" s="275"/>
      <c r="T2186" s="274"/>
      <c r="W2186" s="276"/>
    </row>
    <row r="2187" spans="19:23">
      <c r="S2187" s="275"/>
      <c r="T2187" s="274"/>
      <c r="W2187" s="276"/>
    </row>
    <row r="2188" spans="19:23">
      <c r="S2188" s="275"/>
      <c r="T2188" s="274"/>
      <c r="W2188" s="276"/>
    </row>
    <row r="2189" spans="19:23">
      <c r="S2189" s="275"/>
      <c r="T2189" s="274"/>
      <c r="W2189" s="276"/>
    </row>
    <row r="2190" spans="19:23">
      <c r="S2190" s="275"/>
      <c r="T2190" s="274"/>
      <c r="W2190" s="276"/>
    </row>
    <row r="2191" spans="19:23">
      <c r="S2191" s="275"/>
      <c r="T2191" s="274"/>
      <c r="W2191" s="276"/>
    </row>
    <row r="2192" spans="19:23">
      <c r="S2192" s="275"/>
      <c r="T2192" s="274"/>
      <c r="W2192" s="276"/>
    </row>
    <row r="2193" spans="19:23">
      <c r="S2193" s="275"/>
      <c r="T2193" s="274"/>
      <c r="W2193" s="276"/>
    </row>
    <row r="2194" spans="19:23">
      <c r="S2194" s="275"/>
      <c r="T2194" s="274"/>
      <c r="W2194" s="276"/>
    </row>
    <row r="2195" spans="19:23">
      <c r="S2195" s="275"/>
      <c r="T2195" s="274"/>
      <c r="W2195" s="276"/>
    </row>
    <row r="2196" spans="19:23">
      <c r="S2196" s="275"/>
      <c r="T2196" s="274"/>
      <c r="W2196" s="276"/>
    </row>
    <row r="2197" spans="19:23">
      <c r="S2197" s="275"/>
      <c r="T2197" s="274"/>
      <c r="W2197" s="276"/>
    </row>
    <row r="2198" spans="19:23">
      <c r="S2198" s="275"/>
      <c r="T2198" s="274"/>
      <c r="W2198" s="276"/>
    </row>
    <row r="2199" spans="19:23">
      <c r="S2199" s="275"/>
      <c r="T2199" s="274"/>
      <c r="W2199" s="276"/>
    </row>
    <row r="2200" spans="19:23">
      <c r="S2200" s="275"/>
      <c r="T2200" s="274"/>
      <c r="W2200" s="276"/>
    </row>
    <row r="2201" spans="19:23">
      <c r="S2201" s="275"/>
      <c r="T2201" s="274"/>
      <c r="W2201" s="276"/>
    </row>
    <row r="2202" spans="19:23">
      <c r="S2202" s="275"/>
      <c r="T2202" s="274"/>
      <c r="W2202" s="276"/>
    </row>
    <row r="2203" spans="19:23">
      <c r="S2203" s="275"/>
      <c r="T2203" s="274"/>
      <c r="W2203" s="276"/>
    </row>
    <row r="2204" spans="19:23">
      <c r="S2204" s="275"/>
      <c r="T2204" s="274"/>
      <c r="W2204" s="276"/>
    </row>
    <row r="2205" spans="19:23">
      <c r="S2205" s="275"/>
      <c r="T2205" s="274"/>
      <c r="W2205" s="276"/>
    </row>
    <row r="2206" spans="19:23">
      <c r="S2206" s="275"/>
      <c r="T2206" s="274"/>
      <c r="W2206" s="276"/>
    </row>
    <row r="2207" spans="19:23">
      <c r="S2207" s="275"/>
      <c r="T2207" s="274"/>
      <c r="W2207" s="276"/>
    </row>
    <row r="2208" spans="19:23">
      <c r="S2208" s="275"/>
      <c r="T2208" s="274"/>
      <c r="W2208" s="276"/>
    </row>
    <row r="2209" spans="19:23">
      <c r="S2209" s="275"/>
      <c r="T2209" s="274"/>
      <c r="W2209" s="276"/>
    </row>
    <row r="2210" spans="19:23">
      <c r="S2210" s="275"/>
      <c r="T2210" s="274"/>
      <c r="W2210" s="276"/>
    </row>
    <row r="2211" spans="19:23">
      <c r="S2211" s="275"/>
      <c r="T2211" s="274"/>
      <c r="W2211" s="276"/>
    </row>
    <row r="2212" spans="19:23">
      <c r="S2212" s="275"/>
      <c r="T2212" s="274"/>
      <c r="W2212" s="276"/>
    </row>
    <row r="2213" spans="19:23">
      <c r="S2213" s="275"/>
      <c r="T2213" s="274"/>
      <c r="W2213" s="276"/>
    </row>
    <row r="2214" spans="19:23">
      <c r="S2214" s="275"/>
      <c r="T2214" s="274"/>
      <c r="W2214" s="276"/>
    </row>
    <row r="2215" spans="19:23">
      <c r="S2215" s="275"/>
      <c r="T2215" s="274"/>
      <c r="W2215" s="276"/>
    </row>
    <row r="2216" spans="19:23">
      <c r="S2216" s="275"/>
      <c r="T2216" s="274"/>
      <c r="W2216" s="276"/>
    </row>
    <row r="2217" spans="19:23">
      <c r="S2217" s="275"/>
      <c r="T2217" s="274"/>
      <c r="W2217" s="276"/>
    </row>
    <row r="2218" spans="19:23">
      <c r="S2218" s="275"/>
      <c r="T2218" s="274"/>
      <c r="W2218" s="276"/>
    </row>
    <row r="2219" spans="19:23">
      <c r="S2219" s="275"/>
      <c r="T2219" s="274"/>
      <c r="W2219" s="276"/>
    </row>
    <row r="2220" spans="19:23">
      <c r="S2220" s="275"/>
      <c r="T2220" s="274"/>
      <c r="W2220" s="276"/>
    </row>
    <row r="2221" spans="19:23">
      <c r="S2221" s="275"/>
      <c r="T2221" s="274"/>
      <c r="W2221" s="276"/>
    </row>
    <row r="2222" spans="19:23">
      <c r="S2222" s="275"/>
      <c r="T2222" s="274"/>
      <c r="W2222" s="276"/>
    </row>
    <row r="2223" spans="19:23">
      <c r="S2223" s="275"/>
      <c r="T2223" s="274"/>
      <c r="W2223" s="276"/>
    </row>
    <row r="2224" spans="19:23">
      <c r="S2224" s="275"/>
      <c r="T2224" s="274"/>
      <c r="W2224" s="276"/>
    </row>
    <row r="2225" spans="19:23">
      <c r="S2225" s="275"/>
      <c r="T2225" s="274"/>
      <c r="W2225" s="276"/>
    </row>
    <row r="2226" spans="19:23">
      <c r="S2226" s="275"/>
      <c r="T2226" s="274"/>
      <c r="W2226" s="276"/>
    </row>
    <row r="2227" spans="19:23">
      <c r="S2227" s="275"/>
      <c r="T2227" s="274"/>
      <c r="W2227" s="276"/>
    </row>
    <row r="2228" spans="19:23">
      <c r="S2228" s="275"/>
      <c r="T2228" s="274"/>
      <c r="W2228" s="276"/>
    </row>
    <row r="2229" spans="19:23">
      <c r="S2229" s="275"/>
      <c r="T2229" s="274"/>
      <c r="W2229" s="276"/>
    </row>
    <row r="2230" spans="19:23">
      <c r="S2230" s="275"/>
      <c r="T2230" s="274"/>
      <c r="W2230" s="276"/>
    </row>
    <row r="2231" spans="19:23">
      <c r="S2231" s="275"/>
      <c r="T2231" s="274"/>
      <c r="W2231" s="276"/>
    </row>
    <row r="2232" spans="19:23">
      <c r="S2232" s="275"/>
      <c r="T2232" s="274"/>
      <c r="W2232" s="276"/>
    </row>
    <row r="2233" spans="19:23">
      <c r="S2233" s="275"/>
      <c r="T2233" s="274"/>
      <c r="W2233" s="276"/>
    </row>
    <row r="2234" spans="19:23">
      <c r="S2234" s="275"/>
      <c r="T2234" s="274"/>
      <c r="W2234" s="276"/>
    </row>
    <row r="2235" spans="19:23">
      <c r="S2235" s="275"/>
      <c r="T2235" s="274"/>
      <c r="W2235" s="276"/>
    </row>
    <row r="2236" spans="19:23">
      <c r="S2236" s="275"/>
      <c r="T2236" s="274"/>
      <c r="W2236" s="276"/>
    </row>
    <row r="2237" spans="19:23">
      <c r="S2237" s="275"/>
      <c r="T2237" s="274"/>
      <c r="W2237" s="276"/>
    </row>
    <row r="2238" spans="19:23">
      <c r="S2238" s="275"/>
      <c r="T2238" s="274"/>
      <c r="W2238" s="276"/>
    </row>
    <row r="2239" spans="19:23">
      <c r="S2239" s="275"/>
      <c r="T2239" s="274"/>
      <c r="W2239" s="276"/>
    </row>
    <row r="2240" spans="19:23">
      <c r="S2240" s="275"/>
      <c r="T2240" s="274"/>
      <c r="W2240" s="276"/>
    </row>
    <row r="2241" spans="19:23">
      <c r="S2241" s="275"/>
      <c r="T2241" s="274"/>
      <c r="W2241" s="276"/>
    </row>
    <row r="2242" spans="19:23">
      <c r="S2242" s="275"/>
      <c r="T2242" s="274"/>
      <c r="W2242" s="276"/>
    </row>
    <row r="2243" spans="19:23">
      <c r="S2243" s="275"/>
      <c r="T2243" s="274"/>
      <c r="W2243" s="276"/>
    </row>
    <row r="2244" spans="19:23">
      <c r="S2244" s="275"/>
      <c r="T2244" s="274"/>
      <c r="W2244" s="276"/>
    </row>
    <row r="2245" spans="19:23">
      <c r="S2245" s="275"/>
      <c r="T2245" s="274"/>
      <c r="W2245" s="276"/>
    </row>
    <row r="2246" spans="19:23">
      <c r="S2246" s="275"/>
      <c r="T2246" s="274"/>
      <c r="W2246" s="276"/>
    </row>
    <row r="2247" spans="19:23">
      <c r="S2247" s="275"/>
      <c r="T2247" s="274"/>
      <c r="W2247" s="276"/>
    </row>
    <row r="2248" spans="19:23">
      <c r="S2248" s="275"/>
      <c r="T2248" s="274"/>
      <c r="W2248" s="276"/>
    </row>
    <row r="2249" spans="19:23">
      <c r="S2249" s="275"/>
      <c r="T2249" s="274"/>
      <c r="W2249" s="276"/>
    </row>
    <row r="2250" spans="19:23">
      <c r="S2250" s="275"/>
      <c r="T2250" s="274"/>
      <c r="W2250" s="276"/>
    </row>
    <row r="2251" spans="19:23">
      <c r="S2251" s="275"/>
      <c r="T2251" s="274"/>
      <c r="W2251" s="276"/>
    </row>
    <row r="2252" spans="19:23">
      <c r="S2252" s="275"/>
      <c r="T2252" s="274"/>
      <c r="W2252" s="276"/>
    </row>
    <row r="2253" spans="19:23">
      <c r="S2253" s="275"/>
      <c r="T2253" s="274"/>
      <c r="W2253" s="276"/>
    </row>
    <row r="2254" spans="19:23">
      <c r="S2254" s="275"/>
      <c r="T2254" s="274"/>
      <c r="W2254" s="276"/>
    </row>
    <row r="2255" spans="19:23">
      <c r="S2255" s="275"/>
      <c r="T2255" s="274"/>
      <c r="W2255" s="276"/>
    </row>
    <row r="2256" spans="19:23">
      <c r="S2256" s="275"/>
      <c r="T2256" s="274"/>
      <c r="W2256" s="276"/>
    </row>
    <row r="2257" spans="19:23">
      <c r="S2257" s="275"/>
      <c r="T2257" s="274"/>
      <c r="W2257" s="276"/>
    </row>
    <row r="2258" spans="19:23">
      <c r="S2258" s="275"/>
      <c r="T2258" s="274"/>
      <c r="W2258" s="276"/>
    </row>
    <row r="2259" spans="19:23">
      <c r="S2259" s="275"/>
      <c r="T2259" s="274"/>
      <c r="W2259" s="276"/>
    </row>
    <row r="2260" spans="19:23">
      <c r="S2260" s="275"/>
      <c r="T2260" s="274"/>
      <c r="W2260" s="276"/>
    </row>
    <row r="2261" spans="19:23">
      <c r="S2261" s="275"/>
      <c r="T2261" s="274"/>
      <c r="W2261" s="276"/>
    </row>
    <row r="2262" spans="19:23">
      <c r="S2262" s="275"/>
      <c r="T2262" s="274"/>
      <c r="W2262" s="276"/>
    </row>
    <row r="2263" spans="19:23">
      <c r="S2263" s="275"/>
      <c r="T2263" s="274"/>
      <c r="W2263" s="276"/>
    </row>
    <row r="2264" spans="19:23">
      <c r="S2264" s="275"/>
      <c r="T2264" s="274"/>
      <c r="W2264" s="276"/>
    </row>
    <row r="2265" spans="19:23">
      <c r="S2265" s="275"/>
      <c r="T2265" s="274"/>
      <c r="W2265" s="276"/>
    </row>
    <row r="2266" spans="19:23">
      <c r="S2266" s="275"/>
      <c r="T2266" s="274"/>
      <c r="W2266" s="276"/>
    </row>
    <row r="2267" spans="19:23">
      <c r="S2267" s="275"/>
      <c r="T2267" s="274"/>
      <c r="W2267" s="276"/>
    </row>
    <row r="2268" spans="19:23">
      <c r="S2268" s="275"/>
      <c r="T2268" s="274"/>
      <c r="W2268" s="276"/>
    </row>
    <row r="2269" spans="19:23">
      <c r="S2269" s="275"/>
      <c r="T2269" s="274"/>
      <c r="W2269" s="276"/>
    </row>
    <row r="2270" spans="19:23">
      <c r="S2270" s="275"/>
      <c r="T2270" s="274"/>
      <c r="W2270" s="276"/>
    </row>
    <row r="2271" spans="19:23">
      <c r="S2271" s="275"/>
      <c r="T2271" s="274"/>
      <c r="W2271" s="276"/>
    </row>
    <row r="2272" spans="19:23">
      <c r="S2272" s="275"/>
      <c r="T2272" s="274"/>
      <c r="W2272" s="276"/>
    </row>
    <row r="2273" spans="19:23">
      <c r="S2273" s="275"/>
      <c r="T2273" s="274"/>
      <c r="W2273" s="276"/>
    </row>
    <row r="2274" spans="19:23">
      <c r="S2274" s="275"/>
      <c r="T2274" s="274"/>
      <c r="W2274" s="276"/>
    </row>
    <row r="2275" spans="19:23">
      <c r="S2275" s="275"/>
      <c r="T2275" s="274"/>
      <c r="W2275" s="276"/>
    </row>
    <row r="2276" spans="19:23">
      <c r="S2276" s="275"/>
      <c r="T2276" s="274"/>
      <c r="W2276" s="276"/>
    </row>
    <row r="2277" spans="19:23">
      <c r="S2277" s="275"/>
      <c r="T2277" s="274"/>
      <c r="W2277" s="276"/>
    </row>
    <row r="2278" spans="19:23">
      <c r="S2278" s="275"/>
      <c r="T2278" s="274"/>
      <c r="W2278" s="276"/>
    </row>
    <row r="2279" spans="19:23">
      <c r="S2279" s="275"/>
      <c r="T2279" s="274"/>
      <c r="W2279" s="276"/>
    </row>
    <row r="2280" spans="19:23">
      <c r="S2280" s="275"/>
      <c r="T2280" s="274"/>
      <c r="W2280" s="276"/>
    </row>
    <row r="2281" spans="19:23">
      <c r="S2281" s="275"/>
      <c r="T2281" s="274"/>
      <c r="W2281" s="276"/>
    </row>
    <row r="2282" spans="19:23">
      <c r="S2282" s="275"/>
      <c r="T2282" s="274"/>
      <c r="W2282" s="276"/>
    </row>
    <row r="2283" spans="19:23">
      <c r="S2283" s="275"/>
      <c r="T2283" s="274"/>
      <c r="W2283" s="276"/>
    </row>
    <row r="2284" spans="19:23">
      <c r="S2284" s="275"/>
      <c r="T2284" s="274"/>
      <c r="W2284" s="276"/>
    </row>
    <row r="2285" spans="19:23">
      <c r="S2285" s="275"/>
      <c r="T2285" s="274"/>
      <c r="W2285" s="276"/>
    </row>
    <row r="2286" spans="19:23">
      <c r="S2286" s="275"/>
      <c r="T2286" s="274"/>
      <c r="W2286" s="276"/>
    </row>
    <row r="2287" spans="19:23">
      <c r="S2287" s="275"/>
      <c r="T2287" s="274"/>
      <c r="W2287" s="276"/>
    </row>
    <row r="2288" spans="19:23">
      <c r="S2288" s="275"/>
      <c r="T2288" s="274"/>
      <c r="W2288" s="276"/>
    </row>
    <row r="2289" spans="19:23">
      <c r="S2289" s="275"/>
      <c r="T2289" s="274"/>
      <c r="W2289" s="276"/>
    </row>
    <row r="2290" spans="19:23">
      <c r="S2290" s="275"/>
      <c r="T2290" s="274"/>
      <c r="W2290" s="276"/>
    </row>
    <row r="2291" spans="19:23">
      <c r="S2291" s="275"/>
      <c r="T2291" s="274"/>
      <c r="W2291" s="276"/>
    </row>
    <row r="2292" spans="19:23">
      <c r="S2292" s="275"/>
      <c r="T2292" s="274"/>
      <c r="W2292" s="276"/>
    </row>
    <row r="2293" spans="19:23">
      <c r="S2293" s="275"/>
      <c r="T2293" s="274"/>
      <c r="W2293" s="276"/>
    </row>
    <row r="2294" spans="19:23">
      <c r="S2294" s="275"/>
      <c r="T2294" s="274"/>
      <c r="W2294" s="276"/>
    </row>
    <row r="2295" spans="19:23">
      <c r="S2295" s="275"/>
      <c r="T2295" s="274"/>
      <c r="W2295" s="276"/>
    </row>
    <row r="2296" spans="19:23">
      <c r="S2296" s="275"/>
      <c r="T2296" s="274"/>
      <c r="W2296" s="276"/>
    </row>
    <row r="2297" spans="19:23">
      <c r="S2297" s="275"/>
      <c r="T2297" s="274"/>
      <c r="W2297" s="276"/>
    </row>
    <row r="2298" spans="19:23">
      <c r="S2298" s="275"/>
      <c r="T2298" s="274"/>
      <c r="W2298" s="276"/>
    </row>
    <row r="2299" spans="19:23">
      <c r="S2299" s="275"/>
      <c r="T2299" s="274"/>
      <c r="W2299" s="276"/>
    </row>
    <row r="2300" spans="19:23">
      <c r="S2300" s="275"/>
      <c r="T2300" s="274"/>
      <c r="W2300" s="276"/>
    </row>
    <row r="2301" spans="19:23">
      <c r="S2301" s="275"/>
      <c r="T2301" s="274"/>
      <c r="W2301" s="276"/>
    </row>
    <row r="2302" spans="19:23">
      <c r="S2302" s="275"/>
      <c r="T2302" s="274"/>
      <c r="W2302" s="276"/>
    </row>
    <row r="2303" spans="19:23">
      <c r="S2303" s="275"/>
      <c r="T2303" s="274"/>
      <c r="W2303" s="276"/>
    </row>
    <row r="2304" spans="19:23">
      <c r="S2304" s="275"/>
      <c r="T2304" s="274"/>
      <c r="W2304" s="276"/>
    </row>
    <row r="2305" spans="19:23">
      <c r="S2305" s="275"/>
      <c r="T2305" s="274"/>
      <c r="W2305" s="276"/>
    </row>
    <row r="2306" spans="19:23">
      <c r="S2306" s="275"/>
      <c r="T2306" s="274"/>
      <c r="W2306" s="276"/>
    </row>
    <row r="2307" spans="19:23">
      <c r="S2307" s="275"/>
      <c r="T2307" s="274"/>
      <c r="W2307" s="276"/>
    </row>
    <row r="2308" spans="19:23">
      <c r="S2308" s="275"/>
      <c r="T2308" s="274"/>
      <c r="W2308" s="276"/>
    </row>
    <row r="2309" spans="19:23">
      <c r="S2309" s="275"/>
      <c r="T2309" s="274"/>
      <c r="W2309" s="276"/>
    </row>
    <row r="2310" spans="19:23">
      <c r="S2310" s="275"/>
      <c r="T2310" s="274"/>
      <c r="W2310" s="276"/>
    </row>
    <row r="2311" spans="19:23">
      <c r="S2311" s="275"/>
      <c r="T2311" s="274"/>
      <c r="W2311" s="276"/>
    </row>
    <row r="2312" spans="19:23">
      <c r="S2312" s="275"/>
      <c r="T2312" s="274"/>
      <c r="W2312" s="276"/>
    </row>
    <row r="2313" spans="19:23">
      <c r="S2313" s="275"/>
      <c r="T2313" s="274"/>
      <c r="W2313" s="276"/>
    </row>
    <row r="2314" spans="19:23">
      <c r="S2314" s="275"/>
      <c r="T2314" s="274"/>
      <c r="W2314" s="276"/>
    </row>
    <row r="2315" spans="19:23">
      <c r="S2315" s="275"/>
      <c r="T2315" s="274"/>
      <c r="W2315" s="276"/>
    </row>
    <row r="2316" spans="19:23">
      <c r="S2316" s="275"/>
      <c r="T2316" s="274"/>
      <c r="W2316" s="276"/>
    </row>
    <row r="2317" spans="19:23">
      <c r="S2317" s="275"/>
      <c r="T2317" s="274"/>
      <c r="W2317" s="276"/>
    </row>
    <row r="2318" spans="19:23">
      <c r="S2318" s="275"/>
      <c r="T2318" s="274"/>
      <c r="W2318" s="276"/>
    </row>
    <row r="2319" spans="19:23">
      <c r="S2319" s="275"/>
      <c r="T2319" s="274"/>
      <c r="W2319" s="276"/>
    </row>
    <row r="2320" spans="19:23">
      <c r="S2320" s="275"/>
      <c r="T2320" s="274"/>
      <c r="W2320" s="276"/>
    </row>
    <row r="2321" spans="19:23">
      <c r="S2321" s="275"/>
      <c r="T2321" s="274"/>
      <c r="W2321" s="276"/>
    </row>
    <row r="2322" spans="19:23">
      <c r="S2322" s="275"/>
      <c r="T2322" s="274"/>
      <c r="W2322" s="276"/>
    </row>
    <row r="2323" spans="19:23">
      <c r="S2323" s="275"/>
      <c r="T2323" s="274"/>
      <c r="W2323" s="276"/>
    </row>
    <row r="2324" spans="19:23">
      <c r="S2324" s="275"/>
      <c r="T2324" s="274"/>
      <c r="W2324" s="276"/>
    </row>
    <row r="2325" spans="19:23">
      <c r="S2325" s="275"/>
      <c r="T2325" s="274"/>
      <c r="W2325" s="276"/>
    </row>
    <row r="2326" spans="19:23">
      <c r="S2326" s="275"/>
      <c r="T2326" s="274"/>
      <c r="W2326" s="276"/>
    </row>
    <row r="2327" spans="19:23">
      <c r="S2327" s="275"/>
      <c r="T2327" s="274"/>
      <c r="W2327" s="276"/>
    </row>
    <row r="2328" spans="19:23">
      <c r="S2328" s="275"/>
      <c r="T2328" s="274"/>
      <c r="W2328" s="276"/>
    </row>
    <row r="2329" spans="19:23">
      <c r="S2329" s="275"/>
      <c r="T2329" s="274"/>
      <c r="W2329" s="276"/>
    </row>
    <row r="2330" spans="19:23">
      <c r="S2330" s="275"/>
      <c r="T2330" s="274"/>
      <c r="W2330" s="276"/>
    </row>
    <row r="2331" spans="19:23">
      <c r="S2331" s="275"/>
      <c r="T2331" s="274"/>
      <c r="W2331" s="276"/>
    </row>
    <row r="2332" spans="19:23">
      <c r="S2332" s="275"/>
      <c r="T2332" s="274"/>
      <c r="W2332" s="276"/>
    </row>
    <row r="2333" spans="19:23">
      <c r="S2333" s="275"/>
      <c r="T2333" s="274"/>
      <c r="W2333" s="276"/>
    </row>
    <row r="2334" spans="19:23">
      <c r="S2334" s="275"/>
      <c r="T2334" s="274"/>
      <c r="W2334" s="276"/>
    </row>
    <row r="2335" spans="19:23">
      <c r="S2335" s="275"/>
      <c r="T2335" s="274"/>
      <c r="W2335" s="276"/>
    </row>
    <row r="2336" spans="19:23">
      <c r="S2336" s="275"/>
      <c r="T2336" s="274"/>
      <c r="W2336" s="276"/>
    </row>
    <row r="2337" spans="19:23">
      <c r="S2337" s="275"/>
      <c r="T2337" s="274"/>
      <c r="W2337" s="276"/>
    </row>
    <row r="2338" spans="19:23">
      <c r="S2338" s="275"/>
      <c r="T2338" s="274"/>
      <c r="W2338" s="276"/>
    </row>
    <row r="2339" spans="19:23">
      <c r="S2339" s="275"/>
      <c r="T2339" s="274"/>
      <c r="W2339" s="276"/>
    </row>
    <row r="2340" spans="19:23">
      <c r="S2340" s="275"/>
      <c r="T2340" s="274"/>
      <c r="W2340" s="276"/>
    </row>
    <row r="2341" spans="19:23">
      <c r="S2341" s="275"/>
      <c r="T2341" s="274"/>
      <c r="W2341" s="276"/>
    </row>
    <row r="2342" spans="19:23">
      <c r="S2342" s="275"/>
      <c r="T2342" s="274"/>
      <c r="W2342" s="276"/>
    </row>
    <row r="2343" spans="19:23">
      <c r="S2343" s="275"/>
      <c r="T2343" s="274"/>
      <c r="W2343" s="276"/>
    </row>
    <row r="2344" spans="19:23">
      <c r="S2344" s="275"/>
      <c r="T2344" s="274"/>
      <c r="W2344" s="276"/>
    </row>
    <row r="2345" spans="19:23">
      <c r="S2345" s="275"/>
      <c r="T2345" s="274"/>
      <c r="W2345" s="276"/>
    </row>
    <row r="2346" spans="19:23">
      <c r="S2346" s="275"/>
      <c r="T2346" s="274"/>
      <c r="W2346" s="276"/>
    </row>
    <row r="2347" spans="19:23">
      <c r="S2347" s="275"/>
      <c r="T2347" s="274"/>
      <c r="W2347" s="276"/>
    </row>
    <row r="2348" spans="19:23">
      <c r="S2348" s="275"/>
      <c r="T2348" s="274"/>
      <c r="W2348" s="276"/>
    </row>
    <row r="2349" spans="19:23">
      <c r="S2349" s="275"/>
      <c r="T2349" s="274"/>
      <c r="W2349" s="276"/>
    </row>
    <row r="2350" spans="19:23">
      <c r="S2350" s="275"/>
      <c r="T2350" s="274"/>
      <c r="W2350" s="276"/>
    </row>
    <row r="2351" spans="19:23">
      <c r="S2351" s="275"/>
      <c r="T2351" s="274"/>
      <c r="W2351" s="276"/>
    </row>
    <row r="2352" spans="19:23">
      <c r="S2352" s="275"/>
      <c r="T2352" s="274"/>
      <c r="W2352" s="276"/>
    </row>
    <row r="2353" spans="19:23">
      <c r="S2353" s="275"/>
      <c r="T2353" s="274"/>
      <c r="W2353" s="276"/>
    </row>
    <row r="2354" spans="19:23">
      <c r="S2354" s="275"/>
      <c r="T2354" s="274"/>
      <c r="W2354" s="276"/>
    </row>
    <row r="2355" spans="19:23">
      <c r="S2355" s="275"/>
      <c r="T2355" s="274"/>
      <c r="W2355" s="276"/>
    </row>
    <row r="2356" spans="19:23">
      <c r="S2356" s="275"/>
      <c r="T2356" s="274"/>
      <c r="W2356" s="276"/>
    </row>
    <row r="2357" spans="19:23">
      <c r="S2357" s="275"/>
      <c r="T2357" s="274"/>
      <c r="W2357" s="276"/>
    </row>
    <row r="2358" spans="19:23">
      <c r="S2358" s="275"/>
      <c r="T2358" s="274"/>
      <c r="W2358" s="276"/>
    </row>
    <row r="2359" spans="19:23">
      <c r="S2359" s="275"/>
      <c r="T2359" s="274"/>
      <c r="W2359" s="276"/>
    </row>
    <row r="2360" spans="19:23">
      <c r="S2360" s="275"/>
      <c r="T2360" s="274"/>
      <c r="W2360" s="276"/>
    </row>
    <row r="2361" spans="19:23">
      <c r="S2361" s="275"/>
      <c r="T2361" s="274"/>
      <c r="W2361" s="276"/>
    </row>
    <row r="2362" spans="19:23">
      <c r="S2362" s="275"/>
      <c r="T2362" s="274"/>
      <c r="W2362" s="276"/>
    </row>
    <row r="2363" spans="19:23">
      <c r="S2363" s="275"/>
      <c r="T2363" s="274"/>
      <c r="W2363" s="276"/>
    </row>
    <row r="2364" spans="19:23">
      <c r="S2364" s="275"/>
      <c r="T2364" s="274"/>
      <c r="W2364" s="276"/>
    </row>
    <row r="2365" spans="19:23">
      <c r="S2365" s="275"/>
      <c r="T2365" s="274"/>
      <c r="W2365" s="276"/>
    </row>
    <row r="2366" spans="19:23">
      <c r="S2366" s="275"/>
      <c r="T2366" s="274"/>
      <c r="W2366" s="276"/>
    </row>
    <row r="2367" spans="19:23">
      <c r="S2367" s="275"/>
      <c r="T2367" s="274"/>
      <c r="W2367" s="276"/>
    </row>
    <row r="2368" spans="19:23">
      <c r="S2368" s="275"/>
      <c r="T2368" s="274"/>
      <c r="W2368" s="276"/>
    </row>
    <row r="2369" spans="19:23">
      <c r="S2369" s="275"/>
      <c r="T2369" s="274"/>
      <c r="W2369" s="276"/>
    </row>
    <row r="2370" spans="19:23">
      <c r="S2370" s="275"/>
      <c r="T2370" s="274"/>
      <c r="W2370" s="276"/>
    </row>
    <row r="2371" spans="19:23">
      <c r="S2371" s="275"/>
      <c r="T2371" s="274"/>
      <c r="W2371" s="276"/>
    </row>
    <row r="2372" spans="19:23">
      <c r="S2372" s="275"/>
      <c r="T2372" s="274"/>
      <c r="W2372" s="276"/>
    </row>
    <row r="2373" spans="19:23">
      <c r="S2373" s="275"/>
      <c r="T2373" s="274"/>
      <c r="W2373" s="276"/>
    </row>
    <row r="2374" spans="19:23">
      <c r="S2374" s="275"/>
      <c r="T2374" s="274"/>
      <c r="W2374" s="276"/>
    </row>
    <row r="2375" spans="19:23">
      <c r="S2375" s="275"/>
      <c r="T2375" s="274"/>
      <c r="W2375" s="276"/>
    </row>
    <row r="2376" spans="19:23">
      <c r="S2376" s="275"/>
      <c r="T2376" s="274"/>
      <c r="W2376" s="276"/>
    </row>
    <row r="2377" spans="19:23">
      <c r="S2377" s="275"/>
      <c r="T2377" s="274"/>
      <c r="W2377" s="276"/>
    </row>
    <row r="2378" spans="19:23">
      <c r="S2378" s="275"/>
      <c r="T2378" s="274"/>
      <c r="W2378" s="276"/>
    </row>
    <row r="2379" spans="19:23">
      <c r="S2379" s="275"/>
      <c r="T2379" s="274"/>
      <c r="W2379" s="276"/>
    </row>
    <row r="2380" spans="19:23">
      <c r="S2380" s="275"/>
      <c r="T2380" s="274"/>
      <c r="W2380" s="276"/>
    </row>
    <row r="2381" spans="19:23">
      <c r="S2381" s="275"/>
      <c r="T2381" s="274"/>
      <c r="W2381" s="276"/>
    </row>
    <row r="2382" spans="19:23">
      <c r="S2382" s="275"/>
      <c r="T2382" s="274"/>
      <c r="W2382" s="276"/>
    </row>
    <row r="2383" spans="19:23">
      <c r="S2383" s="275"/>
      <c r="T2383" s="274"/>
      <c r="W2383" s="276"/>
    </row>
    <row r="2384" spans="19:23">
      <c r="S2384" s="275"/>
      <c r="T2384" s="274"/>
      <c r="W2384" s="276"/>
    </row>
    <row r="2385" spans="19:23">
      <c r="S2385" s="275"/>
      <c r="T2385" s="274"/>
      <c r="W2385" s="276"/>
    </row>
    <row r="2386" spans="19:23">
      <c r="S2386" s="275"/>
      <c r="T2386" s="274"/>
      <c r="W2386" s="276"/>
    </row>
    <row r="2387" spans="19:23">
      <c r="S2387" s="275"/>
      <c r="T2387" s="274"/>
      <c r="W2387" s="276"/>
    </row>
    <row r="2388" spans="19:23">
      <c r="S2388" s="275"/>
      <c r="T2388" s="274"/>
      <c r="W2388" s="276"/>
    </row>
    <row r="2389" spans="19:23">
      <c r="S2389" s="275"/>
      <c r="T2389" s="274"/>
      <c r="W2389" s="276"/>
    </row>
    <row r="2390" spans="19:23">
      <c r="S2390" s="275"/>
      <c r="T2390" s="274"/>
      <c r="W2390" s="276"/>
    </row>
    <row r="2391" spans="19:23">
      <c r="S2391" s="275"/>
      <c r="T2391" s="274"/>
      <c r="W2391" s="276"/>
    </row>
    <row r="2392" spans="19:23">
      <c r="S2392" s="275"/>
      <c r="T2392" s="274"/>
      <c r="W2392" s="276"/>
    </row>
    <row r="2393" spans="19:23">
      <c r="S2393" s="275"/>
      <c r="T2393" s="274"/>
      <c r="W2393" s="276"/>
    </row>
    <row r="2394" spans="19:23">
      <c r="S2394" s="275"/>
      <c r="T2394" s="274"/>
      <c r="W2394" s="276"/>
    </row>
    <row r="2395" spans="19:23">
      <c r="S2395" s="275"/>
      <c r="T2395" s="274"/>
      <c r="W2395" s="276"/>
    </row>
    <row r="2396" spans="19:23">
      <c r="S2396" s="275"/>
      <c r="T2396" s="274"/>
      <c r="W2396" s="276"/>
    </row>
    <row r="2397" spans="19:23">
      <c r="S2397" s="275"/>
      <c r="T2397" s="274"/>
      <c r="W2397" s="276"/>
    </row>
    <row r="2398" spans="19:23">
      <c r="S2398" s="275"/>
      <c r="T2398" s="274"/>
      <c r="W2398" s="276"/>
    </row>
    <row r="2399" spans="19:23">
      <c r="S2399" s="275"/>
      <c r="T2399" s="274"/>
      <c r="W2399" s="276"/>
    </row>
    <row r="2400" spans="19:23">
      <c r="S2400" s="275"/>
      <c r="T2400" s="274"/>
      <c r="W2400" s="276"/>
    </row>
    <row r="2401" spans="19:23">
      <c r="S2401" s="275"/>
      <c r="T2401" s="274"/>
      <c r="W2401" s="276"/>
    </row>
    <row r="2402" spans="19:23">
      <c r="S2402" s="275"/>
      <c r="T2402" s="274"/>
      <c r="W2402" s="276"/>
    </row>
    <row r="2403" spans="19:23">
      <c r="S2403" s="275"/>
      <c r="T2403" s="274"/>
      <c r="W2403" s="276"/>
    </row>
    <row r="2404" spans="19:23">
      <c r="S2404" s="275"/>
      <c r="T2404" s="274"/>
      <c r="W2404" s="276"/>
    </row>
    <row r="2405" spans="19:23">
      <c r="S2405" s="275"/>
      <c r="T2405" s="274"/>
      <c r="W2405" s="276"/>
    </row>
    <row r="2406" spans="19:23">
      <c r="S2406" s="275"/>
      <c r="T2406" s="274"/>
      <c r="W2406" s="276"/>
    </row>
    <row r="2407" spans="19:23">
      <c r="S2407" s="275"/>
      <c r="T2407" s="274"/>
      <c r="W2407" s="276"/>
    </row>
    <row r="2408" spans="19:23">
      <c r="S2408" s="275"/>
      <c r="T2408" s="274"/>
      <c r="W2408" s="276"/>
    </row>
    <row r="2409" spans="19:23">
      <c r="S2409" s="275"/>
      <c r="T2409" s="274"/>
      <c r="W2409" s="276"/>
    </row>
    <row r="2410" spans="19:23">
      <c r="S2410" s="275"/>
      <c r="T2410" s="274"/>
      <c r="W2410" s="276"/>
    </row>
    <row r="2411" spans="19:23">
      <c r="S2411" s="275"/>
      <c r="T2411" s="274"/>
      <c r="W2411" s="276"/>
    </row>
    <row r="2412" spans="19:23">
      <c r="S2412" s="275"/>
      <c r="T2412" s="274"/>
      <c r="W2412" s="276"/>
    </row>
    <row r="2413" spans="19:23">
      <c r="S2413" s="275"/>
      <c r="T2413" s="274"/>
      <c r="W2413" s="276"/>
    </row>
    <row r="2414" spans="19:23">
      <c r="S2414" s="275"/>
      <c r="T2414" s="274"/>
      <c r="W2414" s="276"/>
    </row>
    <row r="2415" spans="19:23">
      <c r="S2415" s="275"/>
      <c r="T2415" s="274"/>
      <c r="W2415" s="276"/>
    </row>
    <row r="2416" spans="19:23">
      <c r="S2416" s="275"/>
      <c r="T2416" s="274"/>
      <c r="W2416" s="276"/>
    </row>
    <row r="2417" spans="19:23">
      <c r="S2417" s="275"/>
      <c r="T2417" s="274"/>
      <c r="W2417" s="276"/>
    </row>
    <row r="2418" spans="19:23">
      <c r="S2418" s="275"/>
      <c r="T2418" s="274"/>
      <c r="W2418" s="276"/>
    </row>
    <row r="2419" spans="19:23">
      <c r="S2419" s="275"/>
      <c r="T2419" s="274"/>
      <c r="W2419" s="276"/>
    </row>
    <row r="2420" spans="19:23">
      <c r="S2420" s="275"/>
      <c r="T2420" s="274"/>
      <c r="W2420" s="276"/>
    </row>
    <row r="2421" spans="19:23">
      <c r="S2421" s="275"/>
      <c r="T2421" s="274"/>
      <c r="W2421" s="276"/>
    </row>
    <row r="2422" spans="19:23">
      <c r="S2422" s="275"/>
      <c r="T2422" s="274"/>
      <c r="W2422" s="276"/>
    </row>
    <row r="2423" spans="19:23">
      <c r="S2423" s="275"/>
      <c r="T2423" s="274"/>
      <c r="W2423" s="276"/>
    </row>
    <row r="2424" spans="19:23">
      <c r="S2424" s="275"/>
      <c r="T2424" s="274"/>
      <c r="W2424" s="276"/>
    </row>
    <row r="2425" spans="19:23">
      <c r="S2425" s="275"/>
      <c r="T2425" s="274"/>
      <c r="W2425" s="276"/>
    </row>
    <row r="2426" spans="19:23">
      <c r="S2426" s="275"/>
      <c r="T2426" s="274"/>
      <c r="W2426" s="276"/>
    </row>
    <row r="2427" spans="19:23">
      <c r="S2427" s="275"/>
      <c r="T2427" s="274"/>
      <c r="W2427" s="276"/>
    </row>
    <row r="2428" spans="19:23">
      <c r="S2428" s="275"/>
      <c r="T2428" s="274"/>
      <c r="W2428" s="276"/>
    </row>
    <row r="2429" spans="19:23">
      <c r="S2429" s="275"/>
      <c r="T2429" s="274"/>
      <c r="W2429" s="276"/>
    </row>
    <row r="2430" spans="19:23">
      <c r="S2430" s="275"/>
      <c r="T2430" s="274"/>
      <c r="W2430" s="276"/>
    </row>
    <row r="2431" spans="19:23">
      <c r="S2431" s="275"/>
      <c r="T2431" s="274"/>
      <c r="W2431" s="276"/>
    </row>
    <row r="2432" spans="19:23">
      <c r="S2432" s="275"/>
      <c r="T2432" s="274"/>
      <c r="W2432" s="276"/>
    </row>
    <row r="2433" spans="19:23">
      <c r="S2433" s="275"/>
      <c r="T2433" s="274"/>
      <c r="W2433" s="276"/>
    </row>
    <row r="2434" spans="19:23">
      <c r="S2434" s="275"/>
      <c r="T2434" s="274"/>
      <c r="W2434" s="276"/>
    </row>
    <row r="2435" spans="19:23">
      <c r="S2435" s="275"/>
      <c r="T2435" s="274"/>
      <c r="W2435" s="276"/>
    </row>
    <row r="2436" spans="19:23">
      <c r="S2436" s="275"/>
      <c r="T2436" s="274"/>
      <c r="W2436" s="276"/>
    </row>
    <row r="2437" spans="19:23">
      <c r="S2437" s="275"/>
      <c r="T2437" s="274"/>
      <c r="W2437" s="276"/>
    </row>
    <row r="2438" spans="19:23">
      <c r="S2438" s="275"/>
      <c r="T2438" s="274"/>
      <c r="W2438" s="276"/>
    </row>
    <row r="2439" spans="19:23">
      <c r="S2439" s="275"/>
      <c r="T2439" s="274"/>
      <c r="W2439" s="276"/>
    </row>
    <row r="2440" spans="19:23">
      <c r="S2440" s="275"/>
      <c r="T2440" s="274"/>
      <c r="W2440" s="276"/>
    </row>
    <row r="2441" spans="19:23">
      <c r="S2441" s="275"/>
      <c r="T2441" s="274"/>
      <c r="W2441" s="276"/>
    </row>
    <row r="2442" spans="19:23">
      <c r="S2442" s="275"/>
      <c r="T2442" s="274"/>
      <c r="W2442" s="276"/>
    </row>
    <row r="2443" spans="19:23">
      <c r="S2443" s="275"/>
      <c r="T2443" s="274"/>
      <c r="W2443" s="276"/>
    </row>
    <row r="2444" spans="19:23">
      <c r="S2444" s="275"/>
      <c r="T2444" s="274"/>
      <c r="W2444" s="276"/>
    </row>
    <row r="2445" spans="19:23">
      <c r="S2445" s="275"/>
      <c r="T2445" s="274"/>
      <c r="W2445" s="276"/>
    </row>
    <row r="2446" spans="19:23">
      <c r="S2446" s="275"/>
      <c r="T2446" s="274"/>
      <c r="W2446" s="276"/>
    </row>
    <row r="2447" spans="19:23">
      <c r="S2447" s="275"/>
      <c r="T2447" s="274"/>
      <c r="W2447" s="276"/>
    </row>
    <row r="2448" spans="19:23">
      <c r="S2448" s="275"/>
      <c r="T2448" s="274"/>
      <c r="W2448" s="276"/>
    </row>
    <row r="2449" spans="19:23">
      <c r="S2449" s="275"/>
      <c r="T2449" s="274"/>
      <c r="W2449" s="276"/>
    </row>
    <row r="2450" spans="19:23">
      <c r="S2450" s="275"/>
      <c r="T2450" s="274"/>
      <c r="W2450" s="276"/>
    </row>
    <row r="2451" spans="19:23">
      <c r="S2451" s="275"/>
      <c r="T2451" s="274"/>
      <c r="W2451" s="276"/>
    </row>
    <row r="2452" spans="19:23">
      <c r="S2452" s="275"/>
      <c r="T2452" s="274"/>
      <c r="W2452" s="276"/>
    </row>
    <row r="2453" spans="19:23">
      <c r="S2453" s="275"/>
      <c r="T2453" s="274"/>
      <c r="W2453" s="276"/>
    </row>
    <row r="2454" spans="19:23">
      <c r="S2454" s="275"/>
      <c r="T2454" s="274"/>
      <c r="W2454" s="276"/>
    </row>
    <row r="2455" spans="19:23">
      <c r="S2455" s="275"/>
      <c r="T2455" s="274"/>
      <c r="W2455" s="276"/>
    </row>
    <row r="2456" spans="19:23">
      <c r="S2456" s="275"/>
      <c r="T2456" s="274"/>
      <c r="W2456" s="276"/>
    </row>
    <row r="2457" spans="19:23">
      <c r="S2457" s="275"/>
      <c r="T2457" s="274"/>
      <c r="W2457" s="276"/>
    </row>
    <row r="2458" spans="19:23">
      <c r="S2458" s="275"/>
      <c r="T2458" s="274"/>
      <c r="W2458" s="276"/>
    </row>
    <row r="2459" spans="19:23">
      <c r="S2459" s="275"/>
      <c r="T2459" s="274"/>
      <c r="W2459" s="276"/>
    </row>
    <row r="2460" spans="19:23">
      <c r="S2460" s="275"/>
      <c r="T2460" s="274"/>
      <c r="W2460" s="276"/>
    </row>
    <row r="2461" spans="19:23">
      <c r="S2461" s="275"/>
      <c r="T2461" s="274"/>
      <c r="W2461" s="276"/>
    </row>
    <row r="2462" spans="19:23">
      <c r="S2462" s="275"/>
      <c r="T2462" s="274"/>
      <c r="W2462" s="276"/>
    </row>
    <row r="2463" spans="19:23">
      <c r="S2463" s="275"/>
      <c r="T2463" s="274"/>
      <c r="W2463" s="276"/>
    </row>
    <row r="2464" spans="19:23">
      <c r="S2464" s="275"/>
      <c r="T2464" s="274"/>
      <c r="W2464" s="276"/>
    </row>
    <row r="2465" spans="19:23">
      <c r="S2465" s="275"/>
      <c r="T2465" s="274"/>
      <c r="W2465" s="276"/>
    </row>
    <row r="2466" spans="19:23">
      <c r="S2466" s="275"/>
      <c r="T2466" s="274"/>
      <c r="W2466" s="276"/>
    </row>
    <row r="2467" spans="19:23">
      <c r="S2467" s="275"/>
      <c r="T2467" s="274"/>
      <c r="W2467" s="276"/>
    </row>
    <row r="2468" spans="19:23">
      <c r="S2468" s="275"/>
      <c r="T2468" s="274"/>
      <c r="W2468" s="276"/>
    </row>
    <row r="2469" spans="19:23">
      <c r="S2469" s="275"/>
      <c r="T2469" s="274"/>
      <c r="W2469" s="276"/>
    </row>
    <row r="2470" spans="19:23">
      <c r="S2470" s="275"/>
      <c r="T2470" s="274"/>
      <c r="W2470" s="276"/>
    </row>
    <row r="2471" spans="19:23">
      <c r="S2471" s="275"/>
      <c r="T2471" s="274"/>
      <c r="W2471" s="276"/>
    </row>
    <row r="2472" spans="19:23">
      <c r="S2472" s="275"/>
      <c r="T2472" s="274"/>
      <c r="W2472" s="276"/>
    </row>
    <row r="2473" spans="19:23">
      <c r="S2473" s="275"/>
      <c r="T2473" s="274"/>
      <c r="W2473" s="276"/>
    </row>
    <row r="2474" spans="19:23">
      <c r="S2474" s="275"/>
      <c r="T2474" s="274"/>
      <c r="W2474" s="276"/>
    </row>
    <row r="2475" spans="19:23">
      <c r="S2475" s="275"/>
      <c r="T2475" s="274"/>
      <c r="W2475" s="276"/>
    </row>
    <row r="2476" spans="19:23">
      <c r="S2476" s="275"/>
      <c r="T2476" s="274"/>
      <c r="W2476" s="276"/>
    </row>
    <row r="2477" spans="19:23">
      <c r="S2477" s="275"/>
      <c r="T2477" s="274"/>
      <c r="W2477" s="276"/>
    </row>
    <row r="2478" spans="19:23">
      <c r="S2478" s="275"/>
      <c r="T2478" s="274"/>
      <c r="W2478" s="276"/>
    </row>
    <row r="2479" spans="19:23">
      <c r="S2479" s="275"/>
      <c r="T2479" s="274"/>
      <c r="W2479" s="276"/>
    </row>
    <row r="2480" spans="19:23">
      <c r="S2480" s="275"/>
      <c r="T2480" s="274"/>
      <c r="W2480" s="276"/>
    </row>
    <row r="2481" spans="19:23">
      <c r="S2481" s="275"/>
      <c r="T2481" s="274"/>
      <c r="W2481" s="276"/>
    </row>
    <row r="2482" spans="19:23">
      <c r="S2482" s="275"/>
      <c r="T2482" s="274"/>
      <c r="W2482" s="276"/>
    </row>
    <row r="2483" spans="19:23">
      <c r="S2483" s="275"/>
      <c r="T2483" s="274"/>
      <c r="W2483" s="276"/>
    </row>
    <row r="2484" spans="19:23">
      <c r="S2484" s="275"/>
      <c r="T2484" s="274"/>
      <c r="W2484" s="276"/>
    </row>
    <row r="2485" spans="19:23">
      <c r="S2485" s="275"/>
      <c r="T2485" s="274"/>
      <c r="W2485" s="276"/>
    </row>
    <row r="2486" spans="19:23">
      <c r="S2486" s="275"/>
      <c r="T2486" s="274"/>
      <c r="W2486" s="276"/>
    </row>
    <row r="2487" spans="19:23">
      <c r="S2487" s="275"/>
      <c r="T2487" s="274"/>
      <c r="W2487" s="276"/>
    </row>
    <row r="2488" spans="19:23">
      <c r="S2488" s="275"/>
      <c r="T2488" s="274"/>
      <c r="W2488" s="276"/>
    </row>
    <row r="2489" spans="19:23">
      <c r="S2489" s="275"/>
      <c r="T2489" s="274"/>
      <c r="W2489" s="276"/>
    </row>
    <row r="2490" spans="19:23">
      <c r="S2490" s="275"/>
      <c r="T2490" s="274"/>
      <c r="W2490" s="276"/>
    </row>
    <row r="2491" spans="19:23">
      <c r="S2491" s="275"/>
      <c r="T2491" s="274"/>
      <c r="W2491" s="276"/>
    </row>
    <row r="2492" spans="19:23">
      <c r="S2492" s="275"/>
      <c r="T2492" s="274"/>
      <c r="W2492" s="276"/>
    </row>
    <row r="2493" spans="19:23">
      <c r="S2493" s="275"/>
      <c r="T2493" s="274"/>
      <c r="W2493" s="276"/>
    </row>
    <row r="2494" spans="19:23">
      <c r="S2494" s="275"/>
      <c r="T2494" s="274"/>
      <c r="W2494" s="276"/>
    </row>
    <row r="2495" spans="19:23">
      <c r="S2495" s="275"/>
      <c r="T2495" s="274"/>
      <c r="W2495" s="276"/>
    </row>
    <row r="2496" spans="19:23">
      <c r="S2496" s="275"/>
      <c r="T2496" s="274"/>
      <c r="W2496" s="276"/>
    </row>
    <row r="2497" spans="19:23">
      <c r="S2497" s="275"/>
      <c r="T2497" s="274"/>
      <c r="W2497" s="276"/>
    </row>
    <row r="2498" spans="19:23">
      <c r="S2498" s="275"/>
      <c r="T2498" s="274"/>
      <c r="W2498" s="276"/>
    </row>
    <row r="2499" spans="19:23">
      <c r="S2499" s="275"/>
      <c r="T2499" s="274"/>
      <c r="W2499" s="276"/>
    </row>
    <row r="2500" spans="19:23">
      <c r="S2500" s="275"/>
      <c r="T2500" s="274"/>
      <c r="W2500" s="276"/>
    </row>
    <row r="2501" spans="19:23">
      <c r="S2501" s="275"/>
      <c r="T2501" s="274"/>
      <c r="W2501" s="276"/>
    </row>
    <row r="2502" spans="19:23">
      <c r="S2502" s="275"/>
      <c r="T2502" s="274"/>
      <c r="W2502" s="276"/>
    </row>
    <row r="2503" spans="19:23">
      <c r="S2503" s="275"/>
      <c r="T2503" s="274"/>
      <c r="W2503" s="276"/>
    </row>
    <row r="2504" spans="19:23">
      <c r="S2504" s="275"/>
      <c r="T2504" s="274"/>
      <c r="W2504" s="276"/>
    </row>
    <row r="2505" spans="19:23">
      <c r="S2505" s="275"/>
      <c r="T2505" s="274"/>
      <c r="W2505" s="276"/>
    </row>
    <row r="2506" spans="19:23">
      <c r="S2506" s="275"/>
      <c r="T2506" s="274"/>
      <c r="W2506" s="276"/>
    </row>
    <row r="2507" spans="19:23">
      <c r="S2507" s="275"/>
      <c r="T2507" s="274"/>
      <c r="W2507" s="276"/>
    </row>
    <row r="2508" spans="19:23">
      <c r="S2508" s="275"/>
      <c r="T2508" s="274"/>
      <c r="W2508" s="276"/>
    </row>
    <row r="2509" spans="19:23">
      <c r="S2509" s="275"/>
      <c r="T2509" s="274"/>
      <c r="W2509" s="276"/>
    </row>
    <row r="2510" spans="19:23">
      <c r="S2510" s="275"/>
      <c r="T2510" s="274"/>
      <c r="W2510" s="276"/>
    </row>
    <row r="2511" spans="19:23">
      <c r="S2511" s="275"/>
      <c r="T2511" s="274"/>
      <c r="W2511" s="276"/>
    </row>
    <row r="2512" spans="19:23">
      <c r="S2512" s="275"/>
      <c r="T2512" s="274"/>
      <c r="W2512" s="276"/>
    </row>
    <row r="2513" spans="19:23">
      <c r="S2513" s="275"/>
      <c r="T2513" s="274"/>
      <c r="W2513" s="276"/>
    </row>
    <row r="2514" spans="19:23">
      <c r="S2514" s="275"/>
      <c r="T2514" s="274"/>
      <c r="W2514" s="276"/>
    </row>
    <row r="2515" spans="19:23">
      <c r="S2515" s="275"/>
      <c r="T2515" s="274"/>
      <c r="W2515" s="276"/>
    </row>
    <row r="2516" spans="19:23">
      <c r="S2516" s="275"/>
      <c r="T2516" s="274"/>
      <c r="W2516" s="276"/>
    </row>
    <row r="2517" spans="19:23">
      <c r="S2517" s="275"/>
      <c r="T2517" s="274"/>
      <c r="W2517" s="276"/>
    </row>
    <row r="2518" spans="19:23">
      <c r="S2518" s="275"/>
      <c r="T2518" s="274"/>
      <c r="W2518" s="276"/>
    </row>
    <row r="2519" spans="19:23">
      <c r="S2519" s="275"/>
      <c r="T2519" s="274"/>
      <c r="W2519" s="276"/>
    </row>
    <row r="2520" spans="19:23">
      <c r="S2520" s="275"/>
      <c r="T2520" s="274"/>
      <c r="W2520" s="276"/>
    </row>
    <row r="2521" spans="19:23">
      <c r="S2521" s="275"/>
      <c r="T2521" s="274"/>
      <c r="W2521" s="276"/>
    </row>
    <row r="2522" spans="19:23">
      <c r="S2522" s="275"/>
      <c r="T2522" s="274"/>
      <c r="W2522" s="276"/>
    </row>
    <row r="2523" spans="19:23">
      <c r="S2523" s="275"/>
      <c r="T2523" s="274"/>
      <c r="W2523" s="276"/>
    </row>
    <row r="2524" spans="19:23">
      <c r="S2524" s="275"/>
      <c r="T2524" s="274"/>
      <c r="W2524" s="276"/>
    </row>
    <row r="2525" spans="19:23">
      <c r="S2525" s="275"/>
      <c r="T2525" s="274"/>
      <c r="W2525" s="276"/>
    </row>
    <row r="2526" spans="19:23">
      <c r="S2526" s="275"/>
      <c r="T2526" s="274"/>
      <c r="W2526" s="276"/>
    </row>
    <row r="2527" spans="19:23">
      <c r="S2527" s="275"/>
      <c r="T2527" s="274"/>
      <c r="W2527" s="276"/>
    </row>
    <row r="2528" spans="19:23">
      <c r="S2528" s="275"/>
      <c r="T2528" s="274"/>
      <c r="W2528" s="276"/>
    </row>
    <row r="2529" spans="19:23">
      <c r="S2529" s="275"/>
      <c r="T2529" s="274"/>
      <c r="W2529" s="276"/>
    </row>
    <row r="2530" spans="19:23">
      <c r="S2530" s="275"/>
      <c r="T2530" s="274"/>
      <c r="W2530" s="276"/>
    </row>
    <row r="2531" spans="19:23">
      <c r="S2531" s="275"/>
      <c r="T2531" s="274"/>
      <c r="W2531" s="276"/>
    </row>
    <row r="2532" spans="19:23">
      <c r="S2532" s="275"/>
      <c r="T2532" s="274"/>
      <c r="W2532" s="276"/>
    </row>
    <row r="2533" spans="19:23">
      <c r="S2533" s="275"/>
      <c r="T2533" s="274"/>
      <c r="W2533" s="276"/>
    </row>
    <row r="2534" spans="19:23">
      <c r="S2534" s="275"/>
      <c r="T2534" s="274"/>
      <c r="W2534" s="276"/>
    </row>
    <row r="2535" spans="19:23">
      <c r="S2535" s="275"/>
      <c r="T2535" s="274"/>
      <c r="W2535" s="276"/>
    </row>
    <row r="2536" spans="19:23">
      <c r="S2536" s="275"/>
      <c r="T2536" s="274"/>
      <c r="W2536" s="276"/>
    </row>
    <row r="2537" spans="19:23">
      <c r="S2537" s="275"/>
      <c r="T2537" s="274"/>
      <c r="W2537" s="276"/>
    </row>
    <row r="2538" spans="19:23">
      <c r="S2538" s="275"/>
      <c r="T2538" s="274"/>
      <c r="W2538" s="276"/>
    </row>
    <row r="2539" spans="19:23">
      <c r="S2539" s="275"/>
      <c r="T2539" s="274"/>
      <c r="W2539" s="276"/>
    </row>
    <row r="2540" spans="19:23">
      <c r="S2540" s="275"/>
      <c r="T2540" s="274"/>
      <c r="W2540" s="276"/>
    </row>
    <row r="2541" spans="19:23">
      <c r="S2541" s="275"/>
      <c r="T2541" s="274"/>
      <c r="W2541" s="276"/>
    </row>
    <row r="2542" spans="19:23">
      <c r="S2542" s="275"/>
      <c r="T2542" s="274"/>
      <c r="W2542" s="276"/>
    </row>
    <row r="2543" spans="19:23">
      <c r="S2543" s="275"/>
      <c r="T2543" s="274"/>
      <c r="W2543" s="276"/>
    </row>
    <row r="2544" spans="19:23">
      <c r="S2544" s="275"/>
      <c r="T2544" s="274"/>
      <c r="W2544" s="276"/>
    </row>
    <row r="2545" spans="19:23">
      <c r="S2545" s="275"/>
      <c r="T2545" s="274"/>
      <c r="W2545" s="276"/>
    </row>
    <row r="2546" spans="19:23">
      <c r="S2546" s="275"/>
      <c r="T2546" s="274"/>
      <c r="W2546" s="276"/>
    </row>
    <row r="2547" spans="19:23">
      <c r="S2547" s="275"/>
      <c r="T2547" s="274"/>
      <c r="W2547" s="276"/>
    </row>
    <row r="2548" spans="19:23">
      <c r="S2548" s="275"/>
      <c r="T2548" s="274"/>
      <c r="W2548" s="276"/>
    </row>
    <row r="2549" spans="19:23">
      <c r="S2549" s="275"/>
      <c r="T2549" s="274"/>
      <c r="W2549" s="276"/>
    </row>
    <row r="2550" spans="19:23">
      <c r="S2550" s="275"/>
      <c r="T2550" s="274"/>
      <c r="W2550" s="276"/>
    </row>
    <row r="2551" spans="19:23">
      <c r="S2551" s="275"/>
      <c r="T2551" s="274"/>
      <c r="W2551" s="276"/>
    </row>
    <row r="2552" spans="19:23">
      <c r="S2552" s="275"/>
      <c r="T2552" s="274"/>
      <c r="W2552" s="276"/>
    </row>
    <row r="2553" spans="19:23">
      <c r="S2553" s="275"/>
      <c r="T2553" s="274"/>
      <c r="W2553" s="276"/>
    </row>
    <row r="2554" spans="19:23">
      <c r="S2554" s="275"/>
      <c r="T2554" s="274"/>
      <c r="W2554" s="276"/>
    </row>
    <row r="2555" spans="19:23">
      <c r="S2555" s="275"/>
      <c r="T2555" s="274"/>
      <c r="W2555" s="276"/>
    </row>
    <row r="2556" spans="19:23">
      <c r="S2556" s="275"/>
      <c r="T2556" s="274"/>
      <c r="W2556" s="276"/>
    </row>
    <row r="2557" spans="19:23">
      <c r="S2557" s="275"/>
      <c r="T2557" s="274"/>
      <c r="W2557" s="276"/>
    </row>
    <row r="2558" spans="19:23">
      <c r="S2558" s="275"/>
      <c r="T2558" s="274"/>
      <c r="W2558" s="276"/>
    </row>
    <row r="2559" spans="19:23">
      <c r="S2559" s="275"/>
      <c r="T2559" s="274"/>
      <c r="W2559" s="276"/>
    </row>
    <row r="2560" spans="19:23">
      <c r="S2560" s="275"/>
      <c r="T2560" s="274"/>
      <c r="W2560" s="276"/>
    </row>
    <row r="2561" spans="19:23">
      <c r="S2561" s="275"/>
      <c r="T2561" s="274"/>
      <c r="W2561" s="276"/>
    </row>
    <row r="2562" spans="19:23">
      <c r="S2562" s="275"/>
      <c r="T2562" s="274"/>
      <c r="W2562" s="276"/>
    </row>
    <row r="2563" spans="19:23">
      <c r="S2563" s="275"/>
      <c r="T2563" s="274"/>
      <c r="W2563" s="276"/>
    </row>
    <row r="2564" spans="19:23">
      <c r="S2564" s="275"/>
      <c r="T2564" s="274"/>
      <c r="W2564" s="276"/>
    </row>
    <row r="2565" spans="19:23">
      <c r="S2565" s="275"/>
      <c r="T2565" s="274"/>
      <c r="W2565" s="276"/>
    </row>
    <row r="2566" spans="19:23">
      <c r="S2566" s="275"/>
      <c r="T2566" s="274"/>
      <c r="W2566" s="276"/>
    </row>
    <row r="2567" spans="19:23">
      <c r="S2567" s="275"/>
      <c r="T2567" s="274"/>
      <c r="W2567" s="276"/>
    </row>
    <row r="2568" spans="19:23">
      <c r="S2568" s="275"/>
      <c r="T2568" s="274"/>
      <c r="W2568" s="276"/>
    </row>
    <row r="2569" spans="19:23">
      <c r="S2569" s="275"/>
      <c r="T2569" s="274"/>
      <c r="W2569" s="276"/>
    </row>
    <row r="2570" spans="19:23">
      <c r="S2570" s="275"/>
      <c r="T2570" s="274"/>
      <c r="W2570" s="276"/>
    </row>
    <row r="2571" spans="19:23">
      <c r="S2571" s="275"/>
      <c r="T2571" s="274"/>
      <c r="W2571" s="276"/>
    </row>
    <row r="2572" spans="19:23">
      <c r="S2572" s="275"/>
      <c r="T2572" s="274"/>
      <c r="W2572" s="276"/>
    </row>
    <row r="2573" spans="19:23">
      <c r="S2573" s="275"/>
      <c r="T2573" s="274"/>
      <c r="W2573" s="276"/>
    </row>
    <row r="2574" spans="19:23">
      <c r="S2574" s="275"/>
      <c r="T2574" s="274"/>
      <c r="W2574" s="276"/>
    </row>
    <row r="2575" spans="19:23">
      <c r="S2575" s="275"/>
      <c r="T2575" s="274"/>
      <c r="W2575" s="276"/>
    </row>
    <row r="2576" spans="19:23">
      <c r="S2576" s="275"/>
      <c r="T2576" s="274"/>
      <c r="W2576" s="276"/>
    </row>
    <row r="2577" spans="19:23">
      <c r="S2577" s="275"/>
      <c r="T2577" s="274"/>
      <c r="W2577" s="276"/>
    </row>
    <row r="2578" spans="19:23">
      <c r="S2578" s="275"/>
      <c r="T2578" s="274"/>
      <c r="W2578" s="276"/>
    </row>
    <row r="2579" spans="19:23">
      <c r="S2579" s="275"/>
      <c r="T2579" s="274"/>
      <c r="W2579" s="276"/>
    </row>
    <row r="2580" spans="19:23">
      <c r="S2580" s="275"/>
      <c r="T2580" s="274"/>
      <c r="W2580" s="276"/>
    </row>
    <row r="2581" spans="19:23">
      <c r="S2581" s="275"/>
      <c r="T2581" s="274"/>
      <c r="W2581" s="276"/>
    </row>
    <row r="2582" spans="19:23">
      <c r="S2582" s="275"/>
      <c r="T2582" s="274"/>
      <c r="W2582" s="276"/>
    </row>
    <row r="2583" spans="19:23">
      <c r="S2583" s="275"/>
      <c r="T2583" s="274"/>
      <c r="W2583" s="276"/>
    </row>
    <row r="2584" spans="19:23">
      <c r="S2584" s="275"/>
      <c r="T2584" s="274"/>
      <c r="W2584" s="276"/>
    </row>
    <row r="2585" spans="19:23">
      <c r="S2585" s="275"/>
      <c r="T2585" s="274"/>
      <c r="W2585" s="276"/>
    </row>
    <row r="2586" spans="19:23">
      <c r="S2586" s="275"/>
      <c r="T2586" s="274"/>
      <c r="W2586" s="276"/>
    </row>
    <row r="2587" spans="19:23">
      <c r="S2587" s="275"/>
      <c r="T2587" s="274"/>
      <c r="W2587" s="276"/>
    </row>
    <row r="2588" spans="19:23">
      <c r="S2588" s="275"/>
      <c r="T2588" s="274"/>
      <c r="W2588" s="276"/>
    </row>
    <row r="2589" spans="19:23">
      <c r="S2589" s="275"/>
      <c r="T2589" s="274"/>
      <c r="W2589" s="276"/>
    </row>
    <row r="2590" spans="19:23">
      <c r="S2590" s="275"/>
      <c r="T2590" s="274"/>
      <c r="W2590" s="276"/>
    </row>
    <row r="2591" spans="19:23">
      <c r="S2591" s="275"/>
      <c r="T2591" s="274"/>
      <c r="W2591" s="276"/>
    </row>
    <row r="2592" spans="19:23">
      <c r="S2592" s="275"/>
      <c r="T2592" s="274"/>
      <c r="W2592" s="276"/>
    </row>
    <row r="2593" spans="19:23">
      <c r="S2593" s="275"/>
      <c r="T2593" s="274"/>
      <c r="W2593" s="276"/>
    </row>
    <row r="2594" spans="19:23">
      <c r="S2594" s="275"/>
      <c r="T2594" s="274"/>
      <c r="W2594" s="276"/>
    </row>
    <row r="2595" spans="19:23">
      <c r="S2595" s="275"/>
      <c r="T2595" s="274"/>
      <c r="W2595" s="276"/>
    </row>
    <row r="2596" spans="19:23">
      <c r="S2596" s="275"/>
      <c r="T2596" s="274"/>
      <c r="W2596" s="276"/>
    </row>
    <row r="2597" spans="19:23">
      <c r="S2597" s="275"/>
      <c r="T2597" s="274"/>
      <c r="W2597" s="276"/>
    </row>
    <row r="2598" spans="19:23">
      <c r="S2598" s="275"/>
      <c r="T2598" s="274"/>
      <c r="W2598" s="276"/>
    </row>
    <row r="2599" spans="19:23">
      <c r="S2599" s="275"/>
      <c r="T2599" s="274"/>
      <c r="W2599" s="276"/>
    </row>
    <row r="2600" spans="19:23">
      <c r="S2600" s="275"/>
      <c r="T2600" s="274"/>
      <c r="W2600" s="276"/>
    </row>
    <row r="2601" spans="19:23">
      <c r="S2601" s="275"/>
      <c r="T2601" s="274"/>
      <c r="W2601" s="276"/>
    </row>
    <row r="2602" spans="19:23">
      <c r="S2602" s="275"/>
      <c r="T2602" s="274"/>
      <c r="W2602" s="276"/>
    </row>
    <row r="2603" spans="19:23">
      <c r="S2603" s="275"/>
      <c r="T2603" s="274"/>
      <c r="W2603" s="276"/>
    </row>
    <row r="2604" spans="19:23">
      <c r="S2604" s="275"/>
      <c r="T2604" s="274"/>
      <c r="W2604" s="276"/>
    </row>
    <row r="2605" spans="19:23">
      <c r="S2605" s="275"/>
      <c r="T2605" s="274"/>
      <c r="W2605" s="276"/>
    </row>
    <row r="2606" spans="19:23">
      <c r="S2606" s="275"/>
      <c r="T2606" s="274"/>
      <c r="W2606" s="276"/>
    </row>
    <row r="2607" spans="19:23">
      <c r="S2607" s="275"/>
      <c r="T2607" s="274"/>
      <c r="W2607" s="276"/>
    </row>
    <row r="2608" spans="19:23">
      <c r="S2608" s="275"/>
      <c r="T2608" s="274"/>
      <c r="W2608" s="276"/>
    </row>
    <row r="2609" spans="19:23">
      <c r="S2609" s="275"/>
      <c r="T2609" s="274"/>
      <c r="W2609" s="276"/>
    </row>
    <row r="2610" spans="19:23">
      <c r="S2610" s="275"/>
      <c r="T2610" s="274"/>
      <c r="W2610" s="276"/>
    </row>
    <row r="2611" spans="19:23">
      <c r="S2611" s="275"/>
      <c r="T2611" s="274"/>
      <c r="W2611" s="276"/>
    </row>
    <row r="2612" spans="19:23">
      <c r="S2612" s="275"/>
      <c r="T2612" s="274"/>
      <c r="W2612" s="276"/>
    </row>
    <row r="2613" spans="19:23">
      <c r="S2613" s="275"/>
      <c r="T2613" s="274"/>
      <c r="W2613" s="276"/>
    </row>
    <row r="2614" spans="19:23">
      <c r="S2614" s="275"/>
      <c r="T2614" s="274"/>
      <c r="W2614" s="276"/>
    </row>
    <row r="2615" spans="19:23">
      <c r="S2615" s="275"/>
      <c r="T2615" s="274"/>
      <c r="W2615" s="276"/>
    </row>
    <row r="2616" spans="19:23">
      <c r="S2616" s="275"/>
      <c r="T2616" s="274"/>
      <c r="W2616" s="276"/>
    </row>
    <row r="2617" spans="19:23">
      <c r="S2617" s="275"/>
      <c r="T2617" s="274"/>
      <c r="W2617" s="276"/>
    </row>
    <row r="2618" spans="19:23">
      <c r="S2618" s="275"/>
      <c r="T2618" s="274"/>
      <c r="W2618" s="276"/>
    </row>
    <row r="2619" spans="19:23">
      <c r="S2619" s="275"/>
      <c r="T2619" s="274"/>
      <c r="W2619" s="276"/>
    </row>
    <row r="2620" spans="19:23">
      <c r="S2620" s="275"/>
      <c r="T2620" s="274"/>
      <c r="W2620" s="276"/>
    </row>
    <row r="2621" spans="19:23">
      <c r="S2621" s="275"/>
      <c r="T2621" s="274"/>
      <c r="W2621" s="276"/>
    </row>
    <row r="2622" spans="19:23">
      <c r="S2622" s="275"/>
      <c r="T2622" s="274"/>
      <c r="W2622" s="276"/>
    </row>
    <row r="2623" spans="19:23">
      <c r="S2623" s="275"/>
      <c r="T2623" s="274"/>
      <c r="W2623" s="276"/>
    </row>
    <row r="2624" spans="19:23">
      <c r="S2624" s="275"/>
      <c r="T2624" s="274"/>
      <c r="W2624" s="276"/>
    </row>
    <row r="2625" spans="19:23">
      <c r="S2625" s="275"/>
      <c r="T2625" s="274"/>
      <c r="W2625" s="276"/>
    </row>
    <row r="2626" spans="19:23">
      <c r="S2626" s="275"/>
      <c r="T2626" s="274"/>
      <c r="W2626" s="276"/>
    </row>
    <row r="2627" spans="19:23">
      <c r="S2627" s="275"/>
      <c r="T2627" s="274"/>
      <c r="W2627" s="276"/>
    </row>
    <row r="2628" spans="19:23">
      <c r="S2628" s="275"/>
      <c r="T2628" s="274"/>
      <c r="W2628" s="276"/>
    </row>
    <row r="2629" spans="19:23">
      <c r="S2629" s="275"/>
      <c r="T2629" s="274"/>
      <c r="W2629" s="276"/>
    </row>
    <row r="2630" spans="19:23">
      <c r="S2630" s="275"/>
      <c r="T2630" s="274"/>
      <c r="W2630" s="276"/>
    </row>
    <row r="2631" spans="19:23">
      <c r="S2631" s="275"/>
      <c r="T2631" s="274"/>
      <c r="W2631" s="276"/>
    </row>
    <row r="2632" spans="19:23">
      <c r="S2632" s="275"/>
      <c r="T2632" s="274"/>
      <c r="W2632" s="276"/>
    </row>
    <row r="2633" spans="19:23">
      <c r="S2633" s="275"/>
      <c r="T2633" s="274"/>
      <c r="W2633" s="276"/>
    </row>
    <row r="2634" spans="19:23">
      <c r="S2634" s="275"/>
      <c r="T2634" s="274"/>
      <c r="W2634" s="276"/>
    </row>
    <row r="2635" spans="19:23">
      <c r="S2635" s="275"/>
      <c r="T2635" s="274"/>
      <c r="W2635" s="276"/>
    </row>
    <row r="2636" spans="19:23">
      <c r="S2636" s="275"/>
      <c r="T2636" s="274"/>
      <c r="W2636" s="276"/>
    </row>
    <row r="2637" spans="19:23">
      <c r="S2637" s="275"/>
      <c r="T2637" s="274"/>
      <c r="W2637" s="276"/>
    </row>
    <row r="2638" spans="19:23">
      <c r="S2638" s="275"/>
      <c r="T2638" s="274"/>
      <c r="W2638" s="276"/>
    </row>
    <row r="2639" spans="19:23">
      <c r="S2639" s="275"/>
      <c r="T2639" s="274"/>
      <c r="W2639" s="276"/>
    </row>
    <row r="2640" spans="19:23">
      <c r="S2640" s="275"/>
      <c r="T2640" s="274"/>
      <c r="W2640" s="276"/>
    </row>
    <row r="2641" spans="19:23">
      <c r="S2641" s="275"/>
      <c r="T2641" s="274"/>
      <c r="W2641" s="276"/>
    </row>
    <row r="2642" spans="19:23">
      <c r="S2642" s="275"/>
      <c r="T2642" s="274"/>
      <c r="W2642" s="276"/>
    </row>
    <row r="2643" spans="19:23">
      <c r="S2643" s="275"/>
      <c r="T2643" s="274"/>
      <c r="W2643" s="276"/>
    </row>
    <row r="2644" spans="19:23">
      <c r="S2644" s="275"/>
      <c r="T2644" s="274"/>
      <c r="W2644" s="276"/>
    </row>
    <row r="2645" spans="19:23">
      <c r="S2645" s="275"/>
      <c r="T2645" s="274"/>
      <c r="W2645" s="276"/>
    </row>
    <row r="2646" spans="19:23">
      <c r="S2646" s="275"/>
      <c r="T2646" s="274"/>
      <c r="W2646" s="276"/>
    </row>
    <row r="2647" spans="19:23">
      <c r="S2647" s="275"/>
      <c r="T2647" s="274"/>
      <c r="W2647" s="276"/>
    </row>
    <row r="2648" spans="19:23">
      <c r="S2648" s="275"/>
      <c r="T2648" s="274"/>
      <c r="W2648" s="276"/>
    </row>
    <row r="2649" spans="19:23">
      <c r="S2649" s="275"/>
      <c r="T2649" s="274"/>
      <c r="W2649" s="276"/>
    </row>
    <row r="2650" spans="19:23">
      <c r="S2650" s="275"/>
      <c r="T2650" s="274"/>
      <c r="W2650" s="276"/>
    </row>
    <row r="2651" spans="19:23">
      <c r="S2651" s="275"/>
      <c r="T2651" s="274"/>
      <c r="W2651" s="276"/>
    </row>
    <row r="2652" spans="19:23">
      <c r="S2652" s="275"/>
      <c r="T2652" s="274"/>
      <c r="W2652" s="276"/>
    </row>
    <row r="2653" spans="19:23">
      <c r="S2653" s="275"/>
      <c r="T2653" s="274"/>
      <c r="W2653" s="276"/>
    </row>
    <row r="2654" spans="19:23">
      <c r="S2654" s="275"/>
      <c r="T2654" s="274"/>
      <c r="W2654" s="276"/>
    </row>
    <row r="2655" spans="19:23">
      <c r="S2655" s="275"/>
      <c r="T2655" s="274"/>
      <c r="W2655" s="276"/>
    </row>
    <row r="2656" spans="19:23">
      <c r="S2656" s="275"/>
      <c r="T2656" s="274"/>
      <c r="W2656" s="276"/>
    </row>
    <row r="2657" spans="19:23">
      <c r="S2657" s="275"/>
      <c r="T2657" s="274"/>
      <c r="W2657" s="276"/>
    </row>
    <row r="2658" spans="19:23">
      <c r="S2658" s="275"/>
      <c r="T2658" s="274"/>
      <c r="W2658" s="276"/>
    </row>
    <row r="2659" spans="19:23">
      <c r="S2659" s="275"/>
      <c r="T2659" s="274"/>
      <c r="W2659" s="276"/>
    </row>
    <row r="2660" spans="19:23">
      <c r="S2660" s="275"/>
      <c r="T2660" s="274"/>
      <c r="W2660" s="276"/>
    </row>
    <row r="2661" spans="19:23">
      <c r="S2661" s="275"/>
      <c r="T2661" s="274"/>
      <c r="W2661" s="276"/>
    </row>
    <row r="2662" spans="19:23">
      <c r="S2662" s="275"/>
      <c r="T2662" s="274"/>
      <c r="W2662" s="276"/>
    </row>
    <row r="2663" spans="19:23">
      <c r="S2663" s="275"/>
      <c r="T2663" s="274"/>
      <c r="W2663" s="276"/>
    </row>
    <row r="2664" spans="19:23">
      <c r="S2664" s="275"/>
      <c r="T2664" s="274"/>
      <c r="W2664" s="276"/>
    </row>
    <row r="2665" spans="19:23">
      <c r="S2665" s="275"/>
      <c r="T2665" s="274"/>
      <c r="W2665" s="276"/>
    </row>
    <row r="2666" spans="19:23">
      <c r="S2666" s="275"/>
      <c r="T2666" s="274"/>
      <c r="W2666" s="276"/>
    </row>
    <row r="2667" spans="19:23">
      <c r="S2667" s="275"/>
      <c r="T2667" s="274"/>
      <c r="W2667" s="276"/>
    </row>
    <row r="2668" spans="19:23">
      <c r="S2668" s="275"/>
      <c r="T2668" s="274"/>
      <c r="W2668" s="276"/>
    </row>
    <row r="2669" spans="19:23">
      <c r="S2669" s="275"/>
      <c r="T2669" s="274"/>
      <c r="W2669" s="276"/>
    </row>
    <row r="2670" spans="19:23">
      <c r="S2670" s="275"/>
      <c r="T2670" s="274"/>
      <c r="W2670" s="276"/>
    </row>
    <row r="2671" spans="19:23">
      <c r="S2671" s="275"/>
      <c r="T2671" s="274"/>
      <c r="W2671" s="276"/>
    </row>
    <row r="2672" spans="19:23">
      <c r="S2672" s="275"/>
      <c r="T2672" s="274"/>
      <c r="W2672" s="276"/>
    </row>
    <row r="2673" spans="19:23">
      <c r="S2673" s="275"/>
      <c r="T2673" s="274"/>
      <c r="W2673" s="276"/>
    </row>
    <row r="2674" spans="19:23">
      <c r="S2674" s="275"/>
      <c r="T2674" s="274"/>
      <c r="W2674" s="276"/>
    </row>
    <row r="2675" spans="19:23">
      <c r="S2675" s="275"/>
      <c r="T2675" s="274"/>
      <c r="W2675" s="276"/>
    </row>
    <row r="2676" spans="19:23">
      <c r="S2676" s="275"/>
      <c r="T2676" s="274"/>
      <c r="W2676" s="276"/>
    </row>
    <row r="2677" spans="19:23">
      <c r="S2677" s="275"/>
      <c r="T2677" s="274"/>
      <c r="W2677" s="276"/>
    </row>
    <row r="2678" spans="19:23">
      <c r="S2678" s="275"/>
      <c r="T2678" s="274"/>
      <c r="W2678" s="276"/>
    </row>
    <row r="2679" spans="19:23">
      <c r="S2679" s="275"/>
      <c r="T2679" s="274"/>
      <c r="W2679" s="276"/>
    </row>
    <row r="2680" spans="19:23">
      <c r="S2680" s="275"/>
      <c r="T2680" s="274"/>
      <c r="W2680" s="276"/>
    </row>
    <row r="2681" spans="19:23">
      <c r="S2681" s="275"/>
      <c r="T2681" s="274"/>
      <c r="W2681" s="276"/>
    </row>
    <row r="2682" spans="19:23">
      <c r="S2682" s="275"/>
      <c r="T2682" s="274"/>
      <c r="W2682" s="276"/>
    </row>
    <row r="2683" spans="19:23">
      <c r="S2683" s="275"/>
      <c r="T2683" s="274"/>
      <c r="W2683" s="276"/>
    </row>
    <row r="2684" spans="19:23">
      <c r="S2684" s="275"/>
      <c r="T2684" s="274"/>
      <c r="W2684" s="276"/>
    </row>
    <row r="2685" spans="19:23">
      <c r="S2685" s="275"/>
      <c r="T2685" s="274"/>
      <c r="W2685" s="276"/>
    </row>
    <row r="2686" spans="19:23">
      <c r="S2686" s="275"/>
      <c r="T2686" s="274"/>
      <c r="W2686" s="276"/>
    </row>
    <row r="2687" spans="19:23">
      <c r="S2687" s="275"/>
      <c r="T2687" s="274"/>
      <c r="W2687" s="276"/>
    </row>
    <row r="2688" spans="19:23">
      <c r="S2688" s="275"/>
      <c r="T2688" s="274"/>
      <c r="W2688" s="276"/>
    </row>
    <row r="2689" spans="19:23">
      <c r="S2689" s="275"/>
      <c r="T2689" s="274"/>
      <c r="W2689" s="276"/>
    </row>
    <row r="2690" spans="19:23">
      <c r="S2690" s="275"/>
      <c r="T2690" s="274"/>
      <c r="W2690" s="276"/>
    </row>
    <row r="2691" spans="19:23">
      <c r="S2691" s="275"/>
      <c r="T2691" s="274"/>
      <c r="W2691" s="276"/>
    </row>
    <row r="2692" spans="19:23">
      <c r="S2692" s="275"/>
      <c r="T2692" s="274"/>
      <c r="W2692" s="276"/>
    </row>
    <row r="2693" spans="19:23">
      <c r="S2693" s="275"/>
      <c r="T2693" s="274"/>
      <c r="W2693" s="276"/>
    </row>
    <row r="2694" spans="19:23">
      <c r="S2694" s="275"/>
      <c r="T2694" s="274"/>
      <c r="W2694" s="276"/>
    </row>
    <row r="2695" spans="19:23">
      <c r="S2695" s="275"/>
      <c r="T2695" s="274"/>
      <c r="W2695" s="276"/>
    </row>
    <row r="2696" spans="19:23">
      <c r="S2696" s="275"/>
      <c r="T2696" s="274"/>
      <c r="W2696" s="276"/>
    </row>
    <row r="2697" spans="19:23">
      <c r="S2697" s="275"/>
      <c r="T2697" s="274"/>
      <c r="W2697" s="276"/>
    </row>
    <row r="2698" spans="19:23">
      <c r="S2698" s="275"/>
      <c r="T2698" s="274"/>
      <c r="W2698" s="276"/>
    </row>
    <row r="2699" spans="19:23">
      <c r="S2699" s="275"/>
      <c r="T2699" s="274"/>
      <c r="W2699" s="276"/>
    </row>
    <row r="2700" spans="19:23">
      <c r="S2700" s="275"/>
      <c r="T2700" s="274"/>
      <c r="W2700" s="276"/>
    </row>
    <row r="2701" spans="19:23">
      <c r="S2701" s="275"/>
      <c r="T2701" s="274"/>
      <c r="W2701" s="276"/>
    </row>
    <row r="2702" spans="19:23">
      <c r="S2702" s="275"/>
      <c r="T2702" s="274"/>
      <c r="W2702" s="276"/>
    </row>
    <row r="2703" spans="19:23">
      <c r="S2703" s="275"/>
      <c r="T2703" s="274"/>
      <c r="W2703" s="276"/>
    </row>
    <row r="2704" spans="19:23">
      <c r="S2704" s="275"/>
      <c r="T2704" s="274"/>
      <c r="W2704" s="276"/>
    </row>
    <row r="2705" spans="19:23">
      <c r="S2705" s="275"/>
      <c r="T2705" s="274"/>
      <c r="W2705" s="276"/>
    </row>
    <row r="2706" spans="19:23">
      <c r="S2706" s="275"/>
      <c r="T2706" s="274"/>
      <c r="W2706" s="276"/>
    </row>
    <row r="2707" spans="19:23">
      <c r="S2707" s="275"/>
      <c r="T2707" s="274"/>
      <c r="W2707" s="276"/>
    </row>
    <row r="2708" spans="19:23">
      <c r="S2708" s="275"/>
      <c r="T2708" s="274"/>
      <c r="W2708" s="276"/>
    </row>
    <row r="2709" spans="19:23">
      <c r="S2709" s="275"/>
      <c r="T2709" s="274"/>
      <c r="W2709" s="276"/>
    </row>
    <row r="2710" spans="19:23">
      <c r="S2710" s="275"/>
      <c r="T2710" s="274"/>
      <c r="W2710" s="276"/>
    </row>
    <row r="2711" spans="19:23">
      <c r="S2711" s="275"/>
      <c r="T2711" s="274"/>
      <c r="W2711" s="276"/>
    </row>
    <row r="2712" spans="19:23">
      <c r="S2712" s="275"/>
      <c r="T2712" s="274"/>
      <c r="W2712" s="276"/>
    </row>
    <row r="2713" spans="19:23">
      <c r="S2713" s="275"/>
      <c r="T2713" s="274"/>
      <c r="W2713" s="276"/>
    </row>
    <row r="2714" spans="19:23">
      <c r="S2714" s="275"/>
      <c r="T2714" s="274"/>
      <c r="W2714" s="276"/>
    </row>
    <row r="2715" spans="19:23">
      <c r="S2715" s="275"/>
      <c r="T2715" s="274"/>
      <c r="W2715" s="276"/>
    </row>
    <row r="2716" spans="19:23">
      <c r="S2716" s="275"/>
      <c r="T2716" s="274"/>
      <c r="W2716" s="276"/>
    </row>
    <row r="2717" spans="19:23">
      <c r="S2717" s="275"/>
      <c r="T2717" s="274"/>
      <c r="W2717" s="276"/>
    </row>
    <row r="2718" spans="19:23">
      <c r="S2718" s="275"/>
      <c r="T2718" s="274"/>
      <c r="W2718" s="276"/>
    </row>
    <row r="2719" spans="19:23">
      <c r="S2719" s="275"/>
      <c r="T2719" s="274"/>
      <c r="W2719" s="276"/>
    </row>
    <row r="2720" spans="19:23">
      <c r="S2720" s="275"/>
      <c r="T2720" s="274"/>
      <c r="W2720" s="276"/>
    </row>
    <row r="2721" spans="19:23">
      <c r="S2721" s="275"/>
      <c r="T2721" s="274"/>
      <c r="W2721" s="276"/>
    </row>
    <row r="2722" spans="19:23">
      <c r="S2722" s="275"/>
      <c r="T2722" s="274"/>
      <c r="W2722" s="276"/>
    </row>
    <row r="2723" spans="19:23">
      <c r="S2723" s="275"/>
      <c r="T2723" s="274"/>
      <c r="W2723" s="276"/>
    </row>
    <row r="2724" spans="19:23">
      <c r="S2724" s="275"/>
      <c r="T2724" s="274"/>
      <c r="W2724" s="276"/>
    </row>
    <row r="2725" spans="19:23">
      <c r="S2725" s="275"/>
      <c r="T2725" s="274"/>
      <c r="W2725" s="276"/>
    </row>
    <row r="2726" spans="19:23">
      <c r="S2726" s="275"/>
      <c r="T2726" s="274"/>
      <c r="W2726" s="276"/>
    </row>
    <row r="2727" spans="19:23">
      <c r="S2727" s="275"/>
      <c r="T2727" s="274"/>
      <c r="W2727" s="276"/>
    </row>
    <row r="2728" spans="19:23">
      <c r="S2728" s="275"/>
      <c r="T2728" s="274"/>
      <c r="W2728" s="276"/>
    </row>
    <row r="2729" spans="19:23">
      <c r="S2729" s="275"/>
      <c r="T2729" s="274"/>
      <c r="W2729" s="276"/>
    </row>
    <row r="2730" spans="19:23">
      <c r="S2730" s="275"/>
      <c r="T2730" s="274"/>
      <c r="W2730" s="276"/>
    </row>
    <row r="2731" spans="19:23">
      <c r="S2731" s="275"/>
      <c r="T2731" s="274"/>
      <c r="W2731" s="276"/>
    </row>
    <row r="2732" spans="19:23">
      <c r="S2732" s="275"/>
      <c r="T2732" s="274"/>
      <c r="W2732" s="276"/>
    </row>
    <row r="2733" spans="19:23">
      <c r="S2733" s="275"/>
      <c r="T2733" s="274"/>
      <c r="W2733" s="276"/>
    </row>
    <row r="2734" spans="19:23">
      <c r="S2734" s="275"/>
      <c r="T2734" s="274"/>
      <c r="W2734" s="276"/>
    </row>
    <row r="2735" spans="19:23">
      <c r="S2735" s="275"/>
      <c r="T2735" s="274"/>
      <c r="W2735" s="276"/>
    </row>
    <row r="2736" spans="19:23">
      <c r="S2736" s="275"/>
      <c r="T2736" s="274"/>
      <c r="W2736" s="276"/>
    </row>
    <row r="2737" spans="19:23">
      <c r="S2737" s="275"/>
      <c r="T2737" s="274"/>
      <c r="W2737" s="276"/>
    </row>
    <row r="2738" spans="19:23">
      <c r="S2738" s="275"/>
      <c r="T2738" s="274"/>
      <c r="W2738" s="276"/>
    </row>
    <row r="2739" spans="19:23">
      <c r="S2739" s="275"/>
      <c r="T2739" s="274"/>
      <c r="W2739" s="276"/>
    </row>
    <row r="2740" spans="19:23">
      <c r="S2740" s="275"/>
      <c r="T2740" s="274"/>
      <c r="W2740" s="276"/>
    </row>
    <row r="2741" spans="19:23">
      <c r="S2741" s="275"/>
      <c r="T2741" s="274"/>
      <c r="W2741" s="276"/>
    </row>
    <row r="2742" spans="19:23">
      <c r="S2742" s="275"/>
      <c r="T2742" s="274"/>
      <c r="W2742" s="276"/>
    </row>
    <row r="2743" spans="19:23">
      <c r="S2743" s="275"/>
      <c r="T2743" s="274"/>
      <c r="W2743" s="276"/>
    </row>
    <row r="2744" spans="19:23">
      <c r="S2744" s="275"/>
      <c r="T2744" s="274"/>
      <c r="W2744" s="276"/>
    </row>
    <row r="2745" spans="19:23">
      <c r="S2745" s="275"/>
      <c r="T2745" s="274"/>
      <c r="W2745" s="276"/>
    </row>
    <row r="2746" spans="19:23">
      <c r="S2746" s="275"/>
      <c r="T2746" s="274"/>
      <c r="W2746" s="276"/>
    </row>
    <row r="2747" spans="19:23">
      <c r="S2747" s="275"/>
      <c r="T2747" s="274"/>
      <c r="W2747" s="276"/>
    </row>
    <row r="2748" spans="19:23">
      <c r="S2748" s="275"/>
      <c r="T2748" s="274"/>
      <c r="W2748" s="276"/>
    </row>
    <row r="2749" spans="19:23">
      <c r="S2749" s="275"/>
      <c r="T2749" s="274"/>
      <c r="W2749" s="276"/>
    </row>
    <row r="2750" spans="19:23">
      <c r="S2750" s="275"/>
      <c r="T2750" s="274"/>
      <c r="W2750" s="276"/>
    </row>
    <row r="2751" spans="19:23">
      <c r="S2751" s="275"/>
      <c r="T2751" s="274"/>
      <c r="W2751" s="276"/>
    </row>
    <row r="2752" spans="19:23">
      <c r="S2752" s="275"/>
      <c r="T2752" s="274"/>
      <c r="W2752" s="276"/>
    </row>
    <row r="2753" spans="19:23">
      <c r="S2753" s="275"/>
      <c r="T2753" s="274"/>
      <c r="W2753" s="276"/>
    </row>
    <row r="2754" spans="19:23">
      <c r="S2754" s="275"/>
      <c r="T2754" s="274"/>
      <c r="W2754" s="276"/>
    </row>
    <row r="2755" spans="19:23">
      <c r="S2755" s="275"/>
      <c r="T2755" s="274"/>
      <c r="W2755" s="276"/>
    </row>
    <row r="2756" spans="19:23">
      <c r="S2756" s="275"/>
      <c r="T2756" s="274"/>
      <c r="W2756" s="276"/>
    </row>
    <row r="2757" spans="19:23">
      <c r="S2757" s="275"/>
      <c r="T2757" s="274"/>
      <c r="W2757" s="276"/>
    </row>
    <row r="2758" spans="19:23">
      <c r="S2758" s="275"/>
      <c r="T2758" s="274"/>
      <c r="W2758" s="276"/>
    </row>
    <row r="2759" spans="19:23">
      <c r="S2759" s="275"/>
      <c r="T2759" s="274"/>
      <c r="W2759" s="276"/>
    </row>
    <row r="2760" spans="19:23">
      <c r="S2760" s="275"/>
      <c r="T2760" s="274"/>
      <c r="W2760" s="276"/>
    </row>
    <row r="2761" spans="19:23">
      <c r="S2761" s="275"/>
      <c r="T2761" s="274"/>
      <c r="W2761" s="276"/>
    </row>
    <row r="2762" spans="19:23">
      <c r="S2762" s="275"/>
      <c r="T2762" s="274"/>
      <c r="W2762" s="276"/>
    </row>
    <row r="2763" spans="19:23">
      <c r="S2763" s="275"/>
      <c r="T2763" s="274"/>
      <c r="W2763" s="276"/>
    </row>
    <row r="2764" spans="19:23">
      <c r="S2764" s="275"/>
      <c r="T2764" s="274"/>
      <c r="W2764" s="276"/>
    </row>
    <row r="2765" spans="19:23">
      <c r="S2765" s="275"/>
      <c r="T2765" s="274"/>
      <c r="W2765" s="276"/>
    </row>
    <row r="2766" spans="19:23">
      <c r="S2766" s="275"/>
      <c r="T2766" s="274"/>
      <c r="W2766" s="276"/>
    </row>
    <row r="2767" spans="19:23">
      <c r="S2767" s="275"/>
      <c r="T2767" s="274"/>
      <c r="W2767" s="276"/>
    </row>
    <row r="2768" spans="19:23">
      <c r="S2768" s="275"/>
      <c r="T2768" s="274"/>
      <c r="W2768" s="276"/>
    </row>
    <row r="2769" spans="19:23">
      <c r="S2769" s="275"/>
      <c r="T2769" s="274"/>
      <c r="W2769" s="276"/>
    </row>
    <row r="2770" spans="19:23">
      <c r="S2770" s="275"/>
      <c r="T2770" s="274"/>
      <c r="W2770" s="276"/>
    </row>
    <row r="2771" spans="19:23">
      <c r="S2771" s="275"/>
      <c r="T2771" s="274"/>
      <c r="W2771" s="276"/>
    </row>
    <row r="2772" spans="19:23">
      <c r="S2772" s="275"/>
      <c r="T2772" s="274"/>
      <c r="W2772" s="276"/>
    </row>
    <row r="2773" spans="19:23">
      <c r="S2773" s="275"/>
      <c r="T2773" s="274"/>
      <c r="W2773" s="276"/>
    </row>
    <row r="2774" spans="19:23">
      <c r="S2774" s="275"/>
      <c r="T2774" s="274"/>
      <c r="W2774" s="276"/>
    </row>
    <row r="2775" spans="19:23">
      <c r="S2775" s="275"/>
      <c r="T2775" s="274"/>
      <c r="W2775" s="276"/>
    </row>
    <row r="2776" spans="19:23">
      <c r="S2776" s="275"/>
      <c r="T2776" s="274"/>
      <c r="W2776" s="276"/>
    </row>
    <row r="2777" spans="19:23">
      <c r="S2777" s="275"/>
      <c r="T2777" s="274"/>
      <c r="W2777" s="276"/>
    </row>
    <row r="2778" spans="19:23">
      <c r="S2778" s="275"/>
      <c r="T2778" s="274"/>
      <c r="W2778" s="276"/>
    </row>
    <row r="2779" spans="19:23">
      <c r="S2779" s="275"/>
      <c r="T2779" s="274"/>
      <c r="W2779" s="276"/>
    </row>
    <row r="2780" spans="19:23">
      <c r="S2780" s="275"/>
      <c r="T2780" s="274"/>
      <c r="W2780" s="276"/>
    </row>
    <row r="2781" spans="19:23">
      <c r="S2781" s="275"/>
      <c r="T2781" s="274"/>
      <c r="W2781" s="276"/>
    </row>
    <row r="2782" spans="19:23">
      <c r="S2782" s="275"/>
      <c r="T2782" s="274"/>
      <c r="W2782" s="276"/>
    </row>
    <row r="2783" spans="19:23">
      <c r="S2783" s="275"/>
      <c r="T2783" s="274"/>
      <c r="W2783" s="276"/>
    </row>
    <row r="2784" spans="19:23">
      <c r="S2784" s="275"/>
      <c r="T2784" s="274"/>
      <c r="W2784" s="276"/>
    </row>
    <row r="2785" spans="19:23">
      <c r="S2785" s="275"/>
      <c r="T2785" s="274"/>
      <c r="W2785" s="276"/>
    </row>
    <row r="2786" spans="19:23">
      <c r="S2786" s="275"/>
      <c r="T2786" s="274"/>
      <c r="W2786" s="276"/>
    </row>
    <row r="2787" spans="19:23">
      <c r="S2787" s="275"/>
      <c r="T2787" s="274"/>
      <c r="W2787" s="276"/>
    </row>
    <row r="2788" spans="19:23">
      <c r="S2788" s="275"/>
      <c r="T2788" s="274"/>
      <c r="W2788" s="276"/>
    </row>
    <row r="2789" spans="19:23">
      <c r="S2789" s="275"/>
      <c r="T2789" s="274"/>
      <c r="W2789" s="276"/>
    </row>
    <row r="2790" spans="19:23">
      <c r="S2790" s="275"/>
      <c r="T2790" s="274"/>
      <c r="W2790" s="276"/>
    </row>
    <row r="2791" spans="19:23">
      <c r="S2791" s="275"/>
      <c r="T2791" s="274"/>
      <c r="W2791" s="276"/>
    </row>
    <row r="2792" spans="19:23">
      <c r="S2792" s="275"/>
      <c r="T2792" s="274"/>
      <c r="W2792" s="276"/>
    </row>
    <row r="2793" spans="19:23">
      <c r="S2793" s="275"/>
      <c r="T2793" s="274"/>
      <c r="W2793" s="276"/>
    </row>
    <row r="2794" spans="19:23">
      <c r="S2794" s="275"/>
      <c r="T2794" s="274"/>
      <c r="W2794" s="276"/>
    </row>
    <row r="2795" spans="19:23">
      <c r="S2795" s="275"/>
      <c r="T2795" s="274"/>
      <c r="W2795" s="276"/>
    </row>
    <row r="2796" spans="19:23">
      <c r="S2796" s="275"/>
      <c r="T2796" s="274"/>
      <c r="W2796" s="276"/>
    </row>
    <row r="2797" spans="19:23">
      <c r="S2797" s="275"/>
      <c r="T2797" s="274"/>
      <c r="W2797" s="276"/>
    </row>
    <row r="2798" spans="19:23">
      <c r="S2798" s="275"/>
      <c r="T2798" s="274"/>
      <c r="W2798" s="276"/>
    </row>
    <row r="2799" spans="19:23">
      <c r="S2799" s="275"/>
      <c r="T2799" s="274"/>
      <c r="W2799" s="276"/>
    </row>
    <row r="2800" spans="19:23">
      <c r="S2800" s="275"/>
      <c r="T2800" s="274"/>
      <c r="W2800" s="276"/>
    </row>
    <row r="2801" spans="19:23">
      <c r="S2801" s="275"/>
      <c r="T2801" s="274"/>
      <c r="W2801" s="276"/>
    </row>
    <row r="2802" spans="19:23">
      <c r="S2802" s="275"/>
      <c r="T2802" s="274"/>
      <c r="W2802" s="276"/>
    </row>
    <row r="2803" spans="19:23">
      <c r="S2803" s="275"/>
      <c r="T2803" s="274"/>
      <c r="W2803" s="276"/>
    </row>
    <row r="2804" spans="19:23">
      <c r="S2804" s="275"/>
      <c r="T2804" s="274"/>
      <c r="W2804" s="276"/>
    </row>
    <row r="2805" spans="19:23">
      <c r="S2805" s="275"/>
      <c r="T2805" s="274"/>
      <c r="W2805" s="276"/>
    </row>
    <row r="2806" spans="19:23">
      <c r="S2806" s="275"/>
      <c r="T2806" s="274"/>
      <c r="W2806" s="276"/>
    </row>
    <row r="2807" spans="19:23">
      <c r="S2807" s="275"/>
      <c r="T2807" s="274"/>
      <c r="W2807" s="276"/>
    </row>
    <row r="2808" spans="19:23">
      <c r="S2808" s="275"/>
      <c r="T2808" s="274"/>
      <c r="W2808" s="276"/>
    </row>
    <row r="2809" spans="19:23">
      <c r="S2809" s="275"/>
      <c r="T2809" s="274"/>
      <c r="W2809" s="276"/>
    </row>
    <row r="2810" spans="19:23">
      <c r="S2810" s="275"/>
      <c r="T2810" s="274"/>
      <c r="W2810" s="276"/>
    </row>
    <row r="2811" spans="19:23">
      <c r="S2811" s="275"/>
      <c r="T2811" s="274"/>
      <c r="W2811" s="276"/>
    </row>
    <row r="2812" spans="19:23">
      <c r="S2812" s="275"/>
      <c r="T2812" s="274"/>
      <c r="W2812" s="276"/>
    </row>
    <row r="2813" spans="19:23">
      <c r="S2813" s="275"/>
      <c r="T2813" s="274"/>
      <c r="W2813" s="276"/>
    </row>
    <row r="2814" spans="19:23">
      <c r="S2814" s="275"/>
      <c r="T2814" s="274"/>
      <c r="W2814" s="276"/>
    </row>
    <row r="2815" spans="19:23">
      <c r="S2815" s="275"/>
      <c r="T2815" s="274"/>
      <c r="W2815" s="276"/>
    </row>
    <row r="2816" spans="19:23">
      <c r="S2816" s="275"/>
      <c r="T2816" s="274"/>
      <c r="W2816" s="276"/>
    </row>
    <row r="2817" spans="19:23">
      <c r="S2817" s="275"/>
      <c r="T2817" s="274"/>
      <c r="W2817" s="276"/>
    </row>
    <row r="2818" spans="19:23">
      <c r="S2818" s="275"/>
      <c r="T2818" s="274"/>
      <c r="W2818" s="276"/>
    </row>
    <row r="2819" spans="19:23">
      <c r="S2819" s="275"/>
      <c r="T2819" s="274"/>
      <c r="W2819" s="276"/>
    </row>
    <row r="2820" spans="19:23">
      <c r="S2820" s="275"/>
      <c r="T2820" s="274"/>
      <c r="W2820" s="276"/>
    </row>
    <row r="2821" spans="19:23">
      <c r="S2821" s="275"/>
      <c r="T2821" s="274"/>
      <c r="W2821" s="276"/>
    </row>
    <row r="2822" spans="19:23">
      <c r="S2822" s="275"/>
      <c r="T2822" s="274"/>
      <c r="W2822" s="276"/>
    </row>
    <row r="2823" spans="19:23">
      <c r="S2823" s="275"/>
      <c r="T2823" s="274"/>
      <c r="W2823" s="276"/>
    </row>
    <row r="2824" spans="19:23">
      <c r="S2824" s="275"/>
      <c r="T2824" s="274"/>
      <c r="W2824" s="276"/>
    </row>
    <row r="2825" spans="19:23">
      <c r="S2825" s="275"/>
      <c r="T2825" s="274"/>
      <c r="W2825" s="276"/>
    </row>
    <row r="2826" spans="19:23">
      <c r="S2826" s="275"/>
      <c r="T2826" s="274"/>
      <c r="W2826" s="276"/>
    </row>
    <row r="2827" spans="19:23">
      <c r="S2827" s="275"/>
      <c r="T2827" s="274"/>
      <c r="W2827" s="276"/>
    </row>
    <row r="2828" spans="19:23">
      <c r="S2828" s="275"/>
      <c r="T2828" s="274"/>
      <c r="W2828" s="276"/>
    </row>
    <row r="2829" spans="19:23">
      <c r="S2829" s="275"/>
      <c r="T2829" s="274"/>
      <c r="W2829" s="276"/>
    </row>
    <row r="2830" spans="19:23">
      <c r="S2830" s="275"/>
      <c r="T2830" s="274"/>
      <c r="W2830" s="276"/>
    </row>
    <row r="2831" spans="19:23">
      <c r="S2831" s="275"/>
      <c r="T2831" s="274"/>
      <c r="W2831" s="276"/>
    </row>
    <row r="2832" spans="19:23">
      <c r="S2832" s="275"/>
      <c r="T2832" s="274"/>
      <c r="W2832" s="276"/>
    </row>
    <row r="2833" spans="19:23">
      <c r="S2833" s="275"/>
      <c r="T2833" s="274"/>
      <c r="W2833" s="276"/>
    </row>
    <row r="2834" spans="19:23">
      <c r="S2834" s="275"/>
      <c r="T2834" s="274"/>
      <c r="W2834" s="276"/>
    </row>
    <row r="2835" spans="19:23">
      <c r="S2835" s="275"/>
      <c r="T2835" s="274"/>
      <c r="W2835" s="276"/>
    </row>
    <row r="2836" spans="19:23">
      <c r="S2836" s="275"/>
      <c r="T2836" s="274"/>
      <c r="W2836" s="276"/>
    </row>
    <row r="2837" spans="19:23">
      <c r="S2837" s="275"/>
      <c r="T2837" s="274"/>
      <c r="W2837" s="276"/>
    </row>
    <row r="2838" spans="19:23">
      <c r="S2838" s="275"/>
      <c r="T2838" s="274"/>
      <c r="W2838" s="276"/>
    </row>
    <row r="2839" spans="19:23">
      <c r="S2839" s="275"/>
      <c r="T2839" s="274"/>
      <c r="W2839" s="276"/>
    </row>
    <row r="2840" spans="19:23">
      <c r="S2840" s="275"/>
      <c r="T2840" s="274"/>
      <c r="W2840" s="276"/>
    </row>
    <row r="2841" spans="19:23">
      <c r="S2841" s="275"/>
      <c r="T2841" s="274"/>
      <c r="W2841" s="276"/>
    </row>
    <row r="2842" spans="19:23">
      <c r="S2842" s="275"/>
      <c r="T2842" s="274"/>
      <c r="W2842" s="276"/>
    </row>
    <row r="2843" spans="19:23">
      <c r="S2843" s="275"/>
      <c r="T2843" s="274"/>
      <c r="W2843" s="276"/>
    </row>
    <row r="2844" spans="19:23">
      <c r="S2844" s="275"/>
      <c r="T2844" s="274"/>
      <c r="W2844" s="276"/>
    </row>
    <row r="2845" spans="19:23">
      <c r="S2845" s="275"/>
      <c r="T2845" s="274"/>
      <c r="W2845" s="276"/>
    </row>
    <row r="2846" spans="19:23">
      <c r="S2846" s="275"/>
      <c r="T2846" s="274"/>
      <c r="W2846" s="276"/>
    </row>
    <row r="2847" spans="19:23">
      <c r="S2847" s="275"/>
      <c r="T2847" s="274"/>
      <c r="W2847" s="276"/>
    </row>
    <row r="2848" spans="19:23">
      <c r="S2848" s="275"/>
      <c r="T2848" s="274"/>
      <c r="W2848" s="276"/>
    </row>
    <row r="2849" spans="19:23">
      <c r="S2849" s="275"/>
      <c r="T2849" s="274"/>
      <c r="W2849" s="276"/>
    </row>
    <row r="2850" spans="19:23">
      <c r="S2850" s="275"/>
      <c r="T2850" s="274"/>
      <c r="W2850" s="276"/>
    </row>
    <row r="2851" spans="19:23">
      <c r="S2851" s="275"/>
      <c r="T2851" s="274"/>
      <c r="W2851" s="276"/>
    </row>
    <row r="2852" spans="19:23">
      <c r="S2852" s="275"/>
      <c r="T2852" s="274"/>
      <c r="W2852" s="276"/>
    </row>
    <row r="2853" spans="19:23">
      <c r="S2853" s="275"/>
      <c r="T2853" s="274"/>
      <c r="W2853" s="276"/>
    </row>
    <row r="2854" spans="19:23">
      <c r="S2854" s="275"/>
      <c r="T2854" s="274"/>
      <c r="W2854" s="276"/>
    </row>
    <row r="2855" spans="19:23">
      <c r="S2855" s="275"/>
      <c r="T2855" s="274"/>
      <c r="W2855" s="276"/>
    </row>
    <row r="2856" spans="19:23">
      <c r="S2856" s="275"/>
      <c r="T2856" s="274"/>
      <c r="W2856" s="276"/>
    </row>
    <row r="2857" spans="19:23">
      <c r="S2857" s="275"/>
      <c r="T2857" s="274"/>
      <c r="W2857" s="276"/>
    </row>
    <row r="2858" spans="19:23">
      <c r="S2858" s="275"/>
      <c r="T2858" s="274"/>
      <c r="W2858" s="276"/>
    </row>
    <row r="2859" spans="19:23">
      <c r="S2859" s="275"/>
      <c r="T2859" s="274"/>
      <c r="W2859" s="276"/>
    </row>
    <row r="2860" spans="19:23">
      <c r="S2860" s="275"/>
      <c r="T2860" s="274"/>
      <c r="W2860" s="276"/>
    </row>
    <row r="2861" spans="19:23">
      <c r="S2861" s="275"/>
      <c r="T2861" s="274"/>
      <c r="W2861" s="276"/>
    </row>
    <row r="2862" spans="19:23">
      <c r="S2862" s="275"/>
      <c r="T2862" s="274"/>
      <c r="W2862" s="276"/>
    </row>
    <row r="2863" spans="19:23">
      <c r="S2863" s="275"/>
      <c r="T2863" s="274"/>
      <c r="W2863" s="276"/>
    </row>
    <row r="2864" spans="19:23">
      <c r="S2864" s="275"/>
      <c r="T2864" s="274"/>
      <c r="W2864" s="276"/>
    </row>
    <row r="2865" spans="19:23">
      <c r="S2865" s="275"/>
      <c r="T2865" s="274"/>
      <c r="W2865" s="276"/>
    </row>
    <row r="2866" spans="19:23">
      <c r="S2866" s="275"/>
      <c r="T2866" s="274"/>
      <c r="W2866" s="276"/>
    </row>
    <row r="2867" spans="19:23">
      <c r="S2867" s="275"/>
      <c r="T2867" s="274"/>
      <c r="W2867" s="276"/>
    </row>
    <row r="2868" spans="19:23">
      <c r="S2868" s="275"/>
      <c r="T2868" s="274"/>
      <c r="W2868" s="276"/>
    </row>
    <row r="2869" spans="19:23">
      <c r="S2869" s="275"/>
      <c r="T2869" s="274"/>
      <c r="W2869" s="276"/>
    </row>
    <row r="2870" spans="19:23">
      <c r="S2870" s="275"/>
      <c r="T2870" s="274"/>
      <c r="W2870" s="276"/>
    </row>
    <row r="2871" spans="19:23">
      <c r="S2871" s="275"/>
      <c r="T2871" s="274"/>
      <c r="W2871" s="276"/>
    </row>
    <row r="2872" spans="19:23">
      <c r="S2872" s="275"/>
      <c r="T2872" s="274"/>
      <c r="W2872" s="276"/>
    </row>
    <row r="2873" spans="19:23">
      <c r="S2873" s="275"/>
      <c r="T2873" s="274"/>
      <c r="W2873" s="276"/>
    </row>
    <row r="2874" spans="19:23">
      <c r="S2874" s="275"/>
      <c r="T2874" s="274"/>
      <c r="W2874" s="276"/>
    </row>
    <row r="2875" spans="19:23">
      <c r="S2875" s="275"/>
      <c r="T2875" s="274"/>
      <c r="W2875" s="276"/>
    </row>
    <row r="2876" spans="19:23">
      <c r="S2876" s="275"/>
      <c r="T2876" s="274"/>
      <c r="W2876" s="276"/>
    </row>
    <row r="2877" spans="19:23">
      <c r="S2877" s="275"/>
      <c r="T2877" s="274"/>
      <c r="W2877" s="276"/>
    </row>
    <row r="2878" spans="19:23">
      <c r="S2878" s="275"/>
      <c r="T2878" s="274"/>
      <c r="W2878" s="276"/>
    </row>
    <row r="2879" spans="19:23">
      <c r="S2879" s="275"/>
      <c r="T2879" s="274"/>
      <c r="W2879" s="276"/>
    </row>
    <row r="2880" spans="19:23">
      <c r="S2880" s="275"/>
      <c r="T2880" s="274"/>
      <c r="W2880" s="276"/>
    </row>
    <row r="2881" spans="19:23">
      <c r="S2881" s="275"/>
      <c r="T2881" s="274"/>
      <c r="W2881" s="276"/>
    </row>
    <row r="2882" spans="19:23">
      <c r="S2882" s="275"/>
      <c r="T2882" s="274"/>
      <c r="W2882" s="276"/>
    </row>
    <row r="2883" spans="19:23">
      <c r="S2883" s="275"/>
      <c r="T2883" s="274"/>
      <c r="W2883" s="276"/>
    </row>
    <row r="2884" spans="19:23">
      <c r="S2884" s="275"/>
      <c r="T2884" s="274"/>
      <c r="W2884" s="276"/>
    </row>
    <row r="2885" spans="19:23">
      <c r="S2885" s="275"/>
      <c r="T2885" s="274"/>
      <c r="W2885" s="276"/>
    </row>
    <row r="2886" spans="19:23">
      <c r="S2886" s="275"/>
      <c r="T2886" s="274"/>
      <c r="W2886" s="276"/>
    </row>
    <row r="2887" spans="19:23">
      <c r="S2887" s="275"/>
      <c r="T2887" s="274"/>
      <c r="W2887" s="276"/>
    </row>
    <row r="2888" spans="19:23">
      <c r="S2888" s="275"/>
      <c r="T2888" s="274"/>
      <c r="W2888" s="276"/>
    </row>
    <row r="2889" spans="19:23">
      <c r="S2889" s="275"/>
      <c r="T2889" s="274"/>
      <c r="W2889" s="276"/>
    </row>
    <row r="2890" spans="19:23">
      <c r="S2890" s="275"/>
      <c r="T2890" s="274"/>
      <c r="W2890" s="276"/>
    </row>
    <row r="2891" spans="19:23">
      <c r="S2891" s="275"/>
      <c r="T2891" s="274"/>
      <c r="W2891" s="276"/>
    </row>
    <row r="2892" spans="19:23">
      <c r="S2892" s="275"/>
      <c r="T2892" s="274"/>
      <c r="W2892" s="276"/>
    </row>
    <row r="2893" spans="19:23">
      <c r="S2893" s="275"/>
      <c r="T2893" s="274"/>
      <c r="W2893" s="276"/>
    </row>
    <row r="2894" spans="19:23">
      <c r="S2894" s="275"/>
      <c r="T2894" s="274"/>
      <c r="W2894" s="276"/>
    </row>
    <row r="2895" spans="19:23">
      <c r="S2895" s="275"/>
      <c r="T2895" s="274"/>
      <c r="W2895" s="276"/>
    </row>
    <row r="2896" spans="19:23">
      <c r="S2896" s="275"/>
      <c r="T2896" s="274"/>
      <c r="W2896" s="276"/>
    </row>
    <row r="2897" spans="19:23">
      <c r="S2897" s="275"/>
      <c r="T2897" s="274"/>
      <c r="W2897" s="276"/>
    </row>
    <row r="2898" spans="19:23">
      <c r="S2898" s="275"/>
      <c r="T2898" s="274"/>
      <c r="W2898" s="276"/>
    </row>
    <row r="2899" spans="19:23">
      <c r="S2899" s="275"/>
      <c r="T2899" s="274"/>
      <c r="W2899" s="276"/>
    </row>
    <row r="2900" spans="19:23">
      <c r="S2900" s="275"/>
      <c r="T2900" s="274"/>
      <c r="W2900" s="276"/>
    </row>
    <row r="2901" spans="19:23">
      <c r="S2901" s="275"/>
      <c r="T2901" s="274"/>
      <c r="W2901" s="276"/>
    </row>
    <row r="2902" spans="19:23">
      <c r="S2902" s="275"/>
      <c r="T2902" s="274"/>
      <c r="W2902" s="276"/>
    </row>
    <row r="2903" spans="19:23">
      <c r="S2903" s="275"/>
      <c r="T2903" s="274"/>
      <c r="W2903" s="276"/>
    </row>
    <row r="2904" spans="19:23">
      <c r="S2904" s="275"/>
      <c r="T2904" s="274"/>
      <c r="W2904" s="276"/>
    </row>
    <row r="2905" spans="19:23">
      <c r="S2905" s="275"/>
      <c r="T2905" s="274"/>
      <c r="W2905" s="276"/>
    </row>
    <row r="2906" spans="19:23">
      <c r="S2906" s="275"/>
      <c r="T2906" s="274"/>
      <c r="W2906" s="276"/>
    </row>
    <row r="2907" spans="19:23">
      <c r="S2907" s="275"/>
      <c r="T2907" s="274"/>
      <c r="W2907" s="276"/>
    </row>
    <row r="2908" spans="19:23">
      <c r="S2908" s="275"/>
      <c r="T2908" s="274"/>
      <c r="W2908" s="276"/>
    </row>
    <row r="2909" spans="19:23">
      <c r="S2909" s="275"/>
      <c r="T2909" s="274"/>
      <c r="W2909" s="276"/>
    </row>
    <row r="2910" spans="19:23">
      <c r="S2910" s="275"/>
      <c r="T2910" s="274"/>
      <c r="W2910" s="276"/>
    </row>
    <row r="2911" spans="19:23">
      <c r="S2911" s="275"/>
      <c r="T2911" s="274"/>
      <c r="W2911" s="276"/>
    </row>
    <row r="2912" spans="19:23">
      <c r="S2912" s="275"/>
      <c r="T2912" s="274"/>
      <c r="W2912" s="276"/>
    </row>
    <row r="2913" spans="19:23">
      <c r="S2913" s="275"/>
      <c r="T2913" s="274"/>
      <c r="W2913" s="276"/>
    </row>
    <row r="2914" spans="19:23">
      <c r="S2914" s="275"/>
      <c r="T2914" s="274"/>
      <c r="W2914" s="276"/>
    </row>
    <row r="2915" spans="19:23">
      <c r="S2915" s="275"/>
      <c r="T2915" s="274"/>
      <c r="W2915" s="276"/>
    </row>
    <row r="2916" spans="19:23">
      <c r="S2916" s="275"/>
      <c r="T2916" s="274"/>
      <c r="W2916" s="276"/>
    </row>
    <row r="2917" spans="19:23">
      <c r="S2917" s="275"/>
      <c r="T2917" s="274"/>
      <c r="W2917" s="276"/>
    </row>
    <row r="2918" spans="19:23">
      <c r="S2918" s="275"/>
      <c r="T2918" s="274"/>
      <c r="W2918" s="276"/>
    </row>
    <row r="2919" spans="19:23">
      <c r="S2919" s="275"/>
      <c r="T2919" s="274"/>
      <c r="W2919" s="276"/>
    </row>
    <row r="2920" spans="19:23">
      <c r="S2920" s="275"/>
      <c r="T2920" s="274"/>
      <c r="W2920" s="276"/>
    </row>
    <row r="2921" spans="19:23">
      <c r="S2921" s="275"/>
      <c r="T2921" s="274"/>
      <c r="W2921" s="276"/>
    </row>
    <row r="2922" spans="19:23">
      <c r="S2922" s="275"/>
      <c r="T2922" s="274"/>
      <c r="W2922" s="276"/>
    </row>
    <row r="2923" spans="19:23">
      <c r="S2923" s="275"/>
      <c r="T2923" s="274"/>
      <c r="W2923" s="276"/>
    </row>
    <row r="2924" spans="19:23">
      <c r="S2924" s="275"/>
      <c r="T2924" s="274"/>
      <c r="W2924" s="276"/>
    </row>
    <row r="2925" spans="19:23">
      <c r="S2925" s="275"/>
      <c r="T2925" s="274"/>
      <c r="W2925" s="276"/>
    </row>
    <row r="2926" spans="19:23">
      <c r="S2926" s="275"/>
      <c r="T2926" s="274"/>
      <c r="W2926" s="276"/>
    </row>
    <row r="2927" spans="19:23">
      <c r="S2927" s="275"/>
      <c r="T2927" s="274"/>
      <c r="W2927" s="276"/>
    </row>
    <row r="2928" spans="19:23">
      <c r="S2928" s="275"/>
      <c r="T2928" s="274"/>
      <c r="W2928" s="276"/>
    </row>
    <row r="2929" spans="19:23">
      <c r="S2929" s="275"/>
      <c r="T2929" s="274"/>
      <c r="W2929" s="276"/>
    </row>
    <row r="2930" spans="19:23">
      <c r="S2930" s="275"/>
      <c r="T2930" s="274"/>
      <c r="W2930" s="276"/>
    </row>
    <row r="2931" spans="19:23">
      <c r="S2931" s="275"/>
      <c r="T2931" s="274"/>
      <c r="W2931" s="276"/>
    </row>
    <row r="2932" spans="19:23">
      <c r="S2932" s="275"/>
      <c r="T2932" s="274"/>
      <c r="W2932" s="276"/>
    </row>
    <row r="2933" spans="19:23">
      <c r="S2933" s="275"/>
      <c r="T2933" s="274"/>
      <c r="W2933" s="276"/>
    </row>
    <row r="2934" spans="19:23">
      <c r="S2934" s="275"/>
      <c r="T2934" s="274"/>
      <c r="W2934" s="276"/>
    </row>
    <row r="2935" spans="19:23">
      <c r="S2935" s="275"/>
      <c r="T2935" s="274"/>
      <c r="W2935" s="276"/>
    </row>
    <row r="2936" spans="19:23">
      <c r="S2936" s="275"/>
      <c r="T2936" s="274"/>
      <c r="W2936" s="276"/>
    </row>
    <row r="2937" spans="19:23">
      <c r="S2937" s="275"/>
      <c r="T2937" s="274"/>
      <c r="W2937" s="276"/>
    </row>
    <row r="2938" spans="19:23">
      <c r="S2938" s="275"/>
      <c r="T2938" s="274"/>
      <c r="W2938" s="276"/>
    </row>
    <row r="2939" spans="19:23">
      <c r="S2939" s="275"/>
      <c r="T2939" s="274"/>
      <c r="W2939" s="276"/>
    </row>
    <row r="2940" spans="19:23">
      <c r="S2940" s="275"/>
      <c r="T2940" s="274"/>
      <c r="W2940" s="276"/>
    </row>
    <row r="2941" spans="19:23">
      <c r="S2941" s="275"/>
      <c r="T2941" s="274"/>
      <c r="W2941" s="276"/>
    </row>
    <row r="2942" spans="19:23">
      <c r="S2942" s="275"/>
      <c r="T2942" s="274"/>
      <c r="W2942" s="276"/>
    </row>
    <row r="2943" spans="19:23">
      <c r="S2943" s="275"/>
      <c r="T2943" s="274"/>
      <c r="W2943" s="276"/>
    </row>
    <row r="2944" spans="19:23">
      <c r="S2944" s="275"/>
      <c r="T2944" s="274"/>
      <c r="W2944" s="276"/>
    </row>
    <row r="2945" spans="19:23">
      <c r="S2945" s="275"/>
      <c r="T2945" s="274"/>
      <c r="W2945" s="276"/>
    </row>
    <row r="2946" spans="19:23">
      <c r="S2946" s="275"/>
      <c r="T2946" s="274"/>
      <c r="W2946" s="276"/>
    </row>
    <row r="2947" spans="19:23">
      <c r="S2947" s="275"/>
      <c r="T2947" s="274"/>
      <c r="W2947" s="276"/>
    </row>
    <row r="2948" spans="19:23">
      <c r="S2948" s="275"/>
      <c r="T2948" s="274"/>
      <c r="W2948" s="276"/>
    </row>
    <row r="2949" spans="19:23">
      <c r="S2949" s="275"/>
      <c r="T2949" s="274"/>
      <c r="W2949" s="276"/>
    </row>
    <row r="2950" spans="19:23">
      <c r="S2950" s="275"/>
      <c r="T2950" s="274"/>
      <c r="W2950" s="276"/>
    </row>
    <row r="2951" spans="19:23">
      <c r="S2951" s="275"/>
      <c r="T2951" s="274"/>
      <c r="W2951" s="276"/>
    </row>
    <row r="2952" spans="19:23">
      <c r="S2952" s="275"/>
      <c r="T2952" s="274"/>
      <c r="W2952" s="276"/>
    </row>
    <row r="2953" spans="19:23">
      <c r="S2953" s="275"/>
      <c r="T2953" s="274"/>
      <c r="W2953" s="276"/>
    </row>
    <row r="2954" spans="19:23">
      <c r="S2954" s="275"/>
      <c r="T2954" s="274"/>
      <c r="W2954" s="276"/>
    </row>
    <row r="2955" spans="19:23">
      <c r="S2955" s="275"/>
      <c r="T2955" s="274"/>
      <c r="W2955" s="276"/>
    </row>
    <row r="2956" spans="19:23">
      <c r="S2956" s="275"/>
      <c r="T2956" s="274"/>
      <c r="W2956" s="276"/>
    </row>
    <row r="2957" spans="19:23">
      <c r="S2957" s="275"/>
      <c r="T2957" s="274"/>
      <c r="W2957" s="276"/>
    </row>
    <row r="2958" spans="19:23">
      <c r="S2958" s="275"/>
      <c r="T2958" s="274"/>
      <c r="W2958" s="276"/>
    </row>
    <row r="2959" spans="19:23">
      <c r="S2959" s="275"/>
      <c r="T2959" s="274"/>
      <c r="W2959" s="276"/>
    </row>
    <row r="2960" spans="19:23">
      <c r="S2960" s="275"/>
      <c r="T2960" s="274"/>
      <c r="W2960" s="276"/>
    </row>
    <row r="2961" spans="19:23">
      <c r="S2961" s="275"/>
      <c r="T2961" s="274"/>
      <c r="W2961" s="276"/>
    </row>
    <row r="2962" spans="19:23">
      <c r="S2962" s="275"/>
      <c r="T2962" s="274"/>
      <c r="W2962" s="276"/>
    </row>
    <row r="2963" spans="19:23">
      <c r="S2963" s="275"/>
      <c r="T2963" s="274"/>
      <c r="W2963" s="276"/>
    </row>
    <row r="2964" spans="19:23">
      <c r="S2964" s="275"/>
      <c r="T2964" s="274"/>
      <c r="W2964" s="276"/>
    </row>
    <row r="2965" spans="19:23">
      <c r="S2965" s="275"/>
      <c r="T2965" s="274"/>
      <c r="W2965" s="276"/>
    </row>
    <row r="2966" spans="19:23">
      <c r="S2966" s="275"/>
      <c r="T2966" s="274"/>
      <c r="W2966" s="276"/>
    </row>
    <row r="2967" spans="19:23">
      <c r="S2967" s="275"/>
      <c r="T2967" s="274"/>
      <c r="W2967" s="276"/>
    </row>
    <row r="2968" spans="19:23">
      <c r="S2968" s="275"/>
      <c r="T2968" s="274"/>
      <c r="W2968" s="276"/>
    </row>
    <row r="2969" spans="19:23">
      <c r="S2969" s="275"/>
      <c r="T2969" s="274"/>
      <c r="W2969" s="276"/>
    </row>
    <row r="2970" spans="19:23">
      <c r="S2970" s="275"/>
      <c r="T2970" s="274"/>
      <c r="W2970" s="276"/>
    </row>
    <row r="2971" spans="19:23">
      <c r="S2971" s="275"/>
      <c r="T2971" s="274"/>
      <c r="W2971" s="276"/>
    </row>
    <row r="2972" spans="19:23">
      <c r="S2972" s="275"/>
      <c r="T2972" s="274"/>
      <c r="W2972" s="276"/>
    </row>
    <row r="2973" spans="19:23">
      <c r="S2973" s="275"/>
      <c r="T2973" s="274"/>
      <c r="W2973" s="276"/>
    </row>
    <row r="2974" spans="19:23">
      <c r="S2974" s="275"/>
      <c r="T2974" s="274"/>
      <c r="W2974" s="276"/>
    </row>
    <row r="2975" spans="19:23">
      <c r="S2975" s="275"/>
      <c r="T2975" s="274"/>
      <c r="W2975" s="276"/>
    </row>
    <row r="2976" spans="19:23">
      <c r="S2976" s="275"/>
      <c r="T2976" s="274"/>
      <c r="W2976" s="276"/>
    </row>
    <row r="2977" spans="19:23">
      <c r="S2977" s="275"/>
      <c r="T2977" s="274"/>
      <c r="W2977" s="276"/>
    </row>
    <row r="2978" spans="19:23">
      <c r="S2978" s="275"/>
      <c r="T2978" s="274"/>
      <c r="W2978" s="276"/>
    </row>
    <row r="2979" spans="19:23">
      <c r="S2979" s="275"/>
      <c r="T2979" s="274"/>
      <c r="W2979" s="276"/>
    </row>
    <row r="2980" spans="19:23">
      <c r="S2980" s="275"/>
      <c r="T2980" s="274"/>
      <c r="W2980" s="276"/>
    </row>
    <row r="2981" spans="19:23">
      <c r="S2981" s="275"/>
      <c r="T2981" s="274"/>
      <c r="W2981" s="276"/>
    </row>
    <row r="2982" spans="19:23">
      <c r="S2982" s="275"/>
      <c r="T2982" s="274"/>
      <c r="W2982" s="276"/>
    </row>
    <row r="2983" spans="19:23">
      <c r="S2983" s="275"/>
      <c r="T2983" s="274"/>
      <c r="W2983" s="276"/>
    </row>
    <row r="2984" spans="19:23">
      <c r="S2984" s="275"/>
      <c r="T2984" s="274"/>
      <c r="W2984" s="276"/>
    </row>
    <row r="2985" spans="19:23">
      <c r="S2985" s="275"/>
      <c r="T2985" s="274"/>
      <c r="W2985" s="276"/>
    </row>
    <row r="2986" spans="19:23">
      <c r="S2986" s="275"/>
      <c r="T2986" s="274"/>
      <c r="W2986" s="276"/>
    </row>
    <row r="2987" spans="19:23">
      <c r="S2987" s="275"/>
      <c r="T2987" s="274"/>
      <c r="W2987" s="276"/>
    </row>
    <row r="2988" spans="19:23">
      <c r="S2988" s="275"/>
      <c r="T2988" s="274"/>
      <c r="W2988" s="276"/>
    </row>
    <row r="2989" spans="19:23">
      <c r="S2989" s="275"/>
      <c r="T2989" s="274"/>
      <c r="W2989" s="276"/>
    </row>
    <row r="2990" spans="19:23">
      <c r="S2990" s="275"/>
      <c r="T2990" s="274"/>
      <c r="W2990" s="276"/>
    </row>
    <row r="2991" spans="19:23">
      <c r="S2991" s="275"/>
      <c r="T2991" s="274"/>
      <c r="W2991" s="276"/>
    </row>
    <row r="2992" spans="19:23">
      <c r="S2992" s="275"/>
      <c r="T2992" s="274"/>
      <c r="W2992" s="276"/>
    </row>
    <row r="2993" spans="19:23">
      <c r="S2993" s="275"/>
      <c r="T2993" s="274"/>
      <c r="W2993" s="276"/>
    </row>
    <row r="2994" spans="19:23">
      <c r="S2994" s="275"/>
      <c r="T2994" s="274"/>
      <c r="W2994" s="276"/>
    </row>
    <row r="2995" spans="19:23">
      <c r="S2995" s="275"/>
      <c r="T2995" s="274"/>
      <c r="W2995" s="276"/>
    </row>
    <row r="2996" spans="19:23">
      <c r="S2996" s="275"/>
      <c r="T2996" s="274"/>
      <c r="W2996" s="276"/>
    </row>
    <row r="2997" spans="19:23">
      <c r="S2997" s="275"/>
      <c r="T2997" s="274"/>
      <c r="W2997" s="276"/>
    </row>
    <row r="2998" spans="19:23">
      <c r="S2998" s="275"/>
      <c r="T2998" s="274"/>
      <c r="W2998" s="276"/>
    </row>
    <row r="2999" spans="19:23">
      <c r="S2999" s="275"/>
      <c r="T2999" s="274"/>
      <c r="W2999" s="276"/>
    </row>
    <row r="3000" spans="19:23">
      <c r="S3000" s="275"/>
      <c r="T3000" s="274"/>
      <c r="W3000" s="276"/>
    </row>
    <row r="3001" spans="19:23">
      <c r="S3001" s="275"/>
      <c r="T3001" s="274"/>
      <c r="W3001" s="276"/>
    </row>
    <row r="3002" spans="19:23">
      <c r="S3002" s="275"/>
      <c r="T3002" s="274"/>
      <c r="W3002" s="276"/>
    </row>
    <row r="3003" spans="19:23">
      <c r="S3003" s="275"/>
      <c r="T3003" s="274"/>
      <c r="W3003" s="276"/>
    </row>
    <row r="3004" spans="19:23">
      <c r="S3004" s="275"/>
      <c r="T3004" s="274"/>
      <c r="W3004" s="276"/>
    </row>
    <row r="3005" spans="19:23">
      <c r="S3005" s="275"/>
      <c r="T3005" s="274"/>
      <c r="W3005" s="276"/>
    </row>
    <row r="3006" spans="19:23">
      <c r="S3006" s="275"/>
      <c r="T3006" s="274"/>
      <c r="W3006" s="276"/>
    </row>
    <row r="3007" spans="19:23">
      <c r="S3007" s="275"/>
      <c r="T3007" s="274"/>
      <c r="W3007" s="276"/>
    </row>
    <row r="3008" spans="19:23">
      <c r="S3008" s="275"/>
      <c r="T3008" s="274"/>
      <c r="W3008" s="276"/>
    </row>
    <row r="3009" spans="19:23">
      <c r="S3009" s="275"/>
      <c r="T3009" s="274"/>
      <c r="W3009" s="276"/>
    </row>
    <row r="3010" spans="19:23">
      <c r="S3010" s="275"/>
      <c r="T3010" s="274"/>
      <c r="W3010" s="276"/>
    </row>
    <row r="3011" spans="19:23">
      <c r="S3011" s="275"/>
      <c r="T3011" s="274"/>
      <c r="W3011" s="276"/>
    </row>
    <row r="3012" spans="19:23">
      <c r="S3012" s="275"/>
      <c r="T3012" s="274"/>
      <c r="W3012" s="276"/>
    </row>
    <row r="3013" spans="19:23">
      <c r="S3013" s="275"/>
      <c r="T3013" s="274"/>
      <c r="W3013" s="276"/>
    </row>
    <row r="3014" spans="19:23">
      <c r="S3014" s="275"/>
      <c r="T3014" s="274"/>
      <c r="W3014" s="276"/>
    </row>
    <row r="3015" spans="19:23">
      <c r="S3015" s="275"/>
      <c r="T3015" s="274"/>
      <c r="W3015" s="276"/>
    </row>
    <row r="3016" spans="19:23">
      <c r="S3016" s="275"/>
      <c r="T3016" s="274"/>
      <c r="W3016" s="276"/>
    </row>
    <row r="3017" spans="19:23">
      <c r="S3017" s="275"/>
      <c r="T3017" s="274"/>
      <c r="W3017" s="276"/>
    </row>
    <row r="3018" spans="19:23">
      <c r="S3018" s="275"/>
      <c r="T3018" s="274"/>
      <c r="W3018" s="276"/>
    </row>
    <row r="3019" spans="19:23">
      <c r="S3019" s="275"/>
      <c r="T3019" s="274"/>
      <c r="W3019" s="276"/>
    </row>
    <row r="3020" spans="19:23">
      <c r="S3020" s="275"/>
      <c r="T3020" s="274"/>
      <c r="W3020" s="276"/>
    </row>
    <row r="3021" spans="19:23">
      <c r="S3021" s="275"/>
      <c r="T3021" s="274"/>
      <c r="W3021" s="276"/>
    </row>
    <row r="3022" spans="19:23">
      <c r="S3022" s="275"/>
      <c r="T3022" s="274"/>
      <c r="W3022" s="276"/>
    </row>
    <row r="3023" spans="19:23">
      <c r="S3023" s="275"/>
      <c r="T3023" s="274"/>
      <c r="W3023" s="276"/>
    </row>
    <row r="3024" spans="19:23">
      <c r="S3024" s="275"/>
      <c r="T3024" s="274"/>
      <c r="W3024" s="276"/>
    </row>
    <row r="3025" spans="19:23">
      <c r="S3025" s="275"/>
      <c r="T3025" s="274"/>
      <c r="W3025" s="276"/>
    </row>
    <row r="3026" spans="19:23">
      <c r="S3026" s="275"/>
      <c r="T3026" s="274"/>
      <c r="W3026" s="276"/>
    </row>
    <row r="3027" spans="19:23">
      <c r="S3027" s="275"/>
      <c r="T3027" s="274"/>
      <c r="W3027" s="276"/>
    </row>
    <row r="3028" spans="19:23">
      <c r="S3028" s="275"/>
      <c r="T3028" s="274"/>
      <c r="W3028" s="276"/>
    </row>
    <row r="3029" spans="19:23">
      <c r="S3029" s="275"/>
      <c r="T3029" s="274"/>
      <c r="W3029" s="276"/>
    </row>
    <row r="3030" spans="19:23">
      <c r="S3030" s="275"/>
      <c r="T3030" s="274"/>
      <c r="W3030" s="276"/>
    </row>
    <row r="3031" spans="19:23">
      <c r="S3031" s="275"/>
      <c r="T3031" s="274"/>
      <c r="W3031" s="276"/>
    </row>
    <row r="3032" spans="19:23">
      <c r="S3032" s="275"/>
      <c r="T3032" s="274"/>
      <c r="W3032" s="276"/>
    </row>
    <row r="3033" spans="19:23">
      <c r="S3033" s="275"/>
      <c r="T3033" s="274"/>
      <c r="W3033" s="276"/>
    </row>
    <row r="3034" spans="19:23">
      <c r="S3034" s="275"/>
      <c r="T3034" s="274"/>
      <c r="W3034" s="276"/>
    </row>
    <row r="3035" spans="19:23">
      <c r="S3035" s="275"/>
      <c r="T3035" s="274"/>
      <c r="W3035" s="276"/>
    </row>
    <row r="3036" spans="19:23">
      <c r="S3036" s="275"/>
      <c r="T3036" s="274"/>
      <c r="W3036" s="276"/>
    </row>
    <row r="3037" spans="19:23">
      <c r="S3037" s="275"/>
      <c r="T3037" s="274"/>
      <c r="W3037" s="276"/>
    </row>
    <row r="3038" spans="19:23">
      <c r="S3038" s="275"/>
      <c r="T3038" s="274"/>
      <c r="W3038" s="276"/>
    </row>
    <row r="3039" spans="19:23">
      <c r="S3039" s="275"/>
      <c r="T3039" s="274"/>
      <c r="W3039" s="276"/>
    </row>
    <row r="3040" spans="19:23">
      <c r="S3040" s="275"/>
      <c r="T3040" s="274"/>
      <c r="W3040" s="276"/>
    </row>
    <row r="3041" spans="19:23">
      <c r="S3041" s="275"/>
      <c r="T3041" s="274"/>
      <c r="W3041" s="276"/>
    </row>
    <row r="3042" spans="19:23">
      <c r="S3042" s="275"/>
      <c r="T3042" s="274"/>
      <c r="W3042" s="276"/>
    </row>
    <row r="3043" spans="19:23">
      <c r="S3043" s="275"/>
      <c r="T3043" s="274"/>
      <c r="W3043" s="276"/>
    </row>
    <row r="3044" spans="19:23">
      <c r="S3044" s="275"/>
      <c r="T3044" s="274"/>
      <c r="W3044" s="276"/>
    </row>
    <row r="3045" spans="19:23">
      <c r="S3045" s="275"/>
      <c r="T3045" s="274"/>
      <c r="W3045" s="276"/>
    </row>
    <row r="3046" spans="19:23">
      <c r="S3046" s="275"/>
      <c r="T3046" s="274"/>
      <c r="W3046" s="276"/>
    </row>
    <row r="3047" spans="19:23">
      <c r="S3047" s="275"/>
      <c r="T3047" s="274"/>
      <c r="W3047" s="276"/>
    </row>
    <row r="3048" spans="19:23">
      <c r="S3048" s="275"/>
      <c r="T3048" s="274"/>
      <c r="W3048" s="276"/>
    </row>
    <row r="3049" spans="19:23">
      <c r="S3049" s="275"/>
      <c r="T3049" s="274"/>
      <c r="W3049" s="276"/>
    </row>
    <row r="3050" spans="19:23">
      <c r="S3050" s="275"/>
      <c r="T3050" s="274"/>
      <c r="W3050" s="276"/>
    </row>
    <row r="3051" spans="19:23">
      <c r="S3051" s="275"/>
      <c r="T3051" s="274"/>
      <c r="W3051" s="276"/>
    </row>
    <row r="3052" spans="19:23">
      <c r="S3052" s="275"/>
      <c r="T3052" s="274"/>
      <c r="W3052" s="276"/>
    </row>
    <row r="3053" spans="19:23">
      <c r="S3053" s="275"/>
      <c r="T3053" s="274"/>
      <c r="W3053" s="276"/>
    </row>
    <row r="3054" spans="19:23">
      <c r="S3054" s="275"/>
      <c r="T3054" s="274"/>
      <c r="W3054" s="276"/>
    </row>
    <row r="3055" spans="19:23">
      <c r="S3055" s="275"/>
      <c r="T3055" s="274"/>
      <c r="W3055" s="276"/>
    </row>
    <row r="3056" spans="19:23">
      <c r="S3056" s="275"/>
      <c r="T3056" s="274"/>
      <c r="W3056" s="276"/>
    </row>
    <row r="3057" spans="19:23">
      <c r="S3057" s="275"/>
      <c r="T3057" s="274"/>
      <c r="W3057" s="276"/>
    </row>
    <row r="3058" spans="19:23">
      <c r="S3058" s="275"/>
      <c r="T3058" s="274"/>
      <c r="W3058" s="276"/>
    </row>
    <row r="3059" spans="19:23">
      <c r="S3059" s="275"/>
      <c r="T3059" s="274"/>
      <c r="W3059" s="276"/>
    </row>
    <row r="3060" spans="19:23">
      <c r="S3060" s="275"/>
      <c r="T3060" s="274"/>
      <c r="W3060" s="276"/>
    </row>
    <row r="3061" spans="19:23">
      <c r="S3061" s="275"/>
      <c r="T3061" s="274"/>
      <c r="W3061" s="276"/>
    </row>
    <row r="3062" spans="19:23">
      <c r="S3062" s="275"/>
      <c r="T3062" s="274"/>
      <c r="W3062" s="276"/>
    </row>
    <row r="3063" spans="19:23">
      <c r="S3063" s="275"/>
      <c r="T3063" s="274"/>
      <c r="W3063" s="276"/>
    </row>
    <row r="3064" spans="19:23">
      <c r="S3064" s="275"/>
      <c r="T3064" s="274"/>
      <c r="W3064" s="276"/>
    </row>
    <row r="3065" spans="19:23">
      <c r="S3065" s="275"/>
      <c r="T3065" s="274"/>
      <c r="W3065" s="276"/>
    </row>
    <row r="3066" spans="19:23">
      <c r="S3066" s="275"/>
      <c r="T3066" s="274"/>
      <c r="W3066" s="276"/>
    </row>
    <row r="3067" spans="19:23">
      <c r="S3067" s="275"/>
      <c r="T3067" s="274"/>
      <c r="W3067" s="276"/>
    </row>
    <row r="3068" spans="19:23">
      <c r="S3068" s="275"/>
      <c r="T3068" s="274"/>
      <c r="W3068" s="276"/>
    </row>
    <row r="3069" spans="19:23">
      <c r="S3069" s="275"/>
      <c r="T3069" s="274"/>
      <c r="W3069" s="276"/>
    </row>
    <row r="3070" spans="19:23">
      <c r="S3070" s="275"/>
      <c r="T3070" s="274"/>
      <c r="W3070" s="276"/>
    </row>
    <row r="3071" spans="19:23">
      <c r="S3071" s="275"/>
      <c r="T3071" s="274"/>
      <c r="W3071" s="276"/>
    </row>
    <row r="3072" spans="19:23">
      <c r="S3072" s="275"/>
      <c r="T3072" s="274"/>
      <c r="W3072" s="276"/>
    </row>
    <row r="3073" spans="19:23">
      <c r="S3073" s="275"/>
      <c r="T3073" s="274"/>
      <c r="W3073" s="276"/>
    </row>
    <row r="3074" spans="19:23">
      <c r="S3074" s="275"/>
      <c r="T3074" s="274"/>
      <c r="W3074" s="276"/>
    </row>
    <row r="3075" spans="19:23">
      <c r="S3075" s="275"/>
      <c r="T3075" s="274"/>
      <c r="W3075" s="276"/>
    </row>
    <row r="3076" spans="19:23">
      <c r="S3076" s="275"/>
      <c r="T3076" s="274"/>
      <c r="W3076" s="276"/>
    </row>
    <row r="3077" spans="19:23">
      <c r="S3077" s="275"/>
      <c r="T3077" s="274"/>
      <c r="W3077" s="276"/>
    </row>
    <row r="3078" spans="19:23">
      <c r="S3078" s="275"/>
      <c r="T3078" s="274"/>
      <c r="W3078" s="276"/>
    </row>
    <row r="3079" spans="19:23">
      <c r="S3079" s="275"/>
      <c r="T3079" s="274"/>
      <c r="W3079" s="276"/>
    </row>
    <row r="3080" spans="19:23">
      <c r="S3080" s="275"/>
      <c r="T3080" s="274"/>
      <c r="W3080" s="276"/>
    </row>
    <row r="3081" spans="19:23">
      <c r="S3081" s="275"/>
      <c r="T3081" s="274"/>
      <c r="W3081" s="276"/>
    </row>
    <row r="3082" spans="19:23">
      <c r="S3082" s="275"/>
      <c r="T3082" s="274"/>
      <c r="W3082" s="276"/>
    </row>
    <row r="3083" spans="19:23">
      <c r="S3083" s="275"/>
      <c r="T3083" s="274"/>
      <c r="W3083" s="276"/>
    </row>
    <row r="3084" spans="19:23">
      <c r="S3084" s="275"/>
      <c r="T3084" s="274"/>
      <c r="W3084" s="276"/>
    </row>
    <row r="3085" spans="19:23">
      <c r="S3085" s="275"/>
      <c r="T3085" s="274"/>
      <c r="W3085" s="276"/>
    </row>
    <row r="3086" spans="19:23">
      <c r="S3086" s="275"/>
      <c r="T3086" s="274"/>
      <c r="W3086" s="276"/>
    </row>
    <row r="3087" spans="19:23">
      <c r="S3087" s="275"/>
      <c r="T3087" s="274"/>
      <c r="W3087" s="276"/>
    </row>
    <row r="3088" spans="19:23">
      <c r="S3088" s="275"/>
      <c r="T3088" s="274"/>
      <c r="W3088" s="276"/>
    </row>
    <row r="3089" spans="19:23">
      <c r="S3089" s="275"/>
      <c r="T3089" s="274"/>
      <c r="W3089" s="276"/>
    </row>
    <row r="3090" spans="19:23">
      <c r="S3090" s="275"/>
      <c r="T3090" s="274"/>
      <c r="W3090" s="276"/>
    </row>
    <row r="3091" spans="19:23">
      <c r="S3091" s="275"/>
      <c r="T3091" s="274"/>
      <c r="W3091" s="276"/>
    </row>
    <row r="3092" spans="19:23">
      <c r="S3092" s="275"/>
      <c r="T3092" s="274"/>
      <c r="W3092" s="276"/>
    </row>
    <row r="3093" spans="19:23">
      <c r="S3093" s="275"/>
      <c r="T3093" s="274"/>
      <c r="W3093" s="276"/>
    </row>
    <row r="3094" spans="19:23">
      <c r="S3094" s="275"/>
      <c r="T3094" s="274"/>
      <c r="W3094" s="276"/>
    </row>
    <row r="3095" spans="19:23">
      <c r="S3095" s="275"/>
      <c r="T3095" s="274"/>
      <c r="W3095" s="276"/>
    </row>
    <row r="3096" spans="19:23">
      <c r="S3096" s="275"/>
      <c r="T3096" s="274"/>
      <c r="W3096" s="276"/>
    </row>
    <row r="3097" spans="19:23">
      <c r="S3097" s="275"/>
      <c r="T3097" s="274"/>
      <c r="W3097" s="276"/>
    </row>
    <row r="3098" spans="19:23">
      <c r="S3098" s="275"/>
      <c r="T3098" s="274"/>
      <c r="W3098" s="276"/>
    </row>
    <row r="3099" spans="19:23">
      <c r="S3099" s="275"/>
      <c r="T3099" s="274"/>
      <c r="W3099" s="276"/>
    </row>
    <row r="3100" spans="19:23">
      <c r="S3100" s="275"/>
      <c r="T3100" s="274"/>
      <c r="W3100" s="276"/>
    </row>
    <row r="3101" spans="19:23">
      <c r="S3101" s="275"/>
      <c r="T3101" s="274"/>
      <c r="W3101" s="276"/>
    </row>
    <row r="3102" spans="19:23">
      <c r="S3102" s="275"/>
      <c r="T3102" s="274"/>
      <c r="W3102" s="276"/>
    </row>
    <row r="3103" spans="19:23">
      <c r="S3103" s="275"/>
      <c r="T3103" s="274"/>
      <c r="W3103" s="276"/>
    </row>
    <row r="3104" spans="19:23">
      <c r="S3104" s="275"/>
      <c r="T3104" s="274"/>
      <c r="W3104" s="276"/>
    </row>
    <row r="3105" spans="19:23">
      <c r="S3105" s="275"/>
      <c r="T3105" s="274"/>
      <c r="W3105" s="276"/>
    </row>
    <row r="3106" spans="19:23">
      <c r="S3106" s="275"/>
      <c r="T3106" s="274"/>
      <c r="W3106" s="276"/>
    </row>
    <row r="3107" spans="19:23">
      <c r="S3107" s="275"/>
      <c r="T3107" s="274"/>
      <c r="W3107" s="276"/>
    </row>
    <row r="3108" spans="19:23">
      <c r="S3108" s="275"/>
      <c r="T3108" s="274"/>
      <c r="W3108" s="276"/>
    </row>
    <row r="3109" spans="19:23">
      <c r="S3109" s="275"/>
      <c r="T3109" s="274"/>
      <c r="W3109" s="276"/>
    </row>
    <row r="3110" spans="19:23">
      <c r="S3110" s="275"/>
      <c r="T3110" s="274"/>
      <c r="W3110" s="276"/>
    </row>
    <row r="3111" spans="19:23">
      <c r="S3111" s="275"/>
      <c r="T3111" s="274"/>
      <c r="W3111" s="276"/>
    </row>
    <row r="3112" spans="19:23">
      <c r="S3112" s="275"/>
      <c r="T3112" s="274"/>
      <c r="W3112" s="276"/>
    </row>
    <row r="3113" spans="19:23">
      <c r="S3113" s="275"/>
      <c r="T3113" s="274"/>
      <c r="W3113" s="276"/>
    </row>
    <row r="3114" spans="19:23">
      <c r="S3114" s="275"/>
      <c r="T3114" s="274"/>
      <c r="W3114" s="276"/>
    </row>
    <row r="3115" spans="19:23">
      <c r="S3115" s="275"/>
      <c r="T3115" s="274"/>
      <c r="W3115" s="276"/>
    </row>
    <row r="3116" spans="19:23">
      <c r="S3116" s="275"/>
      <c r="T3116" s="274"/>
      <c r="W3116" s="276"/>
    </row>
    <row r="3117" spans="19:23">
      <c r="S3117" s="275"/>
      <c r="T3117" s="274"/>
      <c r="W3117" s="276"/>
    </row>
    <row r="3118" spans="19:23">
      <c r="S3118" s="275"/>
      <c r="T3118" s="274"/>
      <c r="W3118" s="276"/>
    </row>
    <row r="3119" spans="19:23">
      <c r="S3119" s="275"/>
      <c r="T3119" s="274"/>
      <c r="W3119" s="276"/>
    </row>
    <row r="3120" spans="19:23">
      <c r="S3120" s="275"/>
      <c r="T3120" s="274"/>
      <c r="W3120" s="276"/>
    </row>
    <row r="3121" spans="19:23">
      <c r="S3121" s="275"/>
      <c r="T3121" s="274"/>
      <c r="W3121" s="276"/>
    </row>
    <row r="3122" spans="19:23">
      <c r="S3122" s="275"/>
      <c r="T3122" s="274"/>
      <c r="W3122" s="276"/>
    </row>
    <row r="3123" spans="19:23">
      <c r="S3123" s="275"/>
      <c r="T3123" s="274"/>
      <c r="W3123" s="276"/>
    </row>
    <row r="3124" spans="19:23">
      <c r="S3124" s="275"/>
      <c r="T3124" s="274"/>
      <c r="W3124" s="276"/>
    </row>
    <row r="3125" spans="19:23">
      <c r="S3125" s="275"/>
      <c r="T3125" s="274"/>
      <c r="W3125" s="276"/>
    </row>
    <row r="3126" spans="19:23">
      <c r="S3126" s="275"/>
      <c r="T3126" s="274"/>
      <c r="W3126" s="276"/>
    </row>
    <row r="3127" spans="19:23">
      <c r="S3127" s="275"/>
      <c r="T3127" s="274"/>
      <c r="W3127" s="276"/>
    </row>
    <row r="3128" spans="19:23">
      <c r="S3128" s="275"/>
      <c r="T3128" s="274"/>
      <c r="W3128" s="276"/>
    </row>
    <row r="3129" spans="19:23">
      <c r="S3129" s="275"/>
      <c r="T3129" s="274"/>
      <c r="W3129" s="276"/>
    </row>
    <row r="3130" spans="19:23">
      <c r="S3130" s="275"/>
      <c r="T3130" s="274"/>
      <c r="W3130" s="276"/>
    </row>
    <row r="3131" spans="19:23">
      <c r="S3131" s="275"/>
      <c r="T3131" s="274"/>
      <c r="W3131" s="276"/>
    </row>
    <row r="3132" spans="19:23">
      <c r="S3132" s="275"/>
      <c r="T3132" s="274"/>
      <c r="W3132" s="276"/>
    </row>
    <row r="3133" spans="19:23">
      <c r="S3133" s="275"/>
      <c r="T3133" s="274"/>
      <c r="W3133" s="276"/>
    </row>
    <row r="3134" spans="19:23">
      <c r="S3134" s="275"/>
      <c r="T3134" s="274"/>
      <c r="W3134" s="276"/>
    </row>
    <row r="3135" spans="19:23">
      <c r="S3135" s="275"/>
      <c r="T3135" s="274"/>
      <c r="W3135" s="276"/>
    </row>
    <row r="3136" spans="19:23">
      <c r="S3136" s="275"/>
      <c r="T3136" s="274"/>
      <c r="W3136" s="276"/>
    </row>
    <row r="3137" spans="19:23">
      <c r="S3137" s="275"/>
      <c r="T3137" s="274"/>
      <c r="W3137" s="276"/>
    </row>
    <row r="3138" spans="19:23">
      <c r="S3138" s="275"/>
      <c r="T3138" s="274"/>
      <c r="W3138" s="276"/>
    </row>
    <row r="3139" spans="19:23">
      <c r="S3139" s="275"/>
      <c r="T3139" s="274"/>
      <c r="W3139" s="276"/>
    </row>
    <row r="3140" spans="19:23">
      <c r="S3140" s="275"/>
      <c r="T3140" s="274"/>
      <c r="W3140" s="276"/>
    </row>
    <row r="3141" spans="19:23">
      <c r="S3141" s="275"/>
      <c r="T3141" s="274"/>
      <c r="W3141" s="276"/>
    </row>
    <row r="3142" spans="19:23">
      <c r="S3142" s="275"/>
      <c r="T3142" s="274"/>
      <c r="W3142" s="276"/>
    </row>
    <row r="3143" spans="19:23">
      <c r="S3143" s="275"/>
      <c r="T3143" s="274"/>
      <c r="W3143" s="276"/>
    </row>
    <row r="3144" spans="19:23">
      <c r="S3144" s="275"/>
      <c r="T3144" s="274"/>
      <c r="W3144" s="276"/>
    </row>
    <row r="3145" spans="19:23">
      <c r="S3145" s="275"/>
      <c r="T3145" s="274"/>
      <c r="W3145" s="276"/>
    </row>
    <row r="3146" spans="19:23">
      <c r="S3146" s="275"/>
      <c r="T3146" s="274"/>
      <c r="W3146" s="276"/>
    </row>
    <row r="3147" spans="19:23">
      <c r="S3147" s="275"/>
      <c r="T3147" s="274"/>
      <c r="W3147" s="276"/>
    </row>
    <row r="3148" spans="19:23">
      <c r="S3148" s="275"/>
      <c r="T3148" s="274"/>
      <c r="W3148" s="276"/>
    </row>
    <row r="3149" spans="19:23">
      <c r="S3149" s="275"/>
      <c r="T3149" s="274"/>
      <c r="W3149" s="276"/>
    </row>
    <row r="3150" spans="19:23">
      <c r="S3150" s="275"/>
      <c r="T3150" s="274"/>
      <c r="W3150" s="276"/>
    </row>
    <row r="3151" spans="19:23">
      <c r="S3151" s="275"/>
      <c r="T3151" s="274"/>
      <c r="W3151" s="276"/>
    </row>
    <row r="3152" spans="19:23">
      <c r="S3152" s="275"/>
      <c r="T3152" s="274"/>
      <c r="W3152" s="276"/>
    </row>
    <row r="3153" spans="19:23">
      <c r="S3153" s="275"/>
      <c r="T3153" s="274"/>
      <c r="W3153" s="276"/>
    </row>
    <row r="3154" spans="19:23">
      <c r="S3154" s="275"/>
      <c r="T3154" s="274"/>
      <c r="W3154" s="276"/>
    </row>
    <row r="3155" spans="19:23">
      <c r="S3155" s="275"/>
      <c r="T3155" s="274"/>
      <c r="W3155" s="276"/>
    </row>
    <row r="3156" spans="19:23">
      <c r="S3156" s="275"/>
      <c r="T3156" s="274"/>
      <c r="W3156" s="276"/>
    </row>
    <row r="3157" spans="19:23">
      <c r="S3157" s="275"/>
      <c r="T3157" s="274"/>
      <c r="W3157" s="276"/>
    </row>
    <row r="3158" spans="19:23">
      <c r="S3158" s="275"/>
      <c r="T3158" s="274"/>
      <c r="W3158" s="276"/>
    </row>
    <row r="3159" spans="19:23">
      <c r="S3159" s="275"/>
      <c r="T3159" s="274"/>
      <c r="W3159" s="276"/>
    </row>
    <row r="3160" spans="19:23">
      <c r="S3160" s="275"/>
      <c r="T3160" s="274"/>
      <c r="W3160" s="276"/>
    </row>
    <row r="3161" spans="19:23">
      <c r="S3161" s="275"/>
      <c r="T3161" s="274"/>
      <c r="W3161" s="276"/>
    </row>
    <row r="3162" spans="19:23">
      <c r="S3162" s="275"/>
      <c r="T3162" s="274"/>
      <c r="W3162" s="276"/>
    </row>
    <row r="3163" spans="19:23">
      <c r="S3163" s="275"/>
      <c r="T3163" s="274"/>
      <c r="W3163" s="276"/>
    </row>
    <row r="3164" spans="19:23">
      <c r="S3164" s="275"/>
      <c r="T3164" s="274"/>
      <c r="W3164" s="276"/>
    </row>
    <row r="3165" spans="19:23">
      <c r="S3165" s="275"/>
      <c r="T3165" s="274"/>
      <c r="W3165" s="276"/>
    </row>
    <row r="3166" spans="19:23">
      <c r="S3166" s="275"/>
      <c r="T3166" s="274"/>
      <c r="W3166" s="276"/>
    </row>
    <row r="3167" spans="19:23">
      <c r="S3167" s="275"/>
      <c r="T3167" s="274"/>
      <c r="W3167" s="276"/>
    </row>
    <row r="3168" spans="19:23">
      <c r="S3168" s="275"/>
      <c r="T3168" s="274"/>
      <c r="W3168" s="276"/>
    </row>
    <row r="3169" spans="19:23">
      <c r="S3169" s="275"/>
      <c r="T3169" s="274"/>
      <c r="W3169" s="276"/>
    </row>
    <row r="3170" spans="19:23">
      <c r="S3170" s="275"/>
      <c r="T3170" s="274"/>
      <c r="W3170" s="276"/>
    </row>
    <row r="3171" spans="19:23">
      <c r="S3171" s="275"/>
      <c r="T3171" s="274"/>
      <c r="W3171" s="276"/>
    </row>
    <row r="3172" spans="19:23">
      <c r="S3172" s="275"/>
      <c r="T3172" s="274"/>
      <c r="W3172" s="276"/>
    </row>
    <row r="3173" spans="19:23">
      <c r="S3173" s="275"/>
      <c r="T3173" s="274"/>
      <c r="W3173" s="276"/>
    </row>
    <row r="3174" spans="19:23">
      <c r="S3174" s="275"/>
      <c r="T3174" s="274"/>
      <c r="W3174" s="276"/>
    </row>
    <row r="3175" spans="19:23">
      <c r="S3175" s="275"/>
      <c r="T3175" s="274"/>
      <c r="W3175" s="276"/>
    </row>
    <row r="3176" spans="19:23">
      <c r="S3176" s="275"/>
      <c r="T3176" s="274"/>
      <c r="W3176" s="276"/>
    </row>
    <row r="3177" spans="19:23">
      <c r="S3177" s="275"/>
      <c r="T3177" s="274"/>
      <c r="W3177" s="276"/>
    </row>
    <row r="3178" spans="19:23">
      <c r="S3178" s="275"/>
      <c r="T3178" s="274"/>
      <c r="W3178" s="276"/>
    </row>
    <row r="3179" spans="19:23">
      <c r="S3179" s="275"/>
      <c r="T3179" s="274"/>
      <c r="W3179" s="276"/>
    </row>
    <row r="3180" spans="19:23">
      <c r="S3180" s="275"/>
      <c r="T3180" s="274"/>
      <c r="W3180" s="276"/>
    </row>
    <row r="3181" spans="19:23">
      <c r="S3181" s="275"/>
      <c r="T3181" s="274"/>
      <c r="W3181" s="276"/>
    </row>
    <row r="3182" spans="19:23">
      <c r="S3182" s="275"/>
      <c r="T3182" s="274"/>
      <c r="W3182" s="276"/>
    </row>
    <row r="3183" spans="19:23">
      <c r="S3183" s="275"/>
      <c r="T3183" s="274"/>
      <c r="W3183" s="276"/>
    </row>
    <row r="3184" spans="19:23">
      <c r="S3184" s="275"/>
      <c r="T3184" s="274"/>
      <c r="W3184" s="276"/>
    </row>
    <row r="3185" spans="19:23">
      <c r="S3185" s="275"/>
      <c r="T3185" s="274"/>
      <c r="W3185" s="276"/>
    </row>
    <row r="3186" spans="19:23">
      <c r="S3186" s="275"/>
      <c r="T3186" s="274"/>
      <c r="W3186" s="276"/>
    </row>
    <row r="3187" spans="19:23">
      <c r="S3187" s="275"/>
      <c r="T3187" s="274"/>
      <c r="W3187" s="276"/>
    </row>
    <row r="3188" spans="19:23">
      <c r="S3188" s="275"/>
      <c r="T3188" s="274"/>
      <c r="W3188" s="276"/>
    </row>
    <row r="3189" spans="19:23">
      <c r="S3189" s="275"/>
      <c r="T3189" s="274"/>
      <c r="W3189" s="276"/>
    </row>
    <row r="3190" spans="19:23">
      <c r="S3190" s="275"/>
      <c r="T3190" s="274"/>
      <c r="W3190" s="276"/>
    </row>
    <row r="3191" spans="19:23">
      <c r="S3191" s="275"/>
      <c r="T3191" s="274"/>
      <c r="W3191" s="276"/>
    </row>
    <row r="3192" spans="19:23">
      <c r="S3192" s="275"/>
      <c r="T3192" s="274"/>
      <c r="W3192" s="276"/>
    </row>
    <row r="3193" spans="19:23">
      <c r="S3193" s="275"/>
      <c r="T3193" s="274"/>
      <c r="W3193" s="276"/>
    </row>
    <row r="3194" spans="19:23">
      <c r="S3194" s="275"/>
      <c r="T3194" s="274"/>
      <c r="W3194" s="276"/>
    </row>
    <row r="3195" spans="19:23">
      <c r="S3195" s="275"/>
      <c r="T3195" s="274"/>
      <c r="W3195" s="276"/>
    </row>
    <row r="3196" spans="19:23">
      <c r="S3196" s="275"/>
      <c r="T3196" s="274"/>
      <c r="W3196" s="276"/>
    </row>
    <row r="3197" spans="19:23">
      <c r="S3197" s="275"/>
      <c r="T3197" s="274"/>
      <c r="W3197" s="276"/>
    </row>
    <row r="3198" spans="19:23">
      <c r="S3198" s="275"/>
      <c r="T3198" s="274"/>
      <c r="W3198" s="276"/>
    </row>
    <row r="3199" spans="19:23">
      <c r="S3199" s="275"/>
      <c r="T3199" s="274"/>
      <c r="W3199" s="276"/>
    </row>
    <row r="3200" spans="19:23">
      <c r="S3200" s="275"/>
      <c r="T3200" s="274"/>
      <c r="W3200" s="276"/>
    </row>
    <row r="3201" spans="19:23">
      <c r="S3201" s="275"/>
      <c r="T3201" s="274"/>
      <c r="W3201" s="276"/>
    </row>
    <row r="3202" spans="19:23">
      <c r="S3202" s="275"/>
      <c r="T3202" s="274"/>
      <c r="W3202" s="276"/>
    </row>
    <row r="3203" spans="19:23">
      <c r="S3203" s="275"/>
      <c r="T3203" s="274"/>
      <c r="W3203" s="276"/>
    </row>
    <row r="3204" spans="19:23">
      <c r="S3204" s="275"/>
      <c r="T3204" s="274"/>
      <c r="W3204" s="276"/>
    </row>
    <row r="3205" spans="19:23">
      <c r="S3205" s="275"/>
      <c r="T3205" s="274"/>
      <c r="W3205" s="276"/>
    </row>
    <row r="3206" spans="19:23">
      <c r="S3206" s="275"/>
      <c r="T3206" s="274"/>
      <c r="W3206" s="276"/>
    </row>
    <row r="3207" spans="19:23">
      <c r="S3207" s="275"/>
      <c r="T3207" s="274"/>
      <c r="W3207" s="276"/>
    </row>
    <row r="3208" spans="19:23">
      <c r="S3208" s="275"/>
      <c r="T3208" s="274"/>
      <c r="W3208" s="276"/>
    </row>
    <row r="3209" spans="19:23">
      <c r="S3209" s="275"/>
      <c r="T3209" s="274"/>
      <c r="W3209" s="276"/>
    </row>
    <row r="3210" spans="19:23">
      <c r="S3210" s="275"/>
      <c r="T3210" s="274"/>
      <c r="W3210" s="276"/>
    </row>
    <row r="3211" spans="19:23">
      <c r="S3211" s="275"/>
      <c r="T3211" s="274"/>
      <c r="W3211" s="276"/>
    </row>
    <row r="3212" spans="19:23">
      <c r="S3212" s="275"/>
      <c r="T3212" s="274"/>
      <c r="W3212" s="276"/>
    </row>
    <row r="3213" spans="19:23">
      <c r="S3213" s="275"/>
      <c r="T3213" s="274"/>
      <c r="W3213" s="276"/>
    </row>
    <row r="3214" spans="19:23">
      <c r="S3214" s="275"/>
      <c r="T3214" s="274"/>
      <c r="W3214" s="276"/>
    </row>
    <row r="3215" spans="19:23">
      <c r="S3215" s="275"/>
      <c r="T3215" s="274"/>
      <c r="W3215" s="276"/>
    </row>
    <row r="3216" spans="19:23">
      <c r="S3216" s="275"/>
      <c r="T3216" s="274"/>
      <c r="W3216" s="276"/>
    </row>
    <row r="3217" spans="19:23">
      <c r="S3217" s="275"/>
      <c r="T3217" s="274"/>
      <c r="W3217" s="276"/>
    </row>
    <row r="3218" spans="19:23">
      <c r="S3218" s="275"/>
      <c r="T3218" s="274"/>
      <c r="W3218" s="276"/>
    </row>
    <row r="3219" spans="19:23">
      <c r="S3219" s="275"/>
      <c r="T3219" s="274"/>
      <c r="W3219" s="276"/>
    </row>
    <row r="3220" spans="19:23">
      <c r="S3220" s="275"/>
      <c r="T3220" s="274"/>
      <c r="W3220" s="276"/>
    </row>
    <row r="3221" spans="19:23">
      <c r="S3221" s="275"/>
      <c r="T3221" s="274"/>
      <c r="W3221" s="276"/>
    </row>
    <row r="3222" spans="19:23">
      <c r="S3222" s="275"/>
      <c r="T3222" s="274"/>
      <c r="W3222" s="276"/>
    </row>
    <row r="3223" spans="19:23">
      <c r="S3223" s="275"/>
      <c r="T3223" s="274"/>
      <c r="W3223" s="276"/>
    </row>
    <row r="3224" spans="19:23">
      <c r="S3224" s="275"/>
      <c r="T3224" s="274"/>
      <c r="W3224" s="276"/>
    </row>
    <row r="3225" spans="19:23">
      <c r="S3225" s="275"/>
      <c r="T3225" s="274"/>
      <c r="W3225" s="276"/>
    </row>
    <row r="3226" spans="19:23">
      <c r="S3226" s="275"/>
      <c r="T3226" s="274"/>
      <c r="W3226" s="276"/>
    </row>
    <row r="3227" spans="19:23">
      <c r="S3227" s="275"/>
      <c r="T3227" s="274"/>
      <c r="W3227" s="276"/>
    </row>
    <row r="3228" spans="19:23">
      <c r="S3228" s="275"/>
      <c r="T3228" s="274"/>
      <c r="W3228" s="276"/>
    </row>
    <row r="3229" spans="19:23">
      <c r="S3229" s="275"/>
      <c r="T3229" s="274"/>
      <c r="W3229" s="276"/>
    </row>
    <row r="3230" spans="19:23">
      <c r="S3230" s="275"/>
      <c r="T3230" s="274"/>
      <c r="W3230" s="276"/>
    </row>
    <row r="3231" spans="19:23">
      <c r="S3231" s="275"/>
      <c r="T3231" s="274"/>
      <c r="W3231" s="276"/>
    </row>
    <row r="3232" spans="19:23">
      <c r="S3232" s="275"/>
      <c r="T3232" s="274"/>
      <c r="W3232" s="276"/>
    </row>
    <row r="3233" spans="19:23">
      <c r="S3233" s="275"/>
      <c r="T3233" s="274"/>
      <c r="W3233" s="276"/>
    </row>
    <row r="3234" spans="19:23">
      <c r="S3234" s="275"/>
      <c r="T3234" s="274"/>
      <c r="W3234" s="276"/>
    </row>
    <row r="3235" spans="19:23">
      <c r="S3235" s="275"/>
      <c r="T3235" s="274"/>
      <c r="W3235" s="276"/>
    </row>
    <row r="3236" spans="19:23">
      <c r="S3236" s="275"/>
      <c r="T3236" s="274"/>
      <c r="W3236" s="276"/>
    </row>
    <row r="3237" spans="19:23">
      <c r="S3237" s="275"/>
      <c r="T3237" s="274"/>
      <c r="W3237" s="276"/>
    </row>
    <row r="3238" spans="19:23">
      <c r="S3238" s="275"/>
      <c r="T3238" s="274"/>
      <c r="W3238" s="276"/>
    </row>
    <row r="3239" spans="19:23">
      <c r="S3239" s="275"/>
      <c r="T3239" s="274"/>
      <c r="W3239" s="276"/>
    </row>
    <row r="3240" spans="19:23">
      <c r="S3240" s="275"/>
      <c r="T3240" s="274"/>
      <c r="W3240" s="276"/>
    </row>
    <row r="3241" spans="19:23">
      <c r="S3241" s="275"/>
      <c r="T3241" s="274"/>
      <c r="W3241" s="276"/>
    </row>
    <row r="3242" spans="19:23">
      <c r="S3242" s="275"/>
      <c r="T3242" s="274"/>
      <c r="W3242" s="276"/>
    </row>
    <row r="3243" spans="19:23">
      <c r="S3243" s="275"/>
      <c r="T3243" s="274"/>
      <c r="W3243" s="276"/>
    </row>
    <row r="3244" spans="19:23">
      <c r="S3244" s="275"/>
      <c r="T3244" s="274"/>
      <c r="W3244" s="276"/>
    </row>
    <row r="3245" spans="19:23">
      <c r="S3245" s="275"/>
      <c r="T3245" s="274"/>
      <c r="W3245" s="276"/>
    </row>
    <row r="3246" spans="19:23">
      <c r="S3246" s="275"/>
      <c r="T3246" s="274"/>
      <c r="W3246" s="276"/>
    </row>
    <row r="3247" spans="19:23">
      <c r="S3247" s="275"/>
      <c r="T3247" s="274"/>
      <c r="W3247" s="276"/>
    </row>
    <row r="3248" spans="19:23">
      <c r="S3248" s="275"/>
      <c r="T3248" s="274"/>
      <c r="W3248" s="276"/>
    </row>
    <row r="3249" spans="19:23">
      <c r="S3249" s="275"/>
      <c r="T3249" s="274"/>
      <c r="W3249" s="276"/>
    </row>
    <row r="3250" spans="19:23">
      <c r="S3250" s="275"/>
      <c r="T3250" s="274"/>
      <c r="W3250" s="276"/>
    </row>
    <row r="3251" spans="19:23">
      <c r="S3251" s="275"/>
      <c r="T3251" s="274"/>
      <c r="W3251" s="276"/>
    </row>
    <row r="3252" spans="19:23">
      <c r="S3252" s="275"/>
      <c r="T3252" s="274"/>
      <c r="W3252" s="276"/>
    </row>
    <row r="3253" spans="19:23">
      <c r="S3253" s="275"/>
      <c r="T3253" s="274"/>
      <c r="W3253" s="276"/>
    </row>
    <row r="3254" spans="19:23">
      <c r="S3254" s="275"/>
      <c r="T3254" s="274"/>
      <c r="W3254" s="276"/>
    </row>
    <row r="3255" spans="19:23">
      <c r="S3255" s="275"/>
      <c r="T3255" s="274"/>
      <c r="W3255" s="276"/>
    </row>
    <row r="3256" spans="19:23">
      <c r="S3256" s="275"/>
      <c r="T3256" s="274"/>
      <c r="W3256" s="276"/>
    </row>
    <row r="3257" spans="19:23">
      <c r="S3257" s="275"/>
      <c r="T3257" s="274"/>
      <c r="W3257" s="276"/>
    </row>
    <row r="3258" spans="19:23">
      <c r="S3258" s="275"/>
      <c r="T3258" s="274"/>
      <c r="W3258" s="276"/>
    </row>
    <row r="3259" spans="19:23">
      <c r="S3259" s="275"/>
      <c r="T3259" s="274"/>
      <c r="W3259" s="276"/>
    </row>
    <row r="3260" spans="19:23">
      <c r="S3260" s="275"/>
      <c r="T3260" s="274"/>
      <c r="W3260" s="276"/>
    </row>
    <row r="3261" spans="19:23">
      <c r="S3261" s="275"/>
      <c r="T3261" s="274"/>
      <c r="W3261" s="276"/>
    </row>
    <row r="3262" spans="19:23">
      <c r="S3262" s="275"/>
      <c r="T3262" s="274"/>
      <c r="W3262" s="276"/>
    </row>
    <row r="3263" spans="19:23">
      <c r="S3263" s="275"/>
      <c r="T3263" s="274"/>
      <c r="W3263" s="276"/>
    </row>
    <row r="3264" spans="19:23">
      <c r="S3264" s="275"/>
      <c r="T3264" s="274"/>
      <c r="W3264" s="276"/>
    </row>
    <row r="3265" spans="19:23">
      <c r="S3265" s="275"/>
      <c r="T3265" s="274"/>
      <c r="W3265" s="276"/>
    </row>
    <row r="3266" spans="19:23">
      <c r="S3266" s="275"/>
      <c r="T3266" s="274"/>
      <c r="W3266" s="276"/>
    </row>
    <row r="3267" spans="19:23">
      <c r="S3267" s="275"/>
      <c r="T3267" s="274"/>
      <c r="W3267" s="276"/>
    </row>
    <row r="3268" spans="19:23">
      <c r="S3268" s="275"/>
      <c r="T3268" s="274"/>
      <c r="W3268" s="276"/>
    </row>
    <row r="3269" spans="19:23">
      <c r="S3269" s="275"/>
      <c r="T3269" s="274"/>
      <c r="W3269" s="276"/>
    </row>
    <row r="3270" spans="19:23">
      <c r="S3270" s="275"/>
      <c r="T3270" s="274"/>
      <c r="W3270" s="276"/>
    </row>
    <row r="3271" spans="19:23">
      <c r="S3271" s="275"/>
      <c r="T3271" s="274"/>
      <c r="W3271" s="276"/>
    </row>
    <row r="3272" spans="19:23">
      <c r="S3272" s="275"/>
      <c r="T3272" s="274"/>
      <c r="W3272" s="276"/>
    </row>
    <row r="3273" spans="19:23">
      <c r="S3273" s="275"/>
      <c r="T3273" s="274"/>
      <c r="W3273" s="276"/>
    </row>
    <row r="3274" spans="19:23">
      <c r="S3274" s="275"/>
      <c r="T3274" s="274"/>
      <c r="W3274" s="276"/>
    </row>
    <row r="3275" spans="19:23">
      <c r="S3275" s="275"/>
      <c r="T3275" s="274"/>
      <c r="W3275" s="276"/>
    </row>
    <row r="3276" spans="19:23">
      <c r="S3276" s="275"/>
      <c r="T3276" s="274"/>
      <c r="W3276" s="276"/>
    </row>
    <row r="3277" spans="19:23">
      <c r="S3277" s="275"/>
      <c r="T3277" s="274"/>
      <c r="W3277" s="276"/>
    </row>
    <row r="3278" spans="19:23">
      <c r="S3278" s="275"/>
      <c r="T3278" s="274"/>
      <c r="W3278" s="276"/>
    </row>
    <row r="3279" spans="19:23">
      <c r="S3279" s="275"/>
      <c r="T3279" s="274"/>
      <c r="W3279" s="276"/>
    </row>
    <row r="3280" spans="19:23">
      <c r="S3280" s="275"/>
      <c r="T3280" s="274"/>
      <c r="W3280" s="276"/>
    </row>
    <row r="3281" spans="19:23">
      <c r="S3281" s="275"/>
      <c r="T3281" s="274"/>
      <c r="W3281" s="276"/>
    </row>
    <row r="3282" spans="19:23">
      <c r="S3282" s="275"/>
      <c r="T3282" s="274"/>
      <c r="W3282" s="276"/>
    </row>
    <row r="3283" spans="19:23">
      <c r="S3283" s="275"/>
      <c r="T3283" s="274"/>
      <c r="W3283" s="276"/>
    </row>
    <row r="3284" spans="19:23">
      <c r="S3284" s="275"/>
      <c r="T3284" s="274"/>
      <c r="W3284" s="276"/>
    </row>
    <row r="3285" spans="19:23">
      <c r="S3285" s="275"/>
      <c r="T3285" s="274"/>
      <c r="W3285" s="276"/>
    </row>
    <row r="3286" spans="19:23">
      <c r="S3286" s="275"/>
      <c r="T3286" s="274"/>
      <c r="W3286" s="276"/>
    </row>
    <row r="3287" spans="19:23">
      <c r="S3287" s="275"/>
      <c r="T3287" s="274"/>
      <c r="W3287" s="276"/>
    </row>
    <row r="3288" spans="19:23">
      <c r="S3288" s="275"/>
      <c r="T3288" s="274"/>
      <c r="W3288" s="276"/>
    </row>
    <row r="3289" spans="19:23">
      <c r="S3289" s="275"/>
      <c r="T3289" s="274"/>
      <c r="W3289" s="276"/>
    </row>
    <row r="3290" spans="19:23">
      <c r="S3290" s="275"/>
      <c r="T3290" s="274"/>
      <c r="W3290" s="276"/>
    </row>
    <row r="3291" spans="19:23">
      <c r="S3291" s="275"/>
      <c r="T3291" s="274"/>
      <c r="W3291" s="276"/>
    </row>
    <row r="3292" spans="19:23">
      <c r="S3292" s="275"/>
      <c r="T3292" s="274"/>
      <c r="W3292" s="276"/>
    </row>
    <row r="3293" spans="19:23">
      <c r="S3293" s="275"/>
      <c r="T3293" s="274"/>
      <c r="W3293" s="276"/>
    </row>
    <row r="3294" spans="19:23">
      <c r="S3294" s="275"/>
      <c r="T3294" s="274"/>
      <c r="W3294" s="276"/>
    </row>
    <row r="3295" spans="19:23">
      <c r="S3295" s="275"/>
      <c r="T3295" s="274"/>
      <c r="W3295" s="276"/>
    </row>
    <row r="3296" spans="19:23">
      <c r="S3296" s="275"/>
      <c r="T3296" s="274"/>
      <c r="W3296" s="276"/>
    </row>
    <row r="3297" spans="19:23">
      <c r="S3297" s="275"/>
      <c r="T3297" s="274"/>
      <c r="W3297" s="276"/>
    </row>
    <row r="3298" spans="19:23">
      <c r="S3298" s="275"/>
      <c r="T3298" s="274"/>
      <c r="W3298" s="276"/>
    </row>
    <row r="3299" spans="19:23">
      <c r="S3299" s="275"/>
      <c r="T3299" s="274"/>
      <c r="W3299" s="276"/>
    </row>
    <row r="3300" spans="19:23">
      <c r="S3300" s="275"/>
      <c r="T3300" s="274"/>
      <c r="W3300" s="276"/>
    </row>
    <row r="3301" spans="19:23">
      <c r="S3301" s="275"/>
      <c r="T3301" s="274"/>
      <c r="W3301" s="276"/>
    </row>
    <row r="3302" spans="19:23">
      <c r="S3302" s="275"/>
      <c r="T3302" s="274"/>
      <c r="W3302" s="276"/>
    </row>
    <row r="3303" spans="19:23">
      <c r="S3303" s="275"/>
      <c r="T3303" s="274"/>
      <c r="W3303" s="276"/>
    </row>
    <row r="3304" spans="19:23">
      <c r="S3304" s="275"/>
      <c r="T3304" s="274"/>
      <c r="W3304" s="276"/>
    </row>
    <row r="3305" spans="19:23">
      <c r="S3305" s="275"/>
      <c r="T3305" s="274"/>
      <c r="W3305" s="276"/>
    </row>
    <row r="3306" spans="19:23">
      <c r="S3306" s="275"/>
      <c r="T3306" s="274"/>
      <c r="W3306" s="276"/>
    </row>
    <row r="3307" spans="19:23">
      <c r="S3307" s="275"/>
      <c r="T3307" s="274"/>
      <c r="W3307" s="276"/>
    </row>
    <row r="3308" spans="19:23">
      <c r="S3308" s="275"/>
      <c r="T3308" s="274"/>
      <c r="W3308" s="276"/>
    </row>
    <row r="3309" spans="19:23">
      <c r="S3309" s="275"/>
      <c r="T3309" s="274"/>
      <c r="W3309" s="276"/>
    </row>
    <row r="3310" spans="19:23">
      <c r="S3310" s="275"/>
      <c r="T3310" s="274"/>
      <c r="W3310" s="276"/>
    </row>
    <row r="3311" spans="19:23">
      <c r="S3311" s="275"/>
      <c r="T3311" s="274"/>
      <c r="W3311" s="276"/>
    </row>
    <row r="3312" spans="19:23">
      <c r="S3312" s="275"/>
      <c r="T3312" s="274"/>
      <c r="W3312" s="276"/>
    </row>
    <row r="3313" spans="19:23">
      <c r="S3313" s="275"/>
      <c r="T3313" s="274"/>
      <c r="W3313" s="276"/>
    </row>
    <row r="3314" spans="19:23">
      <c r="S3314" s="275"/>
      <c r="T3314" s="274"/>
      <c r="W3314" s="276"/>
    </row>
    <row r="3315" spans="19:23">
      <c r="S3315" s="275"/>
      <c r="T3315" s="274"/>
      <c r="W3315" s="276"/>
    </row>
    <row r="3316" spans="19:23">
      <c r="S3316" s="275"/>
      <c r="T3316" s="274"/>
      <c r="W3316" s="276"/>
    </row>
    <row r="3317" spans="19:23">
      <c r="S3317" s="275"/>
      <c r="T3317" s="274"/>
      <c r="W3317" s="276"/>
    </row>
    <row r="3318" spans="19:23">
      <c r="S3318" s="275"/>
      <c r="T3318" s="274"/>
      <c r="W3318" s="276"/>
    </row>
    <row r="3319" spans="19:23">
      <c r="S3319" s="275"/>
      <c r="T3319" s="274"/>
      <c r="W3319" s="276"/>
    </row>
    <row r="3320" spans="19:23">
      <c r="S3320" s="275"/>
      <c r="T3320" s="274"/>
      <c r="W3320" s="276"/>
    </row>
    <row r="3321" spans="19:23">
      <c r="S3321" s="275"/>
      <c r="T3321" s="274"/>
      <c r="W3321" s="276"/>
    </row>
    <row r="3322" spans="19:23">
      <c r="S3322" s="275"/>
      <c r="T3322" s="274"/>
      <c r="W3322" s="276"/>
    </row>
    <row r="3323" spans="19:23">
      <c r="S3323" s="275"/>
      <c r="T3323" s="274"/>
      <c r="W3323" s="276"/>
    </row>
    <row r="3324" spans="19:23">
      <c r="S3324" s="275"/>
      <c r="T3324" s="274"/>
      <c r="W3324" s="276"/>
    </row>
    <row r="3325" spans="19:23">
      <c r="S3325" s="275"/>
      <c r="T3325" s="274"/>
      <c r="W3325" s="276"/>
    </row>
    <row r="3326" spans="19:23">
      <c r="S3326" s="275"/>
      <c r="T3326" s="274"/>
      <c r="W3326" s="276"/>
    </row>
    <row r="3327" spans="19:23">
      <c r="S3327" s="275"/>
      <c r="T3327" s="274"/>
      <c r="W3327" s="276"/>
    </row>
    <row r="3328" spans="19:23">
      <c r="S3328" s="275"/>
      <c r="T3328" s="274"/>
      <c r="W3328" s="276"/>
    </row>
    <row r="3329" spans="19:23">
      <c r="S3329" s="275"/>
      <c r="T3329" s="274"/>
      <c r="W3329" s="276"/>
    </row>
    <row r="3330" spans="19:23">
      <c r="S3330" s="275"/>
      <c r="T3330" s="274"/>
      <c r="W3330" s="276"/>
    </row>
    <row r="3331" spans="19:23">
      <c r="S3331" s="275"/>
      <c r="T3331" s="274"/>
      <c r="W3331" s="276"/>
    </row>
    <row r="3332" spans="19:23">
      <c r="S3332" s="275"/>
      <c r="T3332" s="274"/>
      <c r="W3332" s="276"/>
    </row>
    <row r="3333" spans="19:23">
      <c r="S3333" s="275"/>
      <c r="T3333" s="274"/>
      <c r="W3333" s="276"/>
    </row>
    <row r="3334" spans="19:23">
      <c r="S3334" s="275"/>
      <c r="T3334" s="274"/>
      <c r="W3334" s="276"/>
    </row>
    <row r="3335" spans="19:23">
      <c r="S3335" s="275"/>
      <c r="T3335" s="274"/>
      <c r="W3335" s="276"/>
    </row>
    <row r="3336" spans="19:23">
      <c r="S3336" s="275"/>
      <c r="T3336" s="274"/>
      <c r="W3336" s="276"/>
    </row>
    <row r="3337" spans="19:23">
      <c r="S3337" s="275"/>
      <c r="T3337" s="274"/>
      <c r="W3337" s="276"/>
    </row>
    <row r="3338" spans="19:23">
      <c r="S3338" s="275"/>
      <c r="T3338" s="274"/>
      <c r="W3338" s="276"/>
    </row>
    <row r="3339" spans="19:23">
      <c r="S3339" s="275"/>
      <c r="T3339" s="274"/>
      <c r="W3339" s="276"/>
    </row>
    <row r="3340" spans="19:23">
      <c r="S3340" s="275"/>
      <c r="T3340" s="274"/>
      <c r="W3340" s="276"/>
    </row>
    <row r="3341" spans="19:23">
      <c r="S3341" s="275"/>
      <c r="T3341" s="274"/>
      <c r="W3341" s="276"/>
    </row>
    <row r="3342" spans="19:23">
      <c r="S3342" s="275"/>
      <c r="T3342" s="274"/>
      <c r="W3342" s="276"/>
    </row>
    <row r="3343" spans="19:23">
      <c r="S3343" s="275"/>
      <c r="T3343" s="274"/>
      <c r="W3343" s="276"/>
    </row>
    <row r="3344" spans="19:23">
      <c r="S3344" s="275"/>
      <c r="T3344" s="274"/>
      <c r="W3344" s="276"/>
    </row>
    <row r="3345" spans="19:23">
      <c r="S3345" s="275"/>
      <c r="T3345" s="274"/>
      <c r="W3345" s="276"/>
    </row>
    <row r="3346" spans="19:23">
      <c r="S3346" s="275"/>
      <c r="T3346" s="274"/>
      <c r="W3346" s="276"/>
    </row>
    <row r="3347" spans="19:23">
      <c r="S3347" s="275"/>
      <c r="T3347" s="274"/>
      <c r="W3347" s="276"/>
    </row>
    <row r="3348" spans="19:23">
      <c r="S3348" s="275"/>
      <c r="T3348" s="274"/>
      <c r="W3348" s="276"/>
    </row>
    <row r="3349" spans="19:23">
      <c r="S3349" s="275"/>
      <c r="T3349" s="274"/>
      <c r="W3349" s="276"/>
    </row>
    <row r="3350" spans="19:23">
      <c r="S3350" s="275"/>
      <c r="T3350" s="274"/>
      <c r="W3350" s="276"/>
    </row>
    <row r="3351" spans="19:23">
      <c r="S3351" s="275"/>
      <c r="T3351" s="274"/>
      <c r="W3351" s="276"/>
    </row>
    <row r="3352" spans="19:23">
      <c r="S3352" s="275"/>
      <c r="T3352" s="274"/>
      <c r="W3352" s="276"/>
    </row>
    <row r="3353" spans="19:23">
      <c r="S3353" s="275"/>
      <c r="T3353" s="274"/>
      <c r="W3353" s="276"/>
    </row>
    <row r="3354" spans="19:23">
      <c r="S3354" s="275"/>
      <c r="T3354" s="274"/>
      <c r="W3354" s="276"/>
    </row>
    <row r="3355" spans="19:23">
      <c r="S3355" s="275"/>
      <c r="T3355" s="274"/>
      <c r="W3355" s="276"/>
    </row>
    <row r="3356" spans="19:23">
      <c r="S3356" s="275"/>
      <c r="T3356" s="274"/>
      <c r="W3356" s="276"/>
    </row>
    <row r="3357" spans="19:23">
      <c r="S3357" s="275"/>
      <c r="T3357" s="274"/>
      <c r="W3357" s="276"/>
    </row>
    <row r="3358" spans="19:23">
      <c r="S3358" s="275"/>
      <c r="T3358" s="274"/>
      <c r="W3358" s="276"/>
    </row>
    <row r="3359" spans="19:23">
      <c r="S3359" s="275"/>
      <c r="T3359" s="274"/>
      <c r="W3359" s="276"/>
    </row>
    <row r="3360" spans="19:23">
      <c r="S3360" s="275"/>
      <c r="T3360" s="274"/>
      <c r="W3360" s="276"/>
    </row>
    <row r="3361" spans="19:23">
      <c r="S3361" s="275"/>
      <c r="T3361" s="274"/>
      <c r="W3361" s="276"/>
    </row>
    <row r="3362" spans="19:23">
      <c r="S3362" s="275"/>
      <c r="T3362" s="274"/>
      <c r="W3362" s="276"/>
    </row>
    <row r="3363" spans="19:23">
      <c r="S3363" s="275"/>
      <c r="T3363" s="274"/>
      <c r="W3363" s="276"/>
    </row>
    <row r="3364" spans="19:23">
      <c r="S3364" s="275"/>
      <c r="T3364" s="274"/>
      <c r="W3364" s="276"/>
    </row>
    <row r="3365" spans="19:23">
      <c r="S3365" s="275"/>
      <c r="T3365" s="274"/>
      <c r="W3365" s="276"/>
    </row>
    <row r="3366" spans="19:23">
      <c r="S3366" s="275"/>
      <c r="T3366" s="274"/>
      <c r="W3366" s="276"/>
    </row>
    <row r="3367" spans="19:23">
      <c r="S3367" s="275"/>
      <c r="T3367" s="274"/>
      <c r="W3367" s="276"/>
    </row>
    <row r="3368" spans="19:23">
      <c r="S3368" s="275"/>
      <c r="T3368" s="274"/>
      <c r="W3368" s="276"/>
    </row>
    <row r="3369" spans="19:23">
      <c r="S3369" s="275"/>
      <c r="T3369" s="274"/>
      <c r="W3369" s="276"/>
    </row>
    <row r="3370" spans="19:23">
      <c r="S3370" s="275"/>
      <c r="T3370" s="274"/>
      <c r="W3370" s="276"/>
    </row>
    <row r="3371" spans="19:23">
      <c r="S3371" s="275"/>
      <c r="T3371" s="274"/>
      <c r="W3371" s="276"/>
    </row>
    <row r="3372" spans="19:23">
      <c r="S3372" s="275"/>
      <c r="T3372" s="274"/>
      <c r="W3372" s="276"/>
    </row>
    <row r="3373" spans="19:23">
      <c r="S3373" s="275"/>
      <c r="T3373" s="274"/>
      <c r="W3373" s="276"/>
    </row>
    <row r="3374" spans="19:23">
      <c r="S3374" s="275"/>
      <c r="T3374" s="274"/>
      <c r="W3374" s="276"/>
    </row>
    <row r="3375" spans="19:23">
      <c r="S3375" s="275"/>
      <c r="T3375" s="274"/>
      <c r="W3375" s="276"/>
    </row>
    <row r="3376" spans="19:23">
      <c r="S3376" s="275"/>
      <c r="T3376" s="274"/>
      <c r="W3376" s="276"/>
    </row>
    <row r="3377" spans="19:23">
      <c r="S3377" s="275"/>
      <c r="T3377" s="274"/>
      <c r="W3377" s="276"/>
    </row>
    <row r="3378" spans="19:23">
      <c r="S3378" s="275"/>
      <c r="T3378" s="274"/>
      <c r="W3378" s="276"/>
    </row>
    <row r="3379" spans="19:23">
      <c r="S3379" s="275"/>
      <c r="T3379" s="274"/>
      <c r="W3379" s="276"/>
    </row>
    <row r="3380" spans="19:23">
      <c r="S3380" s="275"/>
      <c r="T3380" s="274"/>
      <c r="W3380" s="276"/>
    </row>
    <row r="3381" spans="19:23">
      <c r="S3381" s="275"/>
      <c r="T3381" s="274"/>
      <c r="W3381" s="276"/>
    </row>
    <row r="3382" spans="19:23">
      <c r="S3382" s="275"/>
      <c r="T3382" s="274"/>
      <c r="W3382" s="276"/>
    </row>
    <row r="3383" spans="19:23">
      <c r="S3383" s="275"/>
      <c r="T3383" s="274"/>
      <c r="W3383" s="276"/>
    </row>
    <row r="3384" spans="19:23">
      <c r="S3384" s="275"/>
      <c r="T3384" s="274"/>
      <c r="W3384" s="276"/>
    </row>
    <row r="3385" spans="19:23">
      <c r="S3385" s="275"/>
      <c r="T3385" s="274"/>
      <c r="W3385" s="276"/>
    </row>
    <row r="3386" spans="19:23">
      <c r="S3386" s="275"/>
      <c r="T3386" s="274"/>
      <c r="W3386" s="276"/>
    </row>
    <row r="3387" spans="19:23">
      <c r="S3387" s="275"/>
      <c r="T3387" s="274"/>
      <c r="W3387" s="276"/>
    </row>
    <row r="3388" spans="19:23">
      <c r="S3388" s="275"/>
      <c r="T3388" s="274"/>
      <c r="W3388" s="276"/>
    </row>
    <row r="3389" spans="19:23">
      <c r="S3389" s="275"/>
      <c r="T3389" s="274"/>
      <c r="W3389" s="276"/>
    </row>
    <row r="3390" spans="19:23">
      <c r="S3390" s="275"/>
      <c r="T3390" s="274"/>
      <c r="W3390" s="276"/>
    </row>
    <row r="3391" spans="19:23">
      <c r="S3391" s="275"/>
      <c r="T3391" s="274"/>
      <c r="W3391" s="276"/>
    </row>
    <row r="3392" spans="19:23">
      <c r="S3392" s="275"/>
      <c r="T3392" s="274"/>
      <c r="W3392" s="276"/>
    </row>
    <row r="3393" spans="19:23">
      <c r="S3393" s="275"/>
      <c r="T3393" s="274"/>
      <c r="W3393" s="276"/>
    </row>
    <row r="3394" spans="19:23">
      <c r="S3394" s="275"/>
      <c r="T3394" s="274"/>
      <c r="W3394" s="276"/>
    </row>
    <row r="3395" spans="19:23">
      <c r="S3395" s="275"/>
      <c r="T3395" s="274"/>
      <c r="W3395" s="276"/>
    </row>
    <row r="3396" spans="19:23">
      <c r="S3396" s="275"/>
      <c r="T3396" s="274"/>
      <c r="W3396" s="276"/>
    </row>
    <row r="3397" spans="19:23">
      <c r="S3397" s="275"/>
      <c r="T3397" s="274"/>
      <c r="W3397" s="276"/>
    </row>
    <row r="3398" spans="19:23">
      <c r="S3398" s="275"/>
      <c r="T3398" s="274"/>
      <c r="W3398" s="276"/>
    </row>
    <row r="3399" spans="19:23">
      <c r="S3399" s="275"/>
      <c r="T3399" s="274"/>
      <c r="W3399" s="276"/>
    </row>
    <row r="3400" spans="19:23">
      <c r="S3400" s="275"/>
      <c r="T3400" s="274"/>
      <c r="W3400" s="276"/>
    </row>
    <row r="3401" spans="19:23">
      <c r="S3401" s="275"/>
      <c r="T3401" s="274"/>
      <c r="W3401" s="276"/>
    </row>
    <row r="3402" spans="19:23">
      <c r="S3402" s="275"/>
      <c r="T3402" s="274"/>
      <c r="W3402" s="276"/>
    </row>
    <row r="3403" spans="19:23">
      <c r="S3403" s="275"/>
      <c r="T3403" s="274"/>
      <c r="W3403" s="276"/>
    </row>
    <row r="3404" spans="19:23">
      <c r="S3404" s="275"/>
      <c r="T3404" s="274"/>
      <c r="W3404" s="276"/>
    </row>
    <row r="3405" spans="19:23">
      <c r="S3405" s="275"/>
      <c r="T3405" s="274"/>
      <c r="W3405" s="276"/>
    </row>
    <row r="3406" spans="19:23">
      <c r="S3406" s="275"/>
      <c r="T3406" s="274"/>
      <c r="W3406" s="276"/>
    </row>
    <row r="3407" spans="19:23">
      <c r="S3407" s="275"/>
      <c r="T3407" s="274"/>
      <c r="W3407" s="276"/>
    </row>
    <row r="3408" spans="19:23">
      <c r="S3408" s="275"/>
      <c r="T3408" s="274"/>
      <c r="W3408" s="276"/>
    </row>
    <row r="3409" spans="19:23">
      <c r="S3409" s="275"/>
      <c r="T3409" s="274"/>
      <c r="W3409" s="276"/>
    </row>
    <row r="3410" spans="19:23">
      <c r="S3410" s="275"/>
      <c r="T3410" s="274"/>
      <c r="W3410" s="276"/>
    </row>
    <row r="3411" spans="19:23">
      <c r="S3411" s="275"/>
      <c r="T3411" s="274"/>
      <c r="W3411" s="276"/>
    </row>
    <row r="3412" spans="19:23">
      <c r="S3412" s="275"/>
      <c r="T3412" s="274"/>
      <c r="W3412" s="276"/>
    </row>
    <row r="3413" spans="19:23">
      <c r="S3413" s="275"/>
      <c r="T3413" s="274"/>
      <c r="W3413" s="276"/>
    </row>
    <row r="3414" spans="19:23">
      <c r="S3414" s="275"/>
      <c r="T3414" s="274"/>
      <c r="W3414" s="276"/>
    </row>
    <row r="3415" spans="19:23">
      <c r="S3415" s="275"/>
      <c r="T3415" s="274"/>
      <c r="W3415" s="276"/>
    </row>
    <row r="3416" spans="19:23">
      <c r="S3416" s="275"/>
      <c r="T3416" s="274"/>
      <c r="W3416" s="276"/>
    </row>
    <row r="3417" spans="19:23">
      <c r="S3417" s="275"/>
      <c r="T3417" s="274"/>
      <c r="W3417" s="276"/>
    </row>
    <row r="3418" spans="19:23">
      <c r="S3418" s="275"/>
      <c r="T3418" s="274"/>
      <c r="W3418" s="276"/>
    </row>
    <row r="3419" spans="19:23">
      <c r="S3419" s="275"/>
      <c r="T3419" s="274"/>
      <c r="W3419" s="276"/>
    </row>
    <row r="3420" spans="19:23">
      <c r="S3420" s="275"/>
      <c r="T3420" s="274"/>
      <c r="W3420" s="276"/>
    </row>
    <row r="3421" spans="19:23">
      <c r="S3421" s="275"/>
      <c r="T3421" s="274"/>
      <c r="W3421" s="276"/>
    </row>
    <row r="3422" spans="19:23">
      <c r="S3422" s="275"/>
      <c r="T3422" s="274"/>
      <c r="W3422" s="276"/>
    </row>
    <row r="3423" spans="19:23">
      <c r="S3423" s="275"/>
      <c r="T3423" s="274"/>
      <c r="W3423" s="276"/>
    </row>
    <row r="3424" spans="19:23">
      <c r="S3424" s="275"/>
      <c r="T3424" s="274"/>
      <c r="W3424" s="276"/>
    </row>
    <row r="3425" spans="19:23">
      <c r="S3425" s="275"/>
      <c r="T3425" s="274"/>
      <c r="W3425" s="276"/>
    </row>
    <row r="3426" spans="19:23">
      <c r="S3426" s="275"/>
      <c r="T3426" s="274"/>
      <c r="W3426" s="276"/>
    </row>
    <row r="3427" spans="19:23">
      <c r="S3427" s="275"/>
      <c r="T3427" s="274"/>
      <c r="W3427" s="276"/>
    </row>
    <row r="3428" spans="19:23">
      <c r="S3428" s="275"/>
      <c r="T3428" s="274"/>
      <c r="W3428" s="276"/>
    </row>
    <row r="3429" spans="19:23">
      <c r="S3429" s="275"/>
      <c r="T3429" s="274"/>
      <c r="W3429" s="276"/>
    </row>
    <row r="3430" spans="19:23">
      <c r="S3430" s="275"/>
      <c r="T3430" s="274"/>
      <c r="W3430" s="276"/>
    </row>
    <row r="3431" spans="19:23">
      <c r="S3431" s="275"/>
      <c r="T3431" s="274"/>
      <c r="W3431" s="276"/>
    </row>
    <row r="3432" spans="19:23">
      <c r="S3432" s="275"/>
      <c r="T3432" s="274"/>
      <c r="W3432" s="276"/>
    </row>
    <row r="3433" spans="19:23">
      <c r="S3433" s="275"/>
      <c r="T3433" s="274"/>
      <c r="W3433" s="276"/>
    </row>
    <row r="3434" spans="19:23">
      <c r="S3434" s="275"/>
      <c r="T3434" s="274"/>
      <c r="W3434" s="276"/>
    </row>
    <row r="3435" spans="19:23">
      <c r="S3435" s="275"/>
      <c r="T3435" s="274"/>
      <c r="W3435" s="276"/>
    </row>
    <row r="3436" spans="19:23">
      <c r="S3436" s="275"/>
      <c r="T3436" s="274"/>
      <c r="W3436" s="276"/>
    </row>
    <row r="3437" spans="19:23">
      <c r="S3437" s="275"/>
      <c r="T3437" s="274"/>
      <c r="W3437" s="276"/>
    </row>
    <row r="3438" spans="19:23">
      <c r="S3438" s="275"/>
      <c r="T3438" s="274"/>
      <c r="W3438" s="276"/>
    </row>
    <row r="3439" spans="19:23">
      <c r="S3439" s="275"/>
      <c r="T3439" s="274"/>
      <c r="W3439" s="276"/>
    </row>
    <row r="3440" spans="19:23">
      <c r="S3440" s="275"/>
      <c r="T3440" s="274"/>
      <c r="W3440" s="276"/>
    </row>
    <row r="3441" spans="19:23">
      <c r="S3441" s="275"/>
      <c r="T3441" s="274"/>
      <c r="W3441" s="276"/>
    </row>
    <row r="3442" spans="19:23">
      <c r="S3442" s="275"/>
      <c r="T3442" s="274"/>
      <c r="W3442" s="276"/>
    </row>
    <row r="3443" spans="19:23">
      <c r="S3443" s="275"/>
      <c r="T3443" s="274"/>
      <c r="W3443" s="276"/>
    </row>
    <row r="3444" spans="19:23">
      <c r="S3444" s="275"/>
      <c r="T3444" s="274"/>
      <c r="W3444" s="276"/>
    </row>
    <row r="3445" spans="19:23">
      <c r="S3445" s="275"/>
      <c r="T3445" s="274"/>
      <c r="W3445" s="276"/>
    </row>
    <row r="3446" spans="19:23">
      <c r="S3446" s="275"/>
      <c r="T3446" s="274"/>
      <c r="W3446" s="276"/>
    </row>
    <row r="3447" spans="19:23">
      <c r="S3447" s="275"/>
      <c r="T3447" s="274"/>
      <c r="W3447" s="276"/>
    </row>
    <row r="3448" spans="19:23">
      <c r="S3448" s="275"/>
      <c r="T3448" s="274"/>
      <c r="W3448" s="276"/>
    </row>
    <row r="3449" spans="19:23">
      <c r="S3449" s="275"/>
      <c r="T3449" s="274"/>
      <c r="W3449" s="276"/>
    </row>
    <row r="3450" spans="19:23">
      <c r="S3450" s="275"/>
      <c r="T3450" s="274"/>
      <c r="W3450" s="276"/>
    </row>
    <row r="3451" spans="19:23">
      <c r="S3451" s="275"/>
      <c r="T3451" s="274"/>
      <c r="W3451" s="276"/>
    </row>
    <row r="3452" spans="19:23">
      <c r="S3452" s="275"/>
      <c r="T3452" s="274"/>
      <c r="W3452" s="276"/>
    </row>
    <row r="3453" spans="19:23">
      <c r="S3453" s="275"/>
      <c r="T3453" s="274"/>
      <c r="W3453" s="276"/>
    </row>
    <row r="3454" spans="19:23">
      <c r="S3454" s="275"/>
      <c r="T3454" s="274"/>
      <c r="W3454" s="276"/>
    </row>
    <row r="3455" spans="19:23">
      <c r="S3455" s="275"/>
      <c r="T3455" s="274"/>
      <c r="W3455" s="276"/>
    </row>
    <row r="3456" spans="19:23">
      <c r="S3456" s="275"/>
      <c r="T3456" s="274"/>
      <c r="W3456" s="276"/>
    </row>
    <row r="3457" spans="19:23">
      <c r="S3457" s="275"/>
      <c r="T3457" s="274"/>
      <c r="W3457" s="276"/>
    </row>
    <row r="3458" spans="19:23">
      <c r="S3458" s="275"/>
      <c r="T3458" s="274"/>
      <c r="W3458" s="276"/>
    </row>
    <row r="3459" spans="19:23">
      <c r="S3459" s="275"/>
      <c r="T3459" s="274"/>
      <c r="W3459" s="276"/>
    </row>
    <row r="3460" spans="19:23">
      <c r="S3460" s="275"/>
      <c r="T3460" s="274"/>
      <c r="W3460" s="276"/>
    </row>
    <row r="3461" spans="19:23">
      <c r="S3461" s="275"/>
      <c r="T3461" s="274"/>
      <c r="W3461" s="276"/>
    </row>
    <row r="3462" spans="19:23">
      <c r="S3462" s="275"/>
      <c r="T3462" s="274"/>
      <c r="W3462" s="276"/>
    </row>
    <row r="3463" spans="19:23">
      <c r="S3463" s="275"/>
      <c r="T3463" s="274"/>
      <c r="W3463" s="276"/>
    </row>
    <row r="3464" spans="19:23">
      <c r="S3464" s="275"/>
      <c r="T3464" s="274"/>
      <c r="W3464" s="276"/>
    </row>
    <row r="3465" spans="19:23">
      <c r="S3465" s="275"/>
      <c r="T3465" s="274"/>
      <c r="W3465" s="276"/>
    </row>
    <row r="3466" spans="19:23">
      <c r="S3466" s="275"/>
      <c r="T3466" s="274"/>
      <c r="W3466" s="276"/>
    </row>
    <row r="3467" spans="19:23">
      <c r="S3467" s="275"/>
      <c r="T3467" s="274"/>
      <c r="W3467" s="276"/>
    </row>
    <row r="3468" spans="19:23">
      <c r="S3468" s="275"/>
      <c r="T3468" s="274"/>
      <c r="W3468" s="276"/>
    </row>
    <row r="3469" spans="19:23">
      <c r="S3469" s="275"/>
      <c r="T3469" s="274"/>
      <c r="W3469" s="276"/>
    </row>
    <row r="3470" spans="19:23">
      <c r="S3470" s="275"/>
      <c r="T3470" s="274"/>
      <c r="W3470" s="276"/>
    </row>
    <row r="3471" spans="19:23">
      <c r="S3471" s="275"/>
      <c r="T3471" s="274"/>
      <c r="W3471" s="276"/>
    </row>
    <row r="3472" spans="19:23">
      <c r="S3472" s="275"/>
      <c r="T3472" s="274"/>
      <c r="W3472" s="276"/>
    </row>
    <row r="3473" spans="19:23">
      <c r="S3473" s="275"/>
      <c r="T3473" s="274"/>
      <c r="W3473" s="276"/>
    </row>
    <row r="3474" spans="19:23">
      <c r="S3474" s="275"/>
      <c r="T3474" s="274"/>
      <c r="W3474" s="276"/>
    </row>
    <row r="3475" spans="19:23">
      <c r="S3475" s="275"/>
      <c r="T3475" s="274"/>
      <c r="W3475" s="276"/>
    </row>
    <row r="3476" spans="19:23">
      <c r="S3476" s="275"/>
      <c r="T3476" s="274"/>
      <c r="W3476" s="276"/>
    </row>
    <row r="3477" spans="19:23">
      <c r="S3477" s="275"/>
      <c r="T3477" s="274"/>
      <c r="W3477" s="276"/>
    </row>
    <row r="3478" spans="19:23">
      <c r="S3478" s="275"/>
      <c r="T3478" s="274"/>
      <c r="W3478" s="276"/>
    </row>
    <row r="3479" spans="19:23">
      <c r="S3479" s="275"/>
      <c r="T3479" s="274"/>
      <c r="W3479" s="276"/>
    </row>
    <row r="3480" spans="19:23">
      <c r="S3480" s="275"/>
      <c r="T3480" s="274"/>
      <c r="W3480" s="276"/>
    </row>
    <row r="3481" spans="19:23">
      <c r="S3481" s="275"/>
      <c r="T3481" s="274"/>
      <c r="W3481" s="276"/>
    </row>
    <row r="3482" spans="19:23">
      <c r="S3482" s="275"/>
      <c r="T3482" s="274"/>
      <c r="W3482" s="276"/>
    </row>
    <row r="3483" spans="19:23">
      <c r="S3483" s="275"/>
      <c r="T3483" s="274"/>
      <c r="W3483" s="276"/>
    </row>
    <row r="3484" spans="19:23">
      <c r="S3484" s="275"/>
      <c r="T3484" s="274"/>
      <c r="W3484" s="276"/>
    </row>
    <row r="3485" spans="19:23">
      <c r="S3485" s="275"/>
      <c r="T3485" s="274"/>
      <c r="W3485" s="276"/>
    </row>
    <row r="3486" spans="19:23">
      <c r="S3486" s="275"/>
      <c r="T3486" s="274"/>
      <c r="W3486" s="276"/>
    </row>
    <row r="3487" spans="19:23">
      <c r="S3487" s="275"/>
      <c r="T3487" s="274"/>
      <c r="W3487" s="276"/>
    </row>
    <row r="3488" spans="19:23">
      <c r="S3488" s="275"/>
      <c r="T3488" s="274"/>
      <c r="W3488" s="276"/>
    </row>
    <row r="3489" spans="19:23">
      <c r="S3489" s="275"/>
      <c r="T3489" s="274"/>
      <c r="W3489" s="276"/>
    </row>
    <row r="3490" spans="19:23">
      <c r="S3490" s="275"/>
      <c r="T3490" s="274"/>
      <c r="W3490" s="276"/>
    </row>
    <row r="3491" spans="19:23">
      <c r="S3491" s="275"/>
      <c r="T3491" s="274"/>
      <c r="W3491" s="276"/>
    </row>
    <row r="3492" spans="19:23">
      <c r="S3492" s="275"/>
      <c r="T3492" s="274"/>
      <c r="W3492" s="276"/>
    </row>
    <row r="3493" spans="19:23">
      <c r="S3493" s="275"/>
      <c r="T3493" s="274"/>
      <c r="W3493" s="276"/>
    </row>
    <row r="3494" spans="19:23">
      <c r="S3494" s="275"/>
      <c r="T3494" s="274"/>
      <c r="W3494" s="276"/>
    </row>
    <row r="3495" spans="19:23">
      <c r="S3495" s="275"/>
      <c r="T3495" s="274"/>
      <c r="W3495" s="276"/>
    </row>
    <row r="3496" spans="19:23">
      <c r="S3496" s="275"/>
      <c r="T3496" s="274"/>
      <c r="W3496" s="276"/>
    </row>
    <row r="3497" spans="19:23">
      <c r="S3497" s="275"/>
      <c r="T3497" s="274"/>
      <c r="W3497" s="276"/>
    </row>
    <row r="3498" spans="19:23">
      <c r="S3498" s="275"/>
      <c r="T3498" s="274"/>
      <c r="W3498" s="276"/>
    </row>
    <row r="3499" spans="19:23">
      <c r="S3499" s="275"/>
      <c r="T3499" s="274"/>
      <c r="W3499" s="276"/>
    </row>
    <row r="3500" spans="19:23">
      <c r="S3500" s="275"/>
      <c r="T3500" s="274"/>
      <c r="W3500" s="276"/>
    </row>
    <row r="3501" spans="19:23">
      <c r="S3501" s="275"/>
      <c r="T3501" s="274"/>
      <c r="W3501" s="276"/>
    </row>
    <row r="3502" spans="19:23">
      <c r="S3502" s="275"/>
      <c r="T3502" s="274"/>
      <c r="W3502" s="276"/>
    </row>
    <row r="3503" spans="19:23">
      <c r="S3503" s="275"/>
      <c r="T3503" s="274"/>
      <c r="W3503" s="276"/>
    </row>
    <row r="3504" spans="19:23">
      <c r="S3504" s="275"/>
      <c r="T3504" s="274"/>
      <c r="W3504" s="276"/>
    </row>
    <row r="3505" spans="19:23">
      <c r="S3505" s="275"/>
      <c r="T3505" s="274"/>
      <c r="W3505" s="276"/>
    </row>
    <row r="3506" spans="19:23">
      <c r="S3506" s="275"/>
      <c r="T3506" s="274"/>
      <c r="W3506" s="276"/>
    </row>
    <row r="3507" spans="19:23">
      <c r="S3507" s="275"/>
      <c r="T3507" s="274"/>
      <c r="W3507" s="276"/>
    </row>
    <row r="3508" spans="19:23">
      <c r="S3508" s="275"/>
      <c r="T3508" s="274"/>
      <c r="W3508" s="276"/>
    </row>
    <row r="3509" spans="19:23">
      <c r="S3509" s="275"/>
      <c r="T3509" s="274"/>
      <c r="W3509" s="276"/>
    </row>
    <row r="3510" spans="19:23">
      <c r="S3510" s="275"/>
      <c r="T3510" s="274"/>
      <c r="W3510" s="276"/>
    </row>
    <row r="3511" spans="19:23">
      <c r="S3511" s="275"/>
      <c r="T3511" s="274"/>
      <c r="W3511" s="276"/>
    </row>
    <row r="3512" spans="19:23">
      <c r="S3512" s="275"/>
      <c r="T3512" s="274"/>
      <c r="W3512" s="276"/>
    </row>
    <row r="3513" spans="19:23">
      <c r="S3513" s="275"/>
      <c r="T3513" s="274"/>
      <c r="W3513" s="276"/>
    </row>
    <row r="3514" spans="19:23">
      <c r="S3514" s="275"/>
      <c r="T3514" s="274"/>
      <c r="W3514" s="276"/>
    </row>
    <row r="3515" spans="19:23">
      <c r="S3515" s="275"/>
      <c r="T3515" s="274"/>
      <c r="W3515" s="276"/>
    </row>
    <row r="3516" spans="19:23">
      <c r="S3516" s="275"/>
      <c r="T3516" s="274"/>
      <c r="W3516" s="276"/>
    </row>
    <row r="3517" spans="19:23">
      <c r="S3517" s="275"/>
      <c r="T3517" s="274"/>
      <c r="W3517" s="276"/>
    </row>
    <row r="3518" spans="19:23">
      <c r="S3518" s="275"/>
      <c r="T3518" s="274"/>
      <c r="W3518" s="276"/>
    </row>
    <row r="3519" spans="19:23">
      <c r="S3519" s="275"/>
      <c r="T3519" s="274"/>
      <c r="W3519" s="276"/>
    </row>
    <row r="3520" spans="19:23">
      <c r="S3520" s="275"/>
      <c r="T3520" s="274"/>
      <c r="W3520" s="276"/>
    </row>
    <row r="3521" spans="19:23">
      <c r="S3521" s="275"/>
      <c r="T3521" s="274"/>
      <c r="W3521" s="276"/>
    </row>
    <row r="3522" spans="19:23">
      <c r="S3522" s="275"/>
      <c r="T3522" s="274"/>
      <c r="W3522" s="276"/>
    </row>
    <row r="3523" spans="19:23">
      <c r="S3523" s="275"/>
      <c r="T3523" s="274"/>
      <c r="W3523" s="276"/>
    </row>
    <row r="3524" spans="19:23">
      <c r="S3524" s="275"/>
      <c r="T3524" s="274"/>
      <c r="W3524" s="276"/>
    </row>
    <row r="3525" spans="19:23">
      <c r="S3525" s="275"/>
      <c r="T3525" s="274"/>
      <c r="W3525" s="276"/>
    </row>
    <row r="3526" spans="19:23">
      <c r="S3526" s="275"/>
      <c r="T3526" s="274"/>
      <c r="W3526" s="276"/>
    </row>
    <row r="3527" spans="19:23">
      <c r="S3527" s="275"/>
      <c r="T3527" s="274"/>
      <c r="W3527" s="276"/>
    </row>
    <row r="3528" spans="19:23">
      <c r="S3528" s="275"/>
      <c r="T3528" s="274"/>
      <c r="W3528" s="276"/>
    </row>
    <row r="3529" spans="19:23">
      <c r="S3529" s="275"/>
      <c r="T3529" s="274"/>
      <c r="W3529" s="276"/>
    </row>
    <row r="3530" spans="19:23">
      <c r="S3530" s="275"/>
      <c r="T3530" s="274"/>
      <c r="W3530" s="276"/>
    </row>
    <row r="3531" spans="19:23">
      <c r="S3531" s="275"/>
      <c r="T3531" s="274"/>
      <c r="W3531" s="276"/>
    </row>
    <row r="3532" spans="19:23">
      <c r="S3532" s="275"/>
      <c r="T3532" s="274"/>
      <c r="W3532" s="276"/>
    </row>
    <row r="3533" spans="19:23">
      <c r="S3533" s="275"/>
      <c r="T3533" s="274"/>
      <c r="W3533" s="276"/>
    </row>
    <row r="3534" spans="19:23">
      <c r="S3534" s="275"/>
      <c r="T3534" s="274"/>
      <c r="W3534" s="276"/>
    </row>
    <row r="3535" spans="19:23">
      <c r="S3535" s="275"/>
      <c r="T3535" s="274"/>
      <c r="W3535" s="276"/>
    </row>
    <row r="3536" spans="19:23">
      <c r="S3536" s="275"/>
      <c r="T3536" s="274"/>
      <c r="W3536" s="276"/>
    </row>
    <row r="3537" spans="19:23">
      <c r="S3537" s="275"/>
      <c r="T3537" s="274"/>
      <c r="W3537" s="276"/>
    </row>
    <row r="3538" spans="19:23">
      <c r="S3538" s="275"/>
      <c r="T3538" s="274"/>
      <c r="W3538" s="276"/>
    </row>
    <row r="3539" spans="19:23">
      <c r="S3539" s="275"/>
      <c r="T3539" s="274"/>
      <c r="W3539" s="276"/>
    </row>
    <row r="3540" spans="19:23">
      <c r="S3540" s="275"/>
      <c r="T3540" s="274"/>
      <c r="W3540" s="276"/>
    </row>
    <row r="3541" spans="19:23">
      <c r="S3541" s="275"/>
      <c r="T3541" s="274"/>
      <c r="W3541" s="276"/>
    </row>
    <row r="3542" spans="19:23">
      <c r="S3542" s="275"/>
      <c r="T3542" s="274"/>
      <c r="W3542" s="276"/>
    </row>
    <row r="3543" spans="19:23">
      <c r="S3543" s="275"/>
      <c r="T3543" s="274"/>
      <c r="W3543" s="276"/>
    </row>
    <row r="3544" spans="19:23">
      <c r="S3544" s="275"/>
      <c r="T3544" s="274"/>
      <c r="W3544" s="276"/>
    </row>
    <row r="3545" spans="19:23">
      <c r="S3545" s="275"/>
      <c r="T3545" s="274"/>
      <c r="W3545" s="276"/>
    </row>
    <row r="3546" spans="19:23">
      <c r="S3546" s="275"/>
      <c r="T3546" s="274"/>
      <c r="W3546" s="276"/>
    </row>
    <row r="3547" spans="19:23">
      <c r="S3547" s="275"/>
      <c r="T3547" s="274"/>
      <c r="W3547" s="276"/>
    </row>
    <row r="3548" spans="19:23">
      <c r="S3548" s="275"/>
      <c r="T3548" s="274"/>
      <c r="W3548" s="276"/>
    </row>
    <row r="3549" spans="19:23">
      <c r="S3549" s="275"/>
      <c r="T3549" s="274"/>
      <c r="W3549" s="276"/>
    </row>
    <row r="3550" spans="19:23">
      <c r="S3550" s="275"/>
      <c r="T3550" s="274"/>
      <c r="W3550" s="276"/>
    </row>
    <row r="3551" spans="19:23">
      <c r="S3551" s="275"/>
      <c r="T3551" s="274"/>
      <c r="W3551" s="276"/>
    </row>
    <row r="3552" spans="19:23">
      <c r="S3552" s="275"/>
      <c r="T3552" s="274"/>
      <c r="W3552" s="276"/>
    </row>
    <row r="3553" spans="19:23">
      <c r="S3553" s="275"/>
      <c r="T3553" s="274"/>
      <c r="W3553" s="276"/>
    </row>
    <row r="3554" spans="19:23">
      <c r="S3554" s="275"/>
      <c r="T3554" s="274"/>
      <c r="W3554" s="276"/>
    </row>
    <row r="3555" spans="19:23">
      <c r="S3555" s="275"/>
      <c r="T3555" s="274"/>
      <c r="W3555" s="276"/>
    </row>
    <row r="3556" spans="19:23">
      <c r="S3556" s="275"/>
      <c r="T3556" s="274"/>
      <c r="W3556" s="276"/>
    </row>
    <row r="3557" spans="19:23">
      <c r="S3557" s="275"/>
      <c r="T3557" s="274"/>
      <c r="W3557" s="276"/>
    </row>
    <row r="3558" spans="19:23">
      <c r="S3558" s="275"/>
      <c r="T3558" s="274"/>
      <c r="W3558" s="276"/>
    </row>
    <row r="3559" spans="19:23">
      <c r="S3559" s="275"/>
      <c r="T3559" s="274"/>
      <c r="W3559" s="276"/>
    </row>
    <row r="3560" spans="19:23">
      <c r="S3560" s="275"/>
      <c r="T3560" s="274"/>
      <c r="W3560" s="276"/>
    </row>
    <row r="3561" spans="19:23">
      <c r="S3561" s="275"/>
      <c r="T3561" s="274"/>
      <c r="W3561" s="276"/>
    </row>
    <row r="3562" spans="19:23">
      <c r="S3562" s="275"/>
      <c r="T3562" s="274"/>
      <c r="W3562" s="276"/>
    </row>
    <row r="3563" spans="19:23">
      <c r="S3563" s="275"/>
      <c r="T3563" s="274"/>
      <c r="W3563" s="276"/>
    </row>
    <row r="3564" spans="19:23">
      <c r="S3564" s="275"/>
      <c r="T3564" s="274"/>
      <c r="W3564" s="276"/>
    </row>
    <row r="3565" spans="19:23">
      <c r="S3565" s="275"/>
      <c r="T3565" s="274"/>
      <c r="W3565" s="276"/>
    </row>
    <row r="3566" spans="19:23">
      <c r="S3566" s="275"/>
      <c r="T3566" s="274"/>
      <c r="W3566" s="276"/>
    </row>
    <row r="3567" spans="19:23">
      <c r="S3567" s="275"/>
      <c r="T3567" s="274"/>
      <c r="W3567" s="276"/>
    </row>
    <row r="3568" spans="19:23">
      <c r="S3568" s="275"/>
      <c r="T3568" s="274"/>
      <c r="W3568" s="276"/>
    </row>
    <row r="3569" spans="19:23">
      <c r="S3569" s="275"/>
      <c r="T3569" s="274"/>
      <c r="W3569" s="276"/>
    </row>
    <row r="3570" spans="19:23">
      <c r="S3570" s="275"/>
      <c r="T3570" s="274"/>
      <c r="W3570" s="276"/>
    </row>
    <row r="3571" spans="19:23">
      <c r="S3571" s="275"/>
      <c r="T3571" s="274"/>
      <c r="W3571" s="276"/>
    </row>
    <row r="3572" spans="19:23">
      <c r="S3572" s="275"/>
      <c r="T3572" s="274"/>
      <c r="W3572" s="276"/>
    </row>
    <row r="3573" spans="19:23">
      <c r="S3573" s="275"/>
      <c r="T3573" s="274"/>
      <c r="W3573" s="276"/>
    </row>
    <row r="3574" spans="19:23">
      <c r="S3574" s="275"/>
      <c r="T3574" s="274"/>
      <c r="W3574" s="276"/>
    </row>
    <row r="3575" spans="19:23">
      <c r="S3575" s="275"/>
      <c r="T3575" s="274"/>
      <c r="W3575" s="276"/>
    </row>
    <row r="3576" spans="19:23">
      <c r="S3576" s="275"/>
      <c r="T3576" s="274"/>
      <c r="W3576" s="276"/>
    </row>
    <row r="3577" spans="19:23">
      <c r="S3577" s="275"/>
      <c r="T3577" s="274"/>
      <c r="W3577" s="276"/>
    </row>
    <row r="3578" spans="19:23">
      <c r="S3578" s="275"/>
      <c r="T3578" s="274"/>
      <c r="W3578" s="276"/>
    </row>
    <row r="3579" spans="19:23">
      <c r="S3579" s="275"/>
      <c r="T3579" s="274"/>
      <c r="W3579" s="276"/>
    </row>
    <row r="3580" spans="19:23">
      <c r="S3580" s="275"/>
      <c r="T3580" s="274"/>
      <c r="W3580" s="276"/>
    </row>
    <row r="3581" spans="19:23">
      <c r="S3581" s="275"/>
      <c r="T3581" s="274"/>
      <c r="W3581" s="276"/>
    </row>
    <row r="3582" spans="19:23">
      <c r="S3582" s="275"/>
      <c r="T3582" s="274"/>
      <c r="W3582" s="276"/>
    </row>
    <row r="3583" spans="19:23">
      <c r="S3583" s="275"/>
      <c r="T3583" s="274"/>
      <c r="W3583" s="276"/>
    </row>
    <row r="3584" spans="19:23">
      <c r="S3584" s="275"/>
      <c r="T3584" s="274"/>
      <c r="W3584" s="276"/>
    </row>
    <row r="3585" spans="19:23">
      <c r="S3585" s="275"/>
      <c r="T3585" s="274"/>
      <c r="W3585" s="276"/>
    </row>
    <row r="3586" spans="19:23">
      <c r="S3586" s="275"/>
      <c r="T3586" s="274"/>
      <c r="W3586" s="276"/>
    </row>
    <row r="3587" spans="19:23">
      <c r="S3587" s="275"/>
      <c r="T3587" s="274"/>
      <c r="W3587" s="276"/>
    </row>
    <row r="3588" spans="19:23">
      <c r="S3588" s="275"/>
      <c r="T3588" s="274"/>
      <c r="W3588" s="276"/>
    </row>
    <row r="3589" spans="19:23">
      <c r="S3589" s="275"/>
      <c r="T3589" s="274"/>
      <c r="W3589" s="276"/>
    </row>
    <row r="3590" spans="19:23">
      <c r="S3590" s="275"/>
      <c r="T3590" s="274"/>
      <c r="W3590" s="276"/>
    </row>
    <row r="3591" spans="19:23">
      <c r="S3591" s="275"/>
      <c r="T3591" s="274"/>
      <c r="W3591" s="276"/>
    </row>
    <row r="3592" spans="19:23">
      <c r="S3592" s="275"/>
      <c r="T3592" s="274"/>
      <c r="W3592" s="276"/>
    </row>
    <row r="3593" spans="19:23">
      <c r="S3593" s="275"/>
      <c r="T3593" s="274"/>
      <c r="W3593" s="276"/>
    </row>
    <row r="3594" spans="19:23">
      <c r="S3594" s="275"/>
      <c r="T3594" s="274"/>
      <c r="W3594" s="276"/>
    </row>
    <row r="3595" spans="19:23">
      <c r="S3595" s="275"/>
      <c r="T3595" s="274"/>
      <c r="W3595" s="276"/>
    </row>
    <row r="3596" spans="19:23">
      <c r="S3596" s="275"/>
      <c r="T3596" s="274"/>
      <c r="W3596" s="276"/>
    </row>
    <row r="3597" spans="19:23">
      <c r="S3597" s="275"/>
      <c r="T3597" s="274"/>
      <c r="W3597" s="276"/>
    </row>
    <row r="3598" spans="19:23">
      <c r="S3598" s="275"/>
      <c r="T3598" s="274"/>
      <c r="W3598" s="276"/>
    </row>
    <row r="3599" spans="19:23">
      <c r="S3599" s="275"/>
      <c r="T3599" s="274"/>
      <c r="W3599" s="276"/>
    </row>
    <row r="3600" spans="19:23">
      <c r="S3600" s="275"/>
      <c r="T3600" s="274"/>
      <c r="W3600" s="276"/>
    </row>
    <row r="3601" spans="19:23">
      <c r="S3601" s="275"/>
      <c r="T3601" s="274"/>
      <c r="W3601" s="276"/>
    </row>
    <row r="3602" spans="19:23">
      <c r="S3602" s="275"/>
      <c r="T3602" s="274"/>
      <c r="W3602" s="276"/>
    </row>
    <row r="3603" spans="19:23">
      <c r="S3603" s="275"/>
      <c r="T3603" s="274"/>
      <c r="W3603" s="276"/>
    </row>
    <row r="3604" spans="19:23">
      <c r="S3604" s="275"/>
      <c r="T3604" s="274"/>
      <c r="W3604" s="276"/>
    </row>
    <row r="3605" spans="19:23">
      <c r="S3605" s="275"/>
      <c r="T3605" s="274"/>
      <c r="W3605" s="276"/>
    </row>
    <row r="3606" spans="19:23">
      <c r="S3606" s="275"/>
      <c r="T3606" s="274"/>
      <c r="W3606" s="276"/>
    </row>
    <row r="3607" spans="19:23">
      <c r="S3607" s="275"/>
      <c r="T3607" s="274"/>
      <c r="W3607" s="276"/>
    </row>
    <row r="3608" spans="19:23">
      <c r="S3608" s="275"/>
      <c r="T3608" s="274"/>
      <c r="W3608" s="276"/>
    </row>
    <row r="3609" spans="19:23">
      <c r="S3609" s="275"/>
      <c r="T3609" s="274"/>
      <c r="W3609" s="276"/>
    </row>
    <row r="3610" spans="19:23">
      <c r="S3610" s="275"/>
      <c r="T3610" s="274"/>
      <c r="W3610" s="276"/>
    </row>
    <row r="3611" spans="19:23">
      <c r="S3611" s="275"/>
      <c r="T3611" s="274"/>
      <c r="W3611" s="276"/>
    </row>
    <row r="3612" spans="19:23">
      <c r="S3612" s="275"/>
      <c r="T3612" s="274"/>
      <c r="W3612" s="276"/>
    </row>
    <row r="3613" spans="19:23">
      <c r="S3613" s="275"/>
      <c r="T3613" s="274"/>
      <c r="W3613" s="276"/>
    </row>
    <row r="3614" spans="19:23">
      <c r="S3614" s="275"/>
      <c r="T3614" s="274"/>
      <c r="W3614" s="276"/>
    </row>
    <row r="3615" spans="19:23">
      <c r="S3615" s="275"/>
      <c r="T3615" s="274"/>
      <c r="W3615" s="276"/>
    </row>
    <row r="3616" spans="19:23">
      <c r="S3616" s="275"/>
      <c r="T3616" s="274"/>
      <c r="W3616" s="276"/>
    </row>
    <row r="3617" spans="19:23">
      <c r="S3617" s="275"/>
      <c r="T3617" s="274"/>
      <c r="W3617" s="276"/>
    </row>
    <row r="3618" spans="19:23">
      <c r="S3618" s="275"/>
      <c r="T3618" s="274"/>
      <c r="W3618" s="276"/>
    </row>
    <row r="3619" spans="19:23">
      <c r="S3619" s="275"/>
      <c r="T3619" s="274"/>
      <c r="W3619" s="276"/>
    </row>
    <row r="3620" spans="19:23">
      <c r="S3620" s="275"/>
      <c r="T3620" s="274"/>
      <c r="W3620" s="276"/>
    </row>
    <row r="3621" spans="19:23">
      <c r="S3621" s="275"/>
      <c r="T3621" s="274"/>
      <c r="W3621" s="276"/>
    </row>
    <row r="3622" spans="19:23">
      <c r="S3622" s="275"/>
      <c r="T3622" s="274"/>
      <c r="W3622" s="276"/>
    </row>
    <row r="3623" spans="19:23">
      <c r="S3623" s="275"/>
      <c r="T3623" s="274"/>
      <c r="W3623" s="276"/>
    </row>
    <row r="3624" spans="19:23">
      <c r="S3624" s="275"/>
      <c r="T3624" s="274"/>
      <c r="W3624" s="276"/>
    </row>
    <row r="3625" spans="19:23">
      <c r="S3625" s="275"/>
      <c r="T3625" s="274"/>
      <c r="W3625" s="276"/>
    </row>
    <row r="3626" spans="19:23">
      <c r="S3626" s="275"/>
      <c r="T3626" s="274"/>
      <c r="W3626" s="276"/>
    </row>
    <row r="3627" spans="19:23">
      <c r="S3627" s="275"/>
      <c r="T3627" s="274"/>
      <c r="W3627" s="276"/>
    </row>
    <row r="3628" spans="19:23">
      <c r="S3628" s="275"/>
      <c r="T3628" s="274"/>
      <c r="W3628" s="276"/>
    </row>
    <row r="3629" spans="19:23">
      <c r="S3629" s="275"/>
      <c r="T3629" s="274"/>
      <c r="W3629" s="276"/>
    </row>
    <row r="3630" spans="19:23">
      <c r="S3630" s="275"/>
      <c r="T3630" s="274"/>
      <c r="W3630" s="276"/>
    </row>
    <row r="3631" spans="19:23">
      <c r="S3631" s="275"/>
      <c r="T3631" s="274"/>
      <c r="W3631" s="276"/>
    </row>
    <row r="3632" spans="19:23">
      <c r="S3632" s="275"/>
      <c r="T3632" s="274"/>
      <c r="W3632" s="276"/>
    </row>
    <row r="3633" spans="19:23">
      <c r="S3633" s="275"/>
      <c r="T3633" s="274"/>
      <c r="W3633" s="276"/>
    </row>
    <row r="3634" spans="19:23">
      <c r="S3634" s="275"/>
      <c r="T3634" s="274"/>
      <c r="W3634" s="276"/>
    </row>
    <row r="3635" spans="19:23">
      <c r="S3635" s="275"/>
      <c r="T3635" s="274"/>
      <c r="W3635" s="276"/>
    </row>
    <row r="3636" spans="19:23">
      <c r="S3636" s="275"/>
      <c r="T3636" s="274"/>
      <c r="W3636" s="276"/>
    </row>
    <row r="3637" spans="19:23">
      <c r="S3637" s="275"/>
      <c r="T3637" s="274"/>
      <c r="W3637" s="276"/>
    </row>
    <row r="3638" spans="19:23">
      <c r="S3638" s="275"/>
      <c r="T3638" s="274"/>
      <c r="W3638" s="276"/>
    </row>
    <row r="3639" spans="19:23">
      <c r="S3639" s="275"/>
      <c r="T3639" s="274"/>
      <c r="W3639" s="276"/>
    </row>
    <row r="3640" spans="19:23">
      <c r="S3640" s="275"/>
      <c r="T3640" s="274"/>
      <c r="W3640" s="276"/>
    </row>
    <row r="3641" spans="19:23">
      <c r="S3641" s="275"/>
      <c r="T3641" s="274"/>
      <c r="W3641" s="276"/>
    </row>
    <row r="3642" spans="19:23">
      <c r="S3642" s="275"/>
      <c r="T3642" s="274"/>
      <c r="W3642" s="276"/>
    </row>
    <row r="3643" spans="19:23">
      <c r="S3643" s="275"/>
      <c r="T3643" s="274"/>
      <c r="W3643" s="276"/>
    </row>
    <row r="3644" spans="19:23">
      <c r="S3644" s="275"/>
      <c r="T3644" s="274"/>
      <c r="W3644" s="276"/>
    </row>
    <row r="3645" spans="19:23">
      <c r="S3645" s="275"/>
      <c r="T3645" s="274"/>
      <c r="W3645" s="276"/>
    </row>
    <row r="3646" spans="19:23">
      <c r="S3646" s="275"/>
      <c r="T3646" s="274"/>
      <c r="W3646" s="276"/>
    </row>
    <row r="3647" spans="19:23">
      <c r="S3647" s="275"/>
      <c r="T3647" s="274"/>
      <c r="W3647" s="276"/>
    </row>
    <row r="3648" spans="19:23">
      <c r="S3648" s="275"/>
      <c r="T3648" s="274"/>
      <c r="W3648" s="276"/>
    </row>
    <row r="3649" spans="19:23">
      <c r="S3649" s="275"/>
      <c r="T3649" s="274"/>
      <c r="W3649" s="276"/>
    </row>
    <row r="3650" spans="19:23">
      <c r="S3650" s="275"/>
      <c r="T3650" s="274"/>
      <c r="W3650" s="276"/>
    </row>
    <row r="3651" spans="19:23">
      <c r="S3651" s="275"/>
      <c r="T3651" s="274"/>
      <c r="W3651" s="276"/>
    </row>
    <row r="3652" spans="19:23">
      <c r="S3652" s="275"/>
      <c r="T3652" s="274"/>
      <c r="W3652" s="276"/>
    </row>
    <row r="3653" spans="19:23">
      <c r="S3653" s="275"/>
      <c r="T3653" s="274"/>
      <c r="W3653" s="276"/>
    </row>
    <row r="3654" spans="19:23">
      <c r="S3654" s="275"/>
      <c r="T3654" s="274"/>
      <c r="W3654" s="276"/>
    </row>
    <row r="3655" spans="19:23">
      <c r="S3655" s="275"/>
      <c r="T3655" s="274"/>
      <c r="W3655" s="276"/>
    </row>
    <row r="3656" spans="19:23">
      <c r="S3656" s="275"/>
      <c r="T3656" s="274"/>
      <c r="W3656" s="276"/>
    </row>
    <row r="3657" spans="19:23">
      <c r="S3657" s="275"/>
      <c r="T3657" s="274"/>
      <c r="W3657" s="276"/>
    </row>
    <row r="3658" spans="19:23">
      <c r="S3658" s="275"/>
      <c r="T3658" s="274"/>
      <c r="W3658" s="276"/>
    </row>
    <row r="3659" spans="19:23">
      <c r="S3659" s="275"/>
      <c r="T3659" s="274"/>
      <c r="W3659" s="276"/>
    </row>
    <row r="3660" spans="19:23">
      <c r="S3660" s="275"/>
      <c r="T3660" s="274"/>
      <c r="W3660" s="276"/>
    </row>
    <row r="3661" spans="19:23">
      <c r="S3661" s="275"/>
      <c r="T3661" s="274"/>
      <c r="W3661" s="276"/>
    </row>
    <row r="3662" spans="19:23">
      <c r="S3662" s="275"/>
      <c r="T3662" s="274"/>
      <c r="W3662" s="276"/>
    </row>
    <row r="3663" spans="19:23">
      <c r="S3663" s="275"/>
      <c r="T3663" s="274"/>
      <c r="W3663" s="276"/>
    </row>
    <row r="3664" spans="19:23">
      <c r="S3664" s="275"/>
      <c r="T3664" s="274"/>
      <c r="W3664" s="276"/>
    </row>
    <row r="3665" spans="19:23">
      <c r="S3665" s="275"/>
      <c r="T3665" s="274"/>
      <c r="W3665" s="276"/>
    </row>
    <row r="3666" spans="19:23">
      <c r="S3666" s="275"/>
      <c r="T3666" s="274"/>
      <c r="W3666" s="276"/>
    </row>
    <row r="3667" spans="19:23">
      <c r="S3667" s="275"/>
      <c r="T3667" s="274"/>
      <c r="W3667" s="276"/>
    </row>
    <row r="3668" spans="19:23">
      <c r="S3668" s="275"/>
      <c r="T3668" s="274"/>
      <c r="W3668" s="276"/>
    </row>
    <row r="3669" spans="19:23">
      <c r="S3669" s="275"/>
      <c r="T3669" s="274"/>
      <c r="W3669" s="276"/>
    </row>
    <row r="3670" spans="19:23">
      <c r="S3670" s="275"/>
      <c r="T3670" s="274"/>
      <c r="W3670" s="276"/>
    </row>
    <row r="3671" spans="19:23">
      <c r="S3671" s="275"/>
      <c r="T3671" s="274"/>
      <c r="W3671" s="276"/>
    </row>
    <row r="3672" spans="19:23">
      <c r="S3672" s="275"/>
      <c r="T3672" s="274"/>
      <c r="W3672" s="276"/>
    </row>
    <row r="3673" spans="19:23">
      <c r="S3673" s="275"/>
      <c r="T3673" s="274"/>
      <c r="W3673" s="276"/>
    </row>
    <row r="3674" spans="19:23">
      <c r="S3674" s="275"/>
      <c r="T3674" s="274"/>
      <c r="W3674" s="276"/>
    </row>
    <row r="3675" spans="19:23">
      <c r="S3675" s="275"/>
      <c r="T3675" s="274"/>
      <c r="W3675" s="276"/>
    </row>
    <row r="3676" spans="19:23">
      <c r="S3676" s="275"/>
      <c r="T3676" s="274"/>
      <c r="W3676" s="276"/>
    </row>
    <row r="3677" spans="19:23">
      <c r="S3677" s="275"/>
      <c r="T3677" s="274"/>
      <c r="W3677" s="276"/>
    </row>
    <row r="3678" spans="19:23">
      <c r="S3678" s="275"/>
      <c r="T3678" s="274"/>
      <c r="W3678" s="276"/>
    </row>
    <row r="3679" spans="19:23">
      <c r="S3679" s="275"/>
      <c r="T3679" s="274"/>
      <c r="W3679" s="276"/>
    </row>
    <row r="3680" spans="19:23">
      <c r="S3680" s="275"/>
      <c r="T3680" s="274"/>
      <c r="W3680" s="276"/>
    </row>
    <row r="3681" spans="19:23">
      <c r="S3681" s="275"/>
      <c r="T3681" s="274"/>
      <c r="W3681" s="276"/>
    </row>
    <row r="3682" spans="19:23">
      <c r="S3682" s="275"/>
      <c r="T3682" s="274"/>
      <c r="W3682" s="276"/>
    </row>
    <row r="3683" spans="19:23">
      <c r="S3683" s="275"/>
      <c r="T3683" s="274"/>
      <c r="W3683" s="276"/>
    </row>
    <row r="3684" spans="19:23">
      <c r="S3684" s="275"/>
      <c r="T3684" s="274"/>
      <c r="W3684" s="276"/>
    </row>
    <row r="3685" spans="19:23">
      <c r="S3685" s="275"/>
      <c r="T3685" s="274"/>
      <c r="W3685" s="276"/>
    </row>
    <row r="3686" spans="19:23">
      <c r="S3686" s="275"/>
      <c r="T3686" s="274"/>
      <c r="W3686" s="276"/>
    </row>
    <row r="3687" spans="19:23">
      <c r="S3687" s="275"/>
      <c r="T3687" s="274"/>
      <c r="W3687" s="276"/>
    </row>
    <row r="3688" spans="19:23">
      <c r="S3688" s="275"/>
      <c r="T3688" s="274"/>
      <c r="W3688" s="276"/>
    </row>
    <row r="3689" spans="19:23">
      <c r="S3689" s="275"/>
      <c r="T3689" s="274"/>
      <c r="W3689" s="276"/>
    </row>
    <row r="3690" spans="19:23">
      <c r="S3690" s="275"/>
      <c r="T3690" s="274"/>
      <c r="W3690" s="276"/>
    </row>
    <row r="3691" spans="19:23">
      <c r="S3691" s="275"/>
      <c r="T3691" s="274"/>
      <c r="W3691" s="276"/>
    </row>
    <row r="3692" spans="19:23">
      <c r="S3692" s="275"/>
      <c r="T3692" s="274"/>
      <c r="W3692" s="276"/>
    </row>
    <row r="3693" spans="19:23">
      <c r="S3693" s="275"/>
      <c r="T3693" s="274"/>
      <c r="W3693" s="276"/>
    </row>
    <row r="3694" spans="19:23">
      <c r="S3694" s="275"/>
      <c r="T3694" s="274"/>
      <c r="W3694" s="276"/>
    </row>
    <row r="3695" spans="19:23">
      <c r="S3695" s="275"/>
      <c r="T3695" s="274"/>
      <c r="W3695" s="276"/>
    </row>
    <row r="3696" spans="19:23">
      <c r="S3696" s="275"/>
      <c r="T3696" s="274"/>
      <c r="W3696" s="276"/>
    </row>
    <row r="3697" spans="19:23">
      <c r="S3697" s="275"/>
      <c r="T3697" s="274"/>
      <c r="W3697" s="276"/>
    </row>
    <row r="3698" spans="19:23">
      <c r="S3698" s="275"/>
      <c r="T3698" s="274"/>
      <c r="W3698" s="276"/>
    </row>
    <row r="3699" spans="19:23">
      <c r="S3699" s="275"/>
      <c r="T3699" s="274"/>
      <c r="W3699" s="276"/>
    </row>
    <row r="3700" spans="19:23">
      <c r="S3700" s="275"/>
      <c r="T3700" s="274"/>
      <c r="W3700" s="276"/>
    </row>
    <row r="3701" spans="19:23">
      <c r="S3701" s="275"/>
      <c r="T3701" s="274"/>
      <c r="W3701" s="276"/>
    </row>
    <row r="3702" spans="19:23">
      <c r="S3702" s="275"/>
      <c r="T3702" s="274"/>
      <c r="W3702" s="276"/>
    </row>
    <row r="3703" spans="19:23">
      <c r="S3703" s="275"/>
      <c r="T3703" s="274"/>
      <c r="W3703" s="276"/>
    </row>
    <row r="3704" spans="19:23">
      <c r="S3704" s="275"/>
      <c r="T3704" s="274"/>
      <c r="W3704" s="276"/>
    </row>
    <row r="3705" spans="19:23">
      <c r="S3705" s="275"/>
      <c r="T3705" s="274"/>
      <c r="W3705" s="276"/>
    </row>
    <row r="3706" spans="19:23">
      <c r="S3706" s="275"/>
      <c r="T3706" s="274"/>
      <c r="W3706" s="276"/>
    </row>
    <row r="3707" spans="19:23">
      <c r="S3707" s="275"/>
      <c r="T3707" s="274"/>
      <c r="W3707" s="276"/>
    </row>
    <row r="3708" spans="19:23">
      <c r="S3708" s="275"/>
      <c r="T3708" s="274"/>
      <c r="W3708" s="276"/>
    </row>
    <row r="3709" spans="19:23">
      <c r="S3709" s="275"/>
      <c r="T3709" s="274"/>
      <c r="W3709" s="276"/>
    </row>
    <row r="3710" spans="19:23">
      <c r="S3710" s="275"/>
      <c r="T3710" s="274"/>
      <c r="W3710" s="276"/>
    </row>
    <row r="3711" spans="19:23">
      <c r="S3711" s="275"/>
      <c r="T3711" s="274"/>
      <c r="W3711" s="276"/>
    </row>
    <row r="3712" spans="19:23">
      <c r="S3712" s="275"/>
      <c r="T3712" s="274"/>
      <c r="W3712" s="276"/>
    </row>
    <row r="3713" spans="19:23">
      <c r="S3713" s="275"/>
      <c r="T3713" s="274"/>
      <c r="W3713" s="276"/>
    </row>
    <row r="3714" spans="19:23">
      <c r="S3714" s="275"/>
      <c r="T3714" s="274"/>
      <c r="W3714" s="276"/>
    </row>
    <row r="3715" spans="19:23">
      <c r="S3715" s="275"/>
      <c r="T3715" s="274"/>
      <c r="W3715" s="276"/>
    </row>
    <row r="3716" spans="19:23">
      <c r="S3716" s="275"/>
      <c r="T3716" s="274"/>
      <c r="W3716" s="276"/>
    </row>
    <row r="3717" spans="19:23">
      <c r="S3717" s="275"/>
      <c r="T3717" s="274"/>
      <c r="W3717" s="276"/>
    </row>
    <row r="3718" spans="19:23">
      <c r="S3718" s="275"/>
      <c r="T3718" s="274"/>
      <c r="W3718" s="276"/>
    </row>
    <row r="3719" spans="19:23">
      <c r="S3719" s="275"/>
      <c r="T3719" s="274"/>
      <c r="W3719" s="276"/>
    </row>
    <row r="3720" spans="19:23">
      <c r="S3720" s="275"/>
      <c r="T3720" s="274"/>
      <c r="W3720" s="276"/>
    </row>
    <row r="3721" spans="19:23">
      <c r="S3721" s="275"/>
      <c r="T3721" s="274"/>
      <c r="W3721" s="276"/>
    </row>
    <row r="3722" spans="19:23">
      <c r="S3722" s="275"/>
      <c r="T3722" s="274"/>
      <c r="W3722" s="276"/>
    </row>
    <row r="3723" spans="19:23">
      <c r="S3723" s="275"/>
      <c r="T3723" s="274"/>
      <c r="W3723" s="276"/>
    </row>
    <row r="3724" spans="19:23">
      <c r="S3724" s="275"/>
      <c r="T3724" s="274"/>
      <c r="W3724" s="276"/>
    </row>
    <row r="3725" spans="19:23">
      <c r="S3725" s="275"/>
      <c r="T3725" s="274"/>
      <c r="W3725" s="276"/>
    </row>
    <row r="3726" spans="19:23">
      <c r="S3726" s="275"/>
      <c r="T3726" s="274"/>
      <c r="W3726" s="276"/>
    </row>
    <row r="3727" spans="19:23">
      <c r="S3727" s="275"/>
      <c r="T3727" s="274"/>
      <c r="W3727" s="276"/>
    </row>
    <row r="3728" spans="19:23">
      <c r="S3728" s="275"/>
      <c r="T3728" s="274"/>
      <c r="W3728" s="276"/>
    </row>
    <row r="3729" spans="19:23">
      <c r="S3729" s="275"/>
      <c r="T3729" s="274"/>
      <c r="W3729" s="276"/>
    </row>
    <row r="3730" spans="19:23">
      <c r="S3730" s="275"/>
      <c r="T3730" s="274"/>
      <c r="W3730" s="276"/>
    </row>
    <row r="3731" spans="19:23">
      <c r="S3731" s="275"/>
      <c r="T3731" s="274"/>
      <c r="W3731" s="276"/>
    </row>
    <row r="3732" spans="19:23">
      <c r="S3732" s="275"/>
      <c r="T3732" s="274"/>
      <c r="W3732" s="276"/>
    </row>
    <row r="3733" spans="19:23">
      <c r="S3733" s="275"/>
      <c r="T3733" s="274"/>
      <c r="W3733" s="276"/>
    </row>
    <row r="3734" spans="19:23">
      <c r="S3734" s="275"/>
      <c r="T3734" s="274"/>
      <c r="W3734" s="276"/>
    </row>
    <row r="3735" spans="19:23">
      <c r="S3735" s="275"/>
      <c r="T3735" s="274"/>
      <c r="W3735" s="276"/>
    </row>
    <row r="3736" spans="19:23">
      <c r="S3736" s="275"/>
      <c r="T3736" s="274"/>
      <c r="W3736" s="276"/>
    </row>
    <row r="3737" spans="19:23">
      <c r="S3737" s="275"/>
      <c r="T3737" s="274"/>
      <c r="W3737" s="276"/>
    </row>
    <row r="3738" spans="19:23">
      <c r="S3738" s="275"/>
      <c r="T3738" s="274"/>
      <c r="W3738" s="276"/>
    </row>
    <row r="3739" spans="19:23">
      <c r="S3739" s="275"/>
      <c r="T3739" s="274"/>
      <c r="W3739" s="276"/>
    </row>
    <row r="3740" spans="19:23">
      <c r="S3740" s="275"/>
      <c r="T3740" s="274"/>
      <c r="W3740" s="276"/>
    </row>
    <row r="3741" spans="19:23">
      <c r="S3741" s="275"/>
      <c r="T3741" s="274"/>
      <c r="W3741" s="276"/>
    </row>
    <row r="3742" spans="19:23">
      <c r="S3742" s="275"/>
      <c r="T3742" s="274"/>
      <c r="W3742" s="276"/>
    </row>
    <row r="3743" spans="19:23">
      <c r="S3743" s="275"/>
      <c r="T3743" s="274"/>
      <c r="W3743" s="276"/>
    </row>
    <row r="3744" spans="19:23">
      <c r="S3744" s="275"/>
      <c r="T3744" s="274"/>
      <c r="W3744" s="276"/>
    </row>
    <row r="3745" spans="19:23">
      <c r="S3745" s="275"/>
      <c r="T3745" s="274"/>
      <c r="W3745" s="276"/>
    </row>
    <row r="3746" spans="19:23">
      <c r="S3746" s="275"/>
      <c r="T3746" s="274"/>
      <c r="W3746" s="276"/>
    </row>
    <row r="3747" spans="19:23">
      <c r="S3747" s="275"/>
      <c r="T3747" s="274"/>
      <c r="W3747" s="276"/>
    </row>
    <row r="3748" spans="19:23">
      <c r="S3748" s="275"/>
      <c r="T3748" s="274"/>
      <c r="W3748" s="276"/>
    </row>
    <row r="3749" spans="19:23">
      <c r="S3749" s="275"/>
      <c r="T3749" s="274"/>
      <c r="W3749" s="276"/>
    </row>
    <row r="3750" spans="19:23">
      <c r="S3750" s="275"/>
      <c r="T3750" s="274"/>
      <c r="W3750" s="276"/>
    </row>
    <row r="3751" spans="19:23">
      <c r="S3751" s="275"/>
      <c r="T3751" s="274"/>
      <c r="W3751" s="276"/>
    </row>
    <row r="3752" spans="19:23">
      <c r="S3752" s="275"/>
      <c r="T3752" s="274"/>
      <c r="W3752" s="276"/>
    </row>
    <row r="3753" spans="19:23">
      <c r="S3753" s="275"/>
      <c r="T3753" s="274"/>
      <c r="W3753" s="276"/>
    </row>
    <row r="3754" spans="19:23">
      <c r="S3754" s="275"/>
      <c r="T3754" s="274"/>
      <c r="W3754" s="276"/>
    </row>
    <row r="3755" spans="19:23">
      <c r="S3755" s="275"/>
      <c r="T3755" s="274"/>
      <c r="W3755" s="276"/>
    </row>
    <row r="3756" spans="19:23">
      <c r="S3756" s="275"/>
      <c r="T3756" s="274"/>
      <c r="W3756" s="276"/>
    </row>
    <row r="3757" spans="19:23">
      <c r="S3757" s="275"/>
      <c r="T3757" s="274"/>
      <c r="W3757" s="276"/>
    </row>
    <row r="3758" spans="19:23">
      <c r="S3758" s="275"/>
      <c r="T3758" s="274"/>
      <c r="W3758" s="276"/>
    </row>
    <row r="3759" spans="19:23">
      <c r="S3759" s="275"/>
      <c r="T3759" s="274"/>
      <c r="W3759" s="276"/>
    </row>
    <row r="3760" spans="19:23">
      <c r="S3760" s="275"/>
      <c r="T3760" s="274"/>
      <c r="W3760" s="276"/>
    </row>
    <row r="3761" spans="19:23">
      <c r="S3761" s="275"/>
      <c r="T3761" s="274"/>
      <c r="W3761" s="276"/>
    </row>
    <row r="3762" spans="19:23">
      <c r="S3762" s="275"/>
      <c r="T3762" s="274"/>
      <c r="W3762" s="276"/>
    </row>
    <row r="3763" spans="19:23">
      <c r="S3763" s="275"/>
      <c r="T3763" s="274"/>
      <c r="W3763" s="276"/>
    </row>
    <row r="3764" spans="19:23">
      <c r="S3764" s="275"/>
      <c r="T3764" s="274"/>
      <c r="W3764" s="276"/>
    </row>
    <row r="3765" spans="19:23">
      <c r="S3765" s="275"/>
      <c r="T3765" s="274"/>
      <c r="W3765" s="276"/>
    </row>
    <row r="3766" spans="19:23">
      <c r="S3766" s="275"/>
      <c r="T3766" s="274"/>
      <c r="W3766" s="276"/>
    </row>
    <row r="3767" spans="19:23">
      <c r="S3767" s="275"/>
      <c r="T3767" s="274"/>
      <c r="W3767" s="276"/>
    </row>
    <row r="3768" spans="19:23">
      <c r="S3768" s="275"/>
      <c r="T3768" s="274"/>
      <c r="W3768" s="276"/>
    </row>
    <row r="3769" spans="19:23">
      <c r="S3769" s="275"/>
      <c r="T3769" s="274"/>
      <c r="W3769" s="276"/>
    </row>
    <row r="3770" spans="19:23">
      <c r="S3770" s="275"/>
      <c r="T3770" s="274"/>
      <c r="W3770" s="276"/>
    </row>
    <row r="3771" spans="19:23">
      <c r="S3771" s="275"/>
      <c r="T3771" s="274"/>
      <c r="W3771" s="276"/>
    </row>
    <row r="3772" spans="19:23">
      <c r="S3772" s="275"/>
      <c r="T3772" s="274"/>
      <c r="W3772" s="276"/>
    </row>
    <row r="3773" spans="19:23">
      <c r="S3773" s="275"/>
      <c r="T3773" s="274"/>
      <c r="W3773" s="276"/>
    </row>
    <row r="3774" spans="19:23">
      <c r="S3774" s="275"/>
      <c r="T3774" s="274"/>
      <c r="W3774" s="276"/>
    </row>
    <row r="3775" spans="19:23">
      <c r="S3775" s="275"/>
      <c r="T3775" s="274"/>
      <c r="W3775" s="276"/>
    </row>
    <row r="3776" spans="19:23">
      <c r="S3776" s="275"/>
      <c r="T3776" s="274"/>
      <c r="W3776" s="276"/>
    </row>
    <row r="3777" spans="19:23">
      <c r="S3777" s="275"/>
      <c r="T3777" s="274"/>
      <c r="W3777" s="276"/>
    </row>
    <row r="3778" spans="19:23">
      <c r="S3778" s="275"/>
      <c r="T3778" s="274"/>
      <c r="W3778" s="276"/>
    </row>
    <row r="3779" spans="19:23">
      <c r="S3779" s="275"/>
      <c r="T3779" s="274"/>
      <c r="W3779" s="276"/>
    </row>
    <row r="3780" spans="19:23">
      <c r="S3780" s="275"/>
      <c r="T3780" s="274"/>
      <c r="W3780" s="276"/>
    </row>
    <row r="3781" spans="19:23">
      <c r="S3781" s="275"/>
      <c r="T3781" s="274"/>
      <c r="W3781" s="276"/>
    </row>
    <row r="3782" spans="19:23">
      <c r="S3782" s="275"/>
      <c r="T3782" s="274"/>
      <c r="W3782" s="276"/>
    </row>
    <row r="3783" spans="19:23">
      <c r="S3783" s="275"/>
      <c r="T3783" s="274"/>
      <c r="W3783" s="276"/>
    </row>
    <row r="3784" spans="19:23">
      <c r="S3784" s="275"/>
      <c r="T3784" s="274"/>
      <c r="W3784" s="276"/>
    </row>
    <row r="3785" spans="19:23">
      <c r="S3785" s="275"/>
      <c r="T3785" s="274"/>
      <c r="W3785" s="276"/>
    </row>
    <row r="3786" spans="19:23">
      <c r="S3786" s="275"/>
      <c r="T3786" s="274"/>
      <c r="W3786" s="276"/>
    </row>
    <row r="3787" spans="19:23">
      <c r="S3787" s="275"/>
      <c r="T3787" s="274"/>
      <c r="W3787" s="276"/>
    </row>
    <row r="3788" spans="19:23">
      <c r="S3788" s="275"/>
      <c r="T3788" s="274"/>
      <c r="W3788" s="276"/>
    </row>
    <row r="3789" spans="19:23">
      <c r="S3789" s="275"/>
      <c r="T3789" s="274"/>
      <c r="W3789" s="276"/>
    </row>
    <row r="3790" spans="19:23">
      <c r="S3790" s="275"/>
      <c r="T3790" s="274"/>
      <c r="W3790" s="276"/>
    </row>
    <row r="3791" spans="19:23">
      <c r="S3791" s="275"/>
      <c r="T3791" s="274"/>
      <c r="W3791" s="276"/>
    </row>
    <row r="3792" spans="19:23">
      <c r="S3792" s="275"/>
      <c r="T3792" s="274"/>
      <c r="W3792" s="276"/>
    </row>
    <row r="3793" spans="19:23">
      <c r="S3793" s="275"/>
      <c r="T3793" s="274"/>
      <c r="W3793" s="276"/>
    </row>
    <row r="3794" spans="19:23">
      <c r="S3794" s="275"/>
      <c r="T3794" s="274"/>
      <c r="W3794" s="276"/>
    </row>
    <row r="3795" spans="19:23">
      <c r="S3795" s="275"/>
      <c r="T3795" s="274"/>
      <c r="W3795" s="276"/>
    </row>
    <row r="3796" spans="19:23">
      <c r="S3796" s="275"/>
      <c r="T3796" s="274"/>
      <c r="W3796" s="276"/>
    </row>
    <row r="3797" spans="19:23">
      <c r="S3797" s="275"/>
      <c r="T3797" s="274"/>
      <c r="W3797" s="276"/>
    </row>
    <row r="3798" spans="19:23">
      <c r="S3798" s="275"/>
      <c r="T3798" s="274"/>
      <c r="W3798" s="276"/>
    </row>
    <row r="3799" spans="19:23">
      <c r="S3799" s="275"/>
      <c r="T3799" s="274"/>
      <c r="W3799" s="276"/>
    </row>
    <row r="3800" spans="19:23">
      <c r="S3800" s="275"/>
      <c r="T3800" s="274"/>
      <c r="W3800" s="276"/>
    </row>
    <row r="3801" spans="19:23">
      <c r="S3801" s="275"/>
      <c r="T3801" s="274"/>
      <c r="W3801" s="276"/>
    </row>
    <row r="3802" spans="19:23">
      <c r="S3802" s="275"/>
      <c r="T3802" s="274"/>
      <c r="W3802" s="276"/>
    </row>
    <row r="3803" spans="19:23">
      <c r="S3803" s="275"/>
      <c r="T3803" s="274"/>
      <c r="W3803" s="276"/>
    </row>
    <row r="3804" spans="19:23">
      <c r="S3804" s="275"/>
      <c r="T3804" s="274"/>
      <c r="W3804" s="276"/>
    </row>
    <row r="3805" spans="19:23">
      <c r="S3805" s="275"/>
      <c r="T3805" s="274"/>
      <c r="W3805" s="276"/>
    </row>
    <row r="3806" spans="19:23">
      <c r="S3806" s="275"/>
      <c r="T3806" s="274"/>
      <c r="W3806" s="276"/>
    </row>
    <row r="3807" spans="19:23">
      <c r="S3807" s="275"/>
      <c r="T3807" s="274"/>
      <c r="W3807" s="276"/>
    </row>
    <row r="3808" spans="19:23">
      <c r="S3808" s="275"/>
      <c r="T3808" s="274"/>
      <c r="W3808" s="276"/>
    </row>
    <row r="3809" spans="19:23">
      <c r="S3809" s="275"/>
      <c r="T3809" s="274"/>
      <c r="W3809" s="276"/>
    </row>
    <row r="3810" spans="19:23">
      <c r="S3810" s="275"/>
      <c r="T3810" s="274"/>
      <c r="W3810" s="276"/>
    </row>
    <row r="3811" spans="19:23">
      <c r="S3811" s="275"/>
      <c r="T3811" s="274"/>
      <c r="W3811" s="276"/>
    </row>
    <row r="3812" spans="19:23">
      <c r="S3812" s="275"/>
      <c r="T3812" s="274"/>
      <c r="W3812" s="276"/>
    </row>
    <row r="3813" spans="19:23">
      <c r="S3813" s="275"/>
      <c r="T3813" s="274"/>
      <c r="W3813" s="276"/>
    </row>
    <row r="3814" spans="19:23">
      <c r="S3814" s="275"/>
      <c r="T3814" s="274"/>
      <c r="W3814" s="276"/>
    </row>
    <row r="3815" spans="19:23">
      <c r="S3815" s="275"/>
      <c r="T3815" s="274"/>
      <c r="W3815" s="276"/>
    </row>
    <row r="3816" spans="19:23">
      <c r="S3816" s="275"/>
      <c r="T3816" s="274"/>
      <c r="W3816" s="276"/>
    </row>
    <row r="3817" spans="19:23">
      <c r="S3817" s="275"/>
      <c r="T3817" s="274"/>
      <c r="W3817" s="276"/>
    </row>
    <row r="3818" spans="19:23">
      <c r="S3818" s="275"/>
      <c r="T3818" s="274"/>
      <c r="W3818" s="276"/>
    </row>
    <row r="3819" spans="19:23">
      <c r="S3819" s="275"/>
      <c r="T3819" s="274"/>
      <c r="W3819" s="276"/>
    </row>
    <row r="3820" spans="19:23">
      <c r="S3820" s="275"/>
      <c r="T3820" s="274"/>
      <c r="W3820" s="276"/>
    </row>
    <row r="3821" spans="19:23">
      <c r="S3821" s="275"/>
      <c r="T3821" s="274"/>
      <c r="W3821" s="276"/>
    </row>
    <row r="3822" spans="19:23">
      <c r="S3822" s="275"/>
      <c r="T3822" s="274"/>
      <c r="W3822" s="276"/>
    </row>
    <row r="3823" spans="19:23">
      <c r="S3823" s="275"/>
      <c r="T3823" s="274"/>
      <c r="W3823" s="276"/>
    </row>
    <row r="3824" spans="19:23">
      <c r="S3824" s="275"/>
      <c r="T3824" s="274"/>
      <c r="W3824" s="276"/>
    </row>
    <row r="3825" spans="19:23">
      <c r="S3825" s="275"/>
      <c r="T3825" s="274"/>
      <c r="W3825" s="276"/>
    </row>
    <row r="3826" spans="19:23">
      <c r="S3826" s="275"/>
      <c r="T3826" s="274"/>
      <c r="W3826" s="276"/>
    </row>
    <row r="3827" spans="19:23">
      <c r="S3827" s="275"/>
      <c r="T3827" s="274"/>
      <c r="W3827" s="276"/>
    </row>
    <row r="3828" spans="19:23">
      <c r="S3828" s="275"/>
      <c r="T3828" s="274"/>
      <c r="W3828" s="276"/>
    </row>
    <row r="3829" spans="19:23">
      <c r="S3829" s="275"/>
      <c r="T3829" s="274"/>
      <c r="W3829" s="276"/>
    </row>
    <row r="3830" spans="19:23">
      <c r="S3830" s="275"/>
      <c r="T3830" s="274"/>
      <c r="W3830" s="276"/>
    </row>
    <row r="3831" spans="19:23">
      <c r="S3831" s="275"/>
      <c r="T3831" s="274"/>
      <c r="W3831" s="276"/>
    </row>
    <row r="3832" spans="19:23">
      <c r="S3832" s="275"/>
      <c r="T3832" s="274"/>
      <c r="W3832" s="276"/>
    </row>
    <row r="3833" spans="19:23">
      <c r="S3833" s="275"/>
      <c r="T3833" s="274"/>
      <c r="W3833" s="276"/>
    </row>
    <row r="3834" spans="19:23">
      <c r="S3834" s="275"/>
      <c r="T3834" s="274"/>
      <c r="W3834" s="276"/>
    </row>
    <row r="3835" spans="19:23">
      <c r="S3835" s="275"/>
      <c r="T3835" s="274"/>
      <c r="W3835" s="276"/>
    </row>
    <row r="3836" spans="19:23">
      <c r="S3836" s="275"/>
      <c r="T3836" s="274"/>
      <c r="W3836" s="276"/>
    </row>
    <row r="3837" spans="19:23">
      <c r="S3837" s="275"/>
      <c r="T3837" s="274"/>
      <c r="W3837" s="276"/>
    </row>
    <row r="3838" spans="19:23">
      <c r="S3838" s="275"/>
      <c r="T3838" s="274"/>
      <c r="W3838" s="276"/>
    </row>
    <row r="3839" spans="19:23">
      <c r="S3839" s="275"/>
      <c r="T3839" s="274"/>
      <c r="W3839" s="276"/>
    </row>
    <row r="3840" spans="19:23">
      <c r="S3840" s="275"/>
      <c r="T3840" s="274"/>
      <c r="W3840" s="276"/>
    </row>
    <row r="3841" spans="19:23">
      <c r="S3841" s="275"/>
      <c r="T3841" s="274"/>
      <c r="W3841" s="276"/>
    </row>
    <row r="3842" spans="19:23">
      <c r="S3842" s="275"/>
      <c r="T3842" s="274"/>
      <c r="W3842" s="276"/>
    </row>
    <row r="3843" spans="19:23">
      <c r="S3843" s="275"/>
      <c r="T3843" s="274"/>
      <c r="W3843" s="276"/>
    </row>
    <row r="3844" spans="19:23">
      <c r="S3844" s="275"/>
      <c r="T3844" s="274"/>
      <c r="W3844" s="276"/>
    </row>
    <row r="3845" spans="19:23">
      <c r="S3845" s="275"/>
      <c r="T3845" s="274"/>
      <c r="W3845" s="276"/>
    </row>
    <row r="3846" spans="19:23">
      <c r="S3846" s="275"/>
      <c r="T3846" s="274"/>
      <c r="W3846" s="276"/>
    </row>
    <row r="3847" spans="19:23">
      <c r="S3847" s="275"/>
      <c r="T3847" s="274"/>
      <c r="W3847" s="276"/>
    </row>
    <row r="3848" spans="19:23">
      <c r="S3848" s="275"/>
      <c r="T3848" s="274"/>
      <c r="W3848" s="276"/>
    </row>
    <row r="3849" spans="19:23">
      <c r="S3849" s="275"/>
      <c r="T3849" s="274"/>
      <c r="W3849" s="276"/>
    </row>
    <row r="3850" spans="19:23">
      <c r="S3850" s="275"/>
      <c r="T3850" s="274"/>
      <c r="W3850" s="276"/>
    </row>
    <row r="3851" spans="19:23">
      <c r="S3851" s="275"/>
      <c r="T3851" s="274"/>
      <c r="W3851" s="276"/>
    </row>
    <row r="3852" spans="19:23">
      <c r="S3852" s="275"/>
      <c r="T3852" s="274"/>
      <c r="W3852" s="276"/>
    </row>
    <row r="3853" spans="19:23">
      <c r="S3853" s="275"/>
      <c r="T3853" s="274"/>
      <c r="W3853" s="276"/>
    </row>
    <row r="3854" spans="19:23">
      <c r="S3854" s="275"/>
      <c r="T3854" s="274"/>
      <c r="W3854" s="276"/>
    </row>
    <row r="3855" spans="19:23">
      <c r="S3855" s="275"/>
      <c r="T3855" s="274"/>
      <c r="W3855" s="276"/>
    </row>
    <row r="3856" spans="19:23">
      <c r="S3856" s="275"/>
      <c r="T3856" s="274"/>
      <c r="W3856" s="276"/>
    </row>
    <row r="3857" spans="19:23">
      <c r="S3857" s="275"/>
      <c r="T3857" s="274"/>
      <c r="W3857" s="276"/>
    </row>
    <row r="3858" spans="19:23">
      <c r="S3858" s="275"/>
      <c r="T3858" s="274"/>
      <c r="W3858" s="276"/>
    </row>
    <row r="3859" spans="19:23">
      <c r="S3859" s="275"/>
      <c r="T3859" s="274"/>
      <c r="W3859" s="276"/>
    </row>
    <row r="3860" spans="19:23">
      <c r="S3860" s="275"/>
      <c r="T3860" s="274"/>
      <c r="W3860" s="276"/>
    </row>
    <row r="3861" spans="19:23">
      <c r="S3861" s="275"/>
      <c r="T3861" s="274"/>
      <c r="W3861" s="276"/>
    </row>
    <row r="3862" spans="19:23">
      <c r="S3862" s="275"/>
      <c r="T3862" s="274"/>
      <c r="W3862" s="276"/>
    </row>
    <row r="3863" spans="19:23">
      <c r="S3863" s="275"/>
      <c r="T3863" s="274"/>
      <c r="W3863" s="276"/>
    </row>
    <row r="3864" spans="19:23">
      <c r="S3864" s="275"/>
      <c r="T3864" s="274"/>
      <c r="W3864" s="276"/>
    </row>
    <row r="3865" spans="19:23">
      <c r="S3865" s="275"/>
      <c r="T3865" s="274"/>
      <c r="W3865" s="276"/>
    </row>
    <row r="3866" spans="19:23">
      <c r="S3866" s="275"/>
      <c r="T3866" s="274"/>
      <c r="W3866" s="276"/>
    </row>
    <row r="3867" spans="19:23">
      <c r="S3867" s="275"/>
      <c r="T3867" s="274"/>
      <c r="W3867" s="276"/>
    </row>
    <row r="3868" spans="19:23">
      <c r="S3868" s="275"/>
      <c r="T3868" s="274"/>
      <c r="W3868" s="276"/>
    </row>
    <row r="3869" spans="19:23">
      <c r="S3869" s="275"/>
      <c r="T3869" s="274"/>
      <c r="W3869" s="276"/>
    </row>
    <row r="3870" spans="19:23">
      <c r="S3870" s="275"/>
      <c r="T3870" s="274"/>
      <c r="W3870" s="276"/>
    </row>
    <row r="3871" spans="19:23">
      <c r="S3871" s="275"/>
      <c r="T3871" s="274"/>
      <c r="W3871" s="276"/>
    </row>
    <row r="3872" spans="19:23">
      <c r="S3872" s="275"/>
      <c r="T3872" s="274"/>
      <c r="W3872" s="276"/>
    </row>
    <row r="3873" spans="19:23">
      <c r="S3873" s="275"/>
      <c r="T3873" s="274"/>
      <c r="W3873" s="276"/>
    </row>
    <row r="3874" spans="19:23">
      <c r="S3874" s="275"/>
      <c r="T3874" s="274"/>
      <c r="W3874" s="276"/>
    </row>
    <row r="3875" spans="19:23">
      <c r="S3875" s="275"/>
      <c r="T3875" s="274"/>
      <c r="W3875" s="276"/>
    </row>
    <row r="3876" spans="19:23">
      <c r="S3876" s="275"/>
      <c r="T3876" s="274"/>
      <c r="W3876" s="276"/>
    </row>
    <row r="3877" spans="19:23">
      <c r="S3877" s="275"/>
      <c r="T3877" s="274"/>
      <c r="W3877" s="276"/>
    </row>
    <row r="3878" spans="19:23">
      <c r="S3878" s="275"/>
      <c r="T3878" s="274"/>
      <c r="W3878" s="276"/>
    </row>
    <row r="3879" spans="19:23">
      <c r="S3879" s="275"/>
      <c r="T3879" s="274"/>
      <c r="W3879" s="276"/>
    </row>
    <row r="3880" spans="19:23">
      <c r="S3880" s="275"/>
      <c r="T3880" s="274"/>
      <c r="W3880" s="276"/>
    </row>
    <row r="3881" spans="19:23">
      <c r="S3881" s="275"/>
      <c r="T3881" s="274"/>
      <c r="W3881" s="276"/>
    </row>
    <row r="3882" spans="19:23">
      <c r="S3882" s="275"/>
      <c r="T3882" s="274"/>
      <c r="W3882" s="276"/>
    </row>
    <row r="3883" spans="19:23">
      <c r="S3883" s="275"/>
      <c r="T3883" s="274"/>
      <c r="W3883" s="276"/>
    </row>
    <row r="3884" spans="19:23">
      <c r="S3884" s="275"/>
      <c r="T3884" s="274"/>
      <c r="W3884" s="276"/>
    </row>
    <row r="3885" spans="19:23">
      <c r="S3885" s="275"/>
      <c r="T3885" s="274"/>
      <c r="W3885" s="276"/>
    </row>
    <row r="3886" spans="19:23">
      <c r="S3886" s="275"/>
      <c r="T3886" s="274"/>
      <c r="W3886" s="276"/>
    </row>
    <row r="3887" spans="19:23">
      <c r="S3887" s="275"/>
      <c r="T3887" s="274"/>
      <c r="W3887" s="276"/>
    </row>
    <row r="3888" spans="19:23">
      <c r="S3888" s="275"/>
      <c r="T3888" s="274"/>
      <c r="W3888" s="276"/>
    </row>
    <row r="3889" spans="19:23">
      <c r="S3889" s="275"/>
      <c r="T3889" s="274"/>
      <c r="W3889" s="276"/>
    </row>
    <row r="3890" spans="19:23">
      <c r="S3890" s="275"/>
      <c r="T3890" s="274"/>
      <c r="W3890" s="276"/>
    </row>
    <row r="3891" spans="19:23">
      <c r="S3891" s="275"/>
      <c r="T3891" s="274"/>
      <c r="W3891" s="276"/>
    </row>
    <row r="3892" spans="19:23">
      <c r="S3892" s="275"/>
      <c r="T3892" s="274"/>
      <c r="W3892" s="276"/>
    </row>
    <row r="3893" spans="19:23">
      <c r="S3893" s="275"/>
      <c r="T3893" s="274"/>
      <c r="W3893" s="276"/>
    </row>
    <row r="3894" spans="19:23">
      <c r="S3894" s="275"/>
      <c r="T3894" s="274"/>
      <c r="W3894" s="276"/>
    </row>
    <row r="3895" spans="19:23">
      <c r="S3895" s="275"/>
      <c r="T3895" s="274"/>
      <c r="W3895" s="276"/>
    </row>
    <row r="3896" spans="19:23">
      <c r="S3896" s="275"/>
      <c r="T3896" s="274"/>
      <c r="W3896" s="276"/>
    </row>
    <row r="3897" spans="19:23">
      <c r="S3897" s="275"/>
      <c r="T3897" s="274"/>
      <c r="W3897" s="276"/>
    </row>
    <row r="3898" spans="19:23">
      <c r="S3898" s="275"/>
      <c r="T3898" s="274"/>
      <c r="W3898" s="276"/>
    </row>
    <row r="3899" spans="19:23">
      <c r="S3899" s="275"/>
      <c r="T3899" s="274"/>
      <c r="W3899" s="276"/>
    </row>
    <row r="3900" spans="19:23">
      <c r="S3900" s="275"/>
      <c r="T3900" s="274"/>
      <c r="W3900" s="276"/>
    </row>
    <row r="3901" spans="19:23">
      <c r="S3901" s="275"/>
      <c r="T3901" s="274"/>
      <c r="W3901" s="276"/>
    </row>
    <row r="3902" spans="19:23">
      <c r="S3902" s="275"/>
      <c r="T3902" s="274"/>
      <c r="W3902" s="276"/>
    </row>
    <row r="3903" spans="19:23">
      <c r="S3903" s="275"/>
      <c r="T3903" s="274"/>
      <c r="W3903" s="276"/>
    </row>
    <row r="3904" spans="19:23">
      <c r="S3904" s="275"/>
      <c r="T3904" s="274"/>
      <c r="W3904" s="276"/>
    </row>
    <row r="3905" spans="19:23">
      <c r="S3905" s="275"/>
      <c r="T3905" s="274"/>
      <c r="W3905" s="276"/>
    </row>
    <row r="3906" spans="19:23">
      <c r="S3906" s="275"/>
      <c r="T3906" s="274"/>
      <c r="W3906" s="276"/>
    </row>
    <row r="3907" spans="19:23">
      <c r="S3907" s="275"/>
      <c r="T3907" s="274"/>
      <c r="W3907" s="276"/>
    </row>
    <row r="3908" spans="19:23">
      <c r="S3908" s="275"/>
      <c r="T3908" s="274"/>
      <c r="W3908" s="276"/>
    </row>
    <row r="3909" spans="19:23">
      <c r="S3909" s="275"/>
      <c r="T3909" s="274"/>
      <c r="W3909" s="276"/>
    </row>
    <row r="3910" spans="19:23">
      <c r="S3910" s="275"/>
      <c r="T3910" s="274"/>
      <c r="W3910" s="276"/>
    </row>
    <row r="3911" spans="19:23">
      <c r="S3911" s="275"/>
      <c r="T3911" s="274"/>
      <c r="W3911" s="276"/>
    </row>
    <row r="3912" spans="19:23">
      <c r="S3912" s="275"/>
      <c r="T3912" s="274"/>
      <c r="W3912" s="276"/>
    </row>
    <row r="3913" spans="19:23">
      <c r="S3913" s="275"/>
      <c r="T3913" s="274"/>
      <c r="W3913" s="276"/>
    </row>
    <row r="3914" spans="19:23">
      <c r="S3914" s="275"/>
      <c r="T3914" s="274"/>
      <c r="W3914" s="276"/>
    </row>
    <row r="3915" spans="19:23">
      <c r="S3915" s="275"/>
      <c r="T3915" s="274"/>
      <c r="W3915" s="276"/>
    </row>
    <row r="3916" spans="19:23">
      <c r="S3916" s="275"/>
      <c r="T3916" s="274"/>
      <c r="W3916" s="276"/>
    </row>
    <row r="3917" spans="19:23">
      <c r="S3917" s="275"/>
      <c r="T3917" s="274"/>
      <c r="W3917" s="276"/>
    </row>
    <row r="3918" spans="19:23">
      <c r="S3918" s="275"/>
      <c r="T3918" s="274"/>
      <c r="W3918" s="276"/>
    </row>
    <row r="3919" spans="19:23">
      <c r="S3919" s="275"/>
      <c r="T3919" s="274"/>
      <c r="W3919" s="276"/>
    </row>
    <row r="3920" spans="19:23">
      <c r="S3920" s="275"/>
      <c r="T3920" s="274"/>
      <c r="W3920" s="276"/>
    </row>
    <row r="3921" spans="19:23">
      <c r="S3921" s="275"/>
      <c r="T3921" s="274"/>
      <c r="W3921" s="276"/>
    </row>
    <row r="3922" spans="19:23">
      <c r="S3922" s="275"/>
      <c r="T3922" s="274"/>
      <c r="W3922" s="276"/>
    </row>
    <row r="3923" spans="19:23">
      <c r="S3923" s="275"/>
      <c r="T3923" s="274"/>
      <c r="W3923" s="276"/>
    </row>
    <row r="3924" spans="19:23">
      <c r="S3924" s="275"/>
      <c r="T3924" s="274"/>
      <c r="W3924" s="276"/>
    </row>
    <row r="3925" spans="19:23">
      <c r="S3925" s="275"/>
      <c r="T3925" s="274"/>
      <c r="W3925" s="276"/>
    </row>
    <row r="3926" spans="19:23">
      <c r="S3926" s="275"/>
      <c r="T3926" s="274"/>
      <c r="W3926" s="276"/>
    </row>
    <row r="3927" spans="19:23">
      <c r="S3927" s="275"/>
      <c r="T3927" s="274"/>
      <c r="W3927" s="276"/>
    </row>
    <row r="3928" spans="19:23">
      <c r="S3928" s="275"/>
      <c r="T3928" s="274"/>
      <c r="W3928" s="276"/>
    </row>
    <row r="3929" spans="19:23">
      <c r="S3929" s="275"/>
      <c r="T3929" s="274"/>
      <c r="W3929" s="276"/>
    </row>
    <row r="3930" spans="19:23">
      <c r="S3930" s="275"/>
      <c r="T3930" s="274"/>
      <c r="W3930" s="276"/>
    </row>
    <row r="3931" spans="19:23">
      <c r="S3931" s="275"/>
      <c r="T3931" s="274"/>
      <c r="W3931" s="276"/>
    </row>
    <row r="3932" spans="19:23">
      <c r="S3932" s="275"/>
      <c r="T3932" s="274"/>
      <c r="W3932" s="276"/>
    </row>
    <row r="3933" spans="19:23">
      <c r="S3933" s="275"/>
      <c r="T3933" s="274"/>
      <c r="W3933" s="276"/>
    </row>
    <row r="3934" spans="19:23">
      <c r="S3934" s="275"/>
      <c r="T3934" s="274"/>
      <c r="W3934" s="276"/>
    </row>
    <row r="3935" spans="19:23">
      <c r="S3935" s="275"/>
      <c r="T3935" s="274"/>
      <c r="W3935" s="276"/>
    </row>
    <row r="3936" spans="19:23">
      <c r="S3936" s="275"/>
      <c r="T3936" s="274"/>
      <c r="W3936" s="276"/>
    </row>
    <row r="3937" spans="19:23">
      <c r="S3937" s="275"/>
      <c r="T3937" s="274"/>
      <c r="W3937" s="276"/>
    </row>
    <row r="3938" spans="19:23">
      <c r="S3938" s="275"/>
      <c r="T3938" s="274"/>
      <c r="W3938" s="276"/>
    </row>
    <row r="3939" spans="19:23">
      <c r="S3939" s="275"/>
      <c r="T3939" s="274"/>
      <c r="W3939" s="276"/>
    </row>
    <row r="3940" spans="19:23">
      <c r="S3940" s="275"/>
      <c r="T3940" s="274"/>
      <c r="W3940" s="276"/>
    </row>
    <row r="3941" spans="19:23">
      <c r="S3941" s="275"/>
      <c r="T3941" s="274"/>
      <c r="W3941" s="276"/>
    </row>
    <row r="3942" spans="19:23">
      <c r="S3942" s="275"/>
      <c r="T3942" s="274"/>
      <c r="W3942" s="276"/>
    </row>
    <row r="3943" spans="19:23">
      <c r="S3943" s="275"/>
      <c r="T3943" s="274"/>
      <c r="W3943" s="276"/>
    </row>
    <row r="3944" spans="19:23">
      <c r="S3944" s="275"/>
      <c r="T3944" s="274"/>
      <c r="W3944" s="276"/>
    </row>
    <row r="3945" spans="19:23">
      <c r="S3945" s="275"/>
      <c r="T3945" s="274"/>
      <c r="W3945" s="276"/>
    </row>
    <row r="3946" spans="19:23">
      <c r="S3946" s="275"/>
      <c r="T3946" s="274"/>
      <c r="W3946" s="276"/>
    </row>
    <row r="3947" spans="19:23">
      <c r="S3947" s="275"/>
      <c r="T3947" s="274"/>
      <c r="W3947" s="276"/>
    </row>
    <row r="3948" spans="19:23">
      <c r="S3948" s="275"/>
      <c r="T3948" s="274"/>
      <c r="W3948" s="276"/>
    </row>
    <row r="3949" spans="19:23">
      <c r="S3949" s="275"/>
      <c r="T3949" s="274"/>
      <c r="W3949" s="276"/>
    </row>
    <row r="3950" spans="19:23">
      <c r="S3950" s="275"/>
      <c r="T3950" s="274"/>
      <c r="W3950" s="276"/>
    </row>
    <row r="3951" spans="19:23">
      <c r="S3951" s="275"/>
      <c r="T3951" s="274"/>
      <c r="W3951" s="276"/>
    </row>
    <row r="3952" spans="19:23">
      <c r="S3952" s="275"/>
      <c r="T3952" s="274"/>
      <c r="W3952" s="276"/>
    </row>
    <row r="3953" spans="19:23">
      <c r="S3953" s="275"/>
      <c r="T3953" s="274"/>
      <c r="W3953" s="276"/>
    </row>
    <row r="3954" spans="19:23">
      <c r="S3954" s="275"/>
      <c r="T3954" s="274"/>
      <c r="W3954" s="276"/>
    </row>
    <row r="3955" spans="19:23">
      <c r="S3955" s="275"/>
      <c r="T3955" s="274"/>
      <c r="W3955" s="276"/>
    </row>
    <row r="3956" spans="19:23">
      <c r="S3956" s="275"/>
      <c r="T3956" s="274"/>
      <c r="W3956" s="276"/>
    </row>
    <row r="3957" spans="19:23">
      <c r="S3957" s="275"/>
      <c r="T3957" s="274"/>
      <c r="W3957" s="276"/>
    </row>
    <row r="3958" spans="19:23">
      <c r="S3958" s="275"/>
      <c r="T3958" s="274"/>
      <c r="W3958" s="276"/>
    </row>
    <row r="3959" spans="19:23">
      <c r="S3959" s="275"/>
      <c r="T3959" s="274"/>
      <c r="W3959" s="276"/>
    </row>
    <row r="3960" spans="19:23">
      <c r="S3960" s="275"/>
      <c r="T3960" s="274"/>
      <c r="W3960" s="276"/>
    </row>
    <row r="3961" spans="19:23">
      <c r="S3961" s="275"/>
      <c r="T3961" s="274"/>
      <c r="W3961" s="276"/>
    </row>
    <row r="3962" spans="19:23">
      <c r="S3962" s="275"/>
      <c r="T3962" s="274"/>
      <c r="W3962" s="276"/>
    </row>
    <row r="3963" spans="19:23">
      <c r="S3963" s="275"/>
      <c r="T3963" s="274"/>
      <c r="W3963" s="276"/>
    </row>
    <row r="3964" spans="19:23">
      <c r="S3964" s="275"/>
      <c r="T3964" s="274"/>
      <c r="W3964" s="276"/>
    </row>
    <row r="3965" spans="19:23">
      <c r="S3965" s="275"/>
      <c r="T3965" s="274"/>
      <c r="W3965" s="276"/>
    </row>
    <row r="3966" spans="19:23">
      <c r="S3966" s="275"/>
      <c r="T3966" s="274"/>
      <c r="W3966" s="276"/>
    </row>
    <row r="3967" spans="19:23">
      <c r="S3967" s="275"/>
      <c r="T3967" s="274"/>
      <c r="W3967" s="276"/>
    </row>
    <row r="3968" spans="19:23">
      <c r="S3968" s="275"/>
      <c r="T3968" s="274"/>
      <c r="W3968" s="276"/>
    </row>
    <row r="3969" spans="19:23">
      <c r="S3969" s="275"/>
      <c r="T3969" s="274"/>
      <c r="W3969" s="276"/>
    </row>
    <row r="3970" spans="19:23">
      <c r="S3970" s="275"/>
      <c r="T3970" s="274"/>
      <c r="W3970" s="276"/>
    </row>
    <row r="3971" spans="19:23">
      <c r="S3971" s="275"/>
      <c r="T3971" s="274"/>
      <c r="W3971" s="276"/>
    </row>
    <row r="3972" spans="19:23">
      <c r="S3972" s="275"/>
      <c r="T3972" s="274"/>
      <c r="W3972" s="276"/>
    </row>
    <row r="3973" spans="19:23">
      <c r="S3973" s="275"/>
      <c r="T3973" s="274"/>
      <c r="W3973" s="276"/>
    </row>
    <row r="3974" spans="19:23">
      <c r="S3974" s="275"/>
      <c r="T3974" s="274"/>
      <c r="W3974" s="276"/>
    </row>
    <row r="3975" spans="19:23">
      <c r="S3975" s="275"/>
      <c r="T3975" s="274"/>
      <c r="W3975" s="276"/>
    </row>
    <row r="3976" spans="19:23">
      <c r="S3976" s="275"/>
      <c r="T3976" s="274"/>
      <c r="W3976" s="276"/>
    </row>
    <row r="3977" spans="19:23">
      <c r="S3977" s="275"/>
      <c r="T3977" s="274"/>
      <c r="W3977" s="276"/>
    </row>
    <row r="3978" spans="19:23">
      <c r="S3978" s="275"/>
      <c r="T3978" s="274"/>
      <c r="W3978" s="276"/>
    </row>
    <row r="3979" spans="19:23">
      <c r="S3979" s="275"/>
      <c r="T3979" s="274"/>
      <c r="W3979" s="276"/>
    </row>
    <row r="3980" spans="19:23">
      <c r="S3980" s="275"/>
      <c r="T3980" s="274"/>
      <c r="W3980" s="276"/>
    </row>
    <row r="3981" spans="19:23">
      <c r="S3981" s="275"/>
      <c r="T3981" s="274"/>
      <c r="W3981" s="276"/>
    </row>
    <row r="3982" spans="19:23">
      <c r="S3982" s="275"/>
      <c r="T3982" s="274"/>
      <c r="W3982" s="276"/>
    </row>
    <row r="3983" spans="19:23">
      <c r="S3983" s="275"/>
      <c r="T3983" s="274"/>
      <c r="W3983" s="276"/>
    </row>
    <row r="3984" spans="19:23">
      <c r="S3984" s="275"/>
      <c r="T3984" s="274"/>
      <c r="W3984" s="276"/>
    </row>
    <row r="3985" spans="19:23">
      <c r="S3985" s="275"/>
      <c r="T3985" s="274"/>
      <c r="W3985" s="276"/>
    </row>
    <row r="3986" spans="19:23">
      <c r="S3986" s="275"/>
      <c r="T3986" s="274"/>
      <c r="W3986" s="276"/>
    </row>
    <row r="3987" spans="19:23">
      <c r="S3987" s="275"/>
      <c r="T3987" s="274"/>
      <c r="W3987" s="276"/>
    </row>
    <row r="3988" spans="19:23">
      <c r="S3988" s="275"/>
      <c r="T3988" s="274"/>
      <c r="W3988" s="276"/>
    </row>
    <row r="3989" spans="19:23">
      <c r="S3989" s="275"/>
      <c r="T3989" s="274"/>
      <c r="W3989" s="276"/>
    </row>
    <row r="3990" spans="19:23">
      <c r="S3990" s="275"/>
      <c r="T3990" s="274"/>
      <c r="W3990" s="276"/>
    </row>
    <row r="3991" spans="19:23">
      <c r="S3991" s="275"/>
      <c r="T3991" s="274"/>
      <c r="W3991" s="276"/>
    </row>
    <row r="3992" spans="19:23">
      <c r="S3992" s="275"/>
      <c r="T3992" s="274"/>
      <c r="W3992" s="276"/>
    </row>
    <row r="3993" spans="19:23">
      <c r="S3993" s="275"/>
      <c r="T3993" s="274"/>
      <c r="W3993" s="276"/>
    </row>
    <row r="3994" spans="19:23">
      <c r="S3994" s="275"/>
      <c r="T3994" s="274"/>
      <c r="W3994" s="276"/>
    </row>
    <row r="3995" spans="19:23">
      <c r="S3995" s="275"/>
      <c r="T3995" s="274"/>
      <c r="W3995" s="276"/>
    </row>
    <row r="3996" spans="19:23">
      <c r="S3996" s="275"/>
      <c r="T3996" s="274"/>
      <c r="W3996" s="276"/>
    </row>
    <row r="3997" spans="19:23">
      <c r="S3997" s="275"/>
      <c r="T3997" s="274"/>
      <c r="W3997" s="276"/>
    </row>
    <row r="3998" spans="19:23">
      <c r="S3998" s="275"/>
      <c r="T3998" s="274"/>
      <c r="W3998" s="276"/>
    </row>
    <row r="3999" spans="19:23">
      <c r="S3999" s="275"/>
      <c r="T3999" s="274"/>
      <c r="W3999" s="276"/>
    </row>
    <row r="4000" spans="19:23">
      <c r="S4000" s="275"/>
      <c r="T4000" s="274"/>
      <c r="W4000" s="276"/>
    </row>
    <row r="4001" spans="19:23">
      <c r="S4001" s="275"/>
      <c r="T4001" s="274"/>
      <c r="W4001" s="276"/>
    </row>
    <row r="4002" spans="19:23">
      <c r="S4002" s="275"/>
      <c r="T4002" s="274"/>
      <c r="W4002" s="276"/>
    </row>
    <row r="4003" spans="19:23">
      <c r="S4003" s="275"/>
      <c r="T4003" s="274"/>
      <c r="W4003" s="276"/>
    </row>
    <row r="4004" spans="19:23">
      <c r="S4004" s="275"/>
      <c r="T4004" s="274"/>
      <c r="W4004" s="276"/>
    </row>
    <row r="4005" spans="19:23">
      <c r="S4005" s="275"/>
      <c r="T4005" s="274"/>
      <c r="W4005" s="276"/>
    </row>
    <row r="4006" spans="19:23">
      <c r="S4006" s="275"/>
      <c r="T4006" s="274"/>
      <c r="W4006" s="276"/>
    </row>
    <row r="4007" spans="19:23">
      <c r="S4007" s="275"/>
      <c r="T4007" s="274"/>
      <c r="W4007" s="276"/>
    </row>
    <row r="4008" spans="19:23">
      <c r="S4008" s="275"/>
      <c r="T4008" s="274"/>
      <c r="W4008" s="276"/>
    </row>
    <row r="4009" spans="19:23">
      <c r="S4009" s="275"/>
      <c r="T4009" s="274"/>
      <c r="W4009" s="276"/>
    </row>
    <row r="4010" spans="19:23">
      <c r="S4010" s="275"/>
      <c r="T4010" s="274"/>
      <c r="W4010" s="276"/>
    </row>
    <row r="4011" spans="19:23">
      <c r="S4011" s="275"/>
      <c r="T4011" s="274"/>
      <c r="W4011" s="276"/>
    </row>
    <row r="4012" spans="19:23">
      <c r="S4012" s="275"/>
      <c r="T4012" s="274"/>
      <c r="W4012" s="276"/>
    </row>
    <row r="4013" spans="19:23">
      <c r="S4013" s="275"/>
      <c r="T4013" s="274"/>
      <c r="W4013" s="276"/>
    </row>
    <row r="4014" spans="19:23">
      <c r="S4014" s="275"/>
      <c r="T4014" s="274"/>
      <c r="W4014" s="276"/>
    </row>
    <row r="4015" spans="19:23">
      <c r="S4015" s="275"/>
      <c r="T4015" s="274"/>
      <c r="W4015" s="276"/>
    </row>
    <row r="4016" spans="19:23">
      <c r="S4016" s="275"/>
      <c r="T4016" s="274"/>
      <c r="W4016" s="276"/>
    </row>
    <row r="4017" spans="19:23">
      <c r="S4017" s="275"/>
      <c r="T4017" s="274"/>
      <c r="W4017" s="276"/>
    </row>
    <row r="4018" spans="19:23">
      <c r="S4018" s="275"/>
      <c r="T4018" s="274"/>
      <c r="W4018" s="276"/>
    </row>
    <row r="4019" spans="19:23">
      <c r="S4019" s="275"/>
      <c r="T4019" s="274"/>
      <c r="W4019" s="276"/>
    </row>
    <row r="4020" spans="19:23">
      <c r="S4020" s="275"/>
      <c r="T4020" s="274"/>
      <c r="W4020" s="276"/>
    </row>
    <row r="4021" spans="19:23">
      <c r="S4021" s="275"/>
      <c r="T4021" s="274"/>
      <c r="W4021" s="276"/>
    </row>
    <row r="4022" spans="19:23">
      <c r="S4022" s="275"/>
      <c r="T4022" s="274"/>
      <c r="W4022" s="276"/>
    </row>
    <row r="4023" spans="19:23">
      <c r="S4023" s="275"/>
      <c r="T4023" s="274"/>
      <c r="W4023" s="276"/>
    </row>
    <row r="4024" spans="19:23">
      <c r="S4024" s="275"/>
      <c r="T4024" s="274"/>
      <c r="W4024" s="276"/>
    </row>
    <row r="4025" spans="19:23">
      <c r="S4025" s="275"/>
      <c r="T4025" s="274"/>
      <c r="W4025" s="276"/>
    </row>
    <row r="4026" spans="19:23">
      <c r="S4026" s="275"/>
      <c r="T4026" s="274"/>
      <c r="W4026" s="276"/>
    </row>
    <row r="4027" spans="19:23">
      <c r="S4027" s="275"/>
      <c r="T4027" s="274"/>
      <c r="W4027" s="276"/>
    </row>
    <row r="4028" spans="19:23">
      <c r="S4028" s="275"/>
      <c r="T4028" s="274"/>
      <c r="W4028" s="276"/>
    </row>
    <row r="4029" spans="19:23">
      <c r="S4029" s="275"/>
      <c r="T4029" s="274"/>
      <c r="W4029" s="276"/>
    </row>
    <row r="4030" spans="19:23">
      <c r="S4030" s="275"/>
      <c r="T4030" s="274"/>
      <c r="W4030" s="276"/>
    </row>
    <row r="4031" spans="19:23">
      <c r="S4031" s="275"/>
      <c r="T4031" s="274"/>
      <c r="W4031" s="276"/>
    </row>
    <row r="4032" spans="19:23">
      <c r="S4032" s="275"/>
      <c r="T4032" s="274"/>
      <c r="W4032" s="276"/>
    </row>
    <row r="4033" spans="19:23">
      <c r="S4033" s="275"/>
      <c r="T4033" s="274"/>
      <c r="W4033" s="276"/>
    </row>
    <row r="4034" spans="19:23">
      <c r="S4034" s="275"/>
      <c r="T4034" s="274"/>
      <c r="W4034" s="276"/>
    </row>
    <row r="4035" spans="19:23">
      <c r="S4035" s="275"/>
      <c r="T4035" s="274"/>
      <c r="W4035" s="276"/>
    </row>
    <row r="4036" spans="19:23">
      <c r="S4036" s="275"/>
      <c r="T4036" s="274"/>
      <c r="W4036" s="276"/>
    </row>
    <row r="4037" spans="19:23">
      <c r="S4037" s="275"/>
      <c r="T4037" s="274"/>
      <c r="W4037" s="276"/>
    </row>
    <row r="4038" spans="19:23">
      <c r="S4038" s="275"/>
      <c r="T4038" s="274"/>
      <c r="W4038" s="276"/>
    </row>
    <row r="4039" spans="19:23">
      <c r="S4039" s="275"/>
      <c r="T4039" s="274"/>
      <c r="W4039" s="276"/>
    </row>
    <row r="4040" spans="19:23">
      <c r="S4040" s="275"/>
      <c r="T4040" s="274"/>
      <c r="W4040" s="276"/>
    </row>
    <row r="4041" spans="19:23">
      <c r="S4041" s="275"/>
      <c r="T4041" s="274"/>
      <c r="W4041" s="276"/>
    </row>
    <row r="4042" spans="19:23">
      <c r="S4042" s="275"/>
      <c r="T4042" s="274"/>
      <c r="W4042" s="276"/>
    </row>
    <row r="4043" spans="19:23">
      <c r="S4043" s="275"/>
      <c r="T4043" s="274"/>
      <c r="W4043" s="276"/>
    </row>
    <row r="4044" spans="19:23">
      <c r="S4044" s="275"/>
      <c r="T4044" s="274"/>
      <c r="W4044" s="276"/>
    </row>
    <row r="4045" spans="19:23">
      <c r="S4045" s="275"/>
      <c r="T4045" s="274"/>
      <c r="W4045" s="276"/>
    </row>
    <row r="4046" spans="19:23">
      <c r="S4046" s="275"/>
      <c r="T4046" s="274"/>
      <c r="W4046" s="276"/>
    </row>
    <row r="4047" spans="19:23">
      <c r="S4047" s="275"/>
      <c r="T4047" s="274"/>
      <c r="W4047" s="276"/>
    </row>
    <row r="4048" spans="19:23">
      <c r="S4048" s="275"/>
      <c r="T4048" s="274"/>
      <c r="W4048" s="276"/>
    </row>
    <row r="4049" spans="19:23">
      <c r="S4049" s="275"/>
      <c r="T4049" s="274"/>
      <c r="W4049" s="276"/>
    </row>
    <row r="4050" spans="19:23">
      <c r="S4050" s="275"/>
      <c r="T4050" s="274"/>
      <c r="W4050" s="276"/>
    </row>
    <row r="4051" spans="19:23">
      <c r="S4051" s="275"/>
      <c r="T4051" s="274"/>
      <c r="W4051" s="276"/>
    </row>
    <row r="4052" spans="19:23">
      <c r="S4052" s="275"/>
      <c r="T4052" s="274"/>
      <c r="W4052" s="276"/>
    </row>
    <row r="4053" spans="19:23">
      <c r="S4053" s="275"/>
      <c r="T4053" s="274"/>
      <c r="W4053" s="276"/>
    </row>
    <row r="4054" spans="19:23">
      <c r="S4054" s="275"/>
      <c r="T4054" s="274"/>
      <c r="W4054" s="276"/>
    </row>
    <row r="4055" spans="19:23">
      <c r="S4055" s="275"/>
      <c r="T4055" s="274"/>
      <c r="W4055" s="276"/>
    </row>
    <row r="4056" spans="19:23">
      <c r="S4056" s="275"/>
      <c r="T4056" s="274"/>
      <c r="W4056" s="276"/>
    </row>
    <row r="4057" spans="19:23">
      <c r="S4057" s="275"/>
      <c r="T4057" s="274"/>
      <c r="W4057" s="276"/>
    </row>
    <row r="4058" spans="19:23">
      <c r="S4058" s="275"/>
      <c r="T4058" s="274"/>
      <c r="W4058" s="276"/>
    </row>
    <row r="4059" spans="19:23">
      <c r="S4059" s="275"/>
      <c r="T4059" s="274"/>
      <c r="W4059" s="276"/>
    </row>
    <row r="4060" spans="19:23">
      <c r="S4060" s="275"/>
      <c r="T4060" s="274"/>
      <c r="W4060" s="276"/>
    </row>
    <row r="4061" spans="19:23">
      <c r="S4061" s="275"/>
      <c r="T4061" s="274"/>
      <c r="W4061" s="276"/>
    </row>
    <row r="4062" spans="19:23">
      <c r="S4062" s="275"/>
      <c r="T4062" s="274"/>
      <c r="W4062" s="276"/>
    </row>
    <row r="4063" spans="19:23">
      <c r="S4063" s="275"/>
      <c r="T4063" s="274"/>
      <c r="W4063" s="276"/>
    </row>
    <row r="4064" spans="19:23">
      <c r="S4064" s="275"/>
      <c r="T4064" s="274"/>
      <c r="W4064" s="276"/>
    </row>
    <row r="4065" spans="19:23">
      <c r="S4065" s="275"/>
      <c r="T4065" s="274"/>
      <c r="W4065" s="276"/>
    </row>
    <row r="4066" spans="19:23">
      <c r="S4066" s="275"/>
      <c r="T4066" s="274"/>
      <c r="W4066" s="276"/>
    </row>
    <row r="4067" spans="19:23">
      <c r="S4067" s="275"/>
      <c r="T4067" s="274"/>
      <c r="W4067" s="276"/>
    </row>
    <row r="4068" spans="19:23">
      <c r="S4068" s="275"/>
      <c r="T4068" s="274"/>
      <c r="W4068" s="276"/>
    </row>
    <row r="4069" spans="19:23">
      <c r="S4069" s="275"/>
      <c r="T4069" s="274"/>
      <c r="W4069" s="276"/>
    </row>
    <row r="4070" spans="19:23">
      <c r="S4070" s="275"/>
      <c r="T4070" s="274"/>
      <c r="W4070" s="276"/>
    </row>
    <row r="4071" spans="19:23">
      <c r="S4071" s="275"/>
      <c r="T4071" s="274"/>
      <c r="W4071" s="276"/>
    </row>
    <row r="4072" spans="19:23">
      <c r="S4072" s="275"/>
      <c r="T4072" s="274"/>
      <c r="W4072" s="276"/>
    </row>
    <row r="4073" spans="19:23">
      <c r="S4073" s="275"/>
      <c r="T4073" s="274"/>
      <c r="W4073" s="276"/>
    </row>
    <row r="4074" spans="19:23">
      <c r="S4074" s="275"/>
      <c r="T4074" s="274"/>
      <c r="W4074" s="276"/>
    </row>
    <row r="4075" spans="19:23">
      <c r="S4075" s="275"/>
      <c r="T4075" s="274"/>
      <c r="W4075" s="276"/>
    </row>
    <row r="4076" spans="19:23">
      <c r="S4076" s="275"/>
      <c r="T4076" s="274"/>
      <c r="W4076" s="276"/>
    </row>
    <row r="4077" spans="19:23">
      <c r="S4077" s="275"/>
      <c r="T4077" s="274"/>
      <c r="W4077" s="276"/>
    </row>
    <row r="4078" spans="19:23">
      <c r="S4078" s="275"/>
      <c r="T4078" s="274"/>
      <c r="W4078" s="276"/>
    </row>
    <row r="4079" spans="19:23">
      <c r="S4079" s="275"/>
      <c r="T4079" s="274"/>
      <c r="W4079" s="276"/>
    </row>
    <row r="4080" spans="19:23">
      <c r="S4080" s="275"/>
      <c r="T4080" s="274"/>
      <c r="W4080" s="276"/>
    </row>
    <row r="4081" spans="19:23">
      <c r="S4081" s="275"/>
      <c r="T4081" s="274"/>
      <c r="W4081" s="276"/>
    </row>
    <row r="4082" spans="19:23">
      <c r="S4082" s="275"/>
      <c r="T4082" s="274"/>
      <c r="W4082" s="276"/>
    </row>
    <row r="4083" spans="19:23">
      <c r="S4083" s="275"/>
      <c r="T4083" s="274"/>
      <c r="W4083" s="276"/>
    </row>
    <row r="4084" spans="19:23">
      <c r="S4084" s="275"/>
      <c r="T4084" s="274"/>
      <c r="W4084" s="276"/>
    </row>
    <row r="4085" spans="19:23">
      <c r="S4085" s="275"/>
      <c r="T4085" s="274"/>
      <c r="W4085" s="276"/>
    </row>
    <row r="4086" spans="19:23">
      <c r="S4086" s="275"/>
      <c r="T4086" s="274"/>
      <c r="W4086" s="276"/>
    </row>
    <row r="4087" spans="19:23">
      <c r="S4087" s="275"/>
      <c r="T4087" s="274"/>
      <c r="W4087" s="276"/>
    </row>
    <row r="4088" spans="19:23">
      <c r="S4088" s="275"/>
      <c r="T4088" s="274"/>
      <c r="W4088" s="276"/>
    </row>
    <row r="4089" spans="19:23">
      <c r="S4089" s="275"/>
      <c r="T4089" s="274"/>
      <c r="W4089" s="276"/>
    </row>
    <row r="4090" spans="19:23">
      <c r="S4090" s="275"/>
      <c r="T4090" s="274"/>
      <c r="W4090" s="276"/>
    </row>
    <row r="4091" spans="19:23">
      <c r="S4091" s="275"/>
      <c r="T4091" s="274"/>
      <c r="W4091" s="276"/>
    </row>
    <row r="4092" spans="19:23">
      <c r="S4092" s="275"/>
      <c r="T4092" s="274"/>
      <c r="W4092" s="276"/>
    </row>
    <row r="4093" spans="19:23">
      <c r="S4093" s="275"/>
      <c r="T4093" s="274"/>
      <c r="W4093" s="276"/>
    </row>
    <row r="4094" spans="19:23">
      <c r="S4094" s="275"/>
      <c r="T4094" s="274"/>
      <c r="W4094" s="276"/>
    </row>
    <row r="4095" spans="19:23">
      <c r="S4095" s="275"/>
      <c r="T4095" s="274"/>
      <c r="W4095" s="276"/>
    </row>
    <row r="4096" spans="19:23">
      <c r="S4096" s="275"/>
      <c r="T4096" s="274"/>
      <c r="W4096" s="276"/>
    </row>
    <row r="4097" spans="19:23">
      <c r="S4097" s="275"/>
      <c r="T4097" s="274"/>
      <c r="W4097" s="276"/>
    </row>
    <row r="4098" spans="19:23">
      <c r="S4098" s="275"/>
      <c r="T4098" s="274"/>
      <c r="W4098" s="276"/>
    </row>
    <row r="4099" spans="19:23">
      <c r="S4099" s="275"/>
      <c r="T4099" s="274"/>
      <c r="W4099" s="276"/>
    </row>
    <row r="4100" spans="19:23">
      <c r="S4100" s="275"/>
      <c r="T4100" s="274"/>
      <c r="W4100" s="276"/>
    </row>
    <row r="4101" spans="19:23">
      <c r="S4101" s="275"/>
      <c r="T4101" s="274"/>
      <c r="W4101" s="276"/>
    </row>
    <row r="4102" spans="19:23">
      <c r="S4102" s="275"/>
      <c r="T4102" s="274"/>
      <c r="W4102" s="276"/>
    </row>
    <row r="4103" spans="19:23">
      <c r="S4103" s="275"/>
      <c r="T4103" s="274"/>
      <c r="W4103" s="276"/>
    </row>
    <row r="4104" spans="19:23">
      <c r="S4104" s="275"/>
      <c r="T4104" s="274"/>
      <c r="W4104" s="276"/>
    </row>
    <row r="4105" spans="19:23">
      <c r="S4105" s="275"/>
      <c r="T4105" s="274"/>
      <c r="W4105" s="276"/>
    </row>
    <row r="4106" spans="19:23">
      <c r="S4106" s="275"/>
      <c r="T4106" s="274"/>
      <c r="W4106" s="276"/>
    </row>
    <row r="4107" spans="19:23">
      <c r="S4107" s="275"/>
      <c r="T4107" s="274"/>
      <c r="W4107" s="276"/>
    </row>
    <row r="4108" spans="19:23">
      <c r="S4108" s="275"/>
      <c r="T4108" s="274"/>
      <c r="W4108" s="276"/>
    </row>
    <row r="4109" spans="19:23">
      <c r="S4109" s="275"/>
      <c r="T4109" s="274"/>
      <c r="W4109" s="276"/>
    </row>
    <row r="4110" spans="19:23">
      <c r="S4110" s="275"/>
      <c r="T4110" s="274"/>
      <c r="W4110" s="276"/>
    </row>
    <row r="4111" spans="19:23">
      <c r="S4111" s="275"/>
      <c r="T4111" s="274"/>
      <c r="W4111" s="276"/>
    </row>
    <row r="4112" spans="19:23">
      <c r="S4112" s="275"/>
      <c r="T4112" s="274"/>
      <c r="W4112" s="276"/>
    </row>
    <row r="4113" spans="19:23">
      <c r="S4113" s="275"/>
      <c r="T4113" s="274"/>
      <c r="W4113" s="276"/>
    </row>
    <row r="4114" spans="19:23">
      <c r="S4114" s="275"/>
      <c r="T4114" s="274"/>
      <c r="W4114" s="276"/>
    </row>
    <row r="4115" spans="19:23">
      <c r="S4115" s="275"/>
      <c r="T4115" s="274"/>
      <c r="W4115" s="276"/>
    </row>
    <row r="4116" spans="19:23">
      <c r="S4116" s="275"/>
      <c r="T4116" s="274"/>
      <c r="W4116" s="276"/>
    </row>
    <row r="4117" spans="19:23">
      <c r="S4117" s="275"/>
      <c r="T4117" s="274"/>
      <c r="W4117" s="276"/>
    </row>
    <row r="4118" spans="19:23">
      <c r="S4118" s="275"/>
      <c r="T4118" s="274"/>
      <c r="W4118" s="276"/>
    </row>
    <row r="4119" spans="19:23">
      <c r="S4119" s="275"/>
      <c r="T4119" s="274"/>
      <c r="W4119" s="276"/>
    </row>
    <row r="4120" spans="19:23">
      <c r="S4120" s="275"/>
      <c r="T4120" s="274"/>
      <c r="W4120" s="276"/>
    </row>
    <row r="4121" spans="19:23">
      <c r="S4121" s="275"/>
      <c r="T4121" s="274"/>
      <c r="W4121" s="276"/>
    </row>
    <row r="4122" spans="19:23">
      <c r="S4122" s="275"/>
      <c r="T4122" s="274"/>
      <c r="W4122" s="276"/>
    </row>
    <row r="4123" spans="19:23">
      <c r="S4123" s="275"/>
      <c r="T4123" s="274"/>
      <c r="W4123" s="276"/>
    </row>
    <row r="4124" spans="19:23">
      <c r="S4124" s="275"/>
      <c r="T4124" s="274"/>
      <c r="W4124" s="276"/>
    </row>
    <row r="4125" spans="19:23">
      <c r="S4125" s="275"/>
      <c r="T4125" s="274"/>
      <c r="W4125" s="276"/>
    </row>
    <row r="4126" spans="19:23">
      <c r="S4126" s="275"/>
      <c r="T4126" s="274"/>
      <c r="W4126" s="276"/>
    </row>
    <row r="4127" spans="19:23">
      <c r="S4127" s="275"/>
      <c r="T4127" s="274"/>
      <c r="W4127" s="276"/>
    </row>
    <row r="4128" spans="19:23">
      <c r="S4128" s="275"/>
      <c r="T4128" s="274"/>
      <c r="W4128" s="276"/>
    </row>
    <row r="4129" spans="19:23">
      <c r="S4129" s="275"/>
      <c r="T4129" s="274"/>
      <c r="W4129" s="276"/>
    </row>
    <row r="4130" spans="19:23">
      <c r="S4130" s="275"/>
      <c r="T4130" s="274"/>
      <c r="W4130" s="276"/>
    </row>
    <row r="4131" spans="19:23">
      <c r="S4131" s="275"/>
      <c r="T4131" s="274"/>
      <c r="W4131" s="276"/>
    </row>
    <row r="4132" spans="19:23">
      <c r="S4132" s="275"/>
      <c r="T4132" s="274"/>
      <c r="W4132" s="276"/>
    </row>
    <row r="4133" spans="19:23">
      <c r="S4133" s="275"/>
      <c r="T4133" s="274"/>
      <c r="W4133" s="276"/>
    </row>
    <row r="4134" spans="19:23">
      <c r="S4134" s="275"/>
      <c r="T4134" s="274"/>
      <c r="W4134" s="276"/>
    </row>
    <row r="4135" spans="19:23">
      <c r="S4135" s="275"/>
      <c r="T4135" s="274"/>
      <c r="W4135" s="276"/>
    </row>
    <row r="4136" spans="19:23">
      <c r="S4136" s="275"/>
      <c r="T4136" s="274"/>
      <c r="W4136" s="276"/>
    </row>
    <row r="4137" spans="19:23">
      <c r="S4137" s="275"/>
      <c r="T4137" s="274"/>
      <c r="W4137" s="276"/>
    </row>
    <row r="4138" spans="19:23">
      <c r="S4138" s="275"/>
      <c r="T4138" s="274"/>
      <c r="W4138" s="276"/>
    </row>
    <row r="4139" spans="19:23">
      <c r="S4139" s="275"/>
      <c r="T4139" s="274"/>
      <c r="W4139" s="276"/>
    </row>
    <row r="4140" spans="19:23">
      <c r="S4140" s="275"/>
      <c r="T4140" s="274"/>
      <c r="W4140" s="276"/>
    </row>
    <row r="4141" spans="19:23">
      <c r="S4141" s="275"/>
      <c r="T4141" s="274"/>
      <c r="W4141" s="276"/>
    </row>
    <row r="4142" spans="19:23">
      <c r="S4142" s="275"/>
      <c r="T4142" s="274"/>
      <c r="W4142" s="276"/>
    </row>
    <row r="4143" spans="19:23">
      <c r="S4143" s="275"/>
      <c r="T4143" s="274"/>
      <c r="W4143" s="276"/>
    </row>
    <row r="4144" spans="19:23">
      <c r="S4144" s="275"/>
      <c r="T4144" s="274"/>
      <c r="W4144" s="276"/>
    </row>
    <row r="4145" spans="19:23">
      <c r="S4145" s="275"/>
      <c r="T4145" s="274"/>
      <c r="W4145" s="276"/>
    </row>
    <row r="4146" spans="19:23">
      <c r="S4146" s="275"/>
      <c r="T4146" s="274"/>
      <c r="W4146" s="276"/>
    </row>
    <row r="4147" spans="19:23">
      <c r="S4147" s="275"/>
      <c r="T4147" s="274"/>
      <c r="W4147" s="276"/>
    </row>
    <row r="4148" spans="19:23">
      <c r="S4148" s="275"/>
      <c r="T4148" s="274"/>
      <c r="W4148" s="276"/>
    </row>
    <row r="4149" spans="19:23">
      <c r="S4149" s="275"/>
      <c r="T4149" s="274"/>
      <c r="W4149" s="276"/>
    </row>
    <row r="4150" spans="19:23">
      <c r="S4150" s="275"/>
      <c r="T4150" s="274"/>
      <c r="W4150" s="276"/>
    </row>
    <row r="4151" spans="19:23">
      <c r="S4151" s="275"/>
      <c r="T4151" s="274"/>
      <c r="W4151" s="276"/>
    </row>
    <row r="4152" spans="19:23">
      <c r="S4152" s="275"/>
      <c r="T4152" s="274"/>
      <c r="W4152" s="276"/>
    </row>
    <row r="4153" spans="19:23">
      <c r="S4153" s="275"/>
      <c r="T4153" s="274"/>
      <c r="W4153" s="276"/>
    </row>
    <row r="4154" spans="19:23">
      <c r="S4154" s="275"/>
      <c r="T4154" s="274"/>
      <c r="W4154" s="276"/>
    </row>
    <row r="4155" spans="19:23">
      <c r="S4155" s="275"/>
      <c r="T4155" s="274"/>
      <c r="W4155" s="276"/>
    </row>
    <row r="4156" spans="19:23">
      <c r="S4156" s="275"/>
      <c r="T4156" s="274"/>
      <c r="W4156" s="276"/>
    </row>
    <row r="4157" spans="19:23">
      <c r="S4157" s="275"/>
      <c r="T4157" s="274"/>
      <c r="W4157" s="276"/>
    </row>
    <row r="4158" spans="19:23">
      <c r="S4158" s="275"/>
      <c r="T4158" s="274"/>
      <c r="W4158" s="276"/>
    </row>
    <row r="4159" spans="19:23">
      <c r="S4159" s="275"/>
      <c r="T4159" s="274"/>
      <c r="W4159" s="276"/>
    </row>
    <row r="4160" spans="19:23">
      <c r="S4160" s="275"/>
      <c r="T4160" s="274"/>
      <c r="W4160" s="276"/>
    </row>
    <row r="4161" spans="19:23">
      <c r="S4161" s="275"/>
      <c r="T4161" s="274"/>
      <c r="W4161" s="276"/>
    </row>
    <row r="4162" spans="19:23">
      <c r="S4162" s="275"/>
      <c r="T4162" s="274"/>
      <c r="W4162" s="276"/>
    </row>
    <row r="4163" spans="19:23">
      <c r="S4163" s="275"/>
      <c r="T4163" s="274"/>
      <c r="W4163" s="276"/>
    </row>
    <row r="4164" spans="19:23">
      <c r="S4164" s="275"/>
      <c r="T4164" s="274"/>
      <c r="W4164" s="276"/>
    </row>
    <row r="4165" spans="19:23">
      <c r="S4165" s="275"/>
      <c r="T4165" s="274"/>
      <c r="W4165" s="276"/>
    </row>
    <row r="4166" spans="19:23">
      <c r="S4166" s="275"/>
      <c r="T4166" s="274"/>
      <c r="W4166" s="276"/>
    </row>
    <row r="4167" spans="19:23">
      <c r="S4167" s="275"/>
      <c r="T4167" s="274"/>
      <c r="W4167" s="276"/>
    </row>
    <row r="4168" spans="19:23">
      <c r="S4168" s="275"/>
      <c r="T4168" s="274"/>
      <c r="W4168" s="276"/>
    </row>
    <row r="4169" spans="19:23">
      <c r="S4169" s="275"/>
      <c r="T4169" s="274"/>
      <c r="W4169" s="276"/>
    </row>
    <row r="4170" spans="19:23">
      <c r="S4170" s="275"/>
      <c r="T4170" s="274"/>
      <c r="W4170" s="276"/>
    </row>
    <row r="4171" spans="19:23">
      <c r="S4171" s="275"/>
      <c r="T4171" s="274"/>
      <c r="W4171" s="276"/>
    </row>
    <row r="4172" spans="19:23">
      <c r="S4172" s="275"/>
      <c r="T4172" s="274"/>
      <c r="W4172" s="276"/>
    </row>
    <row r="4173" spans="19:23">
      <c r="S4173" s="275"/>
      <c r="T4173" s="274"/>
      <c r="W4173" s="276"/>
    </row>
    <row r="4174" spans="19:23">
      <c r="S4174" s="275"/>
      <c r="T4174" s="274"/>
      <c r="W4174" s="276"/>
    </row>
    <row r="4175" spans="19:23">
      <c r="S4175" s="275"/>
      <c r="T4175" s="274"/>
      <c r="W4175" s="276"/>
    </row>
    <row r="4176" spans="19:23">
      <c r="S4176" s="275"/>
      <c r="T4176" s="274"/>
      <c r="W4176" s="276"/>
    </row>
    <row r="4177" spans="19:23">
      <c r="S4177" s="275"/>
      <c r="T4177" s="274"/>
      <c r="W4177" s="276"/>
    </row>
    <row r="4178" spans="19:23">
      <c r="S4178" s="275"/>
      <c r="T4178" s="274"/>
      <c r="W4178" s="276"/>
    </row>
    <row r="4179" spans="19:23">
      <c r="S4179" s="275"/>
      <c r="T4179" s="274"/>
      <c r="W4179" s="276"/>
    </row>
    <row r="4180" spans="19:23">
      <c r="S4180" s="275"/>
      <c r="T4180" s="274"/>
      <c r="W4180" s="276"/>
    </row>
    <row r="4181" spans="19:23">
      <c r="S4181" s="275"/>
      <c r="T4181" s="274"/>
      <c r="W4181" s="276"/>
    </row>
    <row r="4182" spans="19:23">
      <c r="S4182" s="275"/>
      <c r="T4182" s="274"/>
      <c r="W4182" s="276"/>
    </row>
    <row r="4183" spans="19:23">
      <c r="S4183" s="275"/>
      <c r="T4183" s="274"/>
      <c r="W4183" s="276"/>
    </row>
    <row r="4184" spans="19:23">
      <c r="S4184" s="275"/>
      <c r="T4184" s="274"/>
      <c r="W4184" s="276"/>
    </row>
    <row r="4185" spans="19:23">
      <c r="S4185" s="275"/>
      <c r="T4185" s="274"/>
      <c r="W4185" s="276"/>
    </row>
    <row r="4186" spans="19:23">
      <c r="S4186" s="275"/>
      <c r="T4186" s="274"/>
      <c r="W4186" s="276"/>
    </row>
    <row r="4187" spans="19:23">
      <c r="S4187" s="275"/>
      <c r="T4187" s="274"/>
      <c r="W4187" s="276"/>
    </row>
    <row r="4188" spans="19:23">
      <c r="S4188" s="275"/>
      <c r="T4188" s="274"/>
      <c r="W4188" s="276"/>
    </row>
    <row r="4189" spans="19:23">
      <c r="S4189" s="275"/>
      <c r="T4189" s="274"/>
      <c r="W4189" s="276"/>
    </row>
    <row r="4190" spans="19:23">
      <c r="S4190" s="275"/>
      <c r="T4190" s="274"/>
      <c r="W4190" s="276"/>
    </row>
    <row r="4191" spans="19:23">
      <c r="S4191" s="275"/>
      <c r="T4191" s="274"/>
      <c r="W4191" s="276"/>
    </row>
    <row r="4192" spans="19:23">
      <c r="S4192" s="275"/>
      <c r="T4192" s="274"/>
      <c r="W4192" s="276"/>
    </row>
    <row r="4193" spans="19:23">
      <c r="S4193" s="275"/>
      <c r="T4193" s="274"/>
      <c r="W4193" s="276"/>
    </row>
    <row r="4194" spans="19:23">
      <c r="S4194" s="275"/>
      <c r="T4194" s="274"/>
      <c r="W4194" s="276"/>
    </row>
    <row r="4195" spans="19:23">
      <c r="S4195" s="275"/>
      <c r="T4195" s="274"/>
      <c r="W4195" s="276"/>
    </row>
    <row r="4196" spans="19:23">
      <c r="S4196" s="275"/>
      <c r="T4196" s="274"/>
      <c r="W4196" s="276"/>
    </row>
    <row r="4197" spans="19:23">
      <c r="S4197" s="275"/>
      <c r="T4197" s="274"/>
      <c r="W4197" s="276"/>
    </row>
    <row r="4198" spans="19:23">
      <c r="S4198" s="275"/>
      <c r="T4198" s="274"/>
      <c r="W4198" s="276"/>
    </row>
    <row r="4199" spans="19:23">
      <c r="S4199" s="275"/>
      <c r="T4199" s="274"/>
      <c r="W4199" s="276"/>
    </row>
    <row r="4200" spans="19:23">
      <c r="S4200" s="275"/>
      <c r="T4200" s="274"/>
      <c r="W4200" s="276"/>
    </row>
    <row r="4201" spans="19:23">
      <c r="S4201" s="275"/>
      <c r="T4201" s="274"/>
      <c r="W4201" s="276"/>
    </row>
    <row r="4202" spans="19:23">
      <c r="S4202" s="275"/>
      <c r="T4202" s="274"/>
      <c r="W4202" s="276"/>
    </row>
    <row r="4203" spans="19:23">
      <c r="S4203" s="275"/>
      <c r="T4203" s="274"/>
      <c r="W4203" s="276"/>
    </row>
    <row r="4204" spans="19:23">
      <c r="S4204" s="275"/>
      <c r="T4204" s="274"/>
      <c r="W4204" s="276"/>
    </row>
    <row r="4205" spans="19:23">
      <c r="S4205" s="275"/>
      <c r="T4205" s="274"/>
      <c r="W4205" s="276"/>
    </row>
    <row r="4206" spans="19:23">
      <c r="S4206" s="275"/>
      <c r="T4206" s="274"/>
      <c r="W4206" s="276"/>
    </row>
    <row r="4207" spans="19:23">
      <c r="S4207" s="275"/>
      <c r="T4207" s="274"/>
      <c r="W4207" s="276"/>
    </row>
    <row r="4208" spans="19:23">
      <c r="S4208" s="275"/>
      <c r="T4208" s="274"/>
      <c r="W4208" s="276"/>
    </row>
    <row r="4209" spans="19:23">
      <c r="S4209" s="275"/>
      <c r="T4209" s="274"/>
      <c r="W4209" s="276"/>
    </row>
    <row r="4210" spans="19:23">
      <c r="S4210" s="275"/>
      <c r="T4210" s="274"/>
      <c r="W4210" s="276"/>
    </row>
    <row r="4211" spans="19:23">
      <c r="S4211" s="275"/>
      <c r="T4211" s="274"/>
      <c r="W4211" s="276"/>
    </row>
    <row r="4212" spans="19:23">
      <c r="S4212" s="275"/>
      <c r="T4212" s="274"/>
      <c r="W4212" s="276"/>
    </row>
    <row r="4213" spans="19:23">
      <c r="S4213" s="275"/>
      <c r="T4213" s="274"/>
      <c r="W4213" s="276"/>
    </row>
    <row r="4214" spans="19:23">
      <c r="S4214" s="275"/>
      <c r="T4214" s="274"/>
      <c r="W4214" s="276"/>
    </row>
    <row r="4215" spans="19:23">
      <c r="S4215" s="275"/>
      <c r="T4215" s="274"/>
      <c r="W4215" s="276"/>
    </row>
    <row r="4216" spans="19:23">
      <c r="S4216" s="275"/>
      <c r="T4216" s="274"/>
      <c r="W4216" s="276"/>
    </row>
    <row r="4217" spans="19:23">
      <c r="S4217" s="275"/>
      <c r="T4217" s="274"/>
      <c r="W4217" s="276"/>
    </row>
    <row r="4218" spans="19:23">
      <c r="S4218" s="275"/>
      <c r="T4218" s="274"/>
      <c r="W4218" s="276"/>
    </row>
    <row r="4219" spans="19:23">
      <c r="S4219" s="275"/>
      <c r="T4219" s="274"/>
      <c r="W4219" s="276"/>
    </row>
    <row r="4220" spans="19:23">
      <c r="S4220" s="275"/>
      <c r="T4220" s="274"/>
      <c r="W4220" s="276"/>
    </row>
    <row r="4221" spans="19:23">
      <c r="S4221" s="275"/>
      <c r="T4221" s="274"/>
      <c r="W4221" s="276"/>
    </row>
    <row r="4222" spans="19:23">
      <c r="S4222" s="275"/>
      <c r="T4222" s="274"/>
      <c r="W4222" s="276"/>
    </row>
    <row r="4223" spans="19:23">
      <c r="S4223" s="275"/>
      <c r="T4223" s="274"/>
      <c r="W4223" s="276"/>
    </row>
    <row r="4224" spans="19:23">
      <c r="S4224" s="275"/>
      <c r="T4224" s="274"/>
      <c r="W4224" s="276"/>
    </row>
    <row r="4225" spans="19:23">
      <c r="S4225" s="275"/>
      <c r="T4225" s="274"/>
      <c r="W4225" s="276"/>
    </row>
    <row r="4226" spans="19:23">
      <c r="S4226" s="275"/>
      <c r="T4226" s="274"/>
      <c r="W4226" s="276"/>
    </row>
    <row r="4227" spans="19:23">
      <c r="S4227" s="275"/>
      <c r="T4227" s="274"/>
      <c r="W4227" s="276"/>
    </row>
    <row r="4228" spans="19:23">
      <c r="S4228" s="275"/>
      <c r="T4228" s="274"/>
      <c r="W4228" s="276"/>
    </row>
    <row r="4229" spans="19:23">
      <c r="S4229" s="275"/>
      <c r="T4229" s="274"/>
      <c r="W4229" s="276"/>
    </row>
    <row r="4230" spans="19:23">
      <c r="S4230" s="275"/>
      <c r="T4230" s="274"/>
      <c r="W4230" s="276"/>
    </row>
    <row r="4231" spans="19:23">
      <c r="S4231" s="275"/>
      <c r="T4231" s="274"/>
      <c r="W4231" s="276"/>
    </row>
    <row r="4232" spans="19:23">
      <c r="S4232" s="275"/>
      <c r="T4232" s="274"/>
      <c r="W4232" s="276"/>
    </row>
    <row r="4233" spans="19:23">
      <c r="S4233" s="275"/>
      <c r="T4233" s="274"/>
      <c r="W4233" s="276"/>
    </row>
    <row r="4234" spans="19:23">
      <c r="S4234" s="275"/>
      <c r="T4234" s="274"/>
      <c r="W4234" s="276"/>
    </row>
    <row r="4235" spans="19:23">
      <c r="S4235" s="275"/>
      <c r="T4235" s="274"/>
      <c r="W4235" s="276"/>
    </row>
    <row r="4236" spans="19:23">
      <c r="S4236" s="275"/>
      <c r="T4236" s="274"/>
      <c r="W4236" s="276"/>
    </row>
    <row r="4237" spans="19:23">
      <c r="S4237" s="275"/>
      <c r="T4237" s="274"/>
      <c r="W4237" s="276"/>
    </row>
    <row r="4238" spans="19:23">
      <c r="S4238" s="275"/>
      <c r="T4238" s="274"/>
      <c r="W4238" s="276"/>
    </row>
    <row r="4239" spans="19:23">
      <c r="S4239" s="275"/>
      <c r="T4239" s="274"/>
      <c r="W4239" s="276"/>
    </row>
    <row r="4240" spans="19:23">
      <c r="S4240" s="275"/>
      <c r="T4240" s="274"/>
      <c r="W4240" s="276"/>
    </row>
    <row r="4241" spans="19:23">
      <c r="S4241" s="275"/>
      <c r="T4241" s="274"/>
      <c r="W4241" s="276"/>
    </row>
    <row r="4242" spans="19:23">
      <c r="S4242" s="275"/>
      <c r="T4242" s="274"/>
      <c r="W4242" s="276"/>
    </row>
    <row r="4243" spans="19:23">
      <c r="S4243" s="275"/>
      <c r="T4243" s="274"/>
      <c r="W4243" s="276"/>
    </row>
    <row r="4244" spans="19:23">
      <c r="S4244" s="275"/>
      <c r="T4244" s="274"/>
      <c r="W4244" s="276"/>
    </row>
    <row r="4245" spans="19:23">
      <c r="S4245" s="275"/>
      <c r="T4245" s="274"/>
      <c r="W4245" s="276"/>
    </row>
    <row r="4246" spans="19:23">
      <c r="S4246" s="275"/>
      <c r="T4246" s="274"/>
      <c r="W4246" s="276"/>
    </row>
    <row r="4247" spans="19:23">
      <c r="S4247" s="275"/>
      <c r="T4247" s="274"/>
      <c r="W4247" s="276"/>
    </row>
    <row r="4248" spans="19:23">
      <c r="S4248" s="275"/>
      <c r="T4248" s="274"/>
      <c r="W4248" s="276"/>
    </row>
    <row r="4249" spans="19:23">
      <c r="S4249" s="275"/>
      <c r="T4249" s="274"/>
      <c r="W4249" s="276"/>
    </row>
    <row r="4250" spans="19:23">
      <c r="S4250" s="275"/>
      <c r="T4250" s="274"/>
      <c r="W4250" s="276"/>
    </row>
    <row r="4251" spans="19:23">
      <c r="S4251" s="275"/>
      <c r="T4251" s="274"/>
      <c r="W4251" s="276"/>
    </row>
    <row r="4252" spans="19:23">
      <c r="S4252" s="275"/>
      <c r="T4252" s="274"/>
      <c r="W4252" s="276"/>
    </row>
    <row r="4253" spans="19:23">
      <c r="S4253" s="275"/>
      <c r="T4253" s="274"/>
      <c r="W4253" s="276"/>
    </row>
    <row r="4254" spans="19:23">
      <c r="S4254" s="275"/>
      <c r="T4254" s="274"/>
      <c r="W4254" s="276"/>
    </row>
    <row r="4255" spans="19:23">
      <c r="S4255" s="275"/>
      <c r="T4255" s="274"/>
      <c r="W4255" s="276"/>
    </row>
    <row r="4256" spans="19:23">
      <c r="S4256" s="275"/>
      <c r="T4256" s="274"/>
      <c r="W4256" s="276"/>
    </row>
    <row r="4257" spans="19:23">
      <c r="S4257" s="275"/>
      <c r="T4257" s="274"/>
      <c r="W4257" s="276"/>
    </row>
    <row r="4258" spans="19:23">
      <c r="S4258" s="275"/>
      <c r="T4258" s="274"/>
      <c r="W4258" s="276"/>
    </row>
    <row r="4259" spans="19:23">
      <c r="S4259" s="275"/>
      <c r="T4259" s="274"/>
      <c r="W4259" s="276"/>
    </row>
    <row r="4260" spans="19:23">
      <c r="S4260" s="275"/>
      <c r="T4260" s="274"/>
      <c r="W4260" s="276"/>
    </row>
    <row r="4261" spans="19:23">
      <c r="S4261" s="275"/>
      <c r="T4261" s="274"/>
      <c r="W4261" s="276"/>
    </row>
    <row r="4262" spans="19:23">
      <c r="S4262" s="275"/>
      <c r="T4262" s="274"/>
      <c r="W4262" s="276"/>
    </row>
    <row r="4263" spans="19:23">
      <c r="S4263" s="275"/>
      <c r="T4263" s="274"/>
      <c r="W4263" s="276"/>
    </row>
    <row r="4264" spans="19:23">
      <c r="S4264" s="275"/>
      <c r="T4264" s="274"/>
      <c r="W4264" s="276"/>
    </row>
    <row r="4265" spans="19:23">
      <c r="S4265" s="275"/>
      <c r="T4265" s="274"/>
      <c r="W4265" s="276"/>
    </row>
    <row r="4266" spans="19:23">
      <c r="S4266" s="275"/>
      <c r="T4266" s="274"/>
      <c r="W4266" s="276"/>
    </row>
    <row r="4267" spans="19:23">
      <c r="S4267" s="275"/>
      <c r="T4267" s="274"/>
      <c r="W4267" s="276"/>
    </row>
    <row r="4268" spans="19:23">
      <c r="S4268" s="275"/>
      <c r="T4268" s="274"/>
      <c r="W4268" s="276"/>
    </row>
    <row r="4269" spans="19:23">
      <c r="S4269" s="275"/>
      <c r="T4269" s="274"/>
      <c r="W4269" s="276"/>
    </row>
    <row r="4270" spans="19:23">
      <c r="S4270" s="275"/>
      <c r="T4270" s="274"/>
      <c r="W4270" s="276"/>
    </row>
    <row r="4271" spans="19:23">
      <c r="S4271" s="275"/>
      <c r="T4271" s="274"/>
      <c r="W4271" s="276"/>
    </row>
    <row r="4272" spans="19:23">
      <c r="S4272" s="275"/>
      <c r="T4272" s="274"/>
      <c r="W4272" s="276"/>
    </row>
    <row r="4273" spans="19:23">
      <c r="S4273" s="275"/>
      <c r="T4273" s="274"/>
      <c r="W4273" s="276"/>
    </row>
    <row r="4274" spans="19:23">
      <c r="S4274" s="275"/>
      <c r="T4274" s="274"/>
      <c r="W4274" s="276"/>
    </row>
    <row r="4275" spans="19:23">
      <c r="S4275" s="275"/>
      <c r="T4275" s="274"/>
      <c r="W4275" s="276"/>
    </row>
    <row r="4276" spans="19:23">
      <c r="S4276" s="275"/>
      <c r="T4276" s="274"/>
      <c r="W4276" s="276"/>
    </row>
    <row r="4277" spans="19:23">
      <c r="S4277" s="275"/>
      <c r="T4277" s="274"/>
      <c r="W4277" s="276"/>
    </row>
    <row r="4278" spans="19:23">
      <c r="S4278" s="275"/>
      <c r="T4278" s="274"/>
      <c r="W4278" s="276"/>
    </row>
    <row r="4279" spans="19:23">
      <c r="S4279" s="275"/>
      <c r="T4279" s="274"/>
      <c r="W4279" s="276"/>
    </row>
    <row r="4280" spans="19:23">
      <c r="S4280" s="275"/>
      <c r="T4280" s="274"/>
      <c r="W4280" s="276"/>
    </row>
    <row r="4281" spans="19:23">
      <c r="S4281" s="275"/>
      <c r="T4281" s="274"/>
      <c r="W4281" s="276"/>
    </row>
    <row r="4282" spans="19:23">
      <c r="S4282" s="275"/>
      <c r="T4282" s="274"/>
      <c r="W4282" s="276"/>
    </row>
    <row r="4283" spans="19:23">
      <c r="S4283" s="275"/>
      <c r="T4283" s="274"/>
      <c r="W4283" s="276"/>
    </row>
    <row r="4284" spans="19:23">
      <c r="S4284" s="275"/>
      <c r="T4284" s="274"/>
      <c r="W4284" s="276"/>
    </row>
    <row r="4285" spans="19:23">
      <c r="S4285" s="275"/>
      <c r="T4285" s="274"/>
      <c r="W4285" s="276"/>
    </row>
    <row r="4286" spans="19:23">
      <c r="S4286" s="275"/>
      <c r="T4286" s="274"/>
      <c r="W4286" s="276"/>
    </row>
    <row r="4287" spans="19:23">
      <c r="S4287" s="275"/>
      <c r="T4287" s="274"/>
      <c r="W4287" s="276"/>
    </row>
    <row r="4288" spans="19:23">
      <c r="S4288" s="275"/>
      <c r="T4288" s="274"/>
      <c r="W4288" s="276"/>
    </row>
    <row r="4289" spans="19:23">
      <c r="S4289" s="275"/>
      <c r="T4289" s="274"/>
      <c r="W4289" s="276"/>
    </row>
    <row r="4290" spans="19:23">
      <c r="S4290" s="275"/>
      <c r="T4290" s="274"/>
      <c r="W4290" s="276"/>
    </row>
    <row r="4291" spans="19:23">
      <c r="S4291" s="275"/>
      <c r="T4291" s="274"/>
      <c r="W4291" s="276"/>
    </row>
    <row r="4292" spans="19:23">
      <c r="S4292" s="275"/>
      <c r="T4292" s="274"/>
      <c r="W4292" s="276"/>
    </row>
    <row r="4293" spans="19:23">
      <c r="S4293" s="275"/>
      <c r="T4293" s="274"/>
      <c r="W4293" s="276"/>
    </row>
    <row r="4294" spans="19:23">
      <c r="S4294" s="275"/>
      <c r="T4294" s="274"/>
      <c r="W4294" s="276"/>
    </row>
    <row r="4295" spans="19:23">
      <c r="S4295" s="275"/>
      <c r="T4295" s="274"/>
      <c r="W4295" s="276"/>
    </row>
    <row r="4296" spans="19:23">
      <c r="S4296" s="275"/>
      <c r="T4296" s="274"/>
      <c r="W4296" s="276"/>
    </row>
    <row r="4297" spans="19:23">
      <c r="S4297" s="275"/>
      <c r="T4297" s="274"/>
      <c r="W4297" s="276"/>
    </row>
    <row r="4298" spans="19:23">
      <c r="S4298" s="275"/>
      <c r="T4298" s="274"/>
      <c r="W4298" s="276"/>
    </row>
    <row r="4299" spans="19:23">
      <c r="S4299" s="275"/>
      <c r="T4299" s="274"/>
      <c r="W4299" s="276"/>
    </row>
    <row r="4300" spans="19:23">
      <c r="S4300" s="275"/>
      <c r="T4300" s="274"/>
      <c r="W4300" s="276"/>
    </row>
    <row r="4301" spans="19:23">
      <c r="S4301" s="275"/>
      <c r="T4301" s="274"/>
      <c r="W4301" s="276"/>
    </row>
    <row r="4302" spans="19:23">
      <c r="S4302" s="275"/>
      <c r="T4302" s="274"/>
      <c r="W4302" s="276"/>
    </row>
    <row r="4303" spans="19:23">
      <c r="S4303" s="275"/>
      <c r="T4303" s="274"/>
      <c r="W4303" s="276"/>
    </row>
    <row r="4304" spans="19:23">
      <c r="S4304" s="275"/>
      <c r="T4304" s="274"/>
      <c r="W4304" s="276"/>
    </row>
    <row r="4305" spans="19:23">
      <c r="S4305" s="275"/>
      <c r="T4305" s="274"/>
      <c r="W4305" s="276"/>
    </row>
    <row r="4306" spans="19:23">
      <c r="S4306" s="275"/>
      <c r="T4306" s="274"/>
      <c r="W4306" s="276"/>
    </row>
    <row r="4307" spans="19:23">
      <c r="S4307" s="275"/>
      <c r="T4307" s="274"/>
      <c r="W4307" s="276"/>
    </row>
    <row r="4308" spans="19:23">
      <c r="S4308" s="275"/>
      <c r="T4308" s="274"/>
      <c r="W4308" s="276"/>
    </row>
    <row r="4309" spans="19:23">
      <c r="S4309" s="275"/>
      <c r="T4309" s="274"/>
      <c r="W4309" s="276"/>
    </row>
    <row r="4310" spans="19:23">
      <c r="S4310" s="275"/>
      <c r="T4310" s="274"/>
      <c r="W4310" s="276"/>
    </row>
    <row r="4311" spans="19:23">
      <c r="S4311" s="275"/>
      <c r="T4311" s="274"/>
      <c r="W4311" s="276"/>
    </row>
    <row r="4312" spans="19:23">
      <c r="S4312" s="275"/>
      <c r="T4312" s="274"/>
      <c r="W4312" s="276"/>
    </row>
    <row r="4313" spans="19:23">
      <c r="S4313" s="275"/>
      <c r="T4313" s="274"/>
      <c r="W4313" s="276"/>
    </row>
    <row r="4314" spans="19:23">
      <c r="S4314" s="275"/>
      <c r="T4314" s="274"/>
      <c r="W4314" s="276"/>
    </row>
    <row r="4315" spans="19:23">
      <c r="S4315" s="275"/>
      <c r="T4315" s="274"/>
      <c r="W4315" s="276"/>
    </row>
    <row r="4316" spans="19:23">
      <c r="S4316" s="275"/>
      <c r="T4316" s="274"/>
      <c r="W4316" s="276"/>
    </row>
    <row r="4317" spans="19:23">
      <c r="S4317" s="275"/>
      <c r="T4317" s="274"/>
      <c r="W4317" s="276"/>
    </row>
    <row r="4318" spans="19:23">
      <c r="S4318" s="275"/>
      <c r="T4318" s="274"/>
      <c r="W4318" s="276"/>
    </row>
    <row r="4319" spans="19:23">
      <c r="S4319" s="275"/>
      <c r="T4319" s="274"/>
      <c r="W4319" s="276"/>
    </row>
    <row r="4320" spans="19:23">
      <c r="S4320" s="275"/>
      <c r="T4320" s="274"/>
      <c r="W4320" s="276"/>
    </row>
    <row r="4321" spans="19:23">
      <c r="S4321" s="275"/>
      <c r="T4321" s="274"/>
      <c r="W4321" s="276"/>
    </row>
    <row r="4322" spans="19:23">
      <c r="S4322" s="275"/>
      <c r="T4322" s="274"/>
      <c r="W4322" s="276"/>
    </row>
    <row r="4323" spans="19:23">
      <c r="S4323" s="275"/>
      <c r="T4323" s="274"/>
      <c r="W4323" s="276"/>
    </row>
    <row r="4324" spans="19:23">
      <c r="S4324" s="275"/>
      <c r="T4324" s="274"/>
      <c r="W4324" s="276"/>
    </row>
    <row r="4325" spans="19:23">
      <c r="S4325" s="275"/>
      <c r="T4325" s="274"/>
      <c r="W4325" s="276"/>
    </row>
    <row r="4326" spans="19:23">
      <c r="S4326" s="275"/>
      <c r="T4326" s="274"/>
      <c r="W4326" s="276"/>
    </row>
    <row r="4327" spans="19:23">
      <c r="S4327" s="275"/>
      <c r="T4327" s="274"/>
      <c r="W4327" s="276"/>
    </row>
    <row r="4328" spans="19:23">
      <c r="S4328" s="275"/>
      <c r="T4328" s="274"/>
      <c r="W4328" s="276"/>
    </row>
    <row r="4329" spans="19:23">
      <c r="S4329" s="275"/>
      <c r="T4329" s="274"/>
      <c r="W4329" s="276"/>
    </row>
    <row r="4330" spans="19:23">
      <c r="S4330" s="275"/>
      <c r="T4330" s="274"/>
      <c r="W4330" s="276"/>
    </row>
    <row r="4331" spans="19:23">
      <c r="S4331" s="275"/>
      <c r="T4331" s="274"/>
      <c r="W4331" s="276"/>
    </row>
    <row r="4332" spans="19:23">
      <c r="S4332" s="275"/>
      <c r="T4332" s="274"/>
      <c r="W4332" s="276"/>
    </row>
    <row r="4333" spans="19:23">
      <c r="S4333" s="275"/>
      <c r="T4333" s="274"/>
      <c r="W4333" s="276"/>
    </row>
    <row r="4334" spans="19:23">
      <c r="S4334" s="275"/>
      <c r="T4334" s="274"/>
      <c r="W4334" s="276"/>
    </row>
    <row r="4335" spans="19:23">
      <c r="S4335" s="275"/>
      <c r="T4335" s="274"/>
      <c r="W4335" s="276"/>
    </row>
    <row r="4336" spans="19:23">
      <c r="S4336" s="275"/>
      <c r="T4336" s="274"/>
      <c r="W4336" s="276"/>
    </row>
    <row r="4337" spans="19:23">
      <c r="S4337" s="275"/>
      <c r="T4337" s="274"/>
      <c r="W4337" s="276"/>
    </row>
    <row r="4338" spans="19:23">
      <c r="S4338" s="275"/>
      <c r="T4338" s="274"/>
      <c r="W4338" s="276"/>
    </row>
    <row r="4339" spans="19:23">
      <c r="S4339" s="275"/>
      <c r="T4339" s="274"/>
      <c r="W4339" s="276"/>
    </row>
    <row r="4340" spans="19:23">
      <c r="S4340" s="275"/>
      <c r="T4340" s="274"/>
      <c r="W4340" s="276"/>
    </row>
    <row r="4341" spans="19:23">
      <c r="S4341" s="275"/>
      <c r="T4341" s="274"/>
      <c r="W4341" s="276"/>
    </row>
    <row r="4342" spans="19:23">
      <c r="S4342" s="275"/>
      <c r="T4342" s="274"/>
      <c r="W4342" s="276"/>
    </row>
    <row r="4343" spans="19:23">
      <c r="S4343" s="275"/>
      <c r="T4343" s="274"/>
      <c r="W4343" s="276"/>
    </row>
    <row r="4344" spans="19:23">
      <c r="S4344" s="275"/>
      <c r="T4344" s="274"/>
      <c r="W4344" s="276"/>
    </row>
    <row r="4345" spans="19:23">
      <c r="S4345" s="275"/>
      <c r="T4345" s="274"/>
      <c r="W4345" s="276"/>
    </row>
    <row r="4346" spans="19:23">
      <c r="S4346" s="275"/>
      <c r="T4346" s="274"/>
      <c r="W4346" s="276"/>
    </row>
    <row r="4347" spans="19:23">
      <c r="S4347" s="275"/>
      <c r="T4347" s="274"/>
      <c r="W4347" s="276"/>
    </row>
    <row r="4348" spans="19:23">
      <c r="S4348" s="275"/>
      <c r="T4348" s="274"/>
      <c r="W4348" s="276"/>
    </row>
    <row r="4349" spans="19:23">
      <c r="S4349" s="275"/>
      <c r="T4349" s="274"/>
      <c r="W4349" s="276"/>
    </row>
    <row r="4350" spans="19:23">
      <c r="S4350" s="275"/>
      <c r="T4350" s="274"/>
      <c r="W4350" s="276"/>
    </row>
    <row r="4351" spans="19:23">
      <c r="S4351" s="275"/>
      <c r="T4351" s="274"/>
      <c r="W4351" s="276"/>
    </row>
    <row r="4352" spans="19:23">
      <c r="S4352" s="275"/>
      <c r="T4352" s="274"/>
      <c r="W4352" s="276"/>
    </row>
    <row r="4353" spans="19:23">
      <c r="S4353" s="275"/>
      <c r="T4353" s="274"/>
      <c r="W4353" s="276"/>
    </row>
    <row r="4354" spans="19:23">
      <c r="S4354" s="275"/>
      <c r="T4354" s="274"/>
      <c r="W4354" s="276"/>
    </row>
    <row r="4355" spans="19:23">
      <c r="S4355" s="275"/>
      <c r="T4355" s="274"/>
      <c r="W4355" s="276"/>
    </row>
    <row r="4356" spans="19:23">
      <c r="S4356" s="275"/>
      <c r="T4356" s="274"/>
      <c r="W4356" s="276"/>
    </row>
    <row r="4357" spans="19:23">
      <c r="S4357" s="275"/>
      <c r="T4357" s="274"/>
      <c r="W4357" s="276"/>
    </row>
    <row r="4358" spans="19:23">
      <c r="S4358" s="275"/>
      <c r="T4358" s="274"/>
      <c r="W4358" s="276"/>
    </row>
    <row r="4359" spans="19:23">
      <c r="S4359" s="275"/>
      <c r="T4359" s="274"/>
      <c r="W4359" s="276"/>
    </row>
    <row r="4360" spans="19:23">
      <c r="S4360" s="275"/>
      <c r="T4360" s="274"/>
      <c r="W4360" s="276"/>
    </row>
    <row r="4361" spans="19:23">
      <c r="S4361" s="275"/>
      <c r="T4361" s="274"/>
      <c r="W4361" s="276"/>
    </row>
    <row r="4362" spans="19:23">
      <c r="S4362" s="275"/>
      <c r="T4362" s="274"/>
      <c r="W4362" s="276"/>
    </row>
    <row r="4363" spans="19:23">
      <c r="S4363" s="275"/>
      <c r="T4363" s="274"/>
      <c r="W4363" s="276"/>
    </row>
    <row r="4364" spans="19:23">
      <c r="S4364" s="275"/>
      <c r="T4364" s="274"/>
      <c r="W4364" s="276"/>
    </row>
    <row r="4365" spans="19:23">
      <c r="S4365" s="275"/>
      <c r="T4365" s="274"/>
      <c r="W4365" s="276"/>
    </row>
    <row r="4366" spans="19:23">
      <c r="S4366" s="275"/>
      <c r="T4366" s="274"/>
      <c r="W4366" s="276"/>
    </row>
    <row r="4367" spans="19:23">
      <c r="S4367" s="275"/>
      <c r="T4367" s="274"/>
      <c r="W4367" s="276"/>
    </row>
    <row r="4368" spans="19:23">
      <c r="S4368" s="275"/>
      <c r="T4368" s="274"/>
      <c r="W4368" s="276"/>
    </row>
    <row r="4369" spans="19:23">
      <c r="S4369" s="275"/>
      <c r="T4369" s="274"/>
      <c r="W4369" s="276"/>
    </row>
    <row r="4370" spans="19:23">
      <c r="S4370" s="275"/>
      <c r="T4370" s="274"/>
      <c r="W4370" s="276"/>
    </row>
    <row r="4371" spans="19:23">
      <c r="S4371" s="275"/>
      <c r="T4371" s="274"/>
      <c r="W4371" s="276"/>
    </row>
    <row r="4372" spans="19:23">
      <c r="S4372" s="275"/>
      <c r="T4372" s="274"/>
      <c r="W4372" s="276"/>
    </row>
    <row r="4373" spans="19:23">
      <c r="S4373" s="275"/>
      <c r="T4373" s="274"/>
      <c r="W4373" s="276"/>
    </row>
    <row r="4374" spans="19:23">
      <c r="S4374" s="275"/>
      <c r="T4374" s="274"/>
      <c r="W4374" s="276"/>
    </row>
    <row r="4375" spans="19:23">
      <c r="S4375" s="275"/>
      <c r="T4375" s="274"/>
      <c r="W4375" s="276"/>
    </row>
    <row r="4376" spans="19:23">
      <c r="S4376" s="275"/>
      <c r="T4376" s="274"/>
      <c r="W4376" s="276"/>
    </row>
    <row r="4377" spans="19:23">
      <c r="S4377" s="275"/>
      <c r="T4377" s="274"/>
      <c r="W4377" s="276"/>
    </row>
    <row r="4378" spans="19:23">
      <c r="S4378" s="275"/>
      <c r="T4378" s="274"/>
      <c r="W4378" s="276"/>
    </row>
    <row r="4379" spans="19:23">
      <c r="S4379" s="275"/>
      <c r="T4379" s="274"/>
      <c r="W4379" s="276"/>
    </row>
    <row r="4380" spans="19:23">
      <c r="S4380" s="275"/>
      <c r="T4380" s="274"/>
      <c r="W4380" s="276"/>
    </row>
    <row r="4381" spans="19:23">
      <c r="S4381" s="275"/>
      <c r="T4381" s="274"/>
      <c r="W4381" s="276"/>
    </row>
    <row r="4382" spans="19:23">
      <c r="S4382" s="275"/>
      <c r="T4382" s="274"/>
      <c r="W4382" s="276"/>
    </row>
    <row r="4383" spans="19:23">
      <c r="S4383" s="275"/>
      <c r="T4383" s="274"/>
      <c r="W4383" s="276"/>
    </row>
    <row r="4384" spans="19:23">
      <c r="S4384" s="275"/>
      <c r="T4384" s="274"/>
      <c r="W4384" s="276"/>
    </row>
    <row r="4385" spans="19:23">
      <c r="S4385" s="275"/>
      <c r="T4385" s="274"/>
      <c r="W4385" s="276"/>
    </row>
    <row r="4386" spans="19:23">
      <c r="S4386" s="275"/>
      <c r="T4386" s="274"/>
      <c r="W4386" s="276"/>
    </row>
    <row r="4387" spans="19:23">
      <c r="S4387" s="275"/>
      <c r="T4387" s="274"/>
      <c r="W4387" s="276"/>
    </row>
    <row r="4388" spans="19:23">
      <c r="S4388" s="275"/>
      <c r="T4388" s="274"/>
      <c r="W4388" s="276"/>
    </row>
    <row r="4389" spans="19:23">
      <c r="S4389" s="275"/>
      <c r="T4389" s="274"/>
      <c r="W4389" s="276"/>
    </row>
    <row r="4390" spans="19:23">
      <c r="S4390" s="275"/>
      <c r="T4390" s="274"/>
      <c r="W4390" s="276"/>
    </row>
    <row r="4391" spans="19:23">
      <c r="S4391" s="275"/>
      <c r="T4391" s="274"/>
      <c r="W4391" s="276"/>
    </row>
    <row r="4392" spans="19:23">
      <c r="S4392" s="275"/>
      <c r="T4392" s="274"/>
      <c r="W4392" s="276"/>
    </row>
    <row r="4393" spans="19:23">
      <c r="S4393" s="275"/>
      <c r="T4393" s="274"/>
      <c r="W4393" s="276"/>
    </row>
    <row r="4394" spans="19:23">
      <c r="S4394" s="275"/>
      <c r="T4394" s="274"/>
      <c r="W4394" s="276"/>
    </row>
    <row r="4395" spans="19:23">
      <c r="S4395" s="275"/>
      <c r="T4395" s="274"/>
      <c r="W4395" s="276"/>
    </row>
    <row r="4396" spans="19:23">
      <c r="S4396" s="275"/>
      <c r="T4396" s="274"/>
      <c r="W4396" s="276"/>
    </row>
    <row r="4397" spans="19:23">
      <c r="S4397" s="275"/>
      <c r="T4397" s="274"/>
      <c r="W4397" s="276"/>
    </row>
    <row r="4398" spans="19:23">
      <c r="S4398" s="275"/>
      <c r="T4398" s="274"/>
      <c r="W4398" s="276"/>
    </row>
    <row r="4399" spans="19:23">
      <c r="S4399" s="275"/>
      <c r="T4399" s="274"/>
      <c r="W4399" s="276"/>
    </row>
    <row r="4400" spans="19:23">
      <c r="S4400" s="275"/>
      <c r="T4400" s="274"/>
      <c r="W4400" s="276"/>
    </row>
    <row r="4401" spans="19:23">
      <c r="S4401" s="275"/>
      <c r="T4401" s="274"/>
      <c r="W4401" s="276"/>
    </row>
    <row r="4402" spans="19:23">
      <c r="S4402" s="275"/>
      <c r="T4402" s="274"/>
      <c r="W4402" s="276"/>
    </row>
    <row r="4403" spans="19:23">
      <c r="S4403" s="275"/>
      <c r="T4403" s="274"/>
      <c r="W4403" s="276"/>
    </row>
    <row r="4404" spans="19:23">
      <c r="S4404" s="275"/>
      <c r="T4404" s="274"/>
      <c r="W4404" s="276"/>
    </row>
    <row r="4405" spans="19:23">
      <c r="S4405" s="275"/>
      <c r="T4405" s="274"/>
      <c r="W4405" s="276"/>
    </row>
    <row r="4406" spans="19:23">
      <c r="S4406" s="275"/>
      <c r="T4406" s="274"/>
      <c r="W4406" s="276"/>
    </row>
    <row r="4407" spans="19:23">
      <c r="S4407" s="275"/>
      <c r="T4407" s="274"/>
      <c r="W4407" s="276"/>
    </row>
    <row r="4408" spans="19:23">
      <c r="S4408" s="275"/>
      <c r="T4408" s="274"/>
      <c r="W4408" s="276"/>
    </row>
    <row r="4409" spans="19:23">
      <c r="S4409" s="275"/>
      <c r="T4409" s="274"/>
      <c r="W4409" s="276"/>
    </row>
    <row r="4410" spans="19:23">
      <c r="S4410" s="275"/>
      <c r="T4410" s="274"/>
      <c r="W4410" s="276"/>
    </row>
    <row r="4411" spans="19:23">
      <c r="S4411" s="275"/>
      <c r="T4411" s="274"/>
      <c r="W4411" s="276"/>
    </row>
    <row r="4412" spans="19:23">
      <c r="S4412" s="275"/>
      <c r="T4412" s="274"/>
      <c r="W4412" s="276"/>
    </row>
    <row r="4413" spans="19:23">
      <c r="S4413" s="275"/>
      <c r="T4413" s="274"/>
      <c r="W4413" s="276"/>
    </row>
    <row r="4414" spans="19:23">
      <c r="S4414" s="275"/>
      <c r="T4414" s="274"/>
      <c r="W4414" s="276"/>
    </row>
    <row r="4415" spans="19:23">
      <c r="S4415" s="275"/>
      <c r="T4415" s="274"/>
      <c r="W4415" s="276"/>
    </row>
    <row r="4416" spans="19:23">
      <c r="S4416" s="275"/>
      <c r="T4416" s="274"/>
      <c r="W4416" s="276"/>
    </row>
    <row r="4417" spans="19:23">
      <c r="S4417" s="275"/>
      <c r="T4417" s="274"/>
      <c r="W4417" s="276"/>
    </row>
    <row r="4418" spans="19:23">
      <c r="S4418" s="275"/>
      <c r="T4418" s="274"/>
      <c r="W4418" s="276"/>
    </row>
    <row r="4419" spans="19:23">
      <c r="S4419" s="275"/>
      <c r="T4419" s="274"/>
      <c r="W4419" s="276"/>
    </row>
    <row r="4420" spans="19:23">
      <c r="S4420" s="275"/>
      <c r="T4420" s="274"/>
      <c r="W4420" s="276"/>
    </row>
    <row r="4421" spans="19:23">
      <c r="S4421" s="275"/>
      <c r="T4421" s="274"/>
      <c r="W4421" s="276"/>
    </row>
    <row r="4422" spans="19:23">
      <c r="S4422" s="275"/>
      <c r="T4422" s="274"/>
      <c r="W4422" s="276"/>
    </row>
    <row r="4423" spans="19:23">
      <c r="S4423" s="275"/>
      <c r="T4423" s="274"/>
      <c r="W4423" s="276"/>
    </row>
    <row r="4424" spans="19:23">
      <c r="S4424" s="275"/>
      <c r="T4424" s="274"/>
      <c r="W4424" s="276"/>
    </row>
    <row r="4425" spans="19:23">
      <c r="S4425" s="275"/>
      <c r="T4425" s="274"/>
      <c r="W4425" s="276"/>
    </row>
    <row r="4426" spans="19:23">
      <c r="S4426" s="275"/>
      <c r="T4426" s="274"/>
      <c r="W4426" s="276"/>
    </row>
    <row r="4427" spans="19:23">
      <c r="S4427" s="275"/>
      <c r="T4427" s="274"/>
      <c r="W4427" s="276"/>
    </row>
    <row r="4428" spans="19:23">
      <c r="S4428" s="275"/>
      <c r="T4428" s="274"/>
      <c r="W4428" s="276"/>
    </row>
    <row r="4429" spans="19:23">
      <c r="S4429" s="275"/>
      <c r="T4429" s="274"/>
      <c r="W4429" s="276"/>
    </row>
    <row r="4430" spans="19:23">
      <c r="S4430" s="275"/>
      <c r="T4430" s="274"/>
      <c r="W4430" s="276"/>
    </row>
    <row r="4431" spans="19:23">
      <c r="S4431" s="275"/>
      <c r="T4431" s="274"/>
      <c r="W4431" s="276"/>
    </row>
    <row r="4432" spans="19:23">
      <c r="S4432" s="275"/>
      <c r="T4432" s="274"/>
      <c r="W4432" s="276"/>
    </row>
    <row r="4433" spans="19:23">
      <c r="S4433" s="275"/>
      <c r="T4433" s="274"/>
      <c r="W4433" s="276"/>
    </row>
    <row r="4434" spans="19:23">
      <c r="S4434" s="275"/>
      <c r="T4434" s="274"/>
      <c r="W4434" s="276"/>
    </row>
    <row r="4435" spans="19:23">
      <c r="S4435" s="275"/>
      <c r="T4435" s="274"/>
      <c r="W4435" s="276"/>
    </row>
    <row r="4436" spans="19:23">
      <c r="S4436" s="275"/>
      <c r="T4436" s="274"/>
      <c r="W4436" s="276"/>
    </row>
    <row r="4437" spans="19:23">
      <c r="S4437" s="275"/>
      <c r="T4437" s="274"/>
      <c r="W4437" s="276"/>
    </row>
    <row r="4438" spans="19:23">
      <c r="S4438" s="275"/>
      <c r="T4438" s="274"/>
      <c r="W4438" s="276"/>
    </row>
    <row r="4439" spans="19:23">
      <c r="S4439" s="275"/>
      <c r="T4439" s="274"/>
      <c r="W4439" s="276"/>
    </row>
    <row r="4440" spans="19:23">
      <c r="S4440" s="275"/>
      <c r="T4440" s="274"/>
      <c r="W4440" s="276"/>
    </row>
    <row r="4441" spans="19:23">
      <c r="S4441" s="275"/>
      <c r="T4441" s="274"/>
      <c r="W4441" s="276"/>
    </row>
    <row r="4442" spans="19:23">
      <c r="S4442" s="275"/>
      <c r="T4442" s="274"/>
      <c r="W4442" s="276"/>
    </row>
    <row r="4443" spans="19:23">
      <c r="S4443" s="275"/>
      <c r="T4443" s="274"/>
      <c r="W4443" s="276"/>
    </row>
    <row r="4444" spans="19:23">
      <c r="S4444" s="275"/>
      <c r="T4444" s="274"/>
      <c r="W4444" s="276"/>
    </row>
    <row r="4445" spans="19:23">
      <c r="S4445" s="275"/>
      <c r="T4445" s="274"/>
      <c r="W4445" s="276"/>
    </row>
    <row r="4446" spans="19:23">
      <c r="S4446" s="275"/>
      <c r="T4446" s="274"/>
      <c r="W4446" s="276"/>
    </row>
    <row r="4447" spans="19:23">
      <c r="S4447" s="275"/>
      <c r="T4447" s="274"/>
      <c r="W4447" s="276"/>
    </row>
    <row r="4448" spans="19:23">
      <c r="S4448" s="275"/>
      <c r="T4448" s="274"/>
      <c r="W4448" s="276"/>
    </row>
    <row r="4449" spans="19:23">
      <c r="S4449" s="275"/>
      <c r="T4449" s="274"/>
      <c r="W4449" s="276"/>
    </row>
    <row r="4450" spans="19:23">
      <c r="S4450" s="275"/>
      <c r="T4450" s="274"/>
      <c r="W4450" s="276"/>
    </row>
    <row r="4451" spans="19:23">
      <c r="S4451" s="275"/>
      <c r="T4451" s="274"/>
      <c r="W4451" s="276"/>
    </row>
    <row r="4452" spans="19:23">
      <c r="S4452" s="275"/>
      <c r="T4452" s="274"/>
      <c r="W4452" s="276"/>
    </row>
    <row r="4453" spans="19:23">
      <c r="S4453" s="275"/>
      <c r="T4453" s="274"/>
      <c r="W4453" s="276"/>
    </row>
    <row r="4454" spans="19:23">
      <c r="S4454" s="275"/>
      <c r="T4454" s="274"/>
      <c r="W4454" s="276"/>
    </row>
    <row r="4455" spans="19:23">
      <c r="S4455" s="275"/>
      <c r="T4455" s="274"/>
      <c r="W4455" s="276"/>
    </row>
    <row r="4456" spans="19:23">
      <c r="S4456" s="275"/>
      <c r="T4456" s="274"/>
      <c r="W4456" s="276"/>
    </row>
    <row r="4457" spans="19:23">
      <c r="S4457" s="275"/>
      <c r="T4457" s="274"/>
      <c r="W4457" s="276"/>
    </row>
    <row r="4458" spans="19:23">
      <c r="S4458" s="275"/>
      <c r="T4458" s="274"/>
      <c r="W4458" s="276"/>
    </row>
    <row r="4459" spans="19:23">
      <c r="S4459" s="275"/>
      <c r="T4459" s="274"/>
      <c r="W4459" s="276"/>
    </row>
    <row r="4460" spans="19:23">
      <c r="S4460" s="275"/>
      <c r="T4460" s="274"/>
      <c r="W4460" s="276"/>
    </row>
    <row r="4461" spans="19:23">
      <c r="S4461" s="275"/>
      <c r="T4461" s="274"/>
      <c r="W4461" s="276"/>
    </row>
    <row r="4462" spans="19:23">
      <c r="S4462" s="275"/>
      <c r="T4462" s="274"/>
      <c r="W4462" s="276"/>
    </row>
    <row r="4463" spans="19:23">
      <c r="S4463" s="275"/>
      <c r="T4463" s="274"/>
      <c r="W4463" s="276"/>
    </row>
    <row r="4464" spans="19:23">
      <c r="S4464" s="275"/>
      <c r="T4464" s="274"/>
      <c r="W4464" s="276"/>
    </row>
    <row r="4465" spans="19:23">
      <c r="S4465" s="275"/>
      <c r="T4465" s="274"/>
      <c r="W4465" s="276"/>
    </row>
    <row r="4466" spans="19:23">
      <c r="S4466" s="275"/>
      <c r="T4466" s="274"/>
      <c r="W4466" s="276"/>
    </row>
    <row r="4467" spans="19:23">
      <c r="S4467" s="275"/>
      <c r="T4467" s="274"/>
      <c r="W4467" s="276"/>
    </row>
    <row r="4468" spans="19:23">
      <c r="S4468" s="275"/>
      <c r="T4468" s="274"/>
      <c r="W4468" s="276"/>
    </row>
    <row r="4469" spans="19:23">
      <c r="S4469" s="275"/>
      <c r="T4469" s="274"/>
      <c r="W4469" s="276"/>
    </row>
    <row r="4470" spans="19:23">
      <c r="S4470" s="275"/>
      <c r="T4470" s="274"/>
      <c r="W4470" s="276"/>
    </row>
    <row r="4471" spans="19:23">
      <c r="S4471" s="275"/>
      <c r="T4471" s="274"/>
      <c r="W4471" s="276"/>
    </row>
    <row r="4472" spans="19:23">
      <c r="S4472" s="275"/>
      <c r="T4472" s="274"/>
      <c r="W4472" s="276"/>
    </row>
    <row r="4473" spans="19:23">
      <c r="S4473" s="275"/>
      <c r="T4473" s="274"/>
      <c r="W4473" s="276"/>
    </row>
    <row r="4474" spans="19:23">
      <c r="S4474" s="275"/>
      <c r="T4474" s="274"/>
      <c r="W4474" s="276"/>
    </row>
    <row r="4475" spans="19:23">
      <c r="S4475" s="275"/>
      <c r="T4475" s="274"/>
      <c r="W4475" s="276"/>
    </row>
    <row r="4476" spans="19:23">
      <c r="S4476" s="275"/>
      <c r="T4476" s="274"/>
      <c r="W4476" s="276"/>
    </row>
    <row r="4477" spans="19:23">
      <c r="S4477" s="275"/>
      <c r="T4477" s="274"/>
      <c r="W4477" s="276"/>
    </row>
    <row r="4478" spans="19:23">
      <c r="S4478" s="275"/>
      <c r="T4478" s="274"/>
      <c r="W4478" s="276"/>
    </row>
    <row r="4479" spans="19:23">
      <c r="S4479" s="275"/>
      <c r="T4479" s="274"/>
      <c r="W4479" s="276"/>
    </row>
    <row r="4480" spans="19:23">
      <c r="S4480" s="275"/>
      <c r="T4480" s="274"/>
      <c r="W4480" s="276"/>
    </row>
    <row r="4481" spans="19:23">
      <c r="S4481" s="275"/>
      <c r="T4481" s="274"/>
      <c r="W4481" s="276"/>
    </row>
    <row r="4482" spans="19:23">
      <c r="S4482" s="275"/>
      <c r="T4482" s="274"/>
      <c r="W4482" s="276"/>
    </row>
    <row r="4483" spans="19:23">
      <c r="S4483" s="275"/>
      <c r="T4483" s="274"/>
      <c r="W4483" s="276"/>
    </row>
    <row r="4484" spans="19:23">
      <c r="S4484" s="275"/>
      <c r="T4484" s="274"/>
      <c r="W4484" s="276"/>
    </row>
    <row r="4485" spans="19:23">
      <c r="S4485" s="275"/>
      <c r="T4485" s="274"/>
      <c r="W4485" s="276"/>
    </row>
    <row r="4486" spans="19:23">
      <c r="S4486" s="275"/>
      <c r="T4486" s="274"/>
      <c r="W4486" s="276"/>
    </row>
    <row r="4487" spans="19:23">
      <c r="S4487" s="275"/>
      <c r="T4487" s="274"/>
      <c r="W4487" s="276"/>
    </row>
    <row r="4488" spans="19:23">
      <c r="S4488" s="275"/>
      <c r="T4488" s="274"/>
      <c r="W4488" s="276"/>
    </row>
    <row r="4489" spans="19:23">
      <c r="S4489" s="275"/>
      <c r="T4489" s="274"/>
      <c r="W4489" s="276"/>
    </row>
    <row r="4490" spans="19:23">
      <c r="S4490" s="275"/>
      <c r="T4490" s="274"/>
      <c r="W4490" s="276"/>
    </row>
    <row r="4491" spans="19:23">
      <c r="S4491" s="275"/>
      <c r="T4491" s="274"/>
      <c r="W4491" s="276"/>
    </row>
    <row r="4492" spans="19:23">
      <c r="S4492" s="275"/>
      <c r="T4492" s="274"/>
      <c r="W4492" s="276"/>
    </row>
    <row r="4493" spans="19:23">
      <c r="S4493" s="275"/>
      <c r="T4493" s="274"/>
      <c r="W4493" s="276"/>
    </row>
    <row r="4494" spans="19:23">
      <c r="S4494" s="275"/>
      <c r="T4494" s="274"/>
      <c r="W4494" s="276"/>
    </row>
    <row r="4495" spans="19:23">
      <c r="S4495" s="275"/>
      <c r="T4495" s="274"/>
      <c r="W4495" s="276"/>
    </row>
    <row r="4496" spans="19:23">
      <c r="S4496" s="275"/>
      <c r="T4496" s="274"/>
      <c r="W4496" s="276"/>
    </row>
    <row r="4497" spans="19:23">
      <c r="S4497" s="275"/>
      <c r="T4497" s="274"/>
      <c r="W4497" s="276"/>
    </row>
    <row r="4498" spans="19:23">
      <c r="S4498" s="275"/>
      <c r="T4498" s="274"/>
      <c r="W4498" s="276"/>
    </row>
    <row r="4499" spans="19:23">
      <c r="S4499" s="275"/>
      <c r="T4499" s="274"/>
      <c r="W4499" s="276"/>
    </row>
    <row r="4500" spans="19:23">
      <c r="S4500" s="275"/>
      <c r="T4500" s="274"/>
      <c r="W4500" s="276"/>
    </row>
    <row r="4501" spans="19:23">
      <c r="S4501" s="275"/>
      <c r="T4501" s="274"/>
      <c r="W4501" s="276"/>
    </row>
    <row r="4502" spans="19:23">
      <c r="S4502" s="275"/>
      <c r="T4502" s="274"/>
      <c r="W4502" s="276"/>
    </row>
    <row r="4503" spans="19:23">
      <c r="S4503" s="275"/>
      <c r="T4503" s="274"/>
      <c r="W4503" s="276"/>
    </row>
    <row r="4504" spans="19:23">
      <c r="S4504" s="275"/>
      <c r="T4504" s="274"/>
      <c r="W4504" s="276"/>
    </row>
    <row r="4505" spans="19:23">
      <c r="S4505" s="275"/>
      <c r="T4505" s="274"/>
      <c r="W4505" s="276"/>
    </row>
    <row r="4506" spans="19:23">
      <c r="S4506" s="275"/>
      <c r="T4506" s="274"/>
      <c r="W4506" s="276"/>
    </row>
    <row r="4507" spans="19:23">
      <c r="S4507" s="275"/>
      <c r="T4507" s="274"/>
      <c r="W4507" s="276"/>
    </row>
    <row r="4508" spans="19:23">
      <c r="S4508" s="275"/>
      <c r="T4508" s="274"/>
      <c r="W4508" s="276"/>
    </row>
    <row r="4509" spans="19:23">
      <c r="S4509" s="275"/>
      <c r="T4509" s="274"/>
      <c r="W4509" s="276"/>
    </row>
    <row r="4510" spans="19:23">
      <c r="S4510" s="275"/>
      <c r="T4510" s="274"/>
      <c r="W4510" s="276"/>
    </row>
    <row r="4511" spans="19:23">
      <c r="S4511" s="275"/>
      <c r="T4511" s="274"/>
      <c r="W4511" s="276"/>
    </row>
    <row r="4512" spans="19:23">
      <c r="S4512" s="275"/>
      <c r="T4512" s="274"/>
      <c r="W4512" s="276"/>
    </row>
    <row r="4513" spans="19:23">
      <c r="S4513" s="275"/>
      <c r="T4513" s="274"/>
      <c r="W4513" s="276"/>
    </row>
    <row r="4514" spans="19:23">
      <c r="S4514" s="275"/>
      <c r="T4514" s="274"/>
      <c r="W4514" s="276"/>
    </row>
    <row r="4515" spans="19:23">
      <c r="S4515" s="275"/>
      <c r="T4515" s="274"/>
      <c r="W4515" s="276"/>
    </row>
    <row r="4516" spans="19:23">
      <c r="S4516" s="275"/>
      <c r="T4516" s="274"/>
      <c r="W4516" s="276"/>
    </row>
    <row r="4517" spans="19:23">
      <c r="S4517" s="275"/>
      <c r="T4517" s="274"/>
      <c r="W4517" s="276"/>
    </row>
    <row r="4518" spans="19:23">
      <c r="S4518" s="275"/>
      <c r="T4518" s="274"/>
      <c r="W4518" s="276"/>
    </row>
    <row r="4519" spans="19:23">
      <c r="S4519" s="275"/>
      <c r="T4519" s="274"/>
      <c r="W4519" s="276"/>
    </row>
    <row r="4520" spans="19:23">
      <c r="S4520" s="275"/>
      <c r="T4520" s="274"/>
      <c r="W4520" s="276"/>
    </row>
    <row r="4521" spans="19:23">
      <c r="S4521" s="275"/>
      <c r="T4521" s="274"/>
      <c r="W4521" s="276"/>
    </row>
    <row r="4522" spans="19:23">
      <c r="S4522" s="275"/>
      <c r="T4522" s="274"/>
      <c r="W4522" s="276"/>
    </row>
    <row r="4523" spans="19:23">
      <c r="S4523" s="275"/>
      <c r="T4523" s="274"/>
      <c r="W4523" s="276"/>
    </row>
    <row r="4524" spans="19:23">
      <c r="S4524" s="275"/>
      <c r="T4524" s="274"/>
      <c r="W4524" s="276"/>
    </row>
    <row r="4525" spans="19:23">
      <c r="S4525" s="275"/>
      <c r="T4525" s="274"/>
      <c r="W4525" s="276"/>
    </row>
    <row r="4526" spans="19:23">
      <c r="S4526" s="275"/>
      <c r="T4526" s="274"/>
      <c r="W4526" s="276"/>
    </row>
    <row r="4527" spans="19:23">
      <c r="S4527" s="275"/>
      <c r="T4527" s="274"/>
      <c r="W4527" s="276"/>
    </row>
    <row r="4528" spans="19:23">
      <c r="S4528" s="275"/>
      <c r="T4528" s="274"/>
      <c r="W4528" s="276"/>
    </row>
    <row r="4529" spans="19:23">
      <c r="S4529" s="275"/>
      <c r="T4529" s="274"/>
      <c r="W4529" s="276"/>
    </row>
    <row r="4530" spans="19:23">
      <c r="S4530" s="275"/>
      <c r="T4530" s="274"/>
      <c r="W4530" s="276"/>
    </row>
    <row r="4531" spans="19:23">
      <c r="S4531" s="275"/>
      <c r="T4531" s="274"/>
      <c r="W4531" s="276"/>
    </row>
    <row r="4532" spans="19:23">
      <c r="S4532" s="275"/>
      <c r="T4532" s="274"/>
      <c r="W4532" s="276"/>
    </row>
    <row r="4533" spans="19:23">
      <c r="S4533" s="275"/>
      <c r="T4533" s="274"/>
      <c r="W4533" s="276"/>
    </row>
    <row r="4534" spans="19:23">
      <c r="S4534" s="275"/>
      <c r="T4534" s="274"/>
      <c r="W4534" s="276"/>
    </row>
    <row r="4535" spans="19:23">
      <c r="S4535" s="275"/>
      <c r="T4535" s="274"/>
      <c r="W4535" s="276"/>
    </row>
    <row r="4536" spans="19:23">
      <c r="S4536" s="275"/>
      <c r="T4536" s="274"/>
      <c r="W4536" s="276"/>
    </row>
    <row r="4537" spans="19:23">
      <c r="S4537" s="275"/>
      <c r="T4537" s="274"/>
      <c r="W4537" s="276"/>
    </row>
    <row r="4538" spans="19:23">
      <c r="S4538" s="275"/>
      <c r="T4538" s="274"/>
      <c r="W4538" s="276"/>
    </row>
    <row r="4539" spans="19:23">
      <c r="S4539" s="275"/>
      <c r="T4539" s="274"/>
      <c r="W4539" s="276"/>
    </row>
    <row r="4540" spans="19:23">
      <c r="S4540" s="275"/>
      <c r="T4540" s="274"/>
      <c r="W4540" s="276"/>
    </row>
    <row r="4541" spans="19:23">
      <c r="S4541" s="275"/>
      <c r="T4541" s="274"/>
      <c r="W4541" s="276"/>
    </row>
    <row r="4542" spans="19:23">
      <c r="S4542" s="275"/>
      <c r="T4542" s="274"/>
      <c r="W4542" s="276"/>
    </row>
    <row r="4543" spans="19:23">
      <c r="S4543" s="275"/>
      <c r="T4543" s="274"/>
      <c r="W4543" s="276"/>
    </row>
    <row r="4544" spans="19:23">
      <c r="S4544" s="275"/>
      <c r="T4544" s="274"/>
      <c r="W4544" s="276"/>
    </row>
    <row r="4545" spans="19:23">
      <c r="S4545" s="275"/>
      <c r="T4545" s="274"/>
      <c r="W4545" s="276"/>
    </row>
    <row r="4546" spans="19:23">
      <c r="S4546" s="275"/>
      <c r="T4546" s="274"/>
      <c r="W4546" s="276"/>
    </row>
    <row r="4547" spans="19:23">
      <c r="S4547" s="275"/>
      <c r="T4547" s="274"/>
      <c r="W4547" s="276"/>
    </row>
    <row r="4548" spans="19:23">
      <c r="S4548" s="275"/>
      <c r="T4548" s="274"/>
      <c r="W4548" s="276"/>
    </row>
    <row r="4549" spans="19:23">
      <c r="S4549" s="275"/>
      <c r="T4549" s="274"/>
      <c r="W4549" s="276"/>
    </row>
    <row r="4550" spans="19:23">
      <c r="S4550" s="275"/>
      <c r="T4550" s="274"/>
      <c r="W4550" s="276"/>
    </row>
    <row r="4551" spans="19:23">
      <c r="S4551" s="275"/>
      <c r="T4551" s="274"/>
      <c r="W4551" s="276"/>
    </row>
    <row r="4552" spans="19:23">
      <c r="S4552" s="275"/>
      <c r="T4552" s="274"/>
      <c r="W4552" s="276"/>
    </row>
    <row r="4553" spans="19:23">
      <c r="S4553" s="275"/>
      <c r="T4553" s="274"/>
      <c r="W4553" s="276"/>
    </row>
    <row r="4554" spans="19:23">
      <c r="S4554" s="275"/>
      <c r="T4554" s="274"/>
      <c r="W4554" s="276"/>
    </row>
    <row r="4555" spans="19:23">
      <c r="S4555" s="275"/>
      <c r="T4555" s="274"/>
      <c r="W4555" s="276"/>
    </row>
    <row r="4556" spans="19:23">
      <c r="S4556" s="275"/>
      <c r="T4556" s="274"/>
      <c r="W4556" s="276"/>
    </row>
    <row r="4557" spans="19:23">
      <c r="S4557" s="275"/>
      <c r="T4557" s="274"/>
      <c r="W4557" s="276"/>
    </row>
    <row r="4558" spans="19:23">
      <c r="S4558" s="275"/>
      <c r="T4558" s="274"/>
      <c r="W4558" s="276"/>
    </row>
    <row r="4559" spans="19:23">
      <c r="S4559" s="275"/>
      <c r="T4559" s="274"/>
      <c r="W4559" s="276"/>
    </row>
    <row r="4560" spans="19:23">
      <c r="S4560" s="275"/>
      <c r="T4560" s="274"/>
      <c r="W4560" s="276"/>
    </row>
    <row r="4561" spans="19:23">
      <c r="S4561" s="275"/>
      <c r="T4561" s="274"/>
      <c r="W4561" s="276"/>
    </row>
    <row r="4562" spans="19:23">
      <c r="S4562" s="275"/>
      <c r="T4562" s="274"/>
      <c r="W4562" s="276"/>
    </row>
    <row r="4563" spans="19:23">
      <c r="S4563" s="275"/>
      <c r="T4563" s="274"/>
      <c r="W4563" s="276"/>
    </row>
    <row r="4564" spans="19:23">
      <c r="S4564" s="275"/>
      <c r="T4564" s="274"/>
      <c r="W4564" s="276"/>
    </row>
    <row r="4565" spans="19:23">
      <c r="S4565" s="275"/>
      <c r="T4565" s="274"/>
      <c r="W4565" s="276"/>
    </row>
    <row r="4566" spans="19:23">
      <c r="S4566" s="275"/>
      <c r="T4566" s="274"/>
      <c r="W4566" s="276"/>
    </row>
    <row r="4567" spans="19:23">
      <c r="S4567" s="275"/>
      <c r="T4567" s="274"/>
      <c r="W4567" s="276"/>
    </row>
    <row r="4568" spans="19:23">
      <c r="S4568" s="275"/>
      <c r="T4568" s="274"/>
      <c r="W4568" s="276"/>
    </row>
    <row r="4569" spans="19:23">
      <c r="S4569" s="275"/>
      <c r="T4569" s="274"/>
      <c r="W4569" s="276"/>
    </row>
    <row r="4570" spans="19:23">
      <c r="S4570" s="275"/>
      <c r="T4570" s="274"/>
      <c r="W4570" s="276"/>
    </row>
    <row r="4571" spans="19:23">
      <c r="S4571" s="275"/>
      <c r="T4571" s="274"/>
      <c r="W4571" s="276"/>
    </row>
    <row r="4572" spans="19:23">
      <c r="S4572" s="275"/>
      <c r="T4572" s="274"/>
      <c r="W4572" s="276"/>
    </row>
    <row r="4573" spans="19:23">
      <c r="S4573" s="275"/>
      <c r="T4573" s="274"/>
      <c r="W4573" s="276"/>
    </row>
    <row r="4574" spans="19:23">
      <c r="S4574" s="275"/>
      <c r="T4574" s="274"/>
      <c r="W4574" s="276"/>
    </row>
    <row r="4575" spans="19:23">
      <c r="S4575" s="275"/>
      <c r="T4575" s="274"/>
      <c r="W4575" s="276"/>
    </row>
    <row r="4576" spans="19:23">
      <c r="S4576" s="275"/>
      <c r="T4576" s="274"/>
      <c r="W4576" s="276"/>
    </row>
    <row r="4577" spans="19:23">
      <c r="S4577" s="275"/>
      <c r="T4577" s="274"/>
      <c r="W4577" s="276"/>
    </row>
    <row r="4578" spans="19:23">
      <c r="S4578" s="275"/>
      <c r="T4578" s="274"/>
      <c r="W4578" s="276"/>
    </row>
    <row r="4579" spans="19:23">
      <c r="S4579" s="275"/>
      <c r="T4579" s="274"/>
      <c r="W4579" s="276"/>
    </row>
    <row r="4580" spans="19:23">
      <c r="S4580" s="275"/>
      <c r="T4580" s="274"/>
      <c r="W4580" s="276"/>
    </row>
    <row r="4581" spans="19:23">
      <c r="S4581" s="275"/>
      <c r="T4581" s="274"/>
      <c r="W4581" s="276"/>
    </row>
    <row r="4582" spans="19:23">
      <c r="S4582" s="275"/>
      <c r="T4582" s="274"/>
      <c r="W4582" s="276"/>
    </row>
    <row r="4583" spans="19:23">
      <c r="S4583" s="275"/>
      <c r="T4583" s="274"/>
      <c r="W4583" s="276"/>
    </row>
    <row r="4584" spans="19:23">
      <c r="S4584" s="275"/>
      <c r="T4584" s="274"/>
      <c r="W4584" s="276"/>
    </row>
    <row r="4585" spans="19:23">
      <c r="S4585" s="275"/>
      <c r="T4585" s="274"/>
      <c r="W4585" s="276"/>
    </row>
    <row r="4586" spans="19:23">
      <c r="S4586" s="275"/>
      <c r="T4586" s="274"/>
      <c r="W4586" s="276"/>
    </row>
    <row r="4587" spans="19:23">
      <c r="S4587" s="275"/>
      <c r="T4587" s="274"/>
      <c r="W4587" s="276"/>
    </row>
    <row r="4588" spans="19:23">
      <c r="S4588" s="275"/>
      <c r="T4588" s="274"/>
      <c r="W4588" s="276"/>
    </row>
    <row r="4589" spans="19:23">
      <c r="S4589" s="275"/>
      <c r="T4589" s="274"/>
      <c r="W4589" s="276"/>
    </row>
    <row r="4590" spans="19:23">
      <c r="S4590" s="275"/>
      <c r="T4590" s="274"/>
      <c r="W4590" s="276"/>
    </row>
    <row r="4591" spans="19:23">
      <c r="S4591" s="275"/>
      <c r="T4591" s="274"/>
      <c r="W4591" s="276"/>
    </row>
    <row r="4592" spans="19:23">
      <c r="S4592" s="275"/>
      <c r="T4592" s="274"/>
      <c r="W4592" s="276"/>
    </row>
    <row r="4593" spans="19:23">
      <c r="S4593" s="275"/>
      <c r="T4593" s="274"/>
      <c r="W4593" s="276"/>
    </row>
    <row r="4594" spans="19:23">
      <c r="S4594" s="275"/>
      <c r="T4594" s="274"/>
      <c r="W4594" s="276"/>
    </row>
    <row r="4595" spans="19:23">
      <c r="S4595" s="275"/>
      <c r="T4595" s="274"/>
      <c r="W4595" s="276"/>
    </row>
    <row r="4596" spans="19:23">
      <c r="S4596" s="275"/>
      <c r="T4596" s="274"/>
      <c r="W4596" s="276"/>
    </row>
    <row r="4597" spans="19:23">
      <c r="S4597" s="275"/>
      <c r="T4597" s="274"/>
      <c r="W4597" s="276"/>
    </row>
    <row r="4598" spans="19:23">
      <c r="S4598" s="275"/>
      <c r="T4598" s="274"/>
      <c r="W4598" s="276"/>
    </row>
    <row r="4599" spans="19:23">
      <c r="S4599" s="275"/>
      <c r="T4599" s="274"/>
      <c r="W4599" s="276"/>
    </row>
    <row r="4600" spans="19:23">
      <c r="S4600" s="275"/>
      <c r="T4600" s="274"/>
      <c r="W4600" s="276"/>
    </row>
    <row r="4601" spans="19:23">
      <c r="S4601" s="275"/>
      <c r="T4601" s="274"/>
      <c r="W4601" s="276"/>
    </row>
    <row r="4602" spans="19:23">
      <c r="S4602" s="275"/>
      <c r="T4602" s="274"/>
      <c r="W4602" s="276"/>
    </row>
    <row r="4603" spans="19:23">
      <c r="S4603" s="275"/>
      <c r="T4603" s="274"/>
      <c r="W4603" s="276"/>
    </row>
    <row r="4604" spans="19:23">
      <c r="S4604" s="275"/>
      <c r="T4604" s="274"/>
      <c r="W4604" s="276"/>
    </row>
    <row r="4605" spans="19:23">
      <c r="S4605" s="275"/>
      <c r="T4605" s="274"/>
      <c r="W4605" s="276"/>
    </row>
    <row r="4606" spans="19:23">
      <c r="S4606" s="275"/>
      <c r="T4606" s="274"/>
      <c r="W4606" s="276"/>
    </row>
    <row r="4607" spans="19:23">
      <c r="S4607" s="275"/>
      <c r="T4607" s="274"/>
      <c r="W4607" s="276"/>
    </row>
    <row r="4608" spans="19:23">
      <c r="S4608" s="275"/>
      <c r="T4608" s="274"/>
      <c r="W4608" s="276"/>
    </row>
    <row r="4609" spans="19:23">
      <c r="S4609" s="275"/>
      <c r="T4609" s="274"/>
      <c r="W4609" s="276"/>
    </row>
    <row r="4610" spans="19:23">
      <c r="S4610" s="275"/>
      <c r="T4610" s="274"/>
      <c r="W4610" s="276"/>
    </row>
    <row r="4611" spans="19:23">
      <c r="S4611" s="275"/>
      <c r="T4611" s="274"/>
      <c r="W4611" s="276"/>
    </row>
    <row r="4612" spans="19:23">
      <c r="S4612" s="275"/>
      <c r="T4612" s="274"/>
      <c r="W4612" s="276"/>
    </row>
    <row r="4613" spans="19:23">
      <c r="S4613" s="275"/>
      <c r="T4613" s="274"/>
      <c r="W4613" s="276"/>
    </row>
    <row r="4614" spans="19:23">
      <c r="S4614" s="275"/>
      <c r="T4614" s="274"/>
      <c r="W4614" s="276"/>
    </row>
    <row r="4615" spans="19:23">
      <c r="S4615" s="275"/>
      <c r="T4615" s="274"/>
      <c r="W4615" s="276"/>
    </row>
    <row r="4616" spans="19:23">
      <c r="S4616" s="275"/>
      <c r="T4616" s="274"/>
      <c r="W4616" s="276"/>
    </row>
    <row r="4617" spans="19:23">
      <c r="S4617" s="275"/>
      <c r="T4617" s="274"/>
      <c r="W4617" s="276"/>
    </row>
    <row r="4618" spans="19:23">
      <c r="S4618" s="275"/>
      <c r="T4618" s="274"/>
      <c r="W4618" s="276"/>
    </row>
    <row r="4619" spans="19:23">
      <c r="S4619" s="275"/>
      <c r="T4619" s="274"/>
      <c r="W4619" s="276"/>
    </row>
    <row r="4620" spans="19:23">
      <c r="S4620" s="275"/>
      <c r="T4620" s="274"/>
      <c r="W4620" s="276"/>
    </row>
    <row r="4621" spans="19:23">
      <c r="S4621" s="275"/>
      <c r="T4621" s="274"/>
      <c r="W4621" s="276"/>
    </row>
    <row r="4622" spans="19:23">
      <c r="S4622" s="275"/>
      <c r="T4622" s="274"/>
      <c r="W4622" s="276"/>
    </row>
    <row r="4623" spans="19:23">
      <c r="S4623" s="275"/>
      <c r="T4623" s="274"/>
      <c r="W4623" s="276"/>
    </row>
    <row r="4624" spans="19:23">
      <c r="S4624" s="275"/>
      <c r="T4624" s="274"/>
      <c r="W4624" s="276"/>
    </row>
    <row r="4625" spans="19:23">
      <c r="S4625" s="275"/>
      <c r="T4625" s="274"/>
      <c r="W4625" s="276"/>
    </row>
    <row r="4626" spans="19:23">
      <c r="S4626" s="275"/>
      <c r="T4626" s="274"/>
      <c r="W4626" s="276"/>
    </row>
    <row r="4627" spans="19:23">
      <c r="S4627" s="275"/>
      <c r="T4627" s="274"/>
      <c r="W4627" s="276"/>
    </row>
    <row r="4628" spans="19:23">
      <c r="S4628" s="275"/>
      <c r="T4628" s="274"/>
      <c r="W4628" s="276"/>
    </row>
    <row r="4629" spans="19:23">
      <c r="S4629" s="275"/>
      <c r="T4629" s="274"/>
      <c r="W4629" s="276"/>
    </row>
    <row r="4630" spans="19:23">
      <c r="S4630" s="275"/>
      <c r="T4630" s="274"/>
      <c r="W4630" s="276"/>
    </row>
    <row r="4631" spans="19:23">
      <c r="S4631" s="275"/>
      <c r="T4631" s="274"/>
      <c r="W4631" s="276"/>
    </row>
    <row r="4632" spans="19:23">
      <c r="S4632" s="275"/>
      <c r="T4632" s="274"/>
      <c r="W4632" s="276"/>
    </row>
    <row r="4633" spans="19:23">
      <c r="S4633" s="275"/>
      <c r="T4633" s="274"/>
      <c r="W4633" s="276"/>
    </row>
    <row r="4634" spans="19:23">
      <c r="S4634" s="275"/>
      <c r="T4634" s="274"/>
      <c r="W4634" s="276"/>
    </row>
    <row r="4635" spans="19:23">
      <c r="S4635" s="275"/>
      <c r="T4635" s="274"/>
      <c r="W4635" s="276"/>
    </row>
    <row r="4636" spans="19:23">
      <c r="S4636" s="275"/>
      <c r="T4636" s="274"/>
      <c r="W4636" s="276"/>
    </row>
    <row r="4637" spans="19:23">
      <c r="S4637" s="275"/>
      <c r="T4637" s="274"/>
      <c r="W4637" s="276"/>
    </row>
    <row r="4638" spans="19:23">
      <c r="S4638" s="275"/>
      <c r="T4638" s="274"/>
      <c r="W4638" s="276"/>
    </row>
    <row r="4639" spans="19:23">
      <c r="S4639" s="275"/>
      <c r="T4639" s="274"/>
      <c r="W4639" s="276"/>
    </row>
    <row r="4640" spans="19:23">
      <c r="S4640" s="275"/>
      <c r="T4640" s="274"/>
      <c r="W4640" s="276"/>
    </row>
    <row r="4641" spans="19:23">
      <c r="S4641" s="275"/>
      <c r="T4641" s="274"/>
      <c r="W4641" s="276"/>
    </row>
    <row r="4642" spans="19:23">
      <c r="S4642" s="275"/>
      <c r="T4642" s="274"/>
      <c r="W4642" s="276"/>
    </row>
    <row r="4643" spans="19:23">
      <c r="S4643" s="275"/>
      <c r="T4643" s="274"/>
      <c r="W4643" s="276"/>
    </row>
    <row r="4644" spans="19:23">
      <c r="S4644" s="275"/>
      <c r="T4644" s="274"/>
      <c r="W4644" s="276"/>
    </row>
    <row r="4645" spans="19:23">
      <c r="S4645" s="275"/>
      <c r="T4645" s="274"/>
      <c r="W4645" s="276"/>
    </row>
    <row r="4646" spans="19:23">
      <c r="S4646" s="275"/>
      <c r="T4646" s="274"/>
      <c r="W4646" s="276"/>
    </row>
    <row r="4647" spans="19:23">
      <c r="S4647" s="275"/>
      <c r="T4647" s="274"/>
      <c r="W4647" s="276"/>
    </row>
    <row r="4648" spans="19:23">
      <c r="S4648" s="275"/>
      <c r="T4648" s="274"/>
      <c r="W4648" s="276"/>
    </row>
    <row r="4649" spans="19:23">
      <c r="S4649" s="275"/>
      <c r="T4649" s="274"/>
      <c r="W4649" s="276"/>
    </row>
    <row r="4650" spans="19:23">
      <c r="S4650" s="275"/>
      <c r="T4650" s="274"/>
      <c r="W4650" s="276"/>
    </row>
    <row r="4651" spans="19:23">
      <c r="S4651" s="275"/>
      <c r="T4651" s="274"/>
      <c r="W4651" s="276"/>
    </row>
    <row r="4652" spans="19:23">
      <c r="S4652" s="275"/>
      <c r="T4652" s="274"/>
      <c r="W4652" s="276"/>
    </row>
    <row r="4653" spans="19:23">
      <c r="S4653" s="275"/>
      <c r="T4653" s="274"/>
      <c r="W4653" s="276"/>
    </row>
    <row r="4654" spans="19:23">
      <c r="S4654" s="275"/>
      <c r="T4654" s="274"/>
      <c r="W4654" s="276"/>
    </row>
    <row r="4655" spans="19:23">
      <c r="S4655" s="275"/>
      <c r="T4655" s="274"/>
      <c r="W4655" s="276"/>
    </row>
    <row r="4656" spans="19:23">
      <c r="S4656" s="275"/>
      <c r="T4656" s="274"/>
      <c r="W4656" s="276"/>
    </row>
    <row r="4657" spans="19:23">
      <c r="S4657" s="275"/>
      <c r="T4657" s="274"/>
      <c r="W4657" s="276"/>
    </row>
    <row r="4658" spans="19:23">
      <c r="S4658" s="275"/>
      <c r="T4658" s="274"/>
      <c r="W4658" s="276"/>
    </row>
    <row r="4659" spans="19:23">
      <c r="S4659" s="275"/>
      <c r="T4659" s="274"/>
      <c r="W4659" s="276"/>
    </row>
    <row r="4660" spans="19:23">
      <c r="S4660" s="275"/>
      <c r="T4660" s="274"/>
      <c r="W4660" s="276"/>
    </row>
    <row r="4661" spans="19:23">
      <c r="S4661" s="275"/>
      <c r="T4661" s="274"/>
      <c r="W4661" s="276"/>
    </row>
    <row r="4662" spans="19:23">
      <c r="S4662" s="275"/>
      <c r="T4662" s="274"/>
      <c r="W4662" s="276"/>
    </row>
    <row r="4663" spans="19:23">
      <c r="S4663" s="275"/>
      <c r="T4663" s="274"/>
      <c r="W4663" s="276"/>
    </row>
    <row r="4664" spans="19:23">
      <c r="S4664" s="275"/>
      <c r="T4664" s="274"/>
      <c r="W4664" s="276"/>
    </row>
    <row r="4665" spans="19:23">
      <c r="S4665" s="275"/>
      <c r="T4665" s="274"/>
      <c r="W4665" s="276"/>
    </row>
    <row r="4666" spans="19:23">
      <c r="S4666" s="275"/>
      <c r="T4666" s="274"/>
      <c r="W4666" s="276"/>
    </row>
    <row r="4667" spans="19:23">
      <c r="S4667" s="275"/>
      <c r="T4667" s="274"/>
      <c r="W4667" s="276"/>
    </row>
    <row r="4668" spans="19:23">
      <c r="S4668" s="275"/>
      <c r="T4668" s="274"/>
      <c r="W4668" s="276"/>
    </row>
    <row r="4669" spans="19:23">
      <c r="S4669" s="275"/>
      <c r="T4669" s="274"/>
      <c r="W4669" s="276"/>
    </row>
    <row r="4670" spans="19:23">
      <c r="S4670" s="275"/>
      <c r="T4670" s="274"/>
      <c r="W4670" s="276"/>
    </row>
    <row r="4671" spans="19:23">
      <c r="S4671" s="275"/>
      <c r="T4671" s="274"/>
      <c r="W4671" s="276"/>
    </row>
    <row r="4672" spans="19:23">
      <c r="S4672" s="275"/>
      <c r="T4672" s="274"/>
      <c r="W4672" s="276"/>
    </row>
    <row r="4673" spans="19:23">
      <c r="S4673" s="275"/>
      <c r="T4673" s="274"/>
      <c r="W4673" s="276"/>
    </row>
    <row r="4674" spans="19:23">
      <c r="S4674" s="275"/>
      <c r="T4674" s="274"/>
      <c r="W4674" s="276"/>
    </row>
    <row r="4675" spans="19:23">
      <c r="S4675" s="275"/>
      <c r="T4675" s="274"/>
      <c r="W4675" s="276"/>
    </row>
    <row r="4676" spans="19:23">
      <c r="S4676" s="275"/>
      <c r="T4676" s="274"/>
      <c r="W4676" s="276"/>
    </row>
    <row r="4677" spans="19:23">
      <c r="S4677" s="275"/>
      <c r="T4677" s="274"/>
      <c r="W4677" s="276"/>
    </row>
    <row r="4678" spans="19:23">
      <c r="S4678" s="275"/>
      <c r="T4678" s="274"/>
      <c r="W4678" s="276"/>
    </row>
    <row r="4679" spans="19:23">
      <c r="S4679" s="275"/>
      <c r="T4679" s="274"/>
      <c r="W4679" s="276"/>
    </row>
    <row r="4680" spans="19:23">
      <c r="S4680" s="275"/>
      <c r="T4680" s="274"/>
      <c r="W4680" s="276"/>
    </row>
    <row r="4681" spans="19:23">
      <c r="S4681" s="275"/>
      <c r="T4681" s="274"/>
      <c r="W4681" s="276"/>
    </row>
    <row r="4682" spans="19:23">
      <c r="S4682" s="275"/>
      <c r="T4682" s="274"/>
      <c r="W4682" s="276"/>
    </row>
    <row r="4683" spans="19:23">
      <c r="S4683" s="275"/>
      <c r="T4683" s="274"/>
      <c r="W4683" s="276"/>
    </row>
    <row r="4684" spans="19:23">
      <c r="S4684" s="275"/>
      <c r="T4684" s="274"/>
      <c r="W4684" s="276"/>
    </row>
    <row r="4685" spans="19:23">
      <c r="S4685" s="275"/>
      <c r="T4685" s="274"/>
      <c r="W4685" s="276"/>
    </row>
    <row r="4686" spans="19:23">
      <c r="S4686" s="275"/>
      <c r="T4686" s="274"/>
      <c r="W4686" s="276"/>
    </row>
    <row r="4687" spans="19:23">
      <c r="S4687" s="275"/>
      <c r="T4687" s="274"/>
      <c r="W4687" s="276"/>
    </row>
    <row r="4688" spans="19:23">
      <c r="S4688" s="275"/>
      <c r="T4688" s="274"/>
      <c r="W4688" s="276"/>
    </row>
    <row r="4689" spans="19:23">
      <c r="S4689" s="275"/>
      <c r="T4689" s="274"/>
      <c r="W4689" s="276"/>
    </row>
    <row r="4690" spans="19:23">
      <c r="S4690" s="275"/>
      <c r="T4690" s="274"/>
      <c r="W4690" s="276"/>
    </row>
    <row r="4691" spans="19:23">
      <c r="S4691" s="275"/>
      <c r="T4691" s="274"/>
      <c r="W4691" s="276"/>
    </row>
    <row r="4692" spans="19:23">
      <c r="S4692" s="275"/>
      <c r="T4692" s="274"/>
      <c r="W4692" s="276"/>
    </row>
    <row r="4693" spans="19:23">
      <c r="S4693" s="275"/>
      <c r="T4693" s="274"/>
      <c r="W4693" s="276"/>
    </row>
    <row r="4694" spans="19:23">
      <c r="S4694" s="275"/>
      <c r="T4694" s="274"/>
      <c r="W4694" s="276"/>
    </row>
    <row r="4695" spans="19:23">
      <c r="S4695" s="275"/>
      <c r="T4695" s="274"/>
      <c r="W4695" s="276"/>
    </row>
    <row r="4696" spans="19:23">
      <c r="S4696" s="275"/>
      <c r="T4696" s="274"/>
      <c r="W4696" s="276"/>
    </row>
    <row r="4697" spans="19:23">
      <c r="S4697" s="275"/>
      <c r="T4697" s="274"/>
      <c r="W4697" s="276"/>
    </row>
    <row r="4698" spans="19:23">
      <c r="S4698" s="275"/>
      <c r="T4698" s="274"/>
      <c r="W4698" s="276"/>
    </row>
    <row r="4699" spans="19:23">
      <c r="S4699" s="275"/>
      <c r="T4699" s="274"/>
      <c r="W4699" s="276"/>
    </row>
    <row r="4700" spans="19:23">
      <c r="S4700" s="275"/>
      <c r="T4700" s="274"/>
      <c r="W4700" s="276"/>
    </row>
    <row r="4701" spans="19:23">
      <c r="S4701" s="275"/>
      <c r="T4701" s="274"/>
      <c r="W4701" s="276"/>
    </row>
    <row r="4702" spans="19:23">
      <c r="S4702" s="275"/>
      <c r="T4702" s="274"/>
      <c r="W4702" s="276"/>
    </row>
    <row r="4703" spans="19:23">
      <c r="S4703" s="275"/>
      <c r="T4703" s="274"/>
      <c r="W4703" s="276"/>
    </row>
    <row r="4704" spans="19:23">
      <c r="S4704" s="275"/>
      <c r="T4704" s="274"/>
      <c r="W4704" s="276"/>
    </row>
    <row r="4705" spans="19:23">
      <c r="S4705" s="275"/>
      <c r="T4705" s="274"/>
      <c r="W4705" s="276"/>
    </row>
    <row r="4706" spans="19:23">
      <c r="S4706" s="275"/>
      <c r="T4706" s="274"/>
      <c r="W4706" s="276"/>
    </row>
    <row r="4707" spans="19:23">
      <c r="S4707" s="275"/>
      <c r="T4707" s="274"/>
      <c r="W4707" s="276"/>
    </row>
    <row r="4708" spans="19:23">
      <c r="S4708" s="275"/>
      <c r="T4708" s="274"/>
      <c r="W4708" s="276"/>
    </row>
    <row r="4709" spans="19:23">
      <c r="S4709" s="275"/>
      <c r="T4709" s="274"/>
      <c r="W4709" s="276"/>
    </row>
    <row r="4710" spans="19:23">
      <c r="S4710" s="275"/>
      <c r="T4710" s="274"/>
      <c r="W4710" s="276"/>
    </row>
    <row r="4711" spans="19:23">
      <c r="S4711" s="275"/>
      <c r="T4711" s="274"/>
      <c r="W4711" s="276"/>
    </row>
    <row r="4712" spans="19:23">
      <c r="S4712" s="275"/>
      <c r="T4712" s="274"/>
      <c r="W4712" s="276"/>
    </row>
    <row r="4713" spans="19:23">
      <c r="S4713" s="275"/>
      <c r="T4713" s="274"/>
      <c r="W4713" s="276"/>
    </row>
    <row r="4714" spans="19:23">
      <c r="S4714" s="275"/>
      <c r="T4714" s="274"/>
      <c r="W4714" s="276"/>
    </row>
    <row r="4715" spans="19:23">
      <c r="S4715" s="275"/>
      <c r="T4715" s="274"/>
      <c r="W4715" s="276"/>
    </row>
    <row r="4716" spans="19:23">
      <c r="S4716" s="275"/>
      <c r="T4716" s="274"/>
      <c r="W4716" s="276"/>
    </row>
    <row r="4717" spans="19:23">
      <c r="S4717" s="275"/>
      <c r="T4717" s="274"/>
      <c r="W4717" s="276"/>
    </row>
    <row r="4718" spans="19:23">
      <c r="S4718" s="275"/>
      <c r="T4718" s="274"/>
      <c r="W4718" s="276"/>
    </row>
    <row r="4719" spans="19:23">
      <c r="S4719" s="275"/>
      <c r="T4719" s="274"/>
      <c r="W4719" s="276"/>
    </row>
    <row r="4720" spans="19:23">
      <c r="S4720" s="275"/>
      <c r="T4720" s="274"/>
      <c r="W4720" s="276"/>
    </row>
    <row r="4721" spans="19:23">
      <c r="S4721" s="275"/>
      <c r="T4721" s="274"/>
      <c r="W4721" s="276"/>
    </row>
    <row r="4722" spans="19:23">
      <c r="S4722" s="275"/>
      <c r="T4722" s="274"/>
      <c r="W4722" s="276"/>
    </row>
    <row r="4723" spans="19:23">
      <c r="S4723" s="275"/>
      <c r="T4723" s="274"/>
      <c r="W4723" s="276"/>
    </row>
    <row r="4724" spans="19:23">
      <c r="S4724" s="275"/>
      <c r="T4724" s="274"/>
      <c r="W4724" s="276"/>
    </row>
    <row r="4725" spans="19:23">
      <c r="S4725" s="275"/>
      <c r="T4725" s="274"/>
      <c r="W4725" s="276"/>
    </row>
    <row r="4726" spans="19:23">
      <c r="S4726" s="275"/>
      <c r="T4726" s="274"/>
      <c r="W4726" s="276"/>
    </row>
    <row r="4727" spans="19:23">
      <c r="S4727" s="275"/>
      <c r="T4727" s="274"/>
      <c r="W4727" s="276"/>
    </row>
    <row r="4728" spans="19:23">
      <c r="S4728" s="275"/>
      <c r="T4728" s="274"/>
      <c r="W4728" s="276"/>
    </row>
    <row r="4729" spans="19:23">
      <c r="S4729" s="275"/>
      <c r="T4729" s="274"/>
      <c r="W4729" s="276"/>
    </row>
    <row r="4730" spans="19:23">
      <c r="S4730" s="275"/>
      <c r="T4730" s="274"/>
      <c r="W4730" s="276"/>
    </row>
    <row r="4731" spans="19:23">
      <c r="S4731" s="275"/>
      <c r="T4731" s="274"/>
      <c r="W4731" s="276"/>
    </row>
    <row r="4732" spans="19:23">
      <c r="S4732" s="275"/>
      <c r="T4732" s="274"/>
      <c r="W4732" s="276"/>
    </row>
    <row r="4733" spans="19:23">
      <c r="S4733" s="275"/>
      <c r="T4733" s="274"/>
      <c r="W4733" s="276"/>
    </row>
    <row r="4734" spans="19:23">
      <c r="S4734" s="275"/>
      <c r="T4734" s="274"/>
      <c r="W4734" s="276"/>
    </row>
    <row r="4735" spans="19:23">
      <c r="S4735" s="275"/>
      <c r="T4735" s="274"/>
      <c r="W4735" s="276"/>
    </row>
    <row r="4736" spans="19:23">
      <c r="S4736" s="275"/>
      <c r="T4736" s="274"/>
      <c r="W4736" s="276"/>
    </row>
    <row r="4737" spans="19:23">
      <c r="S4737" s="275"/>
      <c r="T4737" s="274"/>
      <c r="W4737" s="276"/>
    </row>
    <row r="4738" spans="19:23">
      <c r="S4738" s="275"/>
      <c r="T4738" s="274"/>
      <c r="W4738" s="276"/>
    </row>
    <row r="4739" spans="19:23">
      <c r="S4739" s="275"/>
      <c r="T4739" s="274"/>
      <c r="W4739" s="276"/>
    </row>
    <row r="4740" spans="19:23">
      <c r="S4740" s="275"/>
      <c r="T4740" s="274"/>
      <c r="W4740" s="276"/>
    </row>
    <row r="4741" spans="19:23">
      <c r="S4741" s="275"/>
      <c r="T4741" s="274"/>
      <c r="W4741" s="276"/>
    </row>
    <row r="4742" spans="19:23">
      <c r="S4742" s="275"/>
      <c r="T4742" s="274"/>
      <c r="W4742" s="276"/>
    </row>
    <row r="4743" spans="19:23">
      <c r="S4743" s="275"/>
      <c r="T4743" s="274"/>
      <c r="W4743" s="276"/>
    </row>
    <row r="4744" spans="19:23">
      <c r="S4744" s="275"/>
      <c r="T4744" s="274"/>
      <c r="W4744" s="276"/>
    </row>
    <row r="4745" spans="19:23">
      <c r="S4745" s="275"/>
      <c r="T4745" s="274"/>
      <c r="W4745" s="276"/>
    </row>
    <row r="4746" spans="19:23">
      <c r="S4746" s="275"/>
      <c r="T4746" s="274"/>
      <c r="W4746" s="276"/>
    </row>
    <row r="4747" spans="19:23">
      <c r="S4747" s="275"/>
      <c r="T4747" s="274"/>
      <c r="W4747" s="276"/>
    </row>
    <row r="4748" spans="19:23">
      <c r="S4748" s="275"/>
      <c r="T4748" s="274"/>
      <c r="W4748" s="276"/>
    </row>
    <row r="4749" spans="19:23">
      <c r="S4749" s="275"/>
      <c r="T4749" s="274"/>
      <c r="W4749" s="276"/>
    </row>
    <row r="4750" spans="19:23">
      <c r="S4750" s="275"/>
      <c r="T4750" s="274"/>
      <c r="W4750" s="276"/>
    </row>
    <row r="4751" spans="19:23">
      <c r="S4751" s="275"/>
      <c r="T4751" s="274"/>
      <c r="W4751" s="276"/>
    </row>
    <row r="4752" spans="19:23">
      <c r="S4752" s="275"/>
      <c r="T4752" s="274"/>
      <c r="W4752" s="276"/>
    </row>
    <row r="4753" spans="19:23">
      <c r="S4753" s="275"/>
      <c r="T4753" s="274"/>
      <c r="W4753" s="276"/>
    </row>
    <row r="4754" spans="19:23">
      <c r="S4754" s="275"/>
      <c r="T4754" s="274"/>
      <c r="W4754" s="276"/>
    </row>
    <row r="4755" spans="19:23">
      <c r="S4755" s="275"/>
      <c r="T4755" s="274"/>
      <c r="W4755" s="276"/>
    </row>
    <row r="4756" spans="19:23">
      <c r="S4756" s="275"/>
      <c r="T4756" s="274"/>
      <c r="W4756" s="276"/>
    </row>
    <row r="4757" spans="19:23">
      <c r="S4757" s="275"/>
      <c r="T4757" s="274"/>
      <c r="W4757" s="276"/>
    </row>
    <row r="4758" spans="19:23">
      <c r="S4758" s="275"/>
      <c r="T4758" s="274"/>
      <c r="W4758" s="276"/>
    </row>
    <row r="4759" spans="19:23">
      <c r="S4759" s="275"/>
      <c r="T4759" s="274"/>
      <c r="W4759" s="276"/>
    </row>
    <row r="4760" spans="19:23">
      <c r="S4760" s="275"/>
      <c r="T4760" s="274"/>
      <c r="W4760" s="276"/>
    </row>
    <row r="4761" spans="19:23">
      <c r="S4761" s="275"/>
      <c r="T4761" s="274"/>
      <c r="W4761" s="276"/>
    </row>
    <row r="4762" spans="19:23">
      <c r="S4762" s="275"/>
      <c r="T4762" s="274"/>
      <c r="W4762" s="276"/>
    </row>
    <row r="4763" spans="19:23">
      <c r="S4763" s="275"/>
      <c r="T4763" s="274"/>
      <c r="W4763" s="276"/>
    </row>
    <row r="4764" spans="19:23">
      <c r="S4764" s="275"/>
      <c r="T4764" s="274"/>
      <c r="W4764" s="276"/>
    </row>
    <row r="4765" spans="19:23">
      <c r="S4765" s="275"/>
      <c r="T4765" s="274"/>
      <c r="W4765" s="276"/>
    </row>
    <row r="4766" spans="19:23">
      <c r="S4766" s="275"/>
      <c r="T4766" s="274"/>
      <c r="W4766" s="276"/>
    </row>
    <row r="4767" spans="19:23">
      <c r="S4767" s="275"/>
      <c r="T4767" s="274"/>
      <c r="W4767" s="276"/>
    </row>
    <row r="4768" spans="19:23">
      <c r="S4768" s="275"/>
      <c r="T4768" s="274"/>
      <c r="W4768" s="276"/>
    </row>
    <row r="4769" spans="19:23">
      <c r="S4769" s="275"/>
      <c r="T4769" s="274"/>
      <c r="W4769" s="276"/>
    </row>
    <row r="4770" spans="19:23">
      <c r="S4770" s="275"/>
      <c r="T4770" s="274"/>
      <c r="W4770" s="276"/>
    </row>
    <row r="4771" spans="19:23">
      <c r="S4771" s="275"/>
      <c r="T4771" s="274"/>
      <c r="W4771" s="276"/>
    </row>
    <row r="4772" spans="19:23">
      <c r="S4772" s="275"/>
      <c r="T4772" s="274"/>
      <c r="W4772" s="276"/>
    </row>
    <row r="4773" spans="19:23">
      <c r="S4773" s="275"/>
      <c r="T4773" s="274"/>
      <c r="W4773" s="276"/>
    </row>
    <row r="4774" spans="19:23">
      <c r="S4774" s="275"/>
      <c r="T4774" s="274"/>
      <c r="W4774" s="276"/>
    </row>
    <row r="4775" spans="19:23">
      <c r="S4775" s="275"/>
      <c r="T4775" s="274"/>
      <c r="W4775" s="276"/>
    </row>
    <row r="4776" spans="19:23">
      <c r="S4776" s="275"/>
      <c r="T4776" s="274"/>
      <c r="W4776" s="276"/>
    </row>
    <row r="4777" spans="19:23">
      <c r="S4777" s="275"/>
      <c r="T4777" s="274"/>
      <c r="W4777" s="276"/>
    </row>
    <row r="4778" spans="19:23">
      <c r="S4778" s="275"/>
      <c r="T4778" s="274"/>
      <c r="W4778" s="276"/>
    </row>
    <row r="4779" spans="19:23">
      <c r="S4779" s="275"/>
      <c r="T4779" s="274"/>
      <c r="W4779" s="276"/>
    </row>
    <row r="4780" spans="19:23">
      <c r="S4780" s="275"/>
      <c r="T4780" s="274"/>
      <c r="W4780" s="276"/>
    </row>
    <row r="4781" spans="19:23">
      <c r="S4781" s="275"/>
      <c r="T4781" s="274"/>
      <c r="W4781" s="276"/>
    </row>
    <row r="4782" spans="19:23">
      <c r="S4782" s="275"/>
      <c r="T4782" s="274"/>
      <c r="W4782" s="276"/>
    </row>
    <row r="4783" spans="19:23">
      <c r="S4783" s="275"/>
      <c r="T4783" s="274"/>
      <c r="W4783" s="276"/>
    </row>
    <row r="4784" spans="19:23">
      <c r="S4784" s="275"/>
      <c r="T4784" s="274"/>
      <c r="W4784" s="276"/>
    </row>
    <row r="4785" spans="19:23">
      <c r="S4785" s="275"/>
      <c r="T4785" s="274"/>
      <c r="W4785" s="276"/>
    </row>
    <row r="4786" spans="19:23">
      <c r="S4786" s="275"/>
      <c r="T4786" s="274"/>
      <c r="W4786" s="276"/>
    </row>
    <row r="4787" spans="19:23">
      <c r="S4787" s="275"/>
      <c r="T4787" s="274"/>
      <c r="W4787" s="276"/>
    </row>
    <row r="4788" spans="19:23">
      <c r="S4788" s="275"/>
      <c r="T4788" s="274"/>
      <c r="W4788" s="276"/>
    </row>
    <row r="4789" spans="19:23">
      <c r="S4789" s="275"/>
      <c r="T4789" s="274"/>
      <c r="W4789" s="276"/>
    </row>
    <row r="4790" spans="19:23">
      <c r="S4790" s="275"/>
      <c r="T4790" s="274"/>
      <c r="W4790" s="276"/>
    </row>
    <row r="4791" spans="19:23">
      <c r="S4791" s="275"/>
      <c r="T4791" s="274"/>
      <c r="W4791" s="276"/>
    </row>
    <row r="4792" spans="19:23">
      <c r="S4792" s="275"/>
      <c r="T4792" s="274"/>
      <c r="W4792" s="276"/>
    </row>
    <row r="4793" spans="19:23">
      <c r="S4793" s="275"/>
      <c r="T4793" s="274"/>
      <c r="W4793" s="276"/>
    </row>
    <row r="4794" spans="19:23">
      <c r="S4794" s="275"/>
      <c r="T4794" s="274"/>
      <c r="W4794" s="276"/>
    </row>
    <row r="4795" spans="19:23">
      <c r="S4795" s="275"/>
      <c r="T4795" s="274"/>
      <c r="W4795" s="276"/>
    </row>
    <row r="4796" spans="19:23">
      <c r="S4796" s="275"/>
      <c r="T4796" s="274"/>
      <c r="W4796" s="276"/>
    </row>
    <row r="4797" spans="19:23">
      <c r="S4797" s="275"/>
      <c r="T4797" s="274"/>
      <c r="W4797" s="276"/>
    </row>
    <row r="4798" spans="19:23">
      <c r="S4798" s="275"/>
      <c r="T4798" s="274"/>
      <c r="W4798" s="276"/>
    </row>
    <row r="4799" spans="19:23">
      <c r="S4799" s="275"/>
      <c r="T4799" s="274"/>
      <c r="W4799" s="276"/>
    </row>
    <row r="4800" spans="19:23">
      <c r="S4800" s="275"/>
      <c r="T4800" s="274"/>
      <c r="W4800" s="276"/>
    </row>
    <row r="4801" spans="19:23">
      <c r="S4801" s="275"/>
      <c r="T4801" s="274"/>
      <c r="W4801" s="276"/>
    </row>
    <row r="4802" spans="19:23">
      <c r="S4802" s="275"/>
      <c r="T4802" s="274"/>
      <c r="W4802" s="276"/>
    </row>
    <row r="4803" spans="19:23">
      <c r="S4803" s="275"/>
      <c r="T4803" s="274"/>
      <c r="W4803" s="276"/>
    </row>
    <row r="4804" spans="19:23">
      <c r="S4804" s="275"/>
      <c r="T4804" s="274"/>
      <c r="W4804" s="276"/>
    </row>
    <row r="4805" spans="19:23">
      <c r="S4805" s="275"/>
      <c r="T4805" s="274"/>
      <c r="W4805" s="276"/>
    </row>
    <row r="4806" spans="19:23">
      <c r="S4806" s="275"/>
      <c r="T4806" s="274"/>
      <c r="W4806" s="276"/>
    </row>
    <row r="4807" spans="19:23">
      <c r="S4807" s="275"/>
      <c r="T4807" s="274"/>
      <c r="W4807" s="276"/>
    </row>
    <row r="4808" spans="19:23">
      <c r="S4808" s="275"/>
      <c r="T4808" s="274"/>
      <c r="W4808" s="276"/>
    </row>
    <row r="4809" spans="19:23">
      <c r="S4809" s="275"/>
      <c r="T4809" s="274"/>
      <c r="W4809" s="276"/>
    </row>
    <row r="4810" spans="19:23">
      <c r="S4810" s="275"/>
      <c r="T4810" s="274"/>
      <c r="W4810" s="276"/>
    </row>
    <row r="4811" spans="19:23">
      <c r="S4811" s="275"/>
      <c r="T4811" s="274"/>
      <c r="W4811" s="276"/>
    </row>
    <row r="4812" spans="19:23">
      <c r="S4812" s="275"/>
      <c r="T4812" s="274"/>
      <c r="W4812" s="276"/>
    </row>
    <row r="4813" spans="19:23">
      <c r="S4813" s="275"/>
      <c r="T4813" s="274"/>
      <c r="W4813" s="276"/>
    </row>
    <row r="4814" spans="19:23">
      <c r="S4814" s="275"/>
      <c r="T4814" s="274"/>
      <c r="W4814" s="276"/>
    </row>
    <row r="4815" spans="19:23">
      <c r="S4815" s="275"/>
      <c r="T4815" s="274"/>
      <c r="W4815" s="276"/>
    </row>
    <row r="4816" spans="19:23">
      <c r="S4816" s="275"/>
      <c r="T4816" s="274"/>
      <c r="W4816" s="276"/>
    </row>
    <row r="4817" spans="19:23">
      <c r="S4817" s="275"/>
      <c r="T4817" s="274"/>
      <c r="W4817" s="276"/>
    </row>
    <row r="4818" spans="19:23">
      <c r="S4818" s="275"/>
      <c r="T4818" s="274"/>
      <c r="W4818" s="276"/>
    </row>
    <row r="4819" spans="19:23">
      <c r="S4819" s="275"/>
      <c r="T4819" s="274"/>
      <c r="W4819" s="276"/>
    </row>
    <row r="4820" spans="19:23">
      <c r="S4820" s="275"/>
      <c r="T4820" s="274"/>
      <c r="W4820" s="276"/>
    </row>
    <row r="4821" spans="19:23">
      <c r="S4821" s="275"/>
      <c r="T4821" s="274"/>
      <c r="W4821" s="276"/>
    </row>
    <row r="4822" spans="19:23">
      <c r="S4822" s="275"/>
      <c r="T4822" s="274"/>
      <c r="W4822" s="276"/>
    </row>
    <row r="4823" spans="19:23">
      <c r="S4823" s="275"/>
      <c r="T4823" s="274"/>
      <c r="W4823" s="276"/>
    </row>
    <row r="4824" spans="19:23">
      <c r="S4824" s="275"/>
      <c r="T4824" s="274"/>
      <c r="W4824" s="276"/>
    </row>
    <row r="4825" spans="19:23">
      <c r="S4825" s="275"/>
      <c r="T4825" s="274"/>
      <c r="W4825" s="276"/>
    </row>
    <row r="4826" spans="19:23">
      <c r="S4826" s="275"/>
      <c r="T4826" s="274"/>
      <c r="W4826" s="276"/>
    </row>
    <row r="4827" spans="19:23">
      <c r="S4827" s="275"/>
      <c r="T4827" s="274"/>
      <c r="W4827" s="276"/>
    </row>
    <row r="4828" spans="19:23">
      <c r="S4828" s="275"/>
      <c r="T4828" s="274"/>
      <c r="W4828" s="276"/>
    </row>
    <row r="4829" spans="19:23">
      <c r="S4829" s="275"/>
      <c r="T4829" s="274"/>
      <c r="W4829" s="276"/>
    </row>
    <row r="4830" spans="19:23">
      <c r="S4830" s="275"/>
      <c r="T4830" s="274"/>
      <c r="W4830" s="276"/>
    </row>
    <row r="4831" spans="19:23">
      <c r="S4831" s="275"/>
      <c r="T4831" s="274"/>
      <c r="W4831" s="276"/>
    </row>
    <row r="4832" spans="19:23">
      <c r="S4832" s="275"/>
      <c r="T4832" s="274"/>
      <c r="W4832" s="276"/>
    </row>
    <row r="4833" spans="19:23">
      <c r="S4833" s="275"/>
      <c r="T4833" s="274"/>
      <c r="W4833" s="276"/>
    </row>
    <row r="4834" spans="19:23">
      <c r="S4834" s="275"/>
      <c r="T4834" s="274"/>
      <c r="W4834" s="276"/>
    </row>
    <row r="4835" spans="19:23">
      <c r="S4835" s="275"/>
      <c r="T4835" s="274"/>
      <c r="W4835" s="276"/>
    </row>
    <row r="4836" spans="19:23">
      <c r="S4836" s="275"/>
      <c r="T4836" s="274"/>
      <c r="W4836" s="276"/>
    </row>
    <row r="4837" spans="19:23">
      <c r="S4837" s="275"/>
      <c r="T4837" s="274"/>
      <c r="W4837" s="276"/>
    </row>
    <row r="4838" spans="19:23">
      <c r="S4838" s="275"/>
      <c r="T4838" s="274"/>
      <c r="W4838" s="276"/>
    </row>
    <row r="4839" spans="19:23">
      <c r="S4839" s="275"/>
      <c r="T4839" s="274"/>
      <c r="W4839" s="276"/>
    </row>
    <row r="4840" spans="19:23">
      <c r="S4840" s="275"/>
      <c r="T4840" s="274"/>
      <c r="W4840" s="276"/>
    </row>
    <row r="4841" spans="19:23">
      <c r="S4841" s="275"/>
      <c r="T4841" s="274"/>
      <c r="W4841" s="276"/>
    </row>
    <row r="4842" spans="19:23">
      <c r="S4842" s="275"/>
      <c r="T4842" s="274"/>
      <c r="W4842" s="276"/>
    </row>
    <row r="4843" spans="19:23">
      <c r="S4843" s="275"/>
      <c r="T4843" s="274"/>
      <c r="W4843" s="276"/>
    </row>
    <row r="4844" spans="19:23">
      <c r="S4844" s="275"/>
      <c r="T4844" s="274"/>
      <c r="W4844" s="276"/>
    </row>
    <row r="4845" spans="19:23">
      <c r="S4845" s="275"/>
      <c r="T4845" s="274"/>
      <c r="W4845" s="276"/>
    </row>
    <row r="4846" spans="19:23">
      <c r="S4846" s="275"/>
      <c r="T4846" s="274"/>
      <c r="W4846" s="276"/>
    </row>
    <row r="4847" spans="19:23">
      <c r="S4847" s="275"/>
      <c r="T4847" s="274"/>
      <c r="W4847" s="276"/>
    </row>
    <row r="4848" spans="19:23">
      <c r="S4848" s="275"/>
      <c r="T4848" s="274"/>
      <c r="W4848" s="276"/>
    </row>
    <row r="4849" spans="19:23">
      <c r="S4849" s="275"/>
      <c r="T4849" s="274"/>
      <c r="W4849" s="276"/>
    </row>
    <row r="4850" spans="19:23">
      <c r="S4850" s="275"/>
      <c r="T4850" s="274"/>
      <c r="W4850" s="276"/>
    </row>
    <row r="4851" spans="19:23">
      <c r="S4851" s="275"/>
      <c r="T4851" s="274"/>
      <c r="W4851" s="276"/>
    </row>
    <row r="4852" spans="19:23">
      <c r="S4852" s="275"/>
      <c r="T4852" s="274"/>
      <c r="W4852" s="276"/>
    </row>
    <row r="4853" spans="19:23">
      <c r="S4853" s="275"/>
      <c r="T4853" s="274"/>
      <c r="W4853" s="276"/>
    </row>
    <row r="4854" spans="19:23">
      <c r="S4854" s="275"/>
      <c r="T4854" s="274"/>
      <c r="W4854" s="276"/>
    </row>
    <row r="4855" spans="19:23">
      <c r="S4855" s="275"/>
      <c r="T4855" s="274"/>
      <c r="W4855" s="276"/>
    </row>
    <row r="4856" spans="19:23">
      <c r="S4856" s="275"/>
      <c r="T4856" s="274"/>
      <c r="W4856" s="276"/>
    </row>
    <row r="4857" spans="19:23">
      <c r="S4857" s="275"/>
      <c r="T4857" s="274"/>
      <c r="W4857" s="276"/>
    </row>
    <row r="4858" spans="19:23">
      <c r="S4858" s="275"/>
      <c r="T4858" s="274"/>
      <c r="W4858" s="276"/>
    </row>
    <row r="4859" spans="19:23">
      <c r="S4859" s="275"/>
      <c r="T4859" s="274"/>
      <c r="W4859" s="276"/>
    </row>
    <row r="4860" spans="19:23">
      <c r="S4860" s="275"/>
      <c r="T4860" s="274"/>
      <c r="W4860" s="276"/>
    </row>
    <row r="4861" spans="19:23">
      <c r="S4861" s="275"/>
      <c r="T4861" s="274"/>
      <c r="W4861" s="276"/>
    </row>
    <row r="4862" spans="19:23">
      <c r="S4862" s="275"/>
      <c r="T4862" s="274"/>
      <c r="W4862" s="276"/>
    </row>
    <row r="4863" spans="19:23">
      <c r="S4863" s="275"/>
      <c r="T4863" s="274"/>
      <c r="W4863" s="276"/>
    </row>
    <row r="4864" spans="19:23">
      <c r="S4864" s="275"/>
      <c r="T4864" s="274"/>
      <c r="W4864" s="276"/>
    </row>
    <row r="4865" spans="19:23">
      <c r="S4865" s="275"/>
      <c r="T4865" s="274"/>
      <c r="W4865" s="276"/>
    </row>
    <row r="4866" spans="19:23">
      <c r="S4866" s="275"/>
      <c r="T4866" s="274"/>
      <c r="W4866" s="276"/>
    </row>
    <row r="4867" spans="19:23">
      <c r="S4867" s="275"/>
      <c r="T4867" s="274"/>
      <c r="W4867" s="276"/>
    </row>
    <row r="4868" spans="19:23">
      <c r="S4868" s="275"/>
      <c r="T4868" s="274"/>
      <c r="W4868" s="276"/>
    </row>
    <row r="4869" spans="19:23">
      <c r="S4869" s="275"/>
      <c r="T4869" s="274"/>
      <c r="W4869" s="276"/>
    </row>
    <row r="4870" spans="19:23">
      <c r="S4870" s="275"/>
      <c r="T4870" s="274"/>
      <c r="W4870" s="276"/>
    </row>
    <row r="4871" spans="19:23">
      <c r="S4871" s="275"/>
      <c r="T4871" s="274"/>
      <c r="W4871" s="276"/>
    </row>
    <row r="4872" spans="19:23">
      <c r="S4872" s="275"/>
      <c r="T4872" s="274"/>
      <c r="W4872" s="276"/>
    </row>
    <row r="4873" spans="19:23">
      <c r="S4873" s="275"/>
      <c r="T4873" s="274"/>
      <c r="W4873" s="276"/>
    </row>
    <row r="4874" spans="19:23">
      <c r="S4874" s="275"/>
      <c r="T4874" s="274"/>
      <c r="W4874" s="276"/>
    </row>
    <row r="4875" spans="19:23">
      <c r="S4875" s="275"/>
      <c r="T4875" s="274"/>
      <c r="W4875" s="276"/>
    </row>
    <row r="4876" spans="19:23">
      <c r="S4876" s="275"/>
      <c r="T4876" s="274"/>
      <c r="W4876" s="276"/>
    </row>
    <row r="4877" spans="19:23">
      <c r="S4877" s="275"/>
      <c r="T4877" s="274"/>
      <c r="W4877" s="276"/>
    </row>
    <row r="4878" spans="19:23">
      <c r="S4878" s="275"/>
      <c r="T4878" s="274"/>
      <c r="W4878" s="276"/>
    </row>
    <row r="4879" spans="19:23">
      <c r="S4879" s="275"/>
      <c r="T4879" s="274"/>
      <c r="W4879" s="276"/>
    </row>
    <row r="4880" spans="19:23">
      <c r="S4880" s="275"/>
      <c r="T4880" s="274"/>
      <c r="W4880" s="276"/>
    </row>
    <row r="4881" spans="19:23">
      <c r="S4881" s="275"/>
      <c r="T4881" s="274"/>
      <c r="W4881" s="276"/>
    </row>
    <row r="4882" spans="19:23">
      <c r="S4882" s="275"/>
      <c r="T4882" s="274"/>
      <c r="W4882" s="276"/>
    </row>
    <row r="4883" spans="19:23">
      <c r="S4883" s="275"/>
      <c r="T4883" s="274"/>
      <c r="W4883" s="276"/>
    </row>
    <row r="4884" spans="19:23">
      <c r="S4884" s="275"/>
      <c r="T4884" s="274"/>
      <c r="W4884" s="276"/>
    </row>
    <row r="4885" spans="19:23">
      <c r="S4885" s="275"/>
      <c r="T4885" s="274"/>
      <c r="W4885" s="276"/>
    </row>
    <row r="4886" spans="19:23">
      <c r="S4886" s="275"/>
      <c r="T4886" s="274"/>
      <c r="W4886" s="276"/>
    </row>
    <row r="4887" spans="19:23">
      <c r="S4887" s="275"/>
      <c r="T4887" s="274"/>
      <c r="W4887" s="276"/>
    </row>
    <row r="4888" spans="19:23">
      <c r="S4888" s="275"/>
      <c r="T4888" s="274"/>
      <c r="W4888" s="276"/>
    </row>
    <row r="4889" spans="19:23">
      <c r="S4889" s="275"/>
      <c r="T4889" s="274"/>
      <c r="W4889" s="276"/>
    </row>
    <row r="4890" spans="19:23">
      <c r="S4890" s="275"/>
      <c r="T4890" s="274"/>
      <c r="W4890" s="276"/>
    </row>
    <row r="4891" spans="19:23">
      <c r="S4891" s="275"/>
      <c r="T4891" s="274"/>
      <c r="W4891" s="276"/>
    </row>
    <row r="4892" spans="19:23">
      <c r="S4892" s="275"/>
      <c r="T4892" s="274"/>
      <c r="W4892" s="276"/>
    </row>
    <row r="4893" spans="19:23">
      <c r="S4893" s="275"/>
      <c r="T4893" s="274"/>
      <c r="W4893" s="276"/>
    </row>
    <row r="4894" spans="19:23">
      <c r="S4894" s="275"/>
      <c r="T4894" s="274"/>
      <c r="W4894" s="276"/>
    </row>
    <row r="4895" spans="19:23">
      <c r="S4895" s="275"/>
      <c r="T4895" s="274"/>
      <c r="W4895" s="276"/>
    </row>
    <row r="4896" spans="19:23">
      <c r="S4896" s="275"/>
      <c r="T4896" s="274"/>
      <c r="W4896" s="276"/>
    </row>
    <row r="4897" spans="19:23">
      <c r="S4897" s="275"/>
      <c r="T4897" s="274"/>
      <c r="W4897" s="276"/>
    </row>
    <row r="4898" spans="19:23">
      <c r="S4898" s="275"/>
      <c r="T4898" s="274"/>
      <c r="W4898" s="276"/>
    </row>
    <row r="4899" spans="19:23">
      <c r="S4899" s="275"/>
      <c r="T4899" s="274"/>
      <c r="W4899" s="276"/>
    </row>
    <row r="4900" spans="19:23">
      <c r="S4900" s="275"/>
      <c r="T4900" s="274"/>
      <c r="W4900" s="276"/>
    </row>
    <row r="4901" spans="19:23">
      <c r="S4901" s="275"/>
      <c r="T4901" s="274"/>
      <c r="W4901" s="276"/>
    </row>
    <row r="4902" spans="19:23">
      <c r="S4902" s="275"/>
      <c r="T4902" s="274"/>
      <c r="W4902" s="276"/>
    </row>
    <row r="4903" spans="19:23">
      <c r="S4903" s="275"/>
      <c r="T4903" s="274"/>
      <c r="W4903" s="276"/>
    </row>
    <row r="4904" spans="19:23">
      <c r="S4904" s="275"/>
      <c r="T4904" s="274"/>
      <c r="W4904" s="276"/>
    </row>
    <row r="4905" spans="19:23">
      <c r="S4905" s="275"/>
      <c r="T4905" s="274"/>
      <c r="W4905" s="276"/>
    </row>
    <row r="4906" spans="19:23">
      <c r="S4906" s="275"/>
      <c r="T4906" s="274"/>
      <c r="W4906" s="276"/>
    </row>
    <row r="4907" spans="19:23">
      <c r="S4907" s="275"/>
      <c r="T4907" s="274"/>
      <c r="W4907" s="276"/>
    </row>
    <row r="4908" spans="19:23">
      <c r="S4908" s="275"/>
      <c r="T4908" s="274"/>
      <c r="W4908" s="276"/>
    </row>
    <row r="4909" spans="19:23">
      <c r="S4909" s="275"/>
      <c r="T4909" s="274"/>
      <c r="W4909" s="276"/>
    </row>
    <row r="4910" spans="19:23">
      <c r="S4910" s="275"/>
      <c r="T4910" s="274"/>
      <c r="W4910" s="276"/>
    </row>
    <row r="4911" spans="19:23">
      <c r="S4911" s="275"/>
      <c r="T4911" s="274"/>
      <c r="W4911" s="276"/>
    </row>
    <row r="4912" spans="19:23">
      <c r="S4912" s="275"/>
      <c r="T4912" s="274"/>
      <c r="W4912" s="276"/>
    </row>
    <row r="4913" spans="19:23">
      <c r="S4913" s="275"/>
      <c r="T4913" s="274"/>
      <c r="W4913" s="276"/>
    </row>
    <row r="4914" spans="19:23">
      <c r="S4914" s="275"/>
      <c r="T4914" s="274"/>
      <c r="W4914" s="276"/>
    </row>
    <row r="4915" spans="19:23">
      <c r="S4915" s="275"/>
      <c r="T4915" s="274"/>
      <c r="W4915" s="276"/>
    </row>
    <row r="4916" spans="19:23">
      <c r="S4916" s="275"/>
      <c r="T4916" s="274"/>
      <c r="W4916" s="276"/>
    </row>
    <row r="4917" spans="19:23">
      <c r="S4917" s="275"/>
      <c r="T4917" s="274"/>
      <c r="W4917" s="276"/>
    </row>
    <row r="4918" spans="19:23">
      <c r="S4918" s="275"/>
      <c r="T4918" s="274"/>
      <c r="W4918" s="276"/>
    </row>
    <row r="4919" spans="19:23">
      <c r="S4919" s="275"/>
      <c r="T4919" s="274"/>
      <c r="W4919" s="276"/>
    </row>
    <row r="4920" spans="19:23">
      <c r="S4920" s="275"/>
      <c r="T4920" s="274"/>
      <c r="W4920" s="276"/>
    </row>
    <row r="4921" spans="19:23">
      <c r="S4921" s="275"/>
      <c r="T4921" s="274"/>
      <c r="W4921" s="276"/>
    </row>
    <row r="4922" spans="19:23">
      <c r="S4922" s="275"/>
      <c r="T4922" s="274"/>
      <c r="W4922" s="276"/>
    </row>
    <row r="4923" spans="19:23">
      <c r="S4923" s="275"/>
      <c r="T4923" s="274"/>
      <c r="W4923" s="276"/>
    </row>
    <row r="4924" spans="19:23">
      <c r="S4924" s="275"/>
      <c r="T4924" s="274"/>
      <c r="W4924" s="276"/>
    </row>
    <row r="4925" spans="19:23">
      <c r="S4925" s="275"/>
      <c r="T4925" s="274"/>
      <c r="W4925" s="276"/>
    </row>
    <row r="4926" spans="19:23">
      <c r="S4926" s="275"/>
      <c r="T4926" s="274"/>
      <c r="W4926" s="276"/>
    </row>
    <row r="4927" spans="19:23">
      <c r="S4927" s="275"/>
      <c r="T4927" s="274"/>
      <c r="W4927" s="276"/>
    </row>
    <row r="4928" spans="19:23">
      <c r="S4928" s="275"/>
      <c r="T4928" s="274"/>
      <c r="W4928" s="276"/>
    </row>
    <row r="4929" spans="19:23">
      <c r="S4929" s="275"/>
      <c r="T4929" s="274"/>
      <c r="W4929" s="276"/>
    </row>
    <row r="4930" spans="19:23">
      <c r="S4930" s="275"/>
      <c r="T4930" s="274"/>
      <c r="W4930" s="276"/>
    </row>
    <row r="4931" spans="19:23">
      <c r="S4931" s="275"/>
      <c r="T4931" s="274"/>
      <c r="W4931" s="276"/>
    </row>
    <row r="4932" spans="19:23">
      <c r="S4932" s="275"/>
      <c r="T4932" s="274"/>
      <c r="W4932" s="276"/>
    </row>
    <row r="4933" spans="19:23">
      <c r="S4933" s="275"/>
      <c r="T4933" s="274"/>
      <c r="W4933" s="276"/>
    </row>
    <row r="4934" spans="19:23">
      <c r="S4934" s="275"/>
      <c r="T4934" s="274"/>
      <c r="W4934" s="276"/>
    </row>
    <row r="4935" spans="19:23">
      <c r="S4935" s="275"/>
      <c r="T4935" s="274"/>
      <c r="W4935" s="276"/>
    </row>
    <row r="4936" spans="19:23">
      <c r="S4936" s="275"/>
      <c r="T4936" s="274"/>
      <c r="W4936" s="276"/>
    </row>
    <row r="4937" spans="19:23">
      <c r="S4937" s="275"/>
      <c r="T4937" s="274"/>
      <c r="W4937" s="276"/>
    </row>
    <row r="4938" spans="19:23">
      <c r="S4938" s="275"/>
      <c r="T4938" s="274"/>
      <c r="W4938" s="276"/>
    </row>
    <row r="4939" spans="19:23">
      <c r="S4939" s="275"/>
      <c r="T4939" s="274"/>
      <c r="W4939" s="276"/>
    </row>
    <row r="4940" spans="19:23">
      <c r="S4940" s="275"/>
      <c r="T4940" s="274"/>
      <c r="W4940" s="276"/>
    </row>
    <row r="4941" spans="19:23">
      <c r="S4941" s="275"/>
      <c r="T4941" s="274"/>
      <c r="W4941" s="276"/>
    </row>
    <row r="4942" spans="19:23">
      <c r="S4942" s="275"/>
      <c r="T4942" s="274"/>
      <c r="W4942" s="276"/>
    </row>
    <row r="4943" spans="19:23">
      <c r="S4943" s="275"/>
      <c r="T4943" s="274"/>
      <c r="W4943" s="276"/>
    </row>
    <row r="4944" spans="19:23">
      <c r="S4944" s="275"/>
      <c r="T4944" s="274"/>
      <c r="W4944" s="276"/>
    </row>
    <row r="4945" spans="19:23">
      <c r="S4945" s="275"/>
      <c r="T4945" s="274"/>
      <c r="W4945" s="276"/>
    </row>
    <row r="4946" spans="19:23">
      <c r="S4946" s="275"/>
      <c r="T4946" s="274"/>
      <c r="W4946" s="276"/>
    </row>
    <row r="4947" spans="19:23">
      <c r="S4947" s="275"/>
      <c r="T4947" s="274"/>
      <c r="W4947" s="276"/>
    </row>
    <row r="4948" spans="19:23">
      <c r="S4948" s="275"/>
      <c r="T4948" s="274"/>
      <c r="W4948" s="276"/>
    </row>
    <row r="4949" spans="19:23">
      <c r="S4949" s="275"/>
      <c r="T4949" s="274"/>
      <c r="W4949" s="276"/>
    </row>
    <row r="4950" spans="19:23">
      <c r="S4950" s="275"/>
      <c r="T4950" s="274"/>
      <c r="W4950" s="276"/>
    </row>
    <row r="4951" spans="19:23">
      <c r="S4951" s="275"/>
      <c r="T4951" s="274"/>
      <c r="W4951" s="276"/>
    </row>
    <row r="4952" spans="19:23">
      <c r="S4952" s="275"/>
      <c r="T4952" s="274"/>
      <c r="W4952" s="276"/>
    </row>
    <row r="4953" spans="19:23">
      <c r="S4953" s="275"/>
      <c r="T4953" s="274"/>
      <c r="W4953" s="276"/>
    </row>
    <row r="4954" spans="19:23">
      <c r="S4954" s="275"/>
      <c r="T4954" s="274"/>
      <c r="W4954" s="276"/>
    </row>
    <row r="4955" spans="19:23">
      <c r="S4955" s="275"/>
      <c r="T4955" s="274"/>
      <c r="W4955" s="276"/>
    </row>
    <row r="4956" spans="19:23">
      <c r="S4956" s="275"/>
      <c r="T4956" s="274"/>
      <c r="W4956" s="276"/>
    </row>
    <row r="4957" spans="19:23">
      <c r="S4957" s="275"/>
      <c r="T4957" s="274"/>
      <c r="W4957" s="276"/>
    </row>
    <row r="4958" spans="19:23">
      <c r="S4958" s="275"/>
      <c r="T4958" s="274"/>
      <c r="W4958" s="276"/>
    </row>
    <row r="4959" spans="19:23">
      <c r="S4959" s="275"/>
      <c r="T4959" s="274"/>
      <c r="W4959" s="276"/>
    </row>
    <row r="4960" spans="19:23">
      <c r="S4960" s="275"/>
      <c r="T4960" s="274"/>
      <c r="W4960" s="276"/>
    </row>
    <row r="4961" spans="19:23">
      <c r="S4961" s="275"/>
      <c r="T4961" s="274"/>
      <c r="W4961" s="276"/>
    </row>
    <row r="4962" spans="19:23">
      <c r="S4962" s="275"/>
      <c r="T4962" s="274"/>
      <c r="W4962" s="276"/>
    </row>
    <row r="4963" spans="19:23">
      <c r="S4963" s="275"/>
      <c r="T4963" s="274"/>
      <c r="W4963" s="276"/>
    </row>
    <row r="4964" spans="19:23">
      <c r="S4964" s="275"/>
      <c r="T4964" s="274"/>
      <c r="W4964" s="276"/>
    </row>
    <row r="4965" spans="19:23">
      <c r="S4965" s="275"/>
      <c r="T4965" s="274"/>
      <c r="W4965" s="276"/>
    </row>
    <row r="4966" spans="19:23">
      <c r="S4966" s="275"/>
      <c r="T4966" s="274"/>
      <c r="W4966" s="276"/>
    </row>
    <row r="4967" spans="19:23">
      <c r="S4967" s="275"/>
      <c r="T4967" s="274"/>
      <c r="W4967" s="276"/>
    </row>
    <row r="4968" spans="19:23">
      <c r="S4968" s="275"/>
      <c r="T4968" s="274"/>
      <c r="W4968" s="276"/>
    </row>
    <row r="4969" spans="19:23">
      <c r="S4969" s="275"/>
      <c r="T4969" s="274"/>
      <c r="W4969" s="276"/>
    </row>
    <row r="4970" spans="19:23">
      <c r="S4970" s="275"/>
      <c r="T4970" s="274"/>
      <c r="W4970" s="276"/>
    </row>
    <row r="4971" spans="19:23">
      <c r="S4971" s="275"/>
      <c r="T4971" s="274"/>
      <c r="W4971" s="276"/>
    </row>
    <row r="4972" spans="19:23">
      <c r="S4972" s="275"/>
      <c r="T4972" s="274"/>
      <c r="W4972" s="276"/>
    </row>
    <row r="4973" spans="19:23">
      <c r="S4973" s="275"/>
      <c r="T4973" s="274"/>
      <c r="W4973" s="276"/>
    </row>
    <row r="4974" spans="19:23">
      <c r="S4974" s="275"/>
      <c r="T4974" s="274"/>
      <c r="W4974" s="276"/>
    </row>
    <row r="4975" spans="19:23">
      <c r="S4975" s="275"/>
      <c r="T4975" s="274"/>
      <c r="W4975" s="276"/>
    </row>
    <row r="4976" spans="19:23">
      <c r="S4976" s="275"/>
      <c r="T4976" s="274"/>
      <c r="W4976" s="276"/>
    </row>
    <row r="4977" spans="19:23">
      <c r="S4977" s="275"/>
      <c r="T4977" s="274"/>
      <c r="W4977" s="276"/>
    </row>
    <row r="4978" spans="19:23">
      <c r="S4978" s="275"/>
      <c r="T4978" s="274"/>
      <c r="W4978" s="276"/>
    </row>
    <row r="4979" spans="19:23">
      <c r="S4979" s="275"/>
      <c r="T4979" s="274"/>
      <c r="W4979" s="276"/>
    </row>
    <row r="4980" spans="19:23">
      <c r="S4980" s="275"/>
      <c r="T4980" s="274"/>
      <c r="W4980" s="276"/>
    </row>
    <row r="4981" spans="19:23">
      <c r="S4981" s="275"/>
      <c r="T4981" s="274"/>
      <c r="W4981" s="276"/>
    </row>
    <row r="4982" spans="19:23">
      <c r="S4982" s="275"/>
      <c r="T4982" s="274"/>
      <c r="W4982" s="276"/>
    </row>
    <row r="4983" spans="19:23">
      <c r="S4983" s="275"/>
      <c r="T4983" s="274"/>
      <c r="W4983" s="276"/>
    </row>
    <row r="4984" spans="19:23">
      <c r="S4984" s="275"/>
      <c r="T4984" s="274"/>
      <c r="W4984" s="276"/>
    </row>
    <row r="4985" spans="19:23">
      <c r="S4985" s="275"/>
      <c r="T4985" s="274"/>
      <c r="W4985" s="276"/>
    </row>
    <row r="4986" spans="19:23">
      <c r="S4986" s="275"/>
      <c r="T4986" s="274"/>
      <c r="W4986" s="276"/>
    </row>
    <row r="4987" spans="19:23">
      <c r="S4987" s="275"/>
      <c r="T4987" s="274"/>
      <c r="W4987" s="276"/>
    </row>
    <row r="4988" spans="19:23">
      <c r="S4988" s="275"/>
      <c r="T4988" s="274"/>
      <c r="W4988" s="276"/>
    </row>
    <row r="4989" spans="19:23">
      <c r="S4989" s="275"/>
      <c r="T4989" s="274"/>
      <c r="W4989" s="276"/>
    </row>
    <row r="4990" spans="19:23">
      <c r="S4990" s="275"/>
      <c r="T4990" s="274"/>
      <c r="W4990" s="276"/>
    </row>
    <row r="4991" spans="19:23">
      <c r="S4991" s="275"/>
      <c r="T4991" s="274"/>
      <c r="W4991" s="276"/>
    </row>
    <row r="4992" spans="19:23">
      <c r="S4992" s="275"/>
      <c r="T4992" s="274"/>
      <c r="W4992" s="276"/>
    </row>
    <row r="4993" spans="19:23">
      <c r="S4993" s="275"/>
      <c r="T4993" s="274"/>
      <c r="W4993" s="276"/>
    </row>
    <row r="4994" spans="19:23">
      <c r="S4994" s="275"/>
      <c r="T4994" s="274"/>
      <c r="W4994" s="276"/>
    </row>
    <row r="4995" spans="19:23">
      <c r="S4995" s="275"/>
      <c r="T4995" s="274"/>
      <c r="W4995" s="276"/>
    </row>
    <row r="4996" spans="19:23">
      <c r="S4996" s="275"/>
      <c r="T4996" s="274"/>
      <c r="W4996" s="276"/>
    </row>
    <row r="4997" spans="19:23">
      <c r="S4997" s="275"/>
      <c r="T4997" s="274"/>
      <c r="W4997" s="276"/>
    </row>
    <row r="4998" spans="19:23">
      <c r="S4998" s="275"/>
      <c r="T4998" s="274"/>
      <c r="W4998" s="276"/>
    </row>
    <row r="4999" spans="19:23">
      <c r="S4999" s="275"/>
      <c r="T4999" s="274"/>
      <c r="W4999" s="276"/>
    </row>
    <row r="5000" spans="19:23">
      <c r="S5000" s="275"/>
      <c r="T5000" s="274"/>
      <c r="W5000" s="276"/>
    </row>
    <row r="5001" spans="19:23">
      <c r="S5001" s="275"/>
      <c r="T5001" s="274"/>
      <c r="W5001" s="276"/>
    </row>
    <row r="5002" spans="19:23">
      <c r="S5002" s="275"/>
      <c r="T5002" s="274"/>
      <c r="W5002" s="276"/>
    </row>
    <row r="5003" spans="19:23">
      <c r="S5003" s="275"/>
      <c r="T5003" s="274"/>
      <c r="W5003" s="276"/>
    </row>
    <row r="5004" spans="19:23">
      <c r="S5004" s="275"/>
      <c r="T5004" s="274"/>
      <c r="W5004" s="276"/>
    </row>
    <row r="5005" spans="19:23">
      <c r="S5005" s="275"/>
      <c r="T5005" s="274"/>
      <c r="W5005" s="276"/>
    </row>
    <row r="5006" spans="19:23">
      <c r="S5006" s="275"/>
      <c r="T5006" s="274"/>
      <c r="W5006" s="276"/>
    </row>
    <row r="5007" spans="19:23">
      <c r="S5007" s="275"/>
      <c r="T5007" s="274"/>
      <c r="W5007" s="276"/>
    </row>
    <row r="5008" spans="19:23">
      <c r="S5008" s="275"/>
      <c r="T5008" s="274"/>
      <c r="W5008" s="276"/>
    </row>
    <row r="5009" spans="19:23">
      <c r="S5009" s="275"/>
      <c r="T5009" s="274"/>
      <c r="W5009" s="276"/>
    </row>
    <row r="5010" spans="19:23">
      <c r="S5010" s="275"/>
      <c r="T5010" s="274"/>
      <c r="W5010" s="276"/>
    </row>
    <row r="5011" spans="19:23">
      <c r="S5011" s="275"/>
      <c r="T5011" s="274"/>
      <c r="W5011" s="276"/>
    </row>
    <row r="5012" spans="19:23">
      <c r="S5012" s="275"/>
      <c r="T5012" s="274"/>
      <c r="W5012" s="276"/>
    </row>
    <row r="5013" spans="19:23">
      <c r="S5013" s="275"/>
      <c r="T5013" s="274"/>
      <c r="W5013" s="276"/>
    </row>
    <row r="5014" spans="19:23">
      <c r="S5014" s="275"/>
      <c r="T5014" s="274"/>
      <c r="W5014" s="276"/>
    </row>
    <row r="5015" spans="19:23">
      <c r="S5015" s="275"/>
      <c r="T5015" s="274"/>
      <c r="W5015" s="276"/>
    </row>
    <row r="5016" spans="19:23">
      <c r="S5016" s="275"/>
      <c r="T5016" s="274"/>
      <c r="W5016" s="276"/>
    </row>
    <row r="5017" spans="19:23">
      <c r="S5017" s="275"/>
      <c r="T5017" s="274"/>
      <c r="W5017" s="276"/>
    </row>
    <row r="5018" spans="19:23">
      <c r="S5018" s="275"/>
      <c r="T5018" s="274"/>
      <c r="W5018" s="276"/>
    </row>
    <row r="5019" spans="19:23">
      <c r="S5019" s="275"/>
      <c r="T5019" s="274"/>
      <c r="W5019" s="276"/>
    </row>
    <row r="5020" spans="19:23">
      <c r="S5020" s="275"/>
      <c r="T5020" s="274"/>
      <c r="W5020" s="276"/>
    </row>
    <row r="5021" spans="19:23">
      <c r="S5021" s="275"/>
      <c r="T5021" s="274"/>
      <c r="W5021" s="276"/>
    </row>
    <row r="5022" spans="19:23">
      <c r="S5022" s="275"/>
      <c r="T5022" s="274"/>
      <c r="W5022" s="276"/>
    </row>
    <row r="5023" spans="19:23">
      <c r="S5023" s="275"/>
      <c r="T5023" s="274"/>
      <c r="W5023" s="276"/>
    </row>
    <row r="5024" spans="19:23">
      <c r="S5024" s="275"/>
      <c r="T5024" s="274"/>
      <c r="W5024" s="276"/>
    </row>
    <row r="5025" spans="19:23">
      <c r="S5025" s="275"/>
      <c r="T5025" s="274"/>
      <c r="W5025" s="276"/>
    </row>
    <row r="5026" spans="19:23">
      <c r="S5026" s="275"/>
      <c r="T5026" s="274"/>
      <c r="W5026" s="276"/>
    </row>
    <row r="5027" spans="19:23">
      <c r="S5027" s="275"/>
      <c r="T5027" s="274"/>
      <c r="W5027" s="276"/>
    </row>
    <row r="5028" spans="19:23">
      <c r="S5028" s="275"/>
      <c r="T5028" s="274"/>
      <c r="W5028" s="276"/>
    </row>
    <row r="5029" spans="19:23">
      <c r="S5029" s="275"/>
      <c r="T5029" s="274"/>
      <c r="W5029" s="276"/>
    </row>
    <row r="5030" spans="19:23">
      <c r="S5030" s="275"/>
      <c r="T5030" s="274"/>
      <c r="W5030" s="276"/>
    </row>
    <row r="5031" spans="19:23">
      <c r="S5031" s="275"/>
      <c r="T5031" s="274"/>
      <c r="W5031" s="276"/>
    </row>
    <row r="5032" spans="19:23">
      <c r="S5032" s="275"/>
      <c r="T5032" s="274"/>
      <c r="W5032" s="276"/>
    </row>
    <row r="5033" spans="19:23">
      <c r="S5033" s="275"/>
      <c r="T5033" s="274"/>
      <c r="W5033" s="276"/>
    </row>
    <row r="5034" spans="19:23">
      <c r="S5034" s="275"/>
      <c r="T5034" s="274"/>
      <c r="W5034" s="276"/>
    </row>
    <row r="5035" spans="19:23">
      <c r="S5035" s="275"/>
      <c r="T5035" s="274"/>
      <c r="W5035" s="276"/>
    </row>
    <row r="5036" spans="19:23">
      <c r="S5036" s="275"/>
      <c r="T5036" s="274"/>
      <c r="W5036" s="276"/>
    </row>
    <row r="5037" spans="19:23">
      <c r="S5037" s="275"/>
      <c r="T5037" s="274"/>
      <c r="W5037" s="276"/>
    </row>
    <row r="5038" spans="19:23">
      <c r="S5038" s="275"/>
      <c r="T5038" s="274"/>
      <c r="W5038" s="276"/>
    </row>
    <row r="5039" spans="19:23">
      <c r="S5039" s="275"/>
      <c r="T5039" s="274"/>
      <c r="W5039" s="276"/>
    </row>
    <row r="5040" spans="19:23">
      <c r="S5040" s="275"/>
      <c r="T5040" s="274"/>
      <c r="W5040" s="276"/>
    </row>
    <row r="5041" spans="19:23">
      <c r="S5041" s="275"/>
      <c r="T5041" s="274"/>
      <c r="W5041" s="276"/>
    </row>
    <row r="5042" spans="19:23">
      <c r="S5042" s="275"/>
      <c r="T5042" s="274"/>
      <c r="W5042" s="276"/>
    </row>
    <row r="5043" spans="19:23">
      <c r="S5043" s="275"/>
      <c r="T5043" s="274"/>
      <c r="W5043" s="276"/>
    </row>
    <row r="5044" spans="19:23">
      <c r="S5044" s="275"/>
      <c r="T5044" s="274"/>
      <c r="W5044" s="276"/>
    </row>
    <row r="5045" spans="19:23">
      <c r="S5045" s="275"/>
      <c r="T5045" s="274"/>
      <c r="W5045" s="276"/>
    </row>
    <row r="5046" spans="19:23">
      <c r="S5046" s="275"/>
      <c r="T5046" s="274"/>
      <c r="W5046" s="276"/>
    </row>
    <row r="5047" spans="19:23">
      <c r="S5047" s="275"/>
      <c r="T5047" s="274"/>
      <c r="W5047" s="276"/>
    </row>
    <row r="5048" spans="19:23">
      <c r="S5048" s="275"/>
      <c r="T5048" s="274"/>
      <c r="W5048" s="276"/>
    </row>
    <row r="5049" spans="19:23">
      <c r="S5049" s="275"/>
      <c r="T5049" s="274"/>
      <c r="W5049" s="276"/>
    </row>
    <row r="5050" spans="19:23">
      <c r="S5050" s="275"/>
      <c r="T5050" s="274"/>
      <c r="W5050" s="276"/>
    </row>
    <row r="5051" spans="19:23">
      <c r="S5051" s="275"/>
      <c r="T5051" s="274"/>
      <c r="W5051" s="276"/>
    </row>
    <row r="5052" spans="19:23">
      <c r="S5052" s="275"/>
      <c r="T5052" s="274"/>
      <c r="W5052" s="276"/>
    </row>
    <row r="5053" spans="19:23">
      <c r="S5053" s="275"/>
      <c r="T5053" s="274"/>
      <c r="W5053" s="276"/>
    </row>
    <row r="5054" spans="19:23">
      <c r="S5054" s="275"/>
      <c r="T5054" s="274"/>
      <c r="W5054" s="276"/>
    </row>
    <row r="5055" spans="19:23">
      <c r="S5055" s="275"/>
      <c r="T5055" s="274"/>
      <c r="W5055" s="276"/>
    </row>
    <row r="5056" spans="19:23">
      <c r="S5056" s="275"/>
      <c r="T5056" s="274"/>
      <c r="W5056" s="276"/>
    </row>
    <row r="5057" spans="19:23">
      <c r="S5057" s="275"/>
      <c r="T5057" s="274"/>
      <c r="W5057" s="276"/>
    </row>
    <row r="5058" spans="19:23">
      <c r="S5058" s="275"/>
      <c r="T5058" s="274"/>
      <c r="W5058" s="276"/>
    </row>
    <row r="5059" spans="19:23">
      <c r="S5059" s="275"/>
      <c r="T5059" s="274"/>
      <c r="W5059" s="276"/>
    </row>
    <row r="5060" spans="19:23">
      <c r="S5060" s="275"/>
      <c r="T5060" s="274"/>
      <c r="W5060" s="276"/>
    </row>
    <row r="5061" spans="19:23">
      <c r="S5061" s="275"/>
      <c r="T5061" s="274"/>
      <c r="W5061" s="276"/>
    </row>
    <row r="5062" spans="19:23">
      <c r="S5062" s="275"/>
      <c r="T5062" s="274"/>
      <c r="W5062" s="276"/>
    </row>
    <row r="5063" spans="19:23">
      <c r="S5063" s="275"/>
      <c r="T5063" s="274"/>
      <c r="W5063" s="276"/>
    </row>
    <row r="5064" spans="19:23">
      <c r="S5064" s="275"/>
      <c r="T5064" s="274"/>
      <c r="W5064" s="276"/>
    </row>
    <row r="5065" spans="19:23">
      <c r="S5065" s="275"/>
      <c r="T5065" s="274"/>
      <c r="W5065" s="276"/>
    </row>
    <row r="5066" spans="19:23">
      <c r="S5066" s="275"/>
      <c r="T5066" s="274"/>
      <c r="W5066" s="276"/>
    </row>
    <row r="5067" spans="19:23">
      <c r="S5067" s="275"/>
      <c r="T5067" s="274"/>
      <c r="W5067" s="276"/>
    </row>
    <row r="5068" spans="19:23">
      <c r="S5068" s="275"/>
      <c r="T5068" s="274"/>
      <c r="W5068" s="276"/>
    </row>
    <row r="5069" spans="19:23">
      <c r="S5069" s="275"/>
      <c r="T5069" s="274"/>
      <c r="W5069" s="276"/>
    </row>
    <row r="5070" spans="19:23">
      <c r="S5070" s="275"/>
      <c r="T5070" s="274"/>
      <c r="W5070" s="276"/>
    </row>
    <row r="5071" spans="19:23">
      <c r="S5071" s="275"/>
      <c r="T5071" s="274"/>
      <c r="W5071" s="276"/>
    </row>
    <row r="5072" spans="19:23">
      <c r="S5072" s="275"/>
      <c r="T5072" s="274"/>
      <c r="W5072" s="276"/>
    </row>
    <row r="5073" spans="19:23">
      <c r="S5073" s="275"/>
      <c r="T5073" s="274"/>
      <c r="W5073" s="276"/>
    </row>
    <row r="5074" spans="19:23">
      <c r="S5074" s="275"/>
      <c r="T5074" s="274"/>
      <c r="W5074" s="276"/>
    </row>
    <row r="5075" spans="19:23">
      <c r="S5075" s="275"/>
      <c r="T5075" s="274"/>
      <c r="W5075" s="276"/>
    </row>
    <row r="5076" spans="19:23">
      <c r="S5076" s="275"/>
      <c r="T5076" s="274"/>
      <c r="W5076" s="276"/>
    </row>
    <row r="5077" spans="19:23">
      <c r="S5077" s="275"/>
      <c r="T5077" s="274"/>
      <c r="W5077" s="276"/>
    </row>
    <row r="5078" spans="19:23">
      <c r="S5078" s="275"/>
      <c r="T5078" s="274"/>
      <c r="W5078" s="276"/>
    </row>
    <row r="5079" spans="19:23">
      <c r="S5079" s="275"/>
      <c r="T5079" s="274"/>
      <c r="W5079" s="276"/>
    </row>
    <row r="5080" spans="19:23">
      <c r="S5080" s="275"/>
      <c r="T5080" s="274"/>
      <c r="W5080" s="276"/>
    </row>
    <row r="5081" spans="19:23">
      <c r="S5081" s="275"/>
      <c r="T5081" s="274"/>
      <c r="W5081" s="276"/>
    </row>
    <row r="5082" spans="19:23">
      <c r="S5082" s="275"/>
      <c r="T5082" s="274"/>
      <c r="W5082" s="276"/>
    </row>
    <row r="5083" spans="19:23">
      <c r="S5083" s="275"/>
      <c r="T5083" s="274"/>
      <c r="W5083" s="276"/>
    </row>
    <row r="5084" spans="19:23">
      <c r="S5084" s="275"/>
      <c r="T5084" s="274"/>
      <c r="W5084" s="276"/>
    </row>
    <row r="5085" spans="19:23">
      <c r="S5085" s="275"/>
      <c r="T5085" s="274"/>
      <c r="W5085" s="276"/>
    </row>
    <row r="5086" spans="19:23">
      <c r="S5086" s="275"/>
      <c r="T5086" s="274"/>
      <c r="W5086" s="276"/>
    </row>
    <row r="5087" spans="19:23">
      <c r="S5087" s="275"/>
      <c r="T5087" s="274"/>
      <c r="W5087" s="276"/>
    </row>
    <row r="5088" spans="19:23">
      <c r="S5088" s="275"/>
      <c r="T5088" s="274"/>
      <c r="W5088" s="276"/>
    </row>
    <row r="5089" spans="19:23">
      <c r="S5089" s="275"/>
      <c r="T5089" s="274"/>
      <c r="W5089" s="276"/>
    </row>
    <row r="5090" spans="19:23">
      <c r="S5090" s="275"/>
      <c r="T5090" s="274"/>
      <c r="W5090" s="276"/>
    </row>
    <row r="5091" spans="19:23">
      <c r="S5091" s="275"/>
      <c r="T5091" s="274"/>
      <c r="W5091" s="276"/>
    </row>
    <row r="5092" spans="19:23">
      <c r="S5092" s="275"/>
      <c r="T5092" s="274"/>
      <c r="W5092" s="276"/>
    </row>
    <row r="5093" spans="19:23">
      <c r="S5093" s="275"/>
      <c r="T5093" s="274"/>
      <c r="W5093" s="276"/>
    </row>
    <row r="5094" spans="19:23">
      <c r="S5094" s="275"/>
      <c r="T5094" s="274"/>
      <c r="W5094" s="276"/>
    </row>
    <row r="5095" spans="19:23">
      <c r="S5095" s="275"/>
      <c r="T5095" s="274"/>
      <c r="W5095" s="276"/>
    </row>
    <row r="5096" spans="19:23">
      <c r="S5096" s="275"/>
      <c r="T5096" s="274"/>
      <c r="W5096" s="276"/>
    </row>
    <row r="5097" spans="19:23">
      <c r="S5097" s="275"/>
      <c r="T5097" s="274"/>
      <c r="W5097" s="276"/>
    </row>
    <row r="5098" spans="19:23">
      <c r="S5098" s="275"/>
      <c r="T5098" s="274"/>
      <c r="W5098" s="276"/>
    </row>
    <row r="5099" spans="19:23">
      <c r="S5099" s="275"/>
      <c r="T5099" s="274"/>
      <c r="W5099" s="276"/>
    </row>
    <row r="5100" spans="19:23">
      <c r="S5100" s="275"/>
      <c r="T5100" s="274"/>
      <c r="W5100" s="276"/>
    </row>
    <row r="5101" spans="19:23">
      <c r="S5101" s="275"/>
      <c r="T5101" s="274"/>
      <c r="W5101" s="276"/>
    </row>
    <row r="5102" spans="19:23">
      <c r="S5102" s="275"/>
      <c r="T5102" s="274"/>
      <c r="W5102" s="276"/>
    </row>
    <row r="5103" spans="19:23">
      <c r="S5103" s="275"/>
      <c r="T5103" s="274"/>
      <c r="W5103" s="276"/>
    </row>
    <row r="5104" spans="19:23">
      <c r="S5104" s="275"/>
      <c r="T5104" s="274"/>
      <c r="W5104" s="276"/>
    </row>
    <row r="5105" spans="19:23">
      <c r="S5105" s="275"/>
      <c r="T5105" s="274"/>
      <c r="W5105" s="276"/>
    </row>
    <row r="5106" spans="19:23">
      <c r="S5106" s="275"/>
      <c r="T5106" s="274"/>
      <c r="W5106" s="276"/>
    </row>
    <row r="5107" spans="19:23">
      <c r="S5107" s="275"/>
      <c r="T5107" s="274"/>
      <c r="W5107" s="276"/>
    </row>
    <row r="5108" spans="19:23">
      <c r="S5108" s="275"/>
      <c r="T5108" s="274"/>
      <c r="W5108" s="276"/>
    </row>
    <row r="5109" spans="19:23">
      <c r="S5109" s="275"/>
      <c r="T5109" s="274"/>
      <c r="W5109" s="276"/>
    </row>
    <row r="5110" spans="19:23">
      <c r="S5110" s="275"/>
      <c r="T5110" s="274"/>
      <c r="W5110" s="276"/>
    </row>
    <row r="5111" spans="19:23">
      <c r="S5111" s="275"/>
      <c r="T5111" s="274"/>
      <c r="W5111" s="276"/>
    </row>
    <row r="5112" spans="19:23">
      <c r="S5112" s="275"/>
      <c r="T5112" s="274"/>
      <c r="W5112" s="276"/>
    </row>
    <row r="5113" spans="19:23">
      <c r="S5113" s="275"/>
      <c r="T5113" s="274"/>
      <c r="W5113" s="276"/>
    </row>
    <row r="5114" spans="19:23">
      <c r="S5114" s="275"/>
      <c r="T5114" s="274"/>
      <c r="W5114" s="276"/>
    </row>
    <row r="5115" spans="19:23">
      <c r="S5115" s="275"/>
      <c r="T5115" s="274"/>
      <c r="W5115" s="276"/>
    </row>
    <row r="5116" spans="19:23">
      <c r="S5116" s="275"/>
      <c r="T5116" s="274"/>
      <c r="W5116" s="276"/>
    </row>
    <row r="5117" spans="19:23">
      <c r="S5117" s="275"/>
      <c r="T5117" s="274"/>
      <c r="W5117" s="276"/>
    </row>
    <row r="5118" spans="19:23">
      <c r="S5118" s="275"/>
      <c r="T5118" s="274"/>
      <c r="W5118" s="276"/>
    </row>
    <row r="5119" spans="19:23">
      <c r="S5119" s="275"/>
      <c r="T5119" s="274"/>
      <c r="W5119" s="276"/>
    </row>
    <row r="5120" spans="19:23">
      <c r="S5120" s="275"/>
      <c r="T5120" s="274"/>
      <c r="W5120" s="276"/>
    </row>
    <row r="5121" spans="19:23">
      <c r="S5121" s="275"/>
      <c r="T5121" s="274"/>
      <c r="W5121" s="276"/>
    </row>
    <row r="5122" spans="19:23">
      <c r="S5122" s="275"/>
      <c r="T5122" s="274"/>
      <c r="W5122" s="276"/>
    </row>
    <row r="5123" spans="19:23">
      <c r="S5123" s="275"/>
      <c r="T5123" s="274"/>
      <c r="W5123" s="276"/>
    </row>
    <row r="5124" spans="19:23">
      <c r="S5124" s="275"/>
      <c r="T5124" s="274"/>
      <c r="W5124" s="276"/>
    </row>
    <row r="5125" spans="19:23">
      <c r="S5125" s="275"/>
      <c r="T5125" s="274"/>
      <c r="W5125" s="276"/>
    </row>
    <row r="5126" spans="19:23">
      <c r="S5126" s="275"/>
      <c r="T5126" s="274"/>
      <c r="W5126" s="276"/>
    </row>
    <row r="5127" spans="19:23">
      <c r="S5127" s="275"/>
      <c r="T5127" s="274"/>
      <c r="W5127" s="276"/>
    </row>
    <row r="5128" spans="19:23">
      <c r="S5128" s="275"/>
      <c r="T5128" s="274"/>
      <c r="W5128" s="276"/>
    </row>
    <row r="5129" spans="19:23">
      <c r="S5129" s="275"/>
      <c r="T5129" s="274"/>
      <c r="W5129" s="276"/>
    </row>
    <row r="5130" spans="19:23">
      <c r="S5130" s="275"/>
      <c r="T5130" s="274"/>
      <c r="W5130" s="276"/>
    </row>
    <row r="5131" spans="19:23">
      <c r="S5131" s="275"/>
      <c r="T5131" s="274"/>
      <c r="W5131" s="276"/>
    </row>
    <row r="5132" spans="19:23">
      <c r="S5132" s="275"/>
      <c r="T5132" s="274"/>
      <c r="W5132" s="276"/>
    </row>
    <row r="5133" spans="19:23">
      <c r="S5133" s="275"/>
      <c r="T5133" s="274"/>
      <c r="W5133" s="276"/>
    </row>
    <row r="5134" spans="19:23">
      <c r="S5134" s="275"/>
      <c r="T5134" s="274"/>
      <c r="W5134" s="276"/>
    </row>
    <row r="5135" spans="19:23">
      <c r="S5135" s="275"/>
      <c r="T5135" s="274"/>
      <c r="W5135" s="276"/>
    </row>
    <row r="5136" spans="19:23">
      <c r="S5136" s="275"/>
      <c r="T5136" s="274"/>
      <c r="W5136" s="276"/>
    </row>
    <row r="5137" spans="19:23">
      <c r="S5137" s="275"/>
      <c r="T5137" s="274"/>
      <c r="W5137" s="276"/>
    </row>
    <row r="5138" spans="19:23">
      <c r="S5138" s="275"/>
      <c r="T5138" s="274"/>
      <c r="W5138" s="276"/>
    </row>
    <row r="5139" spans="19:23">
      <c r="S5139" s="275"/>
      <c r="T5139" s="274"/>
      <c r="W5139" s="276"/>
    </row>
    <row r="5140" spans="19:23">
      <c r="S5140" s="275"/>
      <c r="T5140" s="274"/>
      <c r="W5140" s="276"/>
    </row>
    <row r="5141" spans="19:23">
      <c r="S5141" s="275"/>
      <c r="T5141" s="274"/>
      <c r="W5141" s="276"/>
    </row>
    <row r="5142" spans="19:23">
      <c r="S5142" s="275"/>
      <c r="T5142" s="274"/>
      <c r="W5142" s="276"/>
    </row>
    <row r="5143" spans="19:23">
      <c r="S5143" s="275"/>
      <c r="T5143" s="274"/>
      <c r="W5143" s="276"/>
    </row>
    <row r="5144" spans="19:23">
      <c r="S5144" s="275"/>
      <c r="T5144" s="274"/>
      <c r="W5144" s="276"/>
    </row>
    <row r="5145" spans="19:23">
      <c r="S5145" s="275"/>
      <c r="T5145" s="274"/>
      <c r="W5145" s="276"/>
    </row>
    <row r="5146" spans="19:23">
      <c r="S5146" s="275"/>
      <c r="T5146" s="274"/>
      <c r="W5146" s="276"/>
    </row>
    <row r="5147" spans="19:23">
      <c r="S5147" s="275"/>
      <c r="T5147" s="274"/>
      <c r="W5147" s="276"/>
    </row>
    <row r="5148" spans="19:23">
      <c r="S5148" s="275"/>
      <c r="T5148" s="274"/>
      <c r="W5148" s="276"/>
    </row>
    <row r="5149" spans="19:23">
      <c r="S5149" s="275"/>
      <c r="T5149" s="274"/>
      <c r="W5149" s="276"/>
    </row>
    <row r="5150" spans="19:23">
      <c r="S5150" s="275"/>
      <c r="T5150" s="274"/>
      <c r="W5150" s="276"/>
    </row>
    <row r="5151" spans="19:23">
      <c r="S5151" s="275"/>
      <c r="T5151" s="274"/>
      <c r="W5151" s="276"/>
    </row>
    <row r="5152" spans="19:23">
      <c r="S5152" s="275"/>
      <c r="T5152" s="274"/>
      <c r="W5152" s="276"/>
    </row>
    <row r="5153" spans="19:23">
      <c r="S5153" s="275"/>
      <c r="T5153" s="274"/>
      <c r="W5153" s="276"/>
    </row>
    <row r="5154" spans="19:23">
      <c r="S5154" s="275"/>
      <c r="T5154" s="274"/>
      <c r="W5154" s="276"/>
    </row>
    <row r="5155" spans="19:23">
      <c r="S5155" s="275"/>
      <c r="T5155" s="274"/>
      <c r="W5155" s="276"/>
    </row>
    <row r="5156" spans="19:23">
      <c r="S5156" s="275"/>
      <c r="T5156" s="274"/>
      <c r="W5156" s="276"/>
    </row>
    <row r="5157" spans="19:23">
      <c r="S5157" s="275"/>
      <c r="T5157" s="274"/>
      <c r="W5157" s="276"/>
    </row>
    <row r="5158" spans="19:23">
      <c r="S5158" s="275"/>
      <c r="T5158" s="274"/>
      <c r="W5158" s="276"/>
    </row>
    <row r="5159" spans="19:23">
      <c r="S5159" s="275"/>
      <c r="T5159" s="274"/>
      <c r="W5159" s="276"/>
    </row>
    <row r="5160" spans="19:23">
      <c r="S5160" s="275"/>
      <c r="T5160" s="274"/>
      <c r="W5160" s="276"/>
    </row>
    <row r="5161" spans="19:23">
      <c r="S5161" s="275"/>
      <c r="T5161" s="274"/>
      <c r="W5161" s="276"/>
    </row>
    <row r="5162" spans="19:23">
      <c r="S5162" s="275"/>
      <c r="T5162" s="274"/>
      <c r="W5162" s="276"/>
    </row>
    <row r="5163" spans="19:23">
      <c r="S5163" s="275"/>
      <c r="T5163" s="274"/>
      <c r="W5163" s="276"/>
    </row>
    <row r="5164" spans="19:23">
      <c r="S5164" s="275"/>
      <c r="T5164" s="274"/>
      <c r="W5164" s="276"/>
    </row>
    <row r="5165" spans="19:23">
      <c r="S5165" s="275"/>
      <c r="T5165" s="274"/>
      <c r="W5165" s="276"/>
    </row>
    <row r="5166" spans="19:23">
      <c r="S5166" s="275"/>
      <c r="T5166" s="274"/>
      <c r="W5166" s="276"/>
    </row>
    <row r="5167" spans="19:23">
      <c r="S5167" s="275"/>
      <c r="T5167" s="274"/>
      <c r="W5167" s="276"/>
    </row>
    <row r="5168" spans="19:23">
      <c r="S5168" s="275"/>
      <c r="T5168" s="274"/>
      <c r="W5168" s="276"/>
    </row>
    <row r="5169" spans="19:23">
      <c r="S5169" s="275"/>
      <c r="T5169" s="274"/>
      <c r="W5169" s="276"/>
    </row>
    <row r="5170" spans="19:23">
      <c r="S5170" s="275"/>
      <c r="T5170" s="274"/>
      <c r="W5170" s="276"/>
    </row>
    <row r="5171" spans="19:23">
      <c r="S5171" s="275"/>
      <c r="T5171" s="274"/>
      <c r="W5171" s="276"/>
    </row>
    <row r="5172" spans="19:23">
      <c r="S5172" s="275"/>
      <c r="T5172" s="274"/>
      <c r="W5172" s="276"/>
    </row>
    <row r="5173" spans="19:23">
      <c r="S5173" s="275"/>
      <c r="T5173" s="274"/>
      <c r="W5173" s="276"/>
    </row>
    <row r="5174" spans="19:23">
      <c r="S5174" s="275"/>
      <c r="T5174" s="274"/>
      <c r="W5174" s="276"/>
    </row>
    <row r="5175" spans="19:23">
      <c r="S5175" s="275"/>
      <c r="T5175" s="274"/>
      <c r="W5175" s="276"/>
    </row>
    <row r="5176" spans="19:23">
      <c r="S5176" s="275"/>
      <c r="T5176" s="274"/>
      <c r="W5176" s="276"/>
    </row>
    <row r="5177" spans="19:23">
      <c r="S5177" s="275"/>
      <c r="T5177" s="274"/>
      <c r="W5177" s="276"/>
    </row>
    <row r="5178" spans="19:23">
      <c r="S5178" s="275"/>
      <c r="T5178" s="274"/>
      <c r="W5178" s="276"/>
    </row>
    <row r="5179" spans="19:23">
      <c r="S5179" s="275"/>
      <c r="T5179" s="274"/>
      <c r="W5179" s="276"/>
    </row>
    <row r="5180" spans="19:23">
      <c r="S5180" s="275"/>
      <c r="T5180" s="274"/>
      <c r="W5180" s="276"/>
    </row>
    <row r="5181" spans="19:23">
      <c r="S5181" s="275"/>
      <c r="T5181" s="274"/>
      <c r="W5181" s="276"/>
    </row>
    <row r="5182" spans="19:23">
      <c r="S5182" s="275"/>
      <c r="T5182" s="274"/>
      <c r="W5182" s="276"/>
    </row>
    <row r="5183" spans="19:23">
      <c r="S5183" s="275"/>
      <c r="T5183" s="274"/>
      <c r="W5183" s="276"/>
    </row>
    <row r="5184" spans="19:23">
      <c r="S5184" s="275"/>
      <c r="T5184" s="274"/>
      <c r="W5184" s="276"/>
    </row>
    <row r="5185" spans="19:23">
      <c r="S5185" s="275"/>
      <c r="T5185" s="274"/>
      <c r="W5185" s="276"/>
    </row>
    <row r="5186" spans="19:23">
      <c r="S5186" s="275"/>
      <c r="T5186" s="274"/>
      <c r="W5186" s="276"/>
    </row>
    <row r="5187" spans="19:23">
      <c r="S5187" s="275"/>
      <c r="T5187" s="274"/>
      <c r="W5187" s="276"/>
    </row>
    <row r="5188" spans="19:23">
      <c r="S5188" s="275"/>
      <c r="T5188" s="274"/>
      <c r="W5188" s="276"/>
    </row>
    <row r="5189" spans="19:23">
      <c r="S5189" s="275"/>
      <c r="T5189" s="274"/>
      <c r="W5189" s="276"/>
    </row>
    <row r="5190" spans="19:23">
      <c r="S5190" s="275"/>
      <c r="T5190" s="274"/>
      <c r="W5190" s="276"/>
    </row>
    <row r="5191" spans="19:23">
      <c r="S5191" s="275"/>
      <c r="T5191" s="274"/>
      <c r="W5191" s="276"/>
    </row>
    <row r="5192" spans="19:23">
      <c r="S5192" s="275"/>
      <c r="T5192" s="274"/>
      <c r="W5192" s="276"/>
    </row>
    <row r="5193" spans="19:23">
      <c r="S5193" s="275"/>
      <c r="T5193" s="274"/>
      <c r="W5193" s="276"/>
    </row>
    <row r="5194" spans="19:23">
      <c r="S5194" s="275"/>
      <c r="T5194" s="274"/>
      <c r="W5194" s="276"/>
    </row>
    <row r="5195" spans="19:23">
      <c r="S5195" s="275"/>
      <c r="T5195" s="274"/>
      <c r="W5195" s="276"/>
    </row>
    <row r="5196" spans="19:23">
      <c r="S5196" s="275"/>
      <c r="T5196" s="274"/>
      <c r="W5196" s="276"/>
    </row>
    <row r="5197" spans="19:23">
      <c r="S5197" s="275"/>
      <c r="T5197" s="274"/>
      <c r="W5197" s="276"/>
    </row>
    <row r="5198" spans="19:23">
      <c r="S5198" s="275"/>
      <c r="T5198" s="274"/>
      <c r="W5198" s="276"/>
    </row>
    <row r="5199" spans="19:23">
      <c r="S5199" s="275"/>
      <c r="T5199" s="274"/>
      <c r="W5199" s="276"/>
    </row>
    <row r="5200" spans="19:23">
      <c r="S5200" s="275"/>
      <c r="T5200" s="274"/>
      <c r="W5200" s="276"/>
    </row>
    <row r="5201" spans="19:23">
      <c r="S5201" s="275"/>
      <c r="T5201" s="274"/>
      <c r="W5201" s="276"/>
    </row>
    <row r="5202" spans="19:23">
      <c r="S5202" s="275"/>
      <c r="T5202" s="274"/>
      <c r="W5202" s="276"/>
    </row>
    <row r="5203" spans="19:23">
      <c r="S5203" s="275"/>
      <c r="T5203" s="274"/>
      <c r="W5203" s="276"/>
    </row>
    <row r="5204" spans="19:23">
      <c r="S5204" s="275"/>
      <c r="T5204" s="274"/>
      <c r="W5204" s="276"/>
    </row>
    <row r="5205" spans="19:23">
      <c r="S5205" s="275"/>
      <c r="T5205" s="274"/>
      <c r="W5205" s="276"/>
    </row>
    <row r="5206" spans="19:23">
      <c r="S5206" s="275"/>
      <c r="T5206" s="274"/>
      <c r="W5206" s="276"/>
    </row>
    <row r="5207" spans="19:23">
      <c r="S5207" s="275"/>
      <c r="T5207" s="274"/>
      <c r="W5207" s="276"/>
    </row>
    <row r="5208" spans="19:23">
      <c r="S5208" s="275"/>
      <c r="T5208" s="274"/>
      <c r="W5208" s="276"/>
    </row>
    <row r="5209" spans="19:23">
      <c r="S5209" s="275"/>
      <c r="T5209" s="274"/>
      <c r="W5209" s="276"/>
    </row>
    <row r="5210" spans="19:23">
      <c r="S5210" s="275"/>
      <c r="T5210" s="274"/>
      <c r="W5210" s="276"/>
    </row>
    <row r="5211" spans="19:23">
      <c r="S5211" s="275"/>
      <c r="T5211" s="274"/>
      <c r="W5211" s="276"/>
    </row>
    <row r="5212" spans="19:23">
      <c r="S5212" s="275"/>
      <c r="T5212" s="274"/>
      <c r="W5212" s="276"/>
    </row>
    <row r="5213" spans="19:23">
      <c r="S5213" s="275"/>
      <c r="T5213" s="274"/>
      <c r="W5213" s="276"/>
    </row>
    <row r="5214" spans="19:23">
      <c r="S5214" s="275"/>
      <c r="T5214" s="274"/>
      <c r="W5214" s="276"/>
    </row>
    <row r="5215" spans="19:23">
      <c r="S5215" s="275"/>
      <c r="T5215" s="274"/>
      <c r="W5215" s="276"/>
    </row>
    <row r="5216" spans="19:23">
      <c r="S5216" s="275"/>
      <c r="T5216" s="274"/>
      <c r="W5216" s="276"/>
    </row>
    <row r="5217" spans="19:23">
      <c r="S5217" s="275"/>
      <c r="T5217" s="274"/>
      <c r="W5217" s="276"/>
    </row>
    <row r="5218" spans="19:23">
      <c r="S5218" s="275"/>
      <c r="T5218" s="274"/>
      <c r="W5218" s="276"/>
    </row>
    <row r="5219" spans="19:23">
      <c r="S5219" s="275"/>
      <c r="T5219" s="274"/>
      <c r="W5219" s="276"/>
    </row>
    <row r="5220" spans="19:23">
      <c r="S5220" s="275"/>
      <c r="T5220" s="274"/>
      <c r="W5220" s="276"/>
    </row>
    <row r="5221" spans="19:23">
      <c r="S5221" s="275"/>
      <c r="T5221" s="274"/>
      <c r="W5221" s="276"/>
    </row>
    <row r="5222" spans="19:23">
      <c r="S5222" s="275"/>
      <c r="T5222" s="274"/>
      <c r="W5222" s="276"/>
    </row>
    <row r="5223" spans="19:23">
      <c r="S5223" s="275"/>
      <c r="T5223" s="274"/>
      <c r="W5223" s="276"/>
    </row>
    <row r="5224" spans="19:23">
      <c r="S5224" s="275"/>
      <c r="T5224" s="274"/>
      <c r="W5224" s="276"/>
    </row>
    <row r="5225" spans="19:23">
      <c r="S5225" s="275"/>
      <c r="T5225" s="274"/>
      <c r="W5225" s="276"/>
    </row>
    <row r="5226" spans="19:23">
      <c r="S5226" s="275"/>
      <c r="T5226" s="274"/>
      <c r="W5226" s="276"/>
    </row>
    <row r="5227" spans="19:23">
      <c r="S5227" s="275"/>
      <c r="T5227" s="274"/>
      <c r="W5227" s="276"/>
    </row>
    <row r="5228" spans="19:23">
      <c r="S5228" s="275"/>
      <c r="T5228" s="274"/>
      <c r="W5228" s="276"/>
    </row>
    <row r="5229" spans="19:23">
      <c r="S5229" s="275"/>
      <c r="T5229" s="274"/>
      <c r="W5229" s="276"/>
    </row>
    <row r="5230" spans="19:23">
      <c r="S5230" s="275"/>
      <c r="T5230" s="274"/>
      <c r="W5230" s="276"/>
    </row>
    <row r="5231" spans="19:23">
      <c r="S5231" s="275"/>
      <c r="T5231" s="274"/>
      <c r="W5231" s="276"/>
    </row>
    <row r="5232" spans="19:23">
      <c r="S5232" s="275"/>
      <c r="T5232" s="274"/>
      <c r="W5232" s="276"/>
    </row>
    <row r="5233" spans="19:23">
      <c r="S5233" s="275"/>
      <c r="T5233" s="274"/>
      <c r="W5233" s="276"/>
    </row>
    <row r="5234" spans="19:23">
      <c r="S5234" s="275"/>
      <c r="T5234" s="274"/>
      <c r="W5234" s="276"/>
    </row>
    <row r="5235" spans="19:23">
      <c r="S5235" s="275"/>
      <c r="T5235" s="274"/>
      <c r="W5235" s="276"/>
    </row>
    <row r="5236" spans="19:23">
      <c r="S5236" s="275"/>
      <c r="T5236" s="274"/>
      <c r="W5236" s="276"/>
    </row>
    <row r="5237" spans="19:23">
      <c r="S5237" s="275"/>
      <c r="T5237" s="274"/>
      <c r="W5237" s="276"/>
    </row>
    <row r="5238" spans="19:23">
      <c r="S5238" s="275"/>
      <c r="T5238" s="274"/>
      <c r="W5238" s="276"/>
    </row>
    <row r="5239" spans="19:23">
      <c r="S5239" s="275"/>
      <c r="T5239" s="274"/>
      <c r="W5239" s="276"/>
    </row>
    <row r="5240" spans="19:23">
      <c r="S5240" s="275"/>
      <c r="T5240" s="274"/>
      <c r="W5240" s="276"/>
    </row>
    <row r="5241" spans="19:23">
      <c r="S5241" s="275"/>
      <c r="T5241" s="274"/>
      <c r="W5241" s="276"/>
    </row>
    <row r="5242" spans="19:23">
      <c r="S5242" s="275"/>
      <c r="T5242" s="274"/>
      <c r="W5242" s="276"/>
    </row>
    <row r="5243" spans="19:23">
      <c r="S5243" s="275"/>
      <c r="T5243" s="274"/>
      <c r="W5243" s="276"/>
    </row>
    <row r="5244" spans="19:23">
      <c r="S5244" s="275"/>
      <c r="T5244" s="274"/>
      <c r="W5244" s="276"/>
    </row>
    <row r="5245" spans="19:23">
      <c r="S5245" s="275"/>
      <c r="T5245" s="274"/>
      <c r="W5245" s="276"/>
    </row>
    <row r="5246" spans="19:23">
      <c r="S5246" s="275"/>
      <c r="T5246" s="274"/>
      <c r="W5246" s="276"/>
    </row>
    <row r="5247" spans="19:23">
      <c r="S5247" s="275"/>
      <c r="T5247" s="274"/>
      <c r="W5247" s="276"/>
    </row>
    <row r="5248" spans="19:23">
      <c r="S5248" s="275"/>
      <c r="T5248" s="274"/>
      <c r="W5248" s="276"/>
    </row>
    <row r="5249" spans="19:23">
      <c r="S5249" s="275"/>
      <c r="T5249" s="274"/>
      <c r="W5249" s="276"/>
    </row>
    <row r="5250" spans="19:23">
      <c r="S5250" s="275"/>
      <c r="T5250" s="274"/>
      <c r="W5250" s="276"/>
    </row>
    <row r="5251" spans="19:23">
      <c r="S5251" s="275"/>
      <c r="T5251" s="274"/>
      <c r="W5251" s="276"/>
    </row>
    <row r="5252" spans="19:23">
      <c r="S5252" s="275"/>
      <c r="T5252" s="274"/>
      <c r="W5252" s="276"/>
    </row>
    <row r="5253" spans="19:23">
      <c r="S5253" s="275"/>
      <c r="T5253" s="274"/>
      <c r="W5253" s="276"/>
    </row>
    <row r="5254" spans="19:23">
      <c r="S5254" s="275"/>
      <c r="T5254" s="274"/>
      <c r="W5254" s="276"/>
    </row>
    <row r="5255" spans="19:23">
      <c r="S5255" s="275"/>
      <c r="T5255" s="274"/>
      <c r="W5255" s="276"/>
    </row>
    <row r="5256" spans="19:23">
      <c r="S5256" s="275"/>
      <c r="T5256" s="274"/>
      <c r="W5256" s="276"/>
    </row>
    <row r="5257" spans="19:23">
      <c r="S5257" s="275"/>
      <c r="T5257" s="274"/>
      <c r="W5257" s="276"/>
    </row>
    <row r="5258" spans="19:23">
      <c r="S5258" s="275"/>
      <c r="T5258" s="274"/>
      <c r="W5258" s="276"/>
    </row>
    <row r="5259" spans="19:23">
      <c r="S5259" s="275"/>
      <c r="T5259" s="274"/>
      <c r="W5259" s="276"/>
    </row>
    <row r="5260" spans="19:23">
      <c r="S5260" s="275"/>
      <c r="T5260" s="274"/>
      <c r="W5260" s="276"/>
    </row>
    <row r="5261" spans="19:23">
      <c r="S5261" s="275"/>
      <c r="T5261" s="274"/>
      <c r="W5261" s="276"/>
    </row>
    <row r="5262" spans="19:23">
      <c r="S5262" s="275"/>
      <c r="T5262" s="274"/>
      <c r="W5262" s="276"/>
    </row>
    <row r="5263" spans="19:23">
      <c r="S5263" s="275"/>
      <c r="T5263" s="274"/>
      <c r="W5263" s="276"/>
    </row>
    <row r="5264" spans="19:23">
      <c r="S5264" s="275"/>
      <c r="T5264" s="274"/>
      <c r="W5264" s="276"/>
    </row>
    <row r="5265" spans="19:23">
      <c r="S5265" s="275"/>
      <c r="T5265" s="274"/>
      <c r="W5265" s="276"/>
    </row>
    <row r="5266" spans="19:23">
      <c r="S5266" s="275"/>
      <c r="T5266" s="274"/>
      <c r="W5266" s="276"/>
    </row>
    <row r="5267" spans="19:23">
      <c r="S5267" s="275"/>
      <c r="T5267" s="274"/>
      <c r="W5267" s="276"/>
    </row>
    <row r="5268" spans="19:23">
      <c r="S5268" s="275"/>
      <c r="T5268" s="274"/>
      <c r="W5268" s="276"/>
    </row>
    <row r="5269" spans="19:23">
      <c r="S5269" s="275"/>
      <c r="T5269" s="274"/>
      <c r="W5269" s="276"/>
    </row>
    <row r="5270" spans="19:23">
      <c r="S5270" s="275"/>
      <c r="T5270" s="274"/>
      <c r="W5270" s="276"/>
    </row>
    <row r="5271" spans="19:23">
      <c r="S5271" s="275"/>
      <c r="T5271" s="274"/>
      <c r="W5271" s="276"/>
    </row>
    <row r="5272" spans="19:23">
      <c r="S5272" s="275"/>
      <c r="T5272" s="274"/>
      <c r="W5272" s="276"/>
    </row>
    <row r="5273" spans="19:23">
      <c r="S5273" s="275"/>
      <c r="T5273" s="274"/>
      <c r="W5273" s="276"/>
    </row>
    <row r="5274" spans="19:23">
      <c r="S5274" s="275"/>
      <c r="T5274" s="274"/>
      <c r="W5274" s="276"/>
    </row>
    <row r="5275" spans="19:23">
      <c r="S5275" s="275"/>
      <c r="T5275" s="274"/>
      <c r="W5275" s="276"/>
    </row>
    <row r="5276" spans="19:23">
      <c r="S5276" s="275"/>
      <c r="T5276" s="274"/>
      <c r="W5276" s="276"/>
    </row>
    <row r="5277" spans="19:23">
      <c r="S5277" s="275"/>
      <c r="T5277" s="274"/>
      <c r="W5277" s="276"/>
    </row>
    <row r="5278" spans="19:23">
      <c r="S5278" s="275"/>
      <c r="T5278" s="274"/>
      <c r="W5278" s="276"/>
    </row>
    <row r="5279" spans="19:23">
      <c r="S5279" s="275"/>
      <c r="T5279" s="274"/>
      <c r="W5279" s="276"/>
    </row>
    <row r="5280" spans="19:23">
      <c r="S5280" s="275"/>
      <c r="T5280" s="274"/>
      <c r="W5280" s="276"/>
    </row>
    <row r="5281" spans="19:23">
      <c r="S5281" s="275"/>
      <c r="T5281" s="274"/>
      <c r="W5281" s="276"/>
    </row>
    <row r="5282" spans="19:23">
      <c r="S5282" s="275"/>
      <c r="T5282" s="274"/>
      <c r="W5282" s="276"/>
    </row>
    <row r="5283" spans="19:23">
      <c r="S5283" s="275"/>
      <c r="T5283" s="274"/>
      <c r="W5283" s="276"/>
    </row>
    <row r="5284" spans="19:23">
      <c r="S5284" s="275"/>
      <c r="T5284" s="274"/>
      <c r="W5284" s="276"/>
    </row>
    <row r="5285" spans="19:23">
      <c r="S5285" s="275"/>
      <c r="T5285" s="274"/>
      <c r="W5285" s="276"/>
    </row>
    <row r="5286" spans="19:23">
      <c r="S5286" s="275"/>
      <c r="T5286" s="274"/>
      <c r="W5286" s="276"/>
    </row>
    <row r="5287" spans="19:23">
      <c r="S5287" s="275"/>
      <c r="T5287" s="274"/>
      <c r="W5287" s="276"/>
    </row>
    <row r="5288" spans="19:23">
      <c r="S5288" s="275"/>
      <c r="T5288" s="274"/>
      <c r="W5288" s="276"/>
    </row>
    <row r="5289" spans="19:23">
      <c r="S5289" s="275"/>
      <c r="T5289" s="274"/>
      <c r="W5289" s="276"/>
    </row>
    <row r="5290" spans="19:23">
      <c r="S5290" s="275"/>
      <c r="T5290" s="274"/>
      <c r="W5290" s="276"/>
    </row>
    <row r="5291" spans="19:23">
      <c r="S5291" s="275"/>
      <c r="T5291" s="274"/>
      <c r="W5291" s="276"/>
    </row>
    <row r="5292" spans="19:23">
      <c r="S5292" s="275"/>
      <c r="T5292" s="274"/>
      <c r="W5292" s="276"/>
    </row>
    <row r="5293" spans="19:23">
      <c r="S5293" s="275"/>
      <c r="T5293" s="274"/>
      <c r="W5293" s="276"/>
    </row>
    <row r="5294" spans="19:23">
      <c r="S5294" s="275"/>
      <c r="T5294" s="274"/>
      <c r="W5294" s="276"/>
    </row>
    <row r="5295" spans="19:23">
      <c r="S5295" s="275"/>
      <c r="T5295" s="274"/>
      <c r="W5295" s="276"/>
    </row>
    <row r="5296" spans="19:23">
      <c r="S5296" s="275"/>
      <c r="T5296" s="274"/>
      <c r="W5296" s="276"/>
    </row>
    <row r="5297" spans="19:23">
      <c r="S5297" s="275"/>
      <c r="T5297" s="274"/>
      <c r="W5297" s="276"/>
    </row>
    <row r="5298" spans="19:23">
      <c r="S5298" s="275"/>
      <c r="T5298" s="274"/>
      <c r="W5298" s="276"/>
    </row>
    <row r="5299" spans="19:23">
      <c r="S5299" s="275"/>
      <c r="T5299" s="274"/>
      <c r="W5299" s="276"/>
    </row>
    <row r="5300" spans="19:23">
      <c r="S5300" s="275"/>
      <c r="T5300" s="274"/>
      <c r="W5300" s="276"/>
    </row>
    <row r="5301" spans="19:23">
      <c r="S5301" s="275"/>
      <c r="T5301" s="274"/>
      <c r="W5301" s="276"/>
    </row>
    <row r="5302" spans="19:23">
      <c r="S5302" s="275"/>
      <c r="T5302" s="274"/>
      <c r="W5302" s="276"/>
    </row>
    <row r="5303" spans="19:23">
      <c r="S5303" s="275"/>
      <c r="T5303" s="274"/>
      <c r="W5303" s="276"/>
    </row>
    <row r="5304" spans="19:23">
      <c r="S5304" s="275"/>
      <c r="T5304" s="274"/>
      <c r="W5304" s="276"/>
    </row>
    <row r="5305" spans="19:23">
      <c r="S5305" s="275"/>
      <c r="T5305" s="274"/>
      <c r="W5305" s="276"/>
    </row>
    <row r="5306" spans="19:23">
      <c r="S5306" s="275"/>
      <c r="T5306" s="274"/>
      <c r="W5306" s="276"/>
    </row>
    <row r="5307" spans="19:23">
      <c r="S5307" s="275"/>
      <c r="T5307" s="274"/>
      <c r="W5307" s="276"/>
    </row>
    <row r="5308" spans="19:23">
      <c r="S5308" s="275"/>
      <c r="T5308" s="274"/>
      <c r="W5308" s="276"/>
    </row>
    <row r="5309" spans="19:23">
      <c r="S5309" s="275"/>
      <c r="T5309" s="274"/>
      <c r="W5309" s="276"/>
    </row>
    <row r="5310" spans="19:23">
      <c r="S5310" s="275"/>
      <c r="T5310" s="274"/>
      <c r="W5310" s="276"/>
    </row>
    <row r="5311" spans="19:23">
      <c r="S5311" s="275"/>
      <c r="T5311" s="274"/>
      <c r="W5311" s="276"/>
    </row>
    <row r="5312" spans="19:23">
      <c r="S5312" s="275"/>
      <c r="T5312" s="274"/>
      <c r="W5312" s="276"/>
    </row>
    <row r="5313" spans="19:23">
      <c r="S5313" s="275"/>
      <c r="T5313" s="274"/>
      <c r="W5313" s="276"/>
    </row>
    <row r="5314" spans="19:23">
      <c r="S5314" s="275"/>
      <c r="T5314" s="274"/>
      <c r="W5314" s="276"/>
    </row>
    <row r="5315" spans="19:23">
      <c r="S5315" s="275"/>
      <c r="T5315" s="274"/>
      <c r="W5315" s="276"/>
    </row>
    <row r="5316" spans="19:23">
      <c r="S5316" s="275"/>
      <c r="T5316" s="274"/>
      <c r="W5316" s="276"/>
    </row>
    <row r="5317" spans="19:23">
      <c r="S5317" s="275"/>
      <c r="T5317" s="274"/>
      <c r="W5317" s="276"/>
    </row>
    <row r="5318" spans="19:23">
      <c r="S5318" s="275"/>
      <c r="T5318" s="274"/>
      <c r="W5318" s="276"/>
    </row>
    <row r="5319" spans="19:23">
      <c r="S5319" s="275"/>
      <c r="T5319" s="274"/>
      <c r="W5319" s="276"/>
    </row>
    <row r="5320" spans="19:23">
      <c r="S5320" s="275"/>
      <c r="T5320" s="274"/>
      <c r="W5320" s="276"/>
    </row>
    <row r="5321" spans="19:23">
      <c r="S5321" s="275"/>
      <c r="T5321" s="274"/>
      <c r="W5321" s="276"/>
    </row>
    <row r="5322" spans="19:23">
      <c r="S5322" s="275"/>
      <c r="T5322" s="274"/>
      <c r="W5322" s="276"/>
    </row>
    <row r="5323" spans="19:23">
      <c r="S5323" s="275"/>
      <c r="T5323" s="274"/>
      <c r="W5323" s="276"/>
    </row>
    <row r="5324" spans="19:23">
      <c r="S5324" s="275"/>
      <c r="T5324" s="274"/>
      <c r="W5324" s="276"/>
    </row>
    <row r="5325" spans="19:23">
      <c r="S5325" s="275"/>
      <c r="T5325" s="274"/>
      <c r="W5325" s="276"/>
    </row>
    <row r="5326" spans="19:23">
      <c r="S5326" s="275"/>
      <c r="T5326" s="274"/>
      <c r="W5326" s="276"/>
    </row>
    <row r="5327" spans="19:23">
      <c r="S5327" s="275"/>
      <c r="T5327" s="274"/>
      <c r="W5327" s="276"/>
    </row>
    <row r="5328" spans="19:23">
      <c r="S5328" s="275"/>
      <c r="T5328" s="274"/>
      <c r="W5328" s="276"/>
    </row>
    <row r="5329" spans="19:23">
      <c r="S5329" s="275"/>
      <c r="T5329" s="274"/>
      <c r="W5329" s="276"/>
    </row>
    <row r="5330" spans="19:23">
      <c r="S5330" s="275"/>
      <c r="T5330" s="274"/>
      <c r="W5330" s="276"/>
    </row>
    <row r="5331" spans="19:23">
      <c r="S5331" s="275"/>
      <c r="T5331" s="274"/>
      <c r="W5331" s="276"/>
    </row>
    <row r="5332" spans="19:23">
      <c r="S5332" s="275"/>
      <c r="T5332" s="274"/>
      <c r="W5332" s="276"/>
    </row>
    <row r="5333" spans="19:23">
      <c r="S5333" s="275"/>
      <c r="T5333" s="274"/>
      <c r="W5333" s="276"/>
    </row>
    <row r="5334" spans="19:23">
      <c r="S5334" s="275"/>
      <c r="T5334" s="274"/>
      <c r="W5334" s="276"/>
    </row>
    <row r="5335" spans="19:23">
      <c r="S5335" s="275"/>
      <c r="T5335" s="274"/>
      <c r="W5335" s="276"/>
    </row>
    <row r="5336" spans="19:23">
      <c r="S5336" s="275"/>
      <c r="T5336" s="274"/>
      <c r="W5336" s="276"/>
    </row>
    <row r="5337" spans="19:23">
      <c r="S5337" s="275"/>
      <c r="T5337" s="274"/>
      <c r="W5337" s="276"/>
    </row>
    <row r="5338" spans="19:23">
      <c r="S5338" s="275"/>
      <c r="T5338" s="274"/>
      <c r="W5338" s="276"/>
    </row>
    <row r="5339" spans="19:23">
      <c r="S5339" s="275"/>
      <c r="T5339" s="274"/>
      <c r="W5339" s="276"/>
    </row>
    <row r="5340" spans="19:23">
      <c r="S5340" s="275"/>
      <c r="T5340" s="274"/>
      <c r="W5340" s="276"/>
    </row>
    <row r="5341" spans="19:23">
      <c r="S5341" s="275"/>
      <c r="T5341" s="274"/>
      <c r="W5341" s="276"/>
    </row>
    <row r="5342" spans="19:23">
      <c r="S5342" s="275"/>
      <c r="T5342" s="274"/>
      <c r="W5342" s="276"/>
    </row>
    <row r="5343" spans="19:23">
      <c r="S5343" s="275"/>
      <c r="T5343" s="274"/>
      <c r="W5343" s="276"/>
    </row>
    <row r="5344" spans="19:23">
      <c r="S5344" s="275"/>
      <c r="T5344" s="274"/>
      <c r="W5344" s="276"/>
    </row>
    <row r="5345" spans="19:23">
      <c r="S5345" s="275"/>
      <c r="T5345" s="274"/>
      <c r="W5345" s="276"/>
    </row>
    <row r="5346" spans="19:23">
      <c r="S5346" s="275"/>
      <c r="T5346" s="274"/>
      <c r="W5346" s="276"/>
    </row>
    <row r="5347" spans="19:23">
      <c r="S5347" s="275"/>
      <c r="T5347" s="274"/>
      <c r="W5347" s="276"/>
    </row>
    <row r="5348" spans="19:23">
      <c r="S5348" s="275"/>
      <c r="T5348" s="274"/>
      <c r="W5348" s="276"/>
    </row>
    <row r="5349" spans="19:23">
      <c r="S5349" s="275"/>
      <c r="T5349" s="274"/>
      <c r="W5349" s="276"/>
    </row>
    <row r="5350" spans="19:23">
      <c r="S5350" s="275"/>
      <c r="T5350" s="274"/>
      <c r="W5350" s="276"/>
    </row>
    <row r="5351" spans="19:23">
      <c r="S5351" s="275"/>
      <c r="T5351" s="274"/>
      <c r="W5351" s="276"/>
    </row>
    <row r="5352" spans="19:23">
      <c r="S5352" s="275"/>
      <c r="T5352" s="274"/>
      <c r="W5352" s="276"/>
    </row>
    <row r="5353" spans="19:23">
      <c r="S5353" s="275"/>
      <c r="T5353" s="274"/>
      <c r="W5353" s="276"/>
    </row>
    <row r="5354" spans="19:23">
      <c r="S5354" s="275"/>
      <c r="T5354" s="274"/>
      <c r="W5354" s="276"/>
    </row>
    <row r="5355" spans="19:23">
      <c r="S5355" s="275"/>
      <c r="T5355" s="274"/>
      <c r="W5355" s="276"/>
    </row>
    <row r="5356" spans="19:23">
      <c r="S5356" s="275"/>
      <c r="T5356" s="274"/>
      <c r="W5356" s="276"/>
    </row>
    <row r="5357" spans="19:23">
      <c r="S5357" s="275"/>
      <c r="T5357" s="274"/>
      <c r="W5357" s="276"/>
    </row>
    <row r="5358" spans="19:23">
      <c r="S5358" s="275"/>
      <c r="T5358" s="274"/>
      <c r="W5358" s="276"/>
    </row>
    <row r="5359" spans="19:23">
      <c r="S5359" s="275"/>
      <c r="T5359" s="274"/>
      <c r="W5359" s="276"/>
    </row>
    <row r="5360" spans="19:23">
      <c r="S5360" s="275"/>
      <c r="T5360" s="274"/>
      <c r="W5360" s="276"/>
    </row>
    <row r="5361" spans="19:23">
      <c r="S5361" s="275"/>
      <c r="T5361" s="274"/>
      <c r="W5361" s="276"/>
    </row>
    <row r="5362" spans="19:23">
      <c r="S5362" s="275"/>
      <c r="T5362" s="274"/>
      <c r="W5362" s="276"/>
    </row>
    <row r="5363" spans="19:23">
      <c r="S5363" s="275"/>
      <c r="T5363" s="274"/>
      <c r="W5363" s="276"/>
    </row>
    <row r="5364" spans="19:23">
      <c r="S5364" s="275"/>
      <c r="T5364" s="274"/>
      <c r="W5364" s="276"/>
    </row>
    <row r="5365" spans="19:23">
      <c r="S5365" s="275"/>
      <c r="T5365" s="274"/>
      <c r="W5365" s="276"/>
    </row>
    <row r="5366" spans="19:23">
      <c r="S5366" s="275"/>
      <c r="T5366" s="274"/>
      <c r="W5366" s="276"/>
    </row>
    <row r="5367" spans="19:23">
      <c r="S5367" s="275"/>
      <c r="T5367" s="274"/>
      <c r="W5367" s="276"/>
    </row>
    <row r="5368" spans="19:23">
      <c r="S5368" s="275"/>
      <c r="T5368" s="274"/>
      <c r="W5368" s="276"/>
    </row>
    <row r="5369" spans="19:23">
      <c r="S5369" s="275"/>
      <c r="T5369" s="274"/>
      <c r="W5369" s="276"/>
    </row>
    <row r="5370" spans="19:23">
      <c r="S5370" s="275"/>
      <c r="T5370" s="274"/>
      <c r="W5370" s="276"/>
    </row>
    <row r="5371" spans="19:23">
      <c r="S5371" s="275"/>
      <c r="T5371" s="274"/>
      <c r="W5371" s="276"/>
    </row>
    <row r="5372" spans="19:23">
      <c r="S5372" s="275"/>
      <c r="T5372" s="274"/>
      <c r="W5372" s="276"/>
    </row>
    <row r="5373" spans="19:23">
      <c r="S5373" s="275"/>
      <c r="T5373" s="274"/>
      <c r="W5373" s="276"/>
    </row>
    <row r="5374" spans="19:23">
      <c r="S5374" s="275"/>
      <c r="T5374" s="274"/>
      <c r="W5374" s="276"/>
    </row>
    <row r="5375" spans="19:23">
      <c r="S5375" s="275"/>
      <c r="T5375" s="274"/>
      <c r="W5375" s="276"/>
    </row>
    <row r="5376" spans="19:23">
      <c r="S5376" s="275"/>
      <c r="T5376" s="274"/>
      <c r="W5376" s="276"/>
    </row>
    <row r="5377" spans="19:23">
      <c r="S5377" s="275"/>
      <c r="T5377" s="274"/>
      <c r="W5377" s="276"/>
    </row>
    <row r="5378" spans="19:23">
      <c r="S5378" s="275"/>
      <c r="T5378" s="274"/>
      <c r="W5378" s="276"/>
    </row>
    <row r="5379" spans="19:23">
      <c r="S5379" s="275"/>
      <c r="T5379" s="274"/>
      <c r="W5379" s="276"/>
    </row>
    <row r="5380" spans="19:23">
      <c r="S5380" s="275"/>
      <c r="T5380" s="274"/>
      <c r="W5380" s="276"/>
    </row>
    <row r="5381" spans="19:23">
      <c r="S5381" s="275"/>
      <c r="T5381" s="274"/>
      <c r="W5381" s="276"/>
    </row>
    <row r="5382" spans="19:23">
      <c r="S5382" s="275"/>
      <c r="T5382" s="274"/>
      <c r="W5382" s="276"/>
    </row>
    <row r="5383" spans="19:23">
      <c r="S5383" s="275"/>
      <c r="T5383" s="274"/>
      <c r="W5383" s="276"/>
    </row>
    <row r="5384" spans="19:23">
      <c r="S5384" s="275"/>
      <c r="T5384" s="274"/>
      <c r="W5384" s="276"/>
    </row>
    <row r="5385" spans="19:23">
      <c r="S5385" s="275"/>
      <c r="T5385" s="274"/>
      <c r="W5385" s="276"/>
    </row>
    <row r="5386" spans="19:23">
      <c r="S5386" s="275"/>
      <c r="T5386" s="274"/>
      <c r="W5386" s="276"/>
    </row>
    <row r="5387" spans="19:23">
      <c r="S5387" s="275"/>
      <c r="T5387" s="274"/>
      <c r="W5387" s="276"/>
    </row>
    <row r="5388" spans="19:23">
      <c r="S5388" s="275"/>
      <c r="T5388" s="274"/>
      <c r="W5388" s="276"/>
    </row>
    <row r="5389" spans="19:23">
      <c r="S5389" s="275"/>
      <c r="T5389" s="274"/>
      <c r="W5389" s="276"/>
    </row>
    <row r="5390" spans="19:23">
      <c r="S5390" s="275"/>
      <c r="T5390" s="274"/>
      <c r="W5390" s="276"/>
    </row>
    <row r="5391" spans="19:23">
      <c r="S5391" s="275"/>
      <c r="T5391" s="274"/>
      <c r="W5391" s="276"/>
    </row>
    <row r="5392" spans="19:23">
      <c r="S5392" s="275"/>
      <c r="T5392" s="274"/>
      <c r="W5392" s="276"/>
    </row>
    <row r="5393" spans="19:23">
      <c r="S5393" s="275"/>
      <c r="T5393" s="274"/>
      <c r="W5393" s="276"/>
    </row>
    <row r="5394" spans="19:23">
      <c r="S5394" s="275"/>
      <c r="T5394" s="274"/>
      <c r="W5394" s="276"/>
    </row>
    <row r="5395" spans="19:23">
      <c r="S5395" s="275"/>
      <c r="T5395" s="274"/>
      <c r="W5395" s="276"/>
    </row>
    <row r="5396" spans="19:23">
      <c r="S5396" s="275"/>
      <c r="T5396" s="274"/>
      <c r="W5396" s="276"/>
    </row>
    <row r="5397" spans="19:23">
      <c r="S5397" s="275"/>
      <c r="T5397" s="274"/>
      <c r="W5397" s="276"/>
    </row>
    <row r="5398" spans="19:23">
      <c r="S5398" s="275"/>
      <c r="T5398" s="274"/>
      <c r="W5398" s="276"/>
    </row>
    <row r="5399" spans="19:23">
      <c r="S5399" s="275"/>
      <c r="T5399" s="274"/>
      <c r="W5399" s="276"/>
    </row>
    <row r="5400" spans="19:23">
      <c r="S5400" s="275"/>
      <c r="T5400" s="274"/>
      <c r="W5400" s="276"/>
    </row>
    <row r="5401" spans="19:23">
      <c r="S5401" s="275"/>
      <c r="T5401" s="274"/>
      <c r="W5401" s="276"/>
    </row>
    <row r="5402" spans="19:23">
      <c r="S5402" s="275"/>
      <c r="T5402" s="274"/>
      <c r="W5402" s="276"/>
    </row>
    <row r="5403" spans="19:23">
      <c r="S5403" s="275"/>
      <c r="T5403" s="274"/>
      <c r="W5403" s="276"/>
    </row>
    <row r="5404" spans="19:23">
      <c r="S5404" s="275"/>
      <c r="T5404" s="274"/>
      <c r="W5404" s="276"/>
    </row>
    <row r="5405" spans="19:23">
      <c r="S5405" s="275"/>
      <c r="T5405" s="274"/>
      <c r="W5405" s="276"/>
    </row>
    <row r="5406" spans="19:23">
      <c r="S5406" s="275"/>
      <c r="T5406" s="274"/>
      <c r="W5406" s="276"/>
    </row>
    <row r="5407" spans="19:23">
      <c r="S5407" s="275"/>
      <c r="T5407" s="274"/>
      <c r="W5407" s="276"/>
    </row>
    <row r="5408" spans="19:23">
      <c r="S5408" s="275"/>
      <c r="T5408" s="274"/>
      <c r="W5408" s="276"/>
    </row>
    <row r="5409" spans="19:23">
      <c r="S5409" s="275"/>
      <c r="T5409" s="274"/>
      <c r="W5409" s="276"/>
    </row>
    <row r="5410" spans="19:23">
      <c r="S5410" s="275"/>
      <c r="T5410" s="274"/>
      <c r="W5410" s="276"/>
    </row>
    <row r="5411" spans="19:23">
      <c r="S5411" s="275"/>
      <c r="T5411" s="274"/>
      <c r="W5411" s="276"/>
    </row>
    <row r="5412" spans="19:23">
      <c r="S5412" s="275"/>
      <c r="T5412" s="274"/>
      <c r="W5412" s="276"/>
    </row>
    <row r="5413" spans="19:23">
      <c r="S5413" s="275"/>
      <c r="T5413" s="274"/>
      <c r="W5413" s="276"/>
    </row>
    <row r="5414" spans="19:23">
      <c r="S5414" s="275"/>
      <c r="T5414" s="274"/>
      <c r="W5414" s="276"/>
    </row>
    <row r="5415" spans="19:23">
      <c r="S5415" s="275"/>
      <c r="T5415" s="274"/>
      <c r="W5415" s="276"/>
    </row>
    <row r="5416" spans="19:23">
      <c r="S5416" s="275"/>
      <c r="T5416" s="274"/>
      <c r="W5416" s="276"/>
    </row>
    <row r="5417" spans="19:23">
      <c r="S5417" s="275"/>
      <c r="T5417" s="274"/>
      <c r="W5417" s="276"/>
    </row>
    <row r="5418" spans="19:23">
      <c r="S5418" s="275"/>
      <c r="T5418" s="274"/>
      <c r="W5418" s="276"/>
    </row>
    <row r="5419" spans="19:23">
      <c r="S5419" s="275"/>
      <c r="T5419" s="274"/>
      <c r="W5419" s="276"/>
    </row>
    <row r="5420" spans="19:23">
      <c r="S5420" s="275"/>
      <c r="T5420" s="274"/>
      <c r="W5420" s="276"/>
    </row>
    <row r="5421" spans="19:23">
      <c r="S5421" s="275"/>
      <c r="T5421" s="274"/>
      <c r="W5421" s="276"/>
    </row>
    <row r="5422" spans="19:23">
      <c r="S5422" s="275"/>
      <c r="T5422" s="274"/>
      <c r="W5422" s="276"/>
    </row>
    <row r="5423" spans="19:23">
      <c r="S5423" s="275"/>
      <c r="T5423" s="274"/>
      <c r="W5423" s="276"/>
    </row>
    <row r="5424" spans="19:23">
      <c r="S5424" s="275"/>
      <c r="T5424" s="274"/>
      <c r="W5424" s="276"/>
    </row>
    <row r="5425" spans="19:23">
      <c r="S5425" s="275"/>
      <c r="T5425" s="274"/>
      <c r="W5425" s="276"/>
    </row>
    <row r="5426" spans="19:23">
      <c r="S5426" s="275"/>
      <c r="T5426" s="274"/>
      <c r="W5426" s="276"/>
    </row>
    <row r="5427" spans="19:23">
      <c r="S5427" s="275"/>
      <c r="T5427" s="274"/>
      <c r="W5427" s="276"/>
    </row>
    <row r="5428" spans="19:23">
      <c r="S5428" s="275"/>
      <c r="T5428" s="274"/>
      <c r="W5428" s="276"/>
    </row>
    <row r="5429" spans="19:23">
      <c r="S5429" s="275"/>
      <c r="T5429" s="274"/>
      <c r="W5429" s="276"/>
    </row>
    <row r="5430" spans="19:23">
      <c r="S5430" s="275"/>
      <c r="T5430" s="274"/>
      <c r="W5430" s="276"/>
    </row>
    <row r="5431" spans="19:23">
      <c r="S5431" s="275"/>
      <c r="T5431" s="274"/>
      <c r="W5431" s="276"/>
    </row>
    <row r="5432" spans="19:23">
      <c r="S5432" s="275"/>
      <c r="T5432" s="274"/>
      <c r="W5432" s="276"/>
    </row>
    <row r="5433" spans="19:23">
      <c r="S5433" s="275"/>
      <c r="T5433" s="274"/>
      <c r="W5433" s="276"/>
    </row>
    <row r="5434" spans="19:23">
      <c r="S5434" s="275"/>
      <c r="T5434" s="274"/>
      <c r="W5434" s="276"/>
    </row>
    <row r="5435" spans="19:23">
      <c r="S5435" s="275"/>
      <c r="T5435" s="274"/>
      <c r="W5435" s="276"/>
    </row>
    <row r="5436" spans="19:23">
      <c r="S5436" s="275"/>
      <c r="T5436" s="274"/>
      <c r="W5436" s="276"/>
    </row>
    <row r="5437" spans="19:23">
      <c r="S5437" s="275"/>
      <c r="T5437" s="274"/>
      <c r="W5437" s="276"/>
    </row>
    <row r="5438" spans="19:23">
      <c r="S5438" s="275"/>
      <c r="T5438" s="274"/>
      <c r="W5438" s="276"/>
    </row>
    <row r="5439" spans="19:23">
      <c r="S5439" s="275"/>
      <c r="T5439" s="274"/>
      <c r="W5439" s="276"/>
    </row>
    <row r="5440" spans="19:23">
      <c r="S5440" s="275"/>
      <c r="T5440" s="274"/>
      <c r="W5440" s="276"/>
    </row>
    <row r="5441" spans="19:23">
      <c r="S5441" s="275"/>
      <c r="T5441" s="274"/>
      <c r="W5441" s="276"/>
    </row>
    <row r="5442" spans="19:23">
      <c r="S5442" s="275"/>
      <c r="T5442" s="274"/>
      <c r="W5442" s="276"/>
    </row>
    <row r="5443" spans="19:23">
      <c r="S5443" s="275"/>
      <c r="T5443" s="274"/>
      <c r="W5443" s="276"/>
    </row>
    <row r="5444" spans="19:23">
      <c r="S5444" s="275"/>
      <c r="T5444" s="274"/>
      <c r="W5444" s="276"/>
    </row>
    <row r="5445" spans="19:23">
      <c r="S5445" s="275"/>
      <c r="T5445" s="274"/>
      <c r="W5445" s="276"/>
    </row>
    <row r="5446" spans="19:23">
      <c r="S5446" s="275"/>
      <c r="T5446" s="274"/>
      <c r="W5446" s="276"/>
    </row>
    <row r="5447" spans="19:23">
      <c r="S5447" s="275"/>
      <c r="T5447" s="274"/>
      <c r="W5447" s="276"/>
    </row>
    <row r="5448" spans="19:23">
      <c r="S5448" s="275"/>
      <c r="T5448" s="274"/>
      <c r="W5448" s="276"/>
    </row>
    <row r="5449" spans="19:23">
      <c r="S5449" s="275"/>
      <c r="T5449" s="274"/>
      <c r="W5449" s="276"/>
    </row>
    <row r="5450" spans="19:23">
      <c r="S5450" s="275"/>
      <c r="T5450" s="274"/>
      <c r="W5450" s="276"/>
    </row>
    <row r="5451" spans="19:23">
      <c r="S5451" s="275"/>
      <c r="T5451" s="274"/>
      <c r="W5451" s="276"/>
    </row>
    <row r="5452" spans="19:23">
      <c r="S5452" s="275"/>
      <c r="T5452" s="274"/>
      <c r="W5452" s="276"/>
    </row>
    <row r="5453" spans="19:23">
      <c r="S5453" s="275"/>
      <c r="T5453" s="274"/>
      <c r="W5453" s="276"/>
    </row>
    <row r="5454" spans="19:23">
      <c r="S5454" s="275"/>
      <c r="T5454" s="274"/>
      <c r="W5454" s="276"/>
    </row>
    <row r="5455" spans="19:23">
      <c r="S5455" s="275"/>
      <c r="T5455" s="274"/>
      <c r="W5455" s="276"/>
    </row>
    <row r="5456" spans="19:23">
      <c r="S5456" s="275"/>
      <c r="T5456" s="274"/>
      <c r="W5456" s="276"/>
    </row>
    <row r="5457" spans="19:23">
      <c r="S5457" s="275"/>
      <c r="T5457" s="274"/>
      <c r="W5457" s="276"/>
    </row>
    <row r="5458" spans="19:23">
      <c r="S5458" s="275"/>
      <c r="T5458" s="274"/>
      <c r="W5458" s="276"/>
    </row>
    <row r="5459" spans="19:23">
      <c r="S5459" s="275"/>
      <c r="T5459" s="274"/>
      <c r="W5459" s="276"/>
    </row>
    <row r="5460" spans="19:23">
      <c r="S5460" s="275"/>
      <c r="T5460" s="274"/>
      <c r="W5460" s="276"/>
    </row>
    <row r="5461" spans="19:23">
      <c r="S5461" s="275"/>
      <c r="T5461" s="274"/>
      <c r="W5461" s="276"/>
    </row>
    <row r="5462" spans="19:23">
      <c r="S5462" s="275"/>
      <c r="T5462" s="274"/>
      <c r="W5462" s="276"/>
    </row>
    <row r="5463" spans="19:23">
      <c r="S5463" s="275"/>
      <c r="T5463" s="274"/>
      <c r="W5463" s="276"/>
    </row>
    <row r="5464" spans="19:23">
      <c r="S5464" s="275"/>
      <c r="T5464" s="274"/>
      <c r="W5464" s="276"/>
    </row>
    <row r="5465" spans="19:23">
      <c r="S5465" s="275"/>
      <c r="T5465" s="274"/>
      <c r="W5465" s="276"/>
    </row>
    <row r="5466" spans="19:23">
      <c r="S5466" s="275"/>
      <c r="T5466" s="274"/>
      <c r="W5466" s="276"/>
    </row>
    <row r="5467" spans="19:23">
      <c r="S5467" s="275"/>
      <c r="T5467" s="274"/>
      <c r="W5467" s="276"/>
    </row>
    <row r="5468" spans="19:23">
      <c r="S5468" s="275"/>
      <c r="T5468" s="274"/>
      <c r="W5468" s="276"/>
    </row>
    <row r="5469" spans="19:23">
      <c r="S5469" s="275"/>
      <c r="T5469" s="274"/>
      <c r="W5469" s="276"/>
    </row>
    <row r="5470" spans="19:23">
      <c r="S5470" s="275"/>
      <c r="T5470" s="274"/>
      <c r="W5470" s="276"/>
    </row>
    <row r="5471" spans="19:23">
      <c r="S5471" s="275"/>
      <c r="T5471" s="274"/>
      <c r="W5471" s="276"/>
    </row>
    <row r="5472" spans="19:23">
      <c r="S5472" s="275"/>
      <c r="T5472" s="274"/>
      <c r="W5472" s="276"/>
    </row>
    <row r="5473" spans="19:23">
      <c r="S5473" s="275"/>
      <c r="T5473" s="274"/>
      <c r="W5473" s="276"/>
    </row>
    <row r="5474" spans="19:23">
      <c r="S5474" s="275"/>
      <c r="T5474" s="274"/>
      <c r="W5474" s="276"/>
    </row>
    <row r="5475" spans="19:23">
      <c r="S5475" s="275"/>
      <c r="T5475" s="274"/>
      <c r="W5475" s="276"/>
    </row>
    <row r="5476" spans="19:23">
      <c r="S5476" s="275"/>
      <c r="T5476" s="274"/>
      <c r="W5476" s="276"/>
    </row>
    <row r="5477" spans="19:23">
      <c r="S5477" s="275"/>
      <c r="T5477" s="274"/>
      <c r="W5477" s="276"/>
    </row>
    <row r="5478" spans="19:23">
      <c r="S5478" s="275"/>
      <c r="T5478" s="274"/>
      <c r="W5478" s="276"/>
    </row>
    <row r="5479" spans="19:23">
      <c r="S5479" s="275"/>
      <c r="T5479" s="274"/>
      <c r="W5479" s="276"/>
    </row>
    <row r="5480" spans="19:23">
      <c r="S5480" s="275"/>
      <c r="T5480" s="274"/>
      <c r="W5480" s="276"/>
    </row>
    <row r="5481" spans="19:23">
      <c r="S5481" s="275"/>
      <c r="T5481" s="274"/>
      <c r="W5481" s="276"/>
    </row>
    <row r="5482" spans="19:23">
      <c r="S5482" s="275"/>
      <c r="T5482" s="274"/>
      <c r="W5482" s="276"/>
    </row>
    <row r="5483" spans="19:23">
      <c r="S5483" s="275"/>
      <c r="T5483" s="274"/>
      <c r="W5483" s="276"/>
    </row>
    <row r="5484" spans="19:23">
      <c r="S5484" s="275"/>
      <c r="T5484" s="274"/>
      <c r="W5484" s="276"/>
    </row>
    <row r="5485" spans="19:23">
      <c r="S5485" s="275"/>
      <c r="T5485" s="274"/>
      <c r="W5485" s="276"/>
    </row>
    <row r="5486" spans="19:23">
      <c r="S5486" s="275"/>
      <c r="T5486" s="274"/>
      <c r="W5486" s="276"/>
    </row>
    <row r="5487" spans="19:23">
      <c r="S5487" s="275"/>
      <c r="T5487" s="274"/>
      <c r="W5487" s="276"/>
    </row>
    <row r="5488" spans="19:23">
      <c r="S5488" s="275"/>
      <c r="T5488" s="274"/>
      <c r="W5488" s="276"/>
    </row>
    <row r="5489" spans="19:23">
      <c r="S5489" s="275"/>
      <c r="T5489" s="274"/>
      <c r="W5489" s="276"/>
    </row>
    <row r="5490" spans="19:23">
      <c r="S5490" s="275"/>
      <c r="T5490" s="274"/>
      <c r="W5490" s="276"/>
    </row>
    <row r="5491" spans="19:23">
      <c r="S5491" s="275"/>
      <c r="T5491" s="274"/>
      <c r="W5491" s="276"/>
    </row>
    <row r="5492" spans="19:23">
      <c r="S5492" s="275"/>
      <c r="T5492" s="274"/>
      <c r="W5492" s="276"/>
    </row>
    <row r="5493" spans="19:23">
      <c r="S5493" s="275"/>
      <c r="T5493" s="274"/>
      <c r="W5493" s="276"/>
    </row>
    <row r="5494" spans="19:23">
      <c r="S5494" s="275"/>
      <c r="T5494" s="274"/>
      <c r="W5494" s="276"/>
    </row>
    <row r="5495" spans="19:23">
      <c r="S5495" s="275"/>
      <c r="T5495" s="274"/>
      <c r="W5495" s="276"/>
    </row>
    <row r="5496" spans="19:23">
      <c r="S5496" s="275"/>
      <c r="T5496" s="274"/>
      <c r="W5496" s="276"/>
    </row>
    <row r="5497" spans="19:23">
      <c r="S5497" s="275"/>
      <c r="T5497" s="274"/>
      <c r="W5497" s="276"/>
    </row>
    <row r="5498" spans="19:23">
      <c r="S5498" s="275"/>
      <c r="T5498" s="274"/>
      <c r="W5498" s="276"/>
    </row>
    <row r="5499" spans="19:23">
      <c r="S5499" s="275"/>
      <c r="T5499" s="274"/>
      <c r="W5499" s="276"/>
    </row>
    <row r="5500" spans="19:23">
      <c r="S5500" s="275"/>
      <c r="T5500" s="274"/>
      <c r="W5500" s="276"/>
    </row>
    <row r="5501" spans="19:23">
      <c r="S5501" s="275"/>
      <c r="T5501" s="274"/>
      <c r="W5501" s="276"/>
    </row>
    <row r="5502" spans="19:23">
      <c r="S5502" s="275"/>
      <c r="T5502" s="274"/>
      <c r="W5502" s="276"/>
    </row>
    <row r="5503" spans="19:23">
      <c r="S5503" s="275"/>
      <c r="T5503" s="274"/>
      <c r="W5503" s="276"/>
    </row>
    <row r="5504" spans="19:23">
      <c r="S5504" s="275"/>
      <c r="T5504" s="274"/>
      <c r="W5504" s="276"/>
    </row>
    <row r="5505" spans="19:23">
      <c r="S5505" s="275"/>
      <c r="T5505" s="274"/>
      <c r="W5505" s="276"/>
    </row>
    <row r="5506" spans="19:23">
      <c r="S5506" s="275"/>
      <c r="T5506" s="274"/>
      <c r="W5506" s="276"/>
    </row>
    <row r="5507" spans="19:23">
      <c r="S5507" s="275"/>
      <c r="T5507" s="274"/>
      <c r="W5507" s="276"/>
    </row>
    <row r="5508" spans="19:23">
      <c r="S5508" s="275"/>
      <c r="T5508" s="274"/>
      <c r="W5508" s="276"/>
    </row>
    <row r="5509" spans="19:23">
      <c r="S5509" s="275"/>
      <c r="T5509" s="274"/>
      <c r="W5509" s="276"/>
    </row>
    <row r="5510" spans="19:23">
      <c r="S5510" s="275"/>
      <c r="T5510" s="274"/>
      <c r="W5510" s="276"/>
    </row>
    <row r="5511" spans="19:23">
      <c r="S5511" s="275"/>
      <c r="T5511" s="274"/>
      <c r="W5511" s="276"/>
    </row>
    <row r="5512" spans="19:23">
      <c r="S5512" s="275"/>
      <c r="T5512" s="274"/>
      <c r="W5512" s="276"/>
    </row>
    <row r="5513" spans="19:23">
      <c r="S5513" s="275"/>
      <c r="T5513" s="274"/>
      <c r="W5513" s="276"/>
    </row>
    <row r="5514" spans="19:23">
      <c r="S5514" s="275"/>
      <c r="T5514" s="274"/>
      <c r="W5514" s="276"/>
    </row>
    <row r="5515" spans="19:23">
      <c r="S5515" s="275"/>
      <c r="T5515" s="274"/>
      <c r="W5515" s="276"/>
    </row>
    <row r="5516" spans="19:23">
      <c r="S5516" s="275"/>
      <c r="T5516" s="274"/>
      <c r="W5516" s="276"/>
    </row>
    <row r="5517" spans="19:23">
      <c r="S5517" s="275"/>
      <c r="T5517" s="274"/>
      <c r="W5517" s="276"/>
    </row>
    <row r="5518" spans="19:23">
      <c r="S5518" s="275"/>
      <c r="T5518" s="274"/>
      <c r="W5518" s="276"/>
    </row>
    <row r="5519" spans="19:23">
      <c r="S5519" s="275"/>
      <c r="T5519" s="274"/>
      <c r="W5519" s="276"/>
    </row>
    <row r="5520" spans="19:23">
      <c r="S5520" s="275"/>
      <c r="T5520" s="274"/>
      <c r="W5520" s="276"/>
    </row>
    <row r="5521" spans="19:23">
      <c r="S5521" s="275"/>
      <c r="T5521" s="274"/>
      <c r="W5521" s="276"/>
    </row>
    <row r="5522" spans="19:23">
      <c r="S5522" s="275"/>
      <c r="T5522" s="274"/>
      <c r="W5522" s="276"/>
    </row>
    <row r="5523" spans="19:23">
      <c r="S5523" s="275"/>
      <c r="T5523" s="274"/>
      <c r="W5523" s="276"/>
    </row>
    <row r="5524" spans="19:23">
      <c r="S5524" s="275"/>
      <c r="T5524" s="274"/>
      <c r="W5524" s="276"/>
    </row>
    <row r="5525" spans="19:23">
      <c r="S5525" s="275"/>
      <c r="T5525" s="274"/>
      <c r="W5525" s="276"/>
    </row>
    <row r="5526" spans="19:23">
      <c r="S5526" s="275"/>
      <c r="T5526" s="274"/>
      <c r="W5526" s="276"/>
    </row>
    <row r="5527" spans="19:23">
      <c r="S5527" s="275"/>
      <c r="T5527" s="274"/>
      <c r="W5527" s="276"/>
    </row>
    <row r="5528" spans="19:23">
      <c r="S5528" s="275"/>
      <c r="T5528" s="274"/>
      <c r="W5528" s="276"/>
    </row>
    <row r="5529" spans="19:23">
      <c r="S5529" s="275"/>
      <c r="T5529" s="274"/>
      <c r="W5529" s="276"/>
    </row>
    <row r="5530" spans="19:23">
      <c r="S5530" s="275"/>
      <c r="T5530" s="274"/>
      <c r="W5530" s="276"/>
    </row>
    <row r="5531" spans="19:23">
      <c r="S5531" s="275"/>
      <c r="T5531" s="274"/>
      <c r="W5531" s="276"/>
    </row>
    <row r="5532" spans="19:23">
      <c r="S5532" s="275"/>
      <c r="T5532" s="274"/>
      <c r="W5532" s="276"/>
    </row>
    <row r="5533" spans="19:23">
      <c r="S5533" s="275"/>
      <c r="T5533" s="274"/>
      <c r="W5533" s="276"/>
    </row>
    <row r="5534" spans="19:23">
      <c r="S5534" s="275"/>
      <c r="T5534" s="274"/>
      <c r="W5534" s="276"/>
    </row>
    <row r="5535" spans="19:23">
      <c r="S5535" s="275"/>
      <c r="T5535" s="274"/>
      <c r="W5535" s="276"/>
    </row>
    <row r="5536" spans="19:23">
      <c r="S5536" s="275"/>
      <c r="T5536" s="274"/>
      <c r="W5536" s="276"/>
    </row>
    <row r="5537" spans="19:23">
      <c r="S5537" s="275"/>
      <c r="T5537" s="274"/>
      <c r="W5537" s="276"/>
    </row>
    <row r="5538" spans="19:23">
      <c r="S5538" s="275"/>
      <c r="T5538" s="274"/>
      <c r="W5538" s="276"/>
    </row>
    <row r="5539" spans="19:23">
      <c r="S5539" s="275"/>
      <c r="T5539" s="274"/>
      <c r="W5539" s="276"/>
    </row>
    <row r="5540" spans="19:23">
      <c r="S5540" s="275"/>
      <c r="T5540" s="274"/>
      <c r="W5540" s="276"/>
    </row>
    <row r="5541" spans="19:23">
      <c r="S5541" s="275"/>
      <c r="T5541" s="274"/>
      <c r="W5541" s="276"/>
    </row>
    <row r="5542" spans="19:23">
      <c r="S5542" s="275"/>
      <c r="T5542" s="274"/>
      <c r="W5542" s="276"/>
    </row>
    <row r="5543" spans="19:23">
      <c r="S5543" s="275"/>
      <c r="T5543" s="274"/>
      <c r="W5543" s="276"/>
    </row>
    <row r="5544" spans="19:23">
      <c r="S5544" s="275"/>
      <c r="T5544" s="274"/>
      <c r="W5544" s="276"/>
    </row>
    <row r="5545" spans="19:23">
      <c r="S5545" s="275"/>
      <c r="T5545" s="274"/>
      <c r="W5545" s="276"/>
    </row>
    <row r="5546" spans="19:23">
      <c r="S5546" s="275"/>
      <c r="T5546" s="274"/>
      <c r="W5546" s="276"/>
    </row>
    <row r="5547" spans="19:23">
      <c r="S5547" s="275"/>
      <c r="T5547" s="274"/>
      <c r="W5547" s="276"/>
    </row>
    <row r="5548" spans="19:23">
      <c r="S5548" s="275"/>
      <c r="T5548" s="274"/>
      <c r="W5548" s="276"/>
    </row>
    <row r="5549" spans="19:23">
      <c r="S5549" s="275"/>
      <c r="T5549" s="274"/>
      <c r="W5549" s="276"/>
    </row>
    <row r="5550" spans="19:23">
      <c r="S5550" s="275"/>
      <c r="T5550" s="274"/>
      <c r="W5550" s="276"/>
    </row>
    <row r="5551" spans="19:23">
      <c r="S5551" s="275"/>
      <c r="T5551" s="274"/>
      <c r="W5551" s="276"/>
    </row>
    <row r="5552" spans="19:23">
      <c r="S5552" s="275"/>
      <c r="T5552" s="274"/>
      <c r="W5552" s="276"/>
    </row>
    <row r="5553" spans="19:23">
      <c r="S5553" s="275"/>
      <c r="T5553" s="274"/>
      <c r="W5553" s="276"/>
    </row>
    <row r="5554" spans="19:23">
      <c r="S5554" s="275"/>
      <c r="T5554" s="274"/>
      <c r="W5554" s="276"/>
    </row>
    <row r="5555" spans="19:23">
      <c r="S5555" s="275"/>
      <c r="T5555" s="274"/>
      <c r="W5555" s="276"/>
    </row>
    <row r="5556" spans="19:23">
      <c r="S5556" s="275"/>
      <c r="T5556" s="274"/>
      <c r="W5556" s="276"/>
    </row>
    <row r="5557" spans="19:23">
      <c r="S5557" s="275"/>
      <c r="T5557" s="274"/>
      <c r="W5557" s="276"/>
    </row>
    <row r="5558" spans="19:23">
      <c r="S5558" s="275"/>
      <c r="T5558" s="274"/>
      <c r="W5558" s="276"/>
    </row>
    <row r="5559" spans="19:23">
      <c r="S5559" s="275"/>
      <c r="T5559" s="274"/>
      <c r="W5559" s="276"/>
    </row>
    <row r="5560" spans="19:23">
      <c r="S5560" s="275"/>
      <c r="T5560" s="274"/>
      <c r="W5560" s="276"/>
    </row>
    <row r="5561" spans="19:23">
      <c r="S5561" s="275"/>
      <c r="T5561" s="274"/>
      <c r="W5561" s="276"/>
    </row>
    <row r="5562" spans="19:23">
      <c r="S5562" s="275"/>
      <c r="T5562" s="274"/>
      <c r="W5562" s="276"/>
    </row>
    <row r="5563" spans="19:23">
      <c r="S5563" s="275"/>
      <c r="T5563" s="274"/>
      <c r="W5563" s="276"/>
    </row>
    <row r="5564" spans="19:23">
      <c r="S5564" s="275"/>
      <c r="T5564" s="274"/>
      <c r="W5564" s="276"/>
    </row>
    <row r="5565" spans="19:23">
      <c r="S5565" s="275"/>
      <c r="T5565" s="274"/>
      <c r="W5565" s="276"/>
    </row>
    <row r="5566" spans="19:23">
      <c r="S5566" s="275"/>
      <c r="T5566" s="274"/>
      <c r="W5566" s="276"/>
    </row>
    <row r="5567" spans="19:23">
      <c r="S5567" s="275"/>
      <c r="T5567" s="274"/>
      <c r="W5567" s="276"/>
    </row>
    <row r="5568" spans="19:23">
      <c r="S5568" s="275"/>
      <c r="T5568" s="274"/>
      <c r="W5568" s="276"/>
    </row>
    <row r="5569" spans="19:23">
      <c r="S5569" s="275"/>
      <c r="T5569" s="274"/>
      <c r="W5569" s="276"/>
    </row>
    <row r="5570" spans="19:23">
      <c r="S5570" s="275"/>
      <c r="T5570" s="274"/>
      <c r="W5570" s="276"/>
    </row>
    <row r="5571" spans="19:23">
      <c r="S5571" s="275"/>
      <c r="T5571" s="274"/>
      <c r="W5571" s="276"/>
    </row>
    <row r="5572" spans="19:23">
      <c r="S5572" s="275"/>
      <c r="T5572" s="274"/>
      <c r="W5572" s="276"/>
    </row>
    <row r="5573" spans="19:23">
      <c r="S5573" s="275"/>
      <c r="T5573" s="274"/>
      <c r="W5573" s="276"/>
    </row>
    <row r="5574" spans="19:23">
      <c r="S5574" s="275"/>
      <c r="T5574" s="274"/>
      <c r="W5574" s="276"/>
    </row>
    <row r="5575" spans="19:23">
      <c r="S5575" s="275"/>
      <c r="T5575" s="274"/>
      <c r="W5575" s="276"/>
    </row>
    <row r="5576" spans="19:23">
      <c r="S5576" s="275"/>
      <c r="T5576" s="274"/>
      <c r="W5576" s="276"/>
    </row>
    <row r="5577" spans="19:23">
      <c r="S5577" s="275"/>
      <c r="T5577" s="274"/>
      <c r="W5577" s="276"/>
    </row>
    <row r="5578" spans="19:23">
      <c r="S5578" s="275"/>
      <c r="T5578" s="274"/>
      <c r="W5578" s="276"/>
    </row>
    <row r="5579" spans="19:23">
      <c r="S5579" s="275"/>
      <c r="T5579" s="274"/>
      <c r="W5579" s="276"/>
    </row>
    <row r="5580" spans="19:23">
      <c r="S5580" s="275"/>
      <c r="T5580" s="274"/>
      <c r="W5580" s="276"/>
    </row>
    <row r="5581" spans="19:23">
      <c r="S5581" s="275"/>
      <c r="T5581" s="274"/>
      <c r="W5581" s="276"/>
    </row>
    <row r="5582" spans="19:23">
      <c r="S5582" s="275"/>
      <c r="T5582" s="274"/>
      <c r="W5582" s="276"/>
    </row>
    <row r="5583" spans="19:23">
      <c r="S5583" s="275"/>
      <c r="T5583" s="274"/>
      <c r="W5583" s="276"/>
    </row>
    <row r="5584" spans="19:23">
      <c r="S5584" s="275"/>
      <c r="T5584" s="274"/>
      <c r="W5584" s="276"/>
    </row>
    <row r="5585" spans="19:23">
      <c r="S5585" s="275"/>
      <c r="T5585" s="274"/>
      <c r="W5585" s="276"/>
    </row>
    <row r="5586" spans="19:23">
      <c r="S5586" s="275"/>
      <c r="T5586" s="274"/>
      <c r="W5586" s="276"/>
    </row>
    <row r="5587" spans="19:23">
      <c r="S5587" s="275"/>
      <c r="T5587" s="274"/>
      <c r="W5587" s="276"/>
    </row>
    <row r="5588" spans="19:23">
      <c r="S5588" s="275"/>
      <c r="T5588" s="274"/>
      <c r="W5588" s="276"/>
    </row>
    <row r="5589" spans="19:23">
      <c r="S5589" s="275"/>
      <c r="T5589" s="274"/>
      <c r="W5589" s="276"/>
    </row>
    <row r="5590" spans="19:23">
      <c r="S5590" s="275"/>
      <c r="T5590" s="274"/>
      <c r="W5590" s="276"/>
    </row>
    <row r="5591" spans="19:23">
      <c r="S5591" s="275"/>
      <c r="T5591" s="274"/>
      <c r="W5591" s="276"/>
    </row>
    <row r="5592" spans="19:23">
      <c r="S5592" s="275"/>
      <c r="T5592" s="274"/>
      <c r="W5592" s="276"/>
    </row>
    <row r="5593" spans="19:23">
      <c r="S5593" s="275"/>
      <c r="T5593" s="274"/>
      <c r="W5593" s="276"/>
    </row>
    <row r="5594" spans="19:23">
      <c r="S5594" s="275"/>
      <c r="T5594" s="274"/>
      <c r="W5594" s="276"/>
    </row>
    <row r="5595" spans="19:23">
      <c r="S5595" s="275"/>
      <c r="T5595" s="274"/>
      <c r="W5595" s="276"/>
    </row>
    <row r="5596" spans="19:23">
      <c r="S5596" s="275"/>
      <c r="T5596" s="274"/>
      <c r="W5596" s="276"/>
    </row>
    <row r="5597" spans="19:23">
      <c r="S5597" s="275"/>
      <c r="T5597" s="274"/>
      <c r="W5597" s="276"/>
    </row>
    <row r="5598" spans="19:23">
      <c r="S5598" s="275"/>
      <c r="T5598" s="274"/>
      <c r="W5598" s="276"/>
    </row>
    <row r="5599" spans="19:23">
      <c r="S5599" s="275"/>
      <c r="T5599" s="274"/>
      <c r="W5599" s="276"/>
    </row>
    <row r="5600" spans="19:23">
      <c r="S5600" s="275"/>
      <c r="T5600" s="274"/>
      <c r="W5600" s="276"/>
    </row>
    <row r="5601" spans="19:23">
      <c r="S5601" s="275"/>
      <c r="T5601" s="274"/>
      <c r="W5601" s="276"/>
    </row>
    <row r="5602" spans="19:23">
      <c r="S5602" s="275"/>
      <c r="T5602" s="274"/>
      <c r="W5602" s="276"/>
    </row>
    <row r="5603" spans="19:23">
      <c r="S5603" s="275"/>
      <c r="T5603" s="274"/>
      <c r="W5603" s="276"/>
    </row>
    <row r="5604" spans="19:23">
      <c r="S5604" s="275"/>
      <c r="T5604" s="274"/>
      <c r="W5604" s="276"/>
    </row>
    <row r="5605" spans="19:23">
      <c r="S5605" s="275"/>
      <c r="T5605" s="274"/>
      <c r="W5605" s="276"/>
    </row>
    <row r="5606" spans="19:23">
      <c r="S5606" s="275"/>
      <c r="T5606" s="274"/>
      <c r="W5606" s="276"/>
    </row>
    <row r="5607" spans="19:23">
      <c r="S5607" s="275"/>
      <c r="T5607" s="274"/>
      <c r="W5607" s="276"/>
    </row>
    <row r="5608" spans="19:23">
      <c r="S5608" s="275"/>
      <c r="T5608" s="274"/>
      <c r="W5608" s="276"/>
    </row>
    <row r="5609" spans="19:23">
      <c r="S5609" s="275"/>
      <c r="T5609" s="274"/>
      <c r="W5609" s="276"/>
    </row>
    <row r="5610" spans="19:23">
      <c r="S5610" s="275"/>
      <c r="T5610" s="274"/>
      <c r="W5610" s="276"/>
    </row>
    <row r="5611" spans="19:23">
      <c r="S5611" s="275"/>
      <c r="T5611" s="274"/>
      <c r="W5611" s="276"/>
    </row>
    <row r="5612" spans="19:23">
      <c r="S5612" s="275"/>
      <c r="T5612" s="274"/>
      <c r="W5612" s="276"/>
    </row>
    <row r="5613" spans="19:23">
      <c r="S5613" s="275"/>
      <c r="T5613" s="274"/>
      <c r="W5613" s="276"/>
    </row>
    <row r="5614" spans="19:23">
      <c r="S5614" s="275"/>
      <c r="T5614" s="274"/>
      <c r="W5614" s="276"/>
    </row>
    <row r="5615" spans="19:23">
      <c r="S5615" s="275"/>
      <c r="T5615" s="274"/>
      <c r="W5615" s="276"/>
    </row>
    <row r="5616" spans="19:23">
      <c r="S5616" s="275"/>
      <c r="T5616" s="274"/>
      <c r="W5616" s="276"/>
    </row>
    <row r="5617" spans="19:23">
      <c r="S5617" s="275"/>
      <c r="T5617" s="274"/>
      <c r="W5617" s="276"/>
    </row>
    <row r="5618" spans="19:23">
      <c r="S5618" s="275"/>
      <c r="T5618" s="274"/>
      <c r="W5618" s="276"/>
    </row>
    <row r="5619" spans="19:23">
      <c r="S5619" s="275"/>
      <c r="T5619" s="274"/>
      <c r="W5619" s="276"/>
    </row>
    <row r="5620" spans="19:23">
      <c r="S5620" s="275"/>
      <c r="T5620" s="274"/>
      <c r="W5620" s="276"/>
    </row>
    <row r="5621" spans="19:23">
      <c r="S5621" s="275"/>
      <c r="T5621" s="274"/>
      <c r="W5621" s="276"/>
    </row>
    <row r="5622" spans="19:23">
      <c r="S5622" s="275"/>
      <c r="T5622" s="274"/>
      <c r="W5622" s="276"/>
    </row>
    <row r="5623" spans="19:23">
      <c r="S5623" s="275"/>
      <c r="T5623" s="274"/>
      <c r="W5623" s="276"/>
    </row>
    <row r="5624" spans="19:23">
      <c r="S5624" s="275"/>
      <c r="T5624" s="274"/>
      <c r="W5624" s="276"/>
    </row>
    <row r="5625" spans="19:23">
      <c r="S5625" s="275"/>
      <c r="T5625" s="274"/>
      <c r="W5625" s="276"/>
    </row>
    <row r="5626" spans="19:23">
      <c r="S5626" s="275"/>
      <c r="T5626" s="274"/>
      <c r="W5626" s="276"/>
    </row>
    <row r="5627" spans="19:23">
      <c r="S5627" s="275"/>
      <c r="T5627" s="274"/>
      <c r="W5627" s="276"/>
    </row>
    <row r="5628" spans="19:23">
      <c r="S5628" s="275"/>
      <c r="T5628" s="274"/>
      <c r="W5628" s="276"/>
    </row>
    <row r="5629" spans="19:23">
      <c r="S5629" s="275"/>
      <c r="T5629" s="274"/>
      <c r="W5629" s="276"/>
    </row>
    <row r="5630" spans="19:23">
      <c r="S5630" s="275"/>
      <c r="T5630" s="274"/>
      <c r="W5630" s="276"/>
    </row>
    <row r="5631" spans="19:23">
      <c r="S5631" s="275"/>
      <c r="T5631" s="274"/>
      <c r="W5631" s="276"/>
    </row>
    <row r="5632" spans="19:23">
      <c r="S5632" s="275"/>
      <c r="T5632" s="274"/>
      <c r="W5632" s="276"/>
    </row>
    <row r="5633" spans="19:23">
      <c r="S5633" s="275"/>
      <c r="T5633" s="274"/>
      <c r="W5633" s="276"/>
    </row>
    <row r="5634" spans="19:23">
      <c r="S5634" s="275"/>
      <c r="T5634" s="274"/>
      <c r="W5634" s="276"/>
    </row>
    <row r="5635" spans="19:23">
      <c r="S5635" s="275"/>
      <c r="T5635" s="274"/>
      <c r="W5635" s="276"/>
    </row>
    <row r="5636" spans="19:23">
      <c r="S5636" s="275"/>
      <c r="T5636" s="274"/>
      <c r="W5636" s="276"/>
    </row>
    <row r="5637" spans="19:23">
      <c r="S5637" s="275"/>
      <c r="T5637" s="274"/>
      <c r="W5637" s="276"/>
    </row>
    <row r="5638" spans="19:23">
      <c r="S5638" s="275"/>
      <c r="T5638" s="274"/>
      <c r="W5638" s="276"/>
    </row>
    <row r="5639" spans="19:23">
      <c r="S5639" s="275"/>
      <c r="T5639" s="274"/>
      <c r="W5639" s="276"/>
    </row>
    <row r="5640" spans="19:23">
      <c r="S5640" s="275"/>
      <c r="T5640" s="274"/>
      <c r="W5640" s="276"/>
    </row>
    <row r="5641" spans="19:23">
      <c r="S5641" s="275"/>
      <c r="T5641" s="274"/>
      <c r="W5641" s="276"/>
    </row>
    <row r="5642" spans="19:23">
      <c r="S5642" s="275"/>
      <c r="T5642" s="274"/>
      <c r="W5642" s="276"/>
    </row>
    <row r="5643" spans="19:23">
      <c r="S5643" s="275"/>
      <c r="T5643" s="274"/>
      <c r="W5643" s="276"/>
    </row>
    <row r="5644" spans="19:23">
      <c r="S5644" s="275"/>
      <c r="T5644" s="274"/>
      <c r="W5644" s="276"/>
    </row>
    <row r="5645" spans="19:23">
      <c r="S5645" s="275"/>
      <c r="T5645" s="274"/>
      <c r="W5645" s="276"/>
    </row>
    <row r="5646" spans="19:23">
      <c r="S5646" s="275"/>
      <c r="T5646" s="274"/>
      <c r="W5646" s="276"/>
    </row>
    <row r="5647" spans="19:23">
      <c r="S5647" s="275"/>
      <c r="T5647" s="274"/>
      <c r="W5647" s="276"/>
    </row>
    <row r="5648" spans="19:23">
      <c r="S5648" s="275"/>
      <c r="T5648" s="274"/>
      <c r="W5648" s="276"/>
    </row>
    <row r="5649" spans="19:23">
      <c r="S5649" s="275"/>
      <c r="T5649" s="274"/>
      <c r="W5649" s="276"/>
    </row>
    <row r="5650" spans="19:23">
      <c r="S5650" s="275"/>
      <c r="T5650" s="274"/>
      <c r="W5650" s="276"/>
    </row>
    <row r="5651" spans="19:23">
      <c r="S5651" s="275"/>
      <c r="T5651" s="274"/>
      <c r="W5651" s="276"/>
    </row>
    <row r="5652" spans="19:23">
      <c r="S5652" s="275"/>
      <c r="T5652" s="274"/>
      <c r="W5652" s="276"/>
    </row>
    <row r="5653" spans="19:23">
      <c r="S5653" s="275"/>
      <c r="T5653" s="274"/>
      <c r="W5653" s="276"/>
    </row>
    <row r="5654" spans="19:23">
      <c r="S5654" s="275"/>
      <c r="T5654" s="274"/>
      <c r="W5654" s="276"/>
    </row>
    <row r="5655" spans="19:23">
      <c r="S5655" s="275"/>
      <c r="T5655" s="274"/>
      <c r="W5655" s="276"/>
    </row>
    <row r="5656" spans="19:23">
      <c r="S5656" s="275"/>
      <c r="T5656" s="274"/>
      <c r="W5656" s="276"/>
    </row>
    <row r="5657" spans="19:23">
      <c r="S5657" s="275"/>
      <c r="T5657" s="274"/>
      <c r="W5657" s="276"/>
    </row>
    <row r="5658" spans="19:23">
      <c r="S5658" s="275"/>
      <c r="T5658" s="274"/>
      <c r="W5658" s="276"/>
    </row>
    <row r="5659" spans="19:23">
      <c r="S5659" s="275"/>
      <c r="T5659" s="274"/>
      <c r="W5659" s="276"/>
    </row>
    <row r="5660" spans="19:23">
      <c r="S5660" s="275"/>
      <c r="T5660" s="274"/>
      <c r="W5660" s="276"/>
    </row>
    <row r="5661" spans="19:23">
      <c r="S5661" s="275"/>
      <c r="T5661" s="274"/>
      <c r="W5661" s="276"/>
    </row>
    <row r="5662" spans="19:23">
      <c r="S5662" s="275"/>
      <c r="T5662" s="274"/>
      <c r="W5662" s="276"/>
    </row>
    <row r="5663" spans="19:23">
      <c r="S5663" s="275"/>
      <c r="T5663" s="274"/>
      <c r="W5663" s="276"/>
    </row>
    <row r="5664" spans="19:23">
      <c r="S5664" s="275"/>
      <c r="T5664" s="274"/>
      <c r="W5664" s="276"/>
    </row>
    <row r="5665" spans="19:23">
      <c r="S5665" s="275"/>
      <c r="T5665" s="274"/>
      <c r="W5665" s="276"/>
    </row>
    <row r="5666" spans="19:23">
      <c r="S5666" s="275"/>
      <c r="T5666" s="274"/>
      <c r="W5666" s="276"/>
    </row>
    <row r="5667" spans="19:23">
      <c r="S5667" s="275"/>
      <c r="T5667" s="274"/>
      <c r="W5667" s="276"/>
    </row>
    <row r="5668" spans="19:23">
      <c r="S5668" s="275"/>
      <c r="T5668" s="274"/>
      <c r="W5668" s="276"/>
    </row>
    <row r="5669" spans="19:23">
      <c r="S5669" s="275"/>
      <c r="T5669" s="274"/>
      <c r="W5669" s="276"/>
    </row>
    <row r="5670" spans="19:23">
      <c r="S5670" s="275"/>
      <c r="T5670" s="274"/>
      <c r="W5670" s="276"/>
    </row>
    <row r="5671" spans="19:23">
      <c r="S5671" s="275"/>
      <c r="T5671" s="274"/>
      <c r="W5671" s="276"/>
    </row>
    <row r="5672" spans="19:23">
      <c r="S5672" s="275"/>
      <c r="T5672" s="274"/>
      <c r="W5672" s="276"/>
    </row>
    <row r="5673" spans="19:23">
      <c r="S5673" s="275"/>
      <c r="T5673" s="274"/>
      <c r="W5673" s="276"/>
    </row>
    <row r="5674" spans="19:23">
      <c r="S5674" s="275"/>
      <c r="T5674" s="274"/>
      <c r="W5674" s="276"/>
    </row>
    <row r="5675" spans="19:23">
      <c r="S5675" s="275"/>
      <c r="T5675" s="274"/>
      <c r="W5675" s="276"/>
    </row>
    <row r="5676" spans="19:23">
      <c r="S5676" s="275"/>
      <c r="T5676" s="274"/>
      <c r="W5676" s="276"/>
    </row>
    <row r="5677" spans="19:23">
      <c r="S5677" s="275"/>
      <c r="T5677" s="274"/>
      <c r="W5677" s="276"/>
    </row>
    <row r="5678" spans="19:23">
      <c r="S5678" s="275"/>
      <c r="T5678" s="274"/>
      <c r="W5678" s="276"/>
    </row>
    <row r="5679" spans="19:23">
      <c r="S5679" s="275"/>
      <c r="T5679" s="274"/>
      <c r="W5679" s="276"/>
    </row>
    <row r="5680" spans="19:23">
      <c r="S5680" s="275"/>
      <c r="T5680" s="274"/>
      <c r="W5680" s="276"/>
    </row>
    <row r="5681" spans="19:23">
      <c r="S5681" s="275"/>
      <c r="T5681" s="274"/>
      <c r="W5681" s="276"/>
    </row>
    <row r="5682" spans="19:23">
      <c r="S5682" s="275"/>
      <c r="T5682" s="274"/>
      <c r="W5682" s="276"/>
    </row>
    <row r="5683" spans="19:23">
      <c r="S5683" s="275"/>
      <c r="T5683" s="274"/>
      <c r="W5683" s="276"/>
    </row>
    <row r="5684" spans="19:23">
      <c r="S5684" s="275"/>
      <c r="T5684" s="274"/>
      <c r="W5684" s="276"/>
    </row>
    <row r="5685" spans="19:23">
      <c r="S5685" s="275"/>
      <c r="T5685" s="274"/>
      <c r="W5685" s="276"/>
    </row>
    <row r="5686" spans="19:23">
      <c r="S5686" s="275"/>
      <c r="T5686" s="274"/>
      <c r="W5686" s="276"/>
    </row>
    <row r="5687" spans="19:23">
      <c r="S5687" s="275"/>
      <c r="T5687" s="274"/>
      <c r="W5687" s="276"/>
    </row>
    <row r="5688" spans="19:23">
      <c r="S5688" s="275"/>
      <c r="T5688" s="274"/>
      <c r="W5688" s="276"/>
    </row>
    <row r="5689" spans="19:23">
      <c r="S5689" s="275"/>
      <c r="T5689" s="274"/>
      <c r="W5689" s="276"/>
    </row>
    <row r="5690" spans="19:23">
      <c r="S5690" s="275"/>
      <c r="T5690" s="274"/>
      <c r="W5690" s="276"/>
    </row>
    <row r="5691" spans="19:23">
      <c r="S5691" s="275"/>
      <c r="T5691" s="274"/>
      <c r="W5691" s="276"/>
    </row>
    <row r="5692" spans="19:23">
      <c r="S5692" s="275"/>
      <c r="T5692" s="274"/>
      <c r="W5692" s="276"/>
    </row>
    <row r="5693" spans="19:23">
      <c r="S5693" s="275"/>
      <c r="T5693" s="274"/>
      <c r="W5693" s="276"/>
    </row>
    <row r="5694" spans="19:23">
      <c r="S5694" s="275"/>
      <c r="T5694" s="274"/>
      <c r="W5694" s="276"/>
    </row>
    <row r="5695" spans="19:23">
      <c r="S5695" s="275"/>
      <c r="T5695" s="274"/>
      <c r="W5695" s="276"/>
    </row>
    <row r="5696" spans="19:23">
      <c r="S5696" s="275"/>
      <c r="T5696" s="274"/>
      <c r="W5696" s="276"/>
    </row>
    <row r="5697" spans="19:23">
      <c r="S5697" s="275"/>
      <c r="T5697" s="274"/>
      <c r="W5697" s="276"/>
    </row>
    <row r="5698" spans="19:23">
      <c r="S5698" s="275"/>
      <c r="T5698" s="274"/>
      <c r="W5698" s="276"/>
    </row>
    <row r="5699" spans="19:23">
      <c r="S5699" s="275"/>
      <c r="T5699" s="274"/>
      <c r="W5699" s="276"/>
    </row>
    <row r="5700" spans="19:23">
      <c r="S5700" s="275"/>
      <c r="T5700" s="274"/>
      <c r="W5700" s="276"/>
    </row>
    <row r="5701" spans="19:23">
      <c r="S5701" s="275"/>
      <c r="T5701" s="274"/>
      <c r="W5701" s="276"/>
    </row>
    <row r="5702" spans="19:23">
      <c r="S5702" s="275"/>
      <c r="T5702" s="274"/>
      <c r="W5702" s="276"/>
    </row>
    <row r="5703" spans="19:23">
      <c r="S5703" s="275"/>
      <c r="T5703" s="274"/>
      <c r="W5703" s="276"/>
    </row>
    <row r="5704" spans="19:23">
      <c r="S5704" s="275"/>
      <c r="T5704" s="274"/>
      <c r="W5704" s="276"/>
    </row>
    <row r="5705" spans="19:23">
      <c r="S5705" s="275"/>
      <c r="T5705" s="274"/>
      <c r="W5705" s="276"/>
    </row>
    <row r="5706" spans="19:23">
      <c r="S5706" s="275"/>
      <c r="T5706" s="274"/>
      <c r="W5706" s="276"/>
    </row>
    <row r="5707" spans="19:23">
      <c r="S5707" s="275"/>
      <c r="T5707" s="274"/>
      <c r="W5707" s="276"/>
    </row>
    <row r="5708" spans="19:23">
      <c r="S5708" s="275"/>
      <c r="T5708" s="274"/>
      <c r="W5708" s="276"/>
    </row>
    <row r="5709" spans="19:23">
      <c r="S5709" s="275"/>
      <c r="T5709" s="274"/>
      <c r="W5709" s="276"/>
    </row>
    <row r="5710" spans="19:23">
      <c r="S5710" s="275"/>
      <c r="T5710" s="274"/>
      <c r="W5710" s="276"/>
    </row>
    <row r="5711" spans="19:23">
      <c r="S5711" s="275"/>
      <c r="T5711" s="274"/>
      <c r="W5711" s="276"/>
    </row>
    <row r="5712" spans="19:23">
      <c r="S5712" s="275"/>
      <c r="T5712" s="274"/>
      <c r="W5712" s="276"/>
    </row>
    <row r="5713" spans="19:23">
      <c r="S5713" s="275"/>
      <c r="T5713" s="274"/>
      <c r="W5713" s="276"/>
    </row>
    <row r="5714" spans="19:23">
      <c r="S5714" s="275"/>
      <c r="T5714" s="274"/>
      <c r="W5714" s="276"/>
    </row>
    <row r="5715" spans="19:23">
      <c r="S5715" s="275"/>
      <c r="T5715" s="274"/>
      <c r="W5715" s="276"/>
    </row>
    <row r="5716" spans="19:23">
      <c r="S5716" s="275"/>
      <c r="T5716" s="274"/>
      <c r="W5716" s="276"/>
    </row>
    <row r="5717" spans="19:23">
      <c r="S5717" s="275"/>
      <c r="T5717" s="274"/>
      <c r="W5717" s="276"/>
    </row>
    <row r="5718" spans="19:23">
      <c r="S5718" s="275"/>
      <c r="T5718" s="274"/>
      <c r="W5718" s="276"/>
    </row>
    <row r="5719" spans="19:23">
      <c r="S5719" s="275"/>
      <c r="T5719" s="274"/>
      <c r="W5719" s="276"/>
    </row>
    <row r="5720" spans="19:23">
      <c r="S5720" s="275"/>
      <c r="T5720" s="274"/>
      <c r="W5720" s="276"/>
    </row>
    <row r="5721" spans="19:23">
      <c r="S5721" s="275"/>
      <c r="T5721" s="274"/>
      <c r="W5721" s="276"/>
    </row>
    <row r="5722" spans="19:23">
      <c r="S5722" s="275"/>
      <c r="T5722" s="274"/>
      <c r="W5722" s="276"/>
    </row>
    <row r="5723" spans="19:23">
      <c r="S5723" s="275"/>
      <c r="T5723" s="274"/>
      <c r="W5723" s="276"/>
    </row>
    <row r="5724" spans="19:23">
      <c r="S5724" s="275"/>
      <c r="T5724" s="274"/>
      <c r="W5724" s="276"/>
    </row>
    <row r="5725" spans="19:23">
      <c r="S5725" s="275"/>
      <c r="T5725" s="274"/>
      <c r="W5725" s="276"/>
    </row>
    <row r="5726" spans="19:23">
      <c r="S5726" s="275"/>
      <c r="T5726" s="274"/>
      <c r="W5726" s="276"/>
    </row>
    <row r="5727" spans="19:23">
      <c r="S5727" s="275"/>
      <c r="T5727" s="274"/>
      <c r="W5727" s="276"/>
    </row>
    <row r="5728" spans="19:23">
      <c r="S5728" s="275"/>
      <c r="T5728" s="274"/>
      <c r="W5728" s="276"/>
    </row>
    <row r="5729" spans="19:23">
      <c r="S5729" s="275"/>
      <c r="T5729" s="274"/>
      <c r="W5729" s="276"/>
    </row>
    <row r="5730" spans="19:23">
      <c r="S5730" s="275"/>
      <c r="T5730" s="274"/>
      <c r="W5730" s="276"/>
    </row>
    <row r="5731" spans="19:23">
      <c r="S5731" s="275"/>
      <c r="T5731" s="274"/>
      <c r="W5731" s="276"/>
    </row>
    <row r="5732" spans="19:23">
      <c r="S5732" s="275"/>
      <c r="T5732" s="274"/>
      <c r="W5732" s="276"/>
    </row>
    <row r="5733" spans="19:23">
      <c r="S5733" s="275"/>
      <c r="T5733" s="274"/>
      <c r="W5733" s="276"/>
    </row>
    <row r="5734" spans="19:23">
      <c r="S5734" s="275"/>
      <c r="T5734" s="274"/>
      <c r="W5734" s="276"/>
    </row>
    <row r="5735" spans="19:23">
      <c r="S5735" s="275"/>
      <c r="T5735" s="274"/>
      <c r="W5735" s="276"/>
    </row>
    <row r="5736" spans="19:23">
      <c r="S5736" s="275"/>
      <c r="T5736" s="274"/>
      <c r="W5736" s="276"/>
    </row>
    <row r="5737" spans="19:23">
      <c r="S5737" s="275"/>
      <c r="T5737" s="274"/>
      <c r="W5737" s="276"/>
    </row>
    <row r="5738" spans="19:23">
      <c r="S5738" s="275"/>
      <c r="T5738" s="274"/>
      <c r="W5738" s="276"/>
    </row>
    <row r="5739" spans="19:23">
      <c r="S5739" s="275"/>
      <c r="T5739" s="274"/>
      <c r="W5739" s="276"/>
    </row>
    <row r="5740" spans="19:23">
      <c r="S5740" s="275"/>
      <c r="T5740" s="274"/>
      <c r="W5740" s="276"/>
    </row>
    <row r="5741" spans="19:23">
      <c r="S5741" s="275"/>
      <c r="T5741" s="274"/>
      <c r="W5741" s="276"/>
    </row>
    <row r="5742" spans="19:23">
      <c r="S5742" s="275"/>
      <c r="T5742" s="274"/>
      <c r="W5742" s="276"/>
    </row>
    <row r="5743" spans="19:23">
      <c r="S5743" s="275"/>
      <c r="T5743" s="274"/>
      <c r="W5743" s="276"/>
    </row>
    <row r="5744" spans="19:23">
      <c r="S5744" s="275"/>
      <c r="T5744" s="274"/>
      <c r="W5744" s="276"/>
    </row>
    <row r="5745" spans="19:23">
      <c r="S5745" s="275"/>
      <c r="T5745" s="274"/>
      <c r="W5745" s="276"/>
    </row>
    <row r="5746" spans="19:23">
      <c r="S5746" s="275"/>
      <c r="T5746" s="274"/>
      <c r="W5746" s="276"/>
    </row>
    <row r="5747" spans="19:23">
      <c r="S5747" s="275"/>
      <c r="T5747" s="274"/>
      <c r="W5747" s="276"/>
    </row>
    <row r="5748" spans="19:23">
      <c r="S5748" s="275"/>
      <c r="T5748" s="274"/>
      <c r="W5748" s="276"/>
    </row>
    <row r="5749" spans="19:23">
      <c r="S5749" s="275"/>
      <c r="T5749" s="274"/>
      <c r="W5749" s="276"/>
    </row>
    <row r="5750" spans="19:23">
      <c r="S5750" s="275"/>
      <c r="T5750" s="274"/>
      <c r="W5750" s="276"/>
    </row>
    <row r="5751" spans="19:23">
      <c r="S5751" s="275"/>
      <c r="T5751" s="274"/>
      <c r="W5751" s="276"/>
    </row>
    <row r="5752" spans="19:23">
      <c r="S5752" s="275"/>
      <c r="T5752" s="274"/>
      <c r="W5752" s="276"/>
    </row>
    <row r="5753" spans="19:23">
      <c r="S5753" s="275"/>
      <c r="T5753" s="274"/>
      <c r="W5753" s="276"/>
    </row>
    <row r="5754" spans="19:23">
      <c r="S5754" s="275"/>
      <c r="T5754" s="274"/>
      <c r="W5754" s="276"/>
    </row>
    <row r="5755" spans="19:23">
      <c r="S5755" s="275"/>
      <c r="T5755" s="274"/>
      <c r="W5755" s="276"/>
    </row>
    <row r="5756" spans="19:23">
      <c r="S5756" s="275"/>
      <c r="T5756" s="274"/>
      <c r="W5756" s="276"/>
    </row>
    <row r="5757" spans="19:23">
      <c r="S5757" s="275"/>
      <c r="T5757" s="274"/>
      <c r="W5757" s="276"/>
    </row>
    <row r="5758" spans="19:23">
      <c r="S5758" s="275"/>
      <c r="T5758" s="274"/>
      <c r="W5758" s="276"/>
    </row>
    <row r="5759" spans="19:23">
      <c r="S5759" s="275"/>
      <c r="T5759" s="274"/>
      <c r="W5759" s="276"/>
    </row>
    <row r="5760" spans="19:23">
      <c r="S5760" s="275"/>
      <c r="T5760" s="274"/>
      <c r="W5760" s="276"/>
    </row>
    <row r="5761" spans="19:23">
      <c r="S5761" s="275"/>
      <c r="T5761" s="274"/>
      <c r="W5761" s="276"/>
    </row>
    <row r="5762" spans="19:23">
      <c r="S5762" s="275"/>
      <c r="T5762" s="274"/>
      <c r="W5762" s="276"/>
    </row>
    <row r="5763" spans="19:23">
      <c r="S5763" s="275"/>
      <c r="T5763" s="274"/>
      <c r="W5763" s="276"/>
    </row>
    <row r="5764" spans="19:23">
      <c r="S5764" s="275"/>
      <c r="T5764" s="274"/>
      <c r="W5764" s="276"/>
    </row>
    <row r="5765" spans="19:23">
      <c r="S5765" s="275"/>
      <c r="T5765" s="274"/>
      <c r="W5765" s="276"/>
    </row>
    <row r="5766" spans="19:23">
      <c r="S5766" s="275"/>
      <c r="T5766" s="274"/>
      <c r="W5766" s="276"/>
    </row>
    <row r="5767" spans="19:23">
      <c r="S5767" s="275"/>
      <c r="T5767" s="274"/>
      <c r="W5767" s="276"/>
    </row>
    <row r="5768" spans="19:23">
      <c r="S5768" s="275"/>
      <c r="T5768" s="274"/>
      <c r="W5768" s="276"/>
    </row>
    <row r="5769" spans="19:23">
      <c r="S5769" s="275"/>
      <c r="T5769" s="274"/>
      <c r="W5769" s="276"/>
    </row>
    <row r="5770" spans="19:23">
      <c r="S5770" s="275"/>
      <c r="T5770" s="274"/>
      <c r="W5770" s="276"/>
    </row>
    <row r="5771" spans="19:23">
      <c r="S5771" s="275"/>
      <c r="T5771" s="274"/>
      <c r="W5771" s="276"/>
    </row>
    <row r="5772" spans="19:23">
      <c r="S5772" s="275"/>
      <c r="T5772" s="274"/>
      <c r="W5772" s="276"/>
    </row>
    <row r="5773" spans="19:23">
      <c r="S5773" s="275"/>
      <c r="T5773" s="274"/>
      <c r="W5773" s="276"/>
    </row>
    <row r="5774" spans="19:23">
      <c r="S5774" s="275"/>
      <c r="T5774" s="274"/>
      <c r="W5774" s="276"/>
    </row>
    <row r="5775" spans="19:23">
      <c r="S5775" s="275"/>
      <c r="T5775" s="274"/>
      <c r="W5775" s="276"/>
    </row>
    <row r="5776" spans="19:23">
      <c r="S5776" s="275"/>
      <c r="T5776" s="274"/>
      <c r="W5776" s="276"/>
    </row>
    <row r="5777" spans="19:23">
      <c r="S5777" s="275"/>
      <c r="T5777" s="274"/>
      <c r="W5777" s="276"/>
    </row>
    <row r="5778" spans="19:23">
      <c r="S5778" s="275"/>
      <c r="T5778" s="274"/>
      <c r="W5778" s="276"/>
    </row>
    <row r="5779" spans="19:23">
      <c r="S5779" s="275"/>
      <c r="T5779" s="274"/>
      <c r="W5779" s="276"/>
    </row>
    <row r="5780" spans="19:23">
      <c r="S5780" s="275"/>
      <c r="T5780" s="274"/>
      <c r="W5780" s="276"/>
    </row>
    <row r="5781" spans="19:23">
      <c r="S5781" s="275"/>
      <c r="T5781" s="274"/>
      <c r="W5781" s="276"/>
    </row>
    <row r="5782" spans="19:23">
      <c r="S5782" s="275"/>
      <c r="T5782" s="274"/>
      <c r="W5782" s="276"/>
    </row>
    <row r="5783" spans="19:23">
      <c r="S5783" s="275"/>
      <c r="T5783" s="274"/>
      <c r="W5783" s="276"/>
    </row>
    <row r="5784" spans="19:23">
      <c r="S5784" s="275"/>
      <c r="T5784" s="274"/>
      <c r="W5784" s="276"/>
    </row>
    <row r="5785" spans="19:23">
      <c r="S5785" s="275"/>
      <c r="T5785" s="274"/>
      <c r="W5785" s="276"/>
    </row>
    <row r="5786" spans="19:23">
      <c r="S5786" s="275"/>
      <c r="T5786" s="274"/>
      <c r="W5786" s="276"/>
    </row>
    <row r="5787" spans="19:23">
      <c r="S5787" s="275"/>
      <c r="T5787" s="274"/>
      <c r="W5787" s="276"/>
    </row>
    <row r="5788" spans="19:23">
      <c r="S5788" s="275"/>
      <c r="T5788" s="274"/>
      <c r="W5788" s="276"/>
    </row>
    <row r="5789" spans="19:23">
      <c r="S5789" s="275"/>
      <c r="T5789" s="274"/>
      <c r="W5789" s="276"/>
    </row>
    <row r="5790" spans="19:23">
      <c r="S5790" s="275"/>
      <c r="T5790" s="274"/>
      <c r="W5790" s="276"/>
    </row>
    <row r="5791" spans="19:23">
      <c r="S5791" s="275"/>
      <c r="T5791" s="274"/>
      <c r="W5791" s="276"/>
    </row>
    <row r="5792" spans="19:23">
      <c r="S5792" s="275"/>
      <c r="T5792" s="274"/>
      <c r="W5792" s="276"/>
    </row>
    <row r="5793" spans="19:23">
      <c r="S5793" s="275"/>
      <c r="T5793" s="274"/>
      <c r="W5793" s="276"/>
    </row>
    <row r="5794" spans="19:23">
      <c r="S5794" s="275"/>
      <c r="T5794" s="274"/>
      <c r="W5794" s="276"/>
    </row>
    <row r="5795" spans="19:23">
      <c r="S5795" s="275"/>
      <c r="T5795" s="274"/>
      <c r="W5795" s="276"/>
    </row>
    <row r="5796" spans="19:23">
      <c r="S5796" s="275"/>
      <c r="T5796" s="274"/>
      <c r="W5796" s="276"/>
    </row>
    <row r="5797" spans="19:23">
      <c r="S5797" s="275"/>
      <c r="T5797" s="274"/>
      <c r="W5797" s="276"/>
    </row>
    <row r="5798" spans="19:23">
      <c r="S5798" s="275"/>
      <c r="T5798" s="274"/>
      <c r="W5798" s="276"/>
    </row>
    <row r="5799" spans="19:23">
      <c r="S5799" s="275"/>
      <c r="T5799" s="274"/>
      <c r="W5799" s="276"/>
    </row>
    <row r="5800" spans="19:23">
      <c r="S5800" s="275"/>
      <c r="T5800" s="274"/>
      <c r="W5800" s="276"/>
    </row>
    <row r="5801" spans="19:23">
      <c r="S5801" s="275"/>
      <c r="T5801" s="274"/>
      <c r="W5801" s="276"/>
    </row>
    <row r="5802" spans="19:23">
      <c r="S5802" s="275"/>
      <c r="T5802" s="274"/>
      <c r="W5802" s="276"/>
    </row>
    <row r="5803" spans="19:23">
      <c r="S5803" s="275"/>
      <c r="T5803" s="274"/>
      <c r="W5803" s="276"/>
    </row>
    <row r="5804" spans="19:23">
      <c r="S5804" s="275"/>
      <c r="T5804" s="274"/>
      <c r="W5804" s="276"/>
    </row>
    <row r="5805" spans="19:23">
      <c r="S5805" s="275"/>
      <c r="T5805" s="274"/>
      <c r="W5805" s="276"/>
    </row>
    <row r="5806" spans="19:23">
      <c r="S5806" s="275"/>
      <c r="T5806" s="274"/>
      <c r="W5806" s="276"/>
    </row>
    <row r="5807" spans="19:23">
      <c r="S5807" s="275"/>
      <c r="T5807" s="274"/>
      <c r="W5807" s="276"/>
    </row>
    <row r="5808" spans="19:23">
      <c r="S5808" s="275"/>
      <c r="T5808" s="274"/>
      <c r="W5808" s="276"/>
    </row>
    <row r="5809" spans="19:23">
      <c r="S5809" s="275"/>
      <c r="T5809" s="274"/>
      <c r="W5809" s="276"/>
    </row>
    <row r="5810" spans="19:23">
      <c r="S5810" s="275"/>
      <c r="T5810" s="274"/>
      <c r="W5810" s="276"/>
    </row>
    <row r="5811" spans="19:23">
      <c r="S5811" s="275"/>
      <c r="T5811" s="274"/>
      <c r="W5811" s="276"/>
    </row>
    <row r="5812" spans="19:23">
      <c r="S5812" s="275"/>
      <c r="T5812" s="274"/>
      <c r="W5812" s="276"/>
    </row>
    <row r="5813" spans="19:23">
      <c r="S5813" s="275"/>
      <c r="T5813" s="274"/>
      <c r="W5813" s="276"/>
    </row>
    <row r="5814" spans="19:23">
      <c r="S5814" s="275"/>
      <c r="T5814" s="274"/>
      <c r="W5814" s="276"/>
    </row>
    <row r="5815" spans="19:23">
      <c r="S5815" s="275"/>
      <c r="T5815" s="274"/>
      <c r="W5815" s="276"/>
    </row>
    <row r="5816" spans="19:23">
      <c r="S5816" s="275"/>
      <c r="T5816" s="274"/>
      <c r="W5816" s="276"/>
    </row>
    <row r="5817" spans="19:23">
      <c r="S5817" s="275"/>
      <c r="T5817" s="274"/>
      <c r="W5817" s="276"/>
    </row>
    <row r="5818" spans="19:23">
      <c r="S5818" s="275"/>
      <c r="T5818" s="274"/>
      <c r="W5818" s="276"/>
    </row>
    <row r="5819" spans="19:23">
      <c r="S5819" s="275"/>
      <c r="T5819" s="274"/>
      <c r="W5819" s="276"/>
    </row>
    <row r="5820" spans="19:23">
      <c r="S5820" s="275"/>
      <c r="T5820" s="274"/>
      <c r="W5820" s="276"/>
    </row>
    <row r="5821" spans="19:23">
      <c r="S5821" s="275"/>
      <c r="T5821" s="274"/>
      <c r="W5821" s="276"/>
    </row>
    <row r="5822" spans="19:23">
      <c r="S5822" s="275"/>
      <c r="T5822" s="274"/>
      <c r="W5822" s="276"/>
    </row>
    <row r="5823" spans="19:23">
      <c r="S5823" s="275"/>
      <c r="T5823" s="274"/>
      <c r="W5823" s="276"/>
    </row>
    <row r="5824" spans="19:23">
      <c r="S5824" s="275"/>
      <c r="T5824" s="274"/>
      <c r="W5824" s="276"/>
    </row>
    <row r="5825" spans="19:23">
      <c r="S5825" s="275"/>
      <c r="T5825" s="274"/>
      <c r="W5825" s="276"/>
    </row>
    <row r="5826" spans="19:23">
      <c r="S5826" s="275"/>
      <c r="T5826" s="274"/>
      <c r="W5826" s="276"/>
    </row>
    <row r="5827" spans="19:23">
      <c r="S5827" s="275"/>
      <c r="T5827" s="274"/>
      <c r="W5827" s="276"/>
    </row>
    <row r="5828" spans="19:23">
      <c r="S5828" s="275"/>
      <c r="T5828" s="274"/>
      <c r="W5828" s="276"/>
    </row>
    <row r="5829" spans="19:23">
      <c r="S5829" s="275"/>
      <c r="T5829" s="274"/>
      <c r="W5829" s="276"/>
    </row>
    <row r="5830" spans="19:23">
      <c r="S5830" s="275"/>
      <c r="T5830" s="274"/>
      <c r="W5830" s="276"/>
    </row>
    <row r="5831" spans="19:23">
      <c r="S5831" s="275"/>
      <c r="T5831" s="274"/>
      <c r="W5831" s="276"/>
    </row>
    <row r="5832" spans="19:23">
      <c r="S5832" s="275"/>
      <c r="T5832" s="274"/>
      <c r="W5832" s="276"/>
    </row>
    <row r="5833" spans="19:23">
      <c r="S5833" s="275"/>
      <c r="T5833" s="274"/>
      <c r="W5833" s="276"/>
    </row>
    <row r="5834" spans="19:23">
      <c r="S5834" s="275"/>
      <c r="T5834" s="274"/>
      <c r="W5834" s="276"/>
    </row>
    <row r="5835" spans="19:23">
      <c r="S5835" s="275"/>
      <c r="T5835" s="274"/>
      <c r="W5835" s="276"/>
    </row>
    <row r="5836" spans="19:23">
      <c r="S5836" s="275"/>
      <c r="T5836" s="274"/>
      <c r="W5836" s="276"/>
    </row>
    <row r="5837" spans="19:23">
      <c r="S5837" s="275"/>
      <c r="T5837" s="274"/>
      <c r="W5837" s="276"/>
    </row>
    <row r="5838" spans="19:23">
      <c r="S5838" s="275"/>
      <c r="T5838" s="274"/>
      <c r="W5838" s="276"/>
    </row>
    <row r="5839" spans="19:23">
      <c r="S5839" s="275"/>
      <c r="T5839" s="274"/>
      <c r="W5839" s="276"/>
    </row>
    <row r="5840" spans="19:23">
      <c r="S5840" s="275"/>
      <c r="T5840" s="274"/>
      <c r="W5840" s="276"/>
    </row>
    <row r="5841" spans="19:23">
      <c r="S5841" s="275"/>
      <c r="T5841" s="274"/>
      <c r="W5841" s="276"/>
    </row>
    <row r="5842" spans="19:23">
      <c r="S5842" s="275"/>
      <c r="T5842" s="274"/>
      <c r="W5842" s="276"/>
    </row>
    <row r="5843" spans="19:23">
      <c r="S5843" s="275"/>
      <c r="T5843" s="274"/>
      <c r="W5843" s="276"/>
    </row>
    <row r="5844" spans="19:23">
      <c r="S5844" s="275"/>
      <c r="T5844" s="274"/>
      <c r="W5844" s="276"/>
    </row>
    <row r="5845" spans="19:23">
      <c r="S5845" s="275"/>
      <c r="T5845" s="274"/>
      <c r="W5845" s="276"/>
    </row>
    <row r="5846" spans="19:23">
      <c r="S5846" s="275"/>
      <c r="T5846" s="274"/>
      <c r="W5846" s="276"/>
    </row>
    <row r="5847" spans="19:23">
      <c r="S5847" s="275"/>
      <c r="T5847" s="274"/>
      <c r="W5847" s="276"/>
    </row>
    <row r="5848" spans="19:23">
      <c r="S5848" s="275"/>
      <c r="T5848" s="274"/>
      <c r="W5848" s="276"/>
    </row>
    <row r="5849" spans="19:23">
      <c r="S5849" s="275"/>
      <c r="T5849" s="274"/>
      <c r="W5849" s="276"/>
    </row>
    <row r="5850" spans="19:23">
      <c r="S5850" s="275"/>
      <c r="T5850" s="274"/>
      <c r="W5850" s="276"/>
    </row>
    <row r="5851" spans="19:23">
      <c r="S5851" s="275"/>
      <c r="T5851" s="274"/>
      <c r="W5851" s="276"/>
    </row>
    <row r="5852" spans="19:23">
      <c r="S5852" s="275"/>
      <c r="T5852" s="274"/>
      <c r="W5852" s="276"/>
    </row>
    <row r="5853" spans="19:23">
      <c r="S5853" s="275"/>
      <c r="T5853" s="274"/>
      <c r="W5853" s="276"/>
    </row>
    <row r="5854" spans="19:23">
      <c r="S5854" s="275"/>
      <c r="T5854" s="274"/>
      <c r="W5854" s="276"/>
    </row>
    <row r="5855" spans="19:23">
      <c r="S5855" s="275"/>
      <c r="T5855" s="274"/>
      <c r="W5855" s="276"/>
    </row>
    <row r="5856" spans="19:23">
      <c r="S5856" s="275"/>
      <c r="T5856" s="274"/>
      <c r="W5856" s="276"/>
    </row>
    <row r="5857" spans="19:23">
      <c r="S5857" s="275"/>
      <c r="T5857" s="274"/>
      <c r="W5857" s="276"/>
    </row>
    <row r="5858" spans="19:23">
      <c r="S5858" s="275"/>
      <c r="T5858" s="274"/>
      <c r="W5858" s="276"/>
    </row>
    <row r="5859" spans="19:23">
      <c r="S5859" s="275"/>
      <c r="T5859" s="274"/>
      <c r="W5859" s="276"/>
    </row>
    <row r="5860" spans="19:23">
      <c r="S5860" s="275"/>
      <c r="T5860" s="274"/>
      <c r="W5860" s="276"/>
    </row>
    <row r="5861" spans="19:23">
      <c r="S5861" s="275"/>
      <c r="T5861" s="274"/>
      <c r="W5861" s="276"/>
    </row>
    <row r="5862" spans="19:23">
      <c r="S5862" s="275"/>
      <c r="T5862" s="274"/>
      <c r="W5862" s="276"/>
    </row>
    <row r="5863" spans="19:23">
      <c r="S5863" s="275"/>
      <c r="T5863" s="274"/>
      <c r="W5863" s="276"/>
    </row>
    <row r="5864" spans="19:23">
      <c r="S5864" s="275"/>
      <c r="T5864" s="274"/>
      <c r="W5864" s="276"/>
    </row>
    <row r="5865" spans="19:23">
      <c r="S5865" s="275"/>
      <c r="T5865" s="274"/>
      <c r="W5865" s="276"/>
    </row>
    <row r="5866" spans="19:23">
      <c r="S5866" s="275"/>
      <c r="T5866" s="274"/>
      <c r="W5866" s="276"/>
    </row>
    <row r="5867" spans="19:23">
      <c r="S5867" s="275"/>
      <c r="T5867" s="274"/>
      <c r="W5867" s="276"/>
    </row>
    <row r="5868" spans="19:23">
      <c r="S5868" s="275"/>
      <c r="T5868" s="274"/>
      <c r="W5868" s="276"/>
    </row>
    <row r="5869" spans="19:23">
      <c r="S5869" s="275"/>
      <c r="T5869" s="274"/>
      <c r="W5869" s="276"/>
    </row>
    <row r="5870" spans="19:23">
      <c r="S5870" s="275"/>
      <c r="T5870" s="274"/>
      <c r="W5870" s="276"/>
    </row>
    <row r="5871" spans="19:23">
      <c r="S5871" s="275"/>
      <c r="T5871" s="274"/>
      <c r="W5871" s="276"/>
    </row>
    <row r="5872" spans="19:23">
      <c r="S5872" s="275"/>
      <c r="T5872" s="274"/>
      <c r="W5872" s="276"/>
    </row>
    <row r="5873" spans="19:23">
      <c r="S5873" s="275"/>
      <c r="T5873" s="274"/>
      <c r="W5873" s="276"/>
    </row>
    <row r="5874" spans="19:23">
      <c r="S5874" s="275"/>
      <c r="T5874" s="274"/>
      <c r="W5874" s="276"/>
    </row>
    <row r="5875" spans="19:23">
      <c r="S5875" s="275"/>
      <c r="T5875" s="274"/>
      <c r="W5875" s="276"/>
    </row>
    <row r="5876" spans="19:23">
      <c r="S5876" s="275"/>
      <c r="T5876" s="274"/>
      <c r="W5876" s="276"/>
    </row>
    <row r="5877" spans="19:23">
      <c r="S5877" s="275"/>
      <c r="T5877" s="274"/>
      <c r="W5877" s="276"/>
    </row>
    <row r="5878" spans="19:23">
      <c r="S5878" s="275"/>
      <c r="T5878" s="274"/>
      <c r="W5878" s="276"/>
    </row>
    <row r="5879" spans="19:23">
      <c r="S5879" s="275"/>
      <c r="T5879" s="274"/>
      <c r="W5879" s="276"/>
    </row>
    <row r="5880" spans="19:23">
      <c r="S5880" s="275"/>
      <c r="T5880" s="274"/>
      <c r="W5880" s="276"/>
    </row>
    <row r="5881" spans="19:23">
      <c r="S5881" s="275"/>
      <c r="T5881" s="274"/>
      <c r="W5881" s="276"/>
    </row>
    <row r="5882" spans="19:23">
      <c r="S5882" s="275"/>
      <c r="T5882" s="274"/>
      <c r="W5882" s="276"/>
    </row>
    <row r="5883" spans="19:23">
      <c r="S5883" s="275"/>
      <c r="T5883" s="274"/>
      <c r="W5883" s="276"/>
    </row>
    <row r="5884" spans="19:23">
      <c r="S5884" s="275"/>
      <c r="T5884" s="274"/>
      <c r="W5884" s="276"/>
    </row>
    <row r="5885" spans="19:23">
      <c r="S5885" s="275"/>
      <c r="T5885" s="274"/>
      <c r="W5885" s="276"/>
    </row>
    <row r="5886" spans="19:23">
      <c r="S5886" s="275"/>
      <c r="T5886" s="274"/>
      <c r="W5886" s="276"/>
    </row>
    <row r="5887" spans="19:23">
      <c r="S5887" s="275"/>
      <c r="T5887" s="274"/>
      <c r="W5887" s="276"/>
    </row>
    <row r="5888" spans="19:23">
      <c r="S5888" s="275"/>
      <c r="T5888" s="274"/>
      <c r="W5888" s="276"/>
    </row>
    <row r="5889" spans="19:23">
      <c r="S5889" s="275"/>
      <c r="T5889" s="274"/>
      <c r="W5889" s="276"/>
    </row>
    <row r="5890" spans="19:23">
      <c r="S5890" s="275"/>
      <c r="T5890" s="274"/>
      <c r="W5890" s="276"/>
    </row>
    <row r="5891" spans="19:23">
      <c r="S5891" s="275"/>
      <c r="T5891" s="274"/>
      <c r="W5891" s="276"/>
    </row>
    <row r="5892" spans="19:23">
      <c r="S5892" s="275"/>
      <c r="T5892" s="274"/>
      <c r="W5892" s="276"/>
    </row>
    <row r="5893" spans="19:23">
      <c r="S5893" s="275"/>
      <c r="T5893" s="274"/>
      <c r="W5893" s="276"/>
    </row>
    <row r="5894" spans="19:23">
      <c r="S5894" s="275"/>
      <c r="T5894" s="274"/>
      <c r="W5894" s="276"/>
    </row>
    <row r="5895" spans="19:23">
      <c r="S5895" s="275"/>
      <c r="T5895" s="274"/>
      <c r="W5895" s="276"/>
    </row>
    <row r="5896" spans="19:23">
      <c r="S5896" s="275"/>
      <c r="T5896" s="274"/>
      <c r="W5896" s="276"/>
    </row>
    <row r="5897" spans="19:23">
      <c r="S5897" s="275"/>
      <c r="T5897" s="274"/>
      <c r="W5897" s="276"/>
    </row>
    <row r="5898" spans="19:23">
      <c r="S5898" s="275"/>
      <c r="T5898" s="274"/>
      <c r="W5898" s="276"/>
    </row>
    <row r="5899" spans="19:23">
      <c r="S5899" s="275"/>
      <c r="T5899" s="274"/>
      <c r="W5899" s="276"/>
    </row>
    <row r="5900" spans="19:23">
      <c r="S5900" s="275"/>
      <c r="T5900" s="274"/>
      <c r="W5900" s="276"/>
    </row>
    <row r="5901" spans="19:23">
      <c r="S5901" s="275"/>
      <c r="T5901" s="274"/>
      <c r="W5901" s="276"/>
    </row>
    <row r="5902" spans="19:23">
      <c r="S5902" s="275"/>
      <c r="T5902" s="274"/>
      <c r="W5902" s="276"/>
    </row>
    <row r="5903" spans="19:23">
      <c r="S5903" s="275"/>
      <c r="T5903" s="274"/>
      <c r="W5903" s="276"/>
    </row>
    <row r="5904" spans="19:23">
      <c r="S5904" s="275"/>
      <c r="T5904" s="274"/>
      <c r="W5904" s="276"/>
    </row>
    <row r="5905" spans="19:23">
      <c r="S5905" s="275"/>
      <c r="T5905" s="274"/>
      <c r="W5905" s="276"/>
    </row>
    <row r="5906" spans="19:23">
      <c r="S5906" s="275"/>
      <c r="T5906" s="274"/>
      <c r="W5906" s="276"/>
    </row>
    <row r="5907" spans="19:23">
      <c r="S5907" s="275"/>
      <c r="T5907" s="274"/>
      <c r="W5907" s="276"/>
    </row>
    <row r="5908" spans="19:23">
      <c r="S5908" s="275"/>
      <c r="T5908" s="274"/>
      <c r="W5908" s="276"/>
    </row>
    <row r="5909" spans="19:23">
      <c r="S5909" s="275"/>
      <c r="T5909" s="274"/>
      <c r="W5909" s="276"/>
    </row>
    <row r="5910" spans="19:23">
      <c r="S5910" s="275"/>
      <c r="T5910" s="274"/>
      <c r="W5910" s="276"/>
    </row>
    <row r="5911" spans="19:23">
      <c r="S5911" s="275"/>
      <c r="T5911" s="274"/>
      <c r="W5911" s="276"/>
    </row>
    <row r="5912" spans="19:23">
      <c r="S5912" s="275"/>
      <c r="T5912" s="274"/>
      <c r="W5912" s="276"/>
    </row>
    <row r="5913" spans="19:23">
      <c r="S5913" s="275"/>
      <c r="T5913" s="274"/>
      <c r="W5913" s="276"/>
    </row>
    <row r="5914" spans="19:23">
      <c r="S5914" s="275"/>
      <c r="T5914" s="274"/>
      <c r="W5914" s="276"/>
    </row>
    <row r="5915" spans="19:23">
      <c r="S5915" s="275"/>
      <c r="T5915" s="274"/>
      <c r="W5915" s="276"/>
    </row>
    <row r="5916" spans="19:23">
      <c r="S5916" s="275"/>
      <c r="T5916" s="274"/>
      <c r="W5916" s="276"/>
    </row>
    <row r="5917" spans="19:23">
      <c r="S5917" s="275"/>
      <c r="T5917" s="274"/>
      <c r="W5917" s="276"/>
    </row>
    <row r="5918" spans="19:23">
      <c r="S5918" s="275"/>
      <c r="T5918" s="274"/>
      <c r="W5918" s="276"/>
    </row>
    <row r="5919" spans="19:23">
      <c r="S5919" s="275"/>
      <c r="T5919" s="274"/>
      <c r="W5919" s="276"/>
    </row>
    <row r="5920" spans="19:23">
      <c r="S5920" s="275"/>
      <c r="T5920" s="274"/>
      <c r="W5920" s="276"/>
    </row>
    <row r="5921" spans="19:23">
      <c r="S5921" s="275"/>
      <c r="T5921" s="274"/>
      <c r="W5921" s="276"/>
    </row>
    <row r="5922" spans="19:23">
      <c r="S5922" s="275"/>
      <c r="T5922" s="274"/>
      <c r="W5922" s="276"/>
    </row>
    <row r="5923" spans="19:23">
      <c r="S5923" s="275"/>
      <c r="T5923" s="274"/>
      <c r="W5923" s="276"/>
    </row>
    <row r="5924" spans="19:23">
      <c r="S5924" s="275"/>
      <c r="T5924" s="274"/>
      <c r="W5924" s="276"/>
    </row>
    <row r="5925" spans="19:23">
      <c r="S5925" s="275"/>
      <c r="T5925" s="274"/>
      <c r="W5925" s="276"/>
    </row>
    <row r="5926" spans="19:23">
      <c r="S5926" s="275"/>
      <c r="T5926" s="274"/>
      <c r="W5926" s="276"/>
    </row>
    <row r="5927" spans="19:23">
      <c r="S5927" s="275"/>
      <c r="T5927" s="274"/>
      <c r="W5927" s="276"/>
    </row>
    <row r="5928" spans="19:23">
      <c r="S5928" s="275"/>
      <c r="T5928" s="274"/>
      <c r="W5928" s="276"/>
    </row>
    <row r="5929" spans="19:23">
      <c r="S5929" s="275"/>
      <c r="T5929" s="274"/>
      <c r="W5929" s="276"/>
    </row>
    <row r="5930" spans="19:23">
      <c r="S5930" s="275"/>
      <c r="T5930" s="274"/>
      <c r="W5930" s="276"/>
    </row>
    <row r="5931" spans="19:23">
      <c r="S5931" s="275"/>
      <c r="T5931" s="274"/>
      <c r="W5931" s="276"/>
    </row>
    <row r="5932" spans="19:23">
      <c r="S5932" s="275"/>
      <c r="T5932" s="274"/>
      <c r="W5932" s="276"/>
    </row>
    <row r="5933" spans="19:23">
      <c r="S5933" s="275"/>
      <c r="T5933" s="274"/>
      <c r="W5933" s="276"/>
    </row>
    <row r="5934" spans="19:23">
      <c r="S5934" s="275"/>
      <c r="T5934" s="274"/>
      <c r="W5934" s="276"/>
    </row>
    <row r="5935" spans="19:23">
      <c r="S5935" s="275"/>
      <c r="T5935" s="274"/>
      <c r="W5935" s="276"/>
    </row>
    <row r="5936" spans="19:23">
      <c r="S5936" s="275"/>
      <c r="T5936" s="274"/>
      <c r="W5936" s="276"/>
    </row>
    <row r="5937" spans="19:23">
      <c r="S5937" s="275"/>
      <c r="T5937" s="274"/>
      <c r="W5937" s="276"/>
    </row>
    <row r="5938" spans="19:23">
      <c r="S5938" s="275"/>
      <c r="T5938" s="274"/>
      <c r="W5938" s="276"/>
    </row>
    <row r="5939" spans="19:23">
      <c r="S5939" s="275"/>
      <c r="T5939" s="274"/>
      <c r="W5939" s="276"/>
    </row>
    <row r="5940" spans="19:23">
      <c r="S5940" s="275"/>
      <c r="T5940" s="274"/>
      <c r="W5940" s="276"/>
    </row>
    <row r="5941" spans="19:23">
      <c r="S5941" s="275"/>
      <c r="T5941" s="274"/>
      <c r="W5941" s="276"/>
    </row>
    <row r="5942" spans="19:23">
      <c r="S5942" s="275"/>
      <c r="T5942" s="274"/>
      <c r="W5942" s="276"/>
    </row>
    <row r="5943" spans="19:23">
      <c r="S5943" s="275"/>
      <c r="T5943" s="274"/>
      <c r="W5943" s="276"/>
    </row>
    <row r="5944" spans="19:23">
      <c r="S5944" s="275"/>
      <c r="T5944" s="274"/>
      <c r="W5944" s="276"/>
    </row>
    <row r="5945" spans="19:23">
      <c r="S5945" s="275"/>
      <c r="T5945" s="274"/>
      <c r="W5945" s="276"/>
    </row>
    <row r="5946" spans="19:23">
      <c r="S5946" s="275"/>
      <c r="T5946" s="274"/>
      <c r="W5946" s="276"/>
    </row>
    <row r="5947" spans="19:23">
      <c r="S5947" s="275"/>
      <c r="T5947" s="274"/>
      <c r="W5947" s="276"/>
    </row>
    <row r="5948" spans="19:23">
      <c r="S5948" s="275"/>
      <c r="T5948" s="274"/>
      <c r="W5948" s="276"/>
    </row>
    <row r="5949" spans="19:23">
      <c r="S5949" s="275"/>
      <c r="T5949" s="274"/>
      <c r="W5949" s="276"/>
    </row>
    <row r="5950" spans="19:23">
      <c r="S5950" s="275"/>
      <c r="T5950" s="274"/>
      <c r="W5950" s="276"/>
    </row>
    <row r="5951" spans="19:23">
      <c r="S5951" s="275"/>
      <c r="T5951" s="274"/>
      <c r="W5951" s="276"/>
    </row>
    <row r="5952" spans="19:23">
      <c r="S5952" s="275"/>
      <c r="T5952" s="274"/>
      <c r="W5952" s="276"/>
    </row>
    <row r="5953" spans="19:23">
      <c r="S5953" s="275"/>
      <c r="T5953" s="274"/>
      <c r="W5953" s="276"/>
    </row>
    <row r="5954" spans="19:23">
      <c r="S5954" s="275"/>
      <c r="T5954" s="274"/>
      <c r="W5954" s="276"/>
    </row>
    <row r="5955" spans="19:23">
      <c r="S5955" s="275"/>
      <c r="T5955" s="274"/>
      <c r="W5955" s="276"/>
    </row>
    <row r="5956" spans="19:23">
      <c r="S5956" s="275"/>
      <c r="T5956" s="274"/>
      <c r="W5956" s="276"/>
    </row>
    <row r="5957" spans="19:23">
      <c r="S5957" s="275"/>
      <c r="T5957" s="274"/>
      <c r="W5957" s="276"/>
    </row>
    <row r="5958" spans="19:23">
      <c r="S5958" s="275"/>
      <c r="T5958" s="274"/>
      <c r="W5958" s="276"/>
    </row>
    <row r="5959" spans="19:23">
      <c r="S5959" s="275"/>
      <c r="T5959" s="274"/>
      <c r="W5959" s="276"/>
    </row>
    <row r="5960" spans="19:23">
      <c r="S5960" s="275"/>
      <c r="T5960" s="274"/>
      <c r="W5960" s="276"/>
    </row>
    <row r="5961" spans="19:23">
      <c r="S5961" s="275"/>
      <c r="T5961" s="274"/>
      <c r="W5961" s="276"/>
    </row>
    <row r="5962" spans="19:23">
      <c r="S5962" s="275"/>
      <c r="T5962" s="274"/>
      <c r="W5962" s="276"/>
    </row>
    <row r="5963" spans="19:23">
      <c r="S5963" s="275"/>
      <c r="T5963" s="274"/>
      <c r="W5963" s="276"/>
    </row>
    <row r="5964" spans="19:23">
      <c r="S5964" s="275"/>
      <c r="T5964" s="274"/>
      <c r="W5964" s="276"/>
    </row>
    <row r="5965" spans="19:23">
      <c r="S5965" s="275"/>
      <c r="T5965" s="274"/>
      <c r="W5965" s="276"/>
    </row>
    <row r="5966" spans="19:23">
      <c r="S5966" s="275"/>
      <c r="T5966" s="274"/>
      <c r="W5966" s="276"/>
    </row>
    <row r="5967" spans="19:23">
      <c r="S5967" s="275"/>
      <c r="T5967" s="274"/>
      <c r="W5967" s="276"/>
    </row>
    <row r="5968" spans="19:23">
      <c r="S5968" s="275"/>
      <c r="T5968" s="274"/>
      <c r="W5968" s="276"/>
    </row>
    <row r="5969" spans="19:23">
      <c r="S5969" s="275"/>
      <c r="T5969" s="274"/>
      <c r="W5969" s="276"/>
    </row>
    <row r="5970" spans="19:23">
      <c r="S5970" s="275"/>
      <c r="T5970" s="274"/>
      <c r="W5970" s="276"/>
    </row>
    <row r="5971" spans="19:23">
      <c r="S5971" s="275"/>
      <c r="T5971" s="274"/>
      <c r="W5971" s="276"/>
    </row>
    <row r="5972" spans="19:23">
      <c r="S5972" s="275"/>
      <c r="T5972" s="274"/>
      <c r="W5972" s="276"/>
    </row>
    <row r="5973" spans="19:23">
      <c r="S5973" s="275"/>
      <c r="T5973" s="274"/>
      <c r="W5973" s="276"/>
    </row>
    <row r="5974" spans="19:23">
      <c r="S5974" s="275"/>
      <c r="T5974" s="274"/>
      <c r="W5974" s="276"/>
    </row>
    <row r="5975" spans="19:23">
      <c r="S5975" s="275"/>
      <c r="T5975" s="274"/>
      <c r="W5975" s="276"/>
    </row>
    <row r="5976" spans="19:23">
      <c r="S5976" s="275"/>
      <c r="T5976" s="274"/>
      <c r="W5976" s="276"/>
    </row>
    <row r="5977" spans="19:23">
      <c r="S5977" s="275"/>
      <c r="T5977" s="274"/>
      <c r="W5977" s="276"/>
    </row>
    <row r="5978" spans="19:23">
      <c r="S5978" s="275"/>
      <c r="T5978" s="274"/>
      <c r="W5978" s="276"/>
    </row>
    <row r="5979" spans="19:23">
      <c r="S5979" s="275"/>
      <c r="T5979" s="274"/>
      <c r="W5979" s="276"/>
    </row>
    <row r="5980" spans="19:23">
      <c r="S5980" s="275"/>
      <c r="T5980" s="274"/>
      <c r="W5980" s="276"/>
    </row>
    <row r="5981" spans="19:23">
      <c r="S5981" s="275"/>
      <c r="T5981" s="274"/>
      <c r="W5981" s="276"/>
    </row>
    <row r="5982" spans="19:23">
      <c r="S5982" s="275"/>
      <c r="T5982" s="274"/>
      <c r="W5982" s="276"/>
    </row>
    <row r="5983" spans="19:23">
      <c r="S5983" s="275"/>
      <c r="T5983" s="274"/>
      <c r="W5983" s="276"/>
    </row>
    <row r="5984" spans="19:23">
      <c r="S5984" s="275"/>
      <c r="T5984" s="274"/>
      <c r="W5984" s="276"/>
    </row>
    <row r="5985" spans="19:23">
      <c r="S5985" s="275"/>
      <c r="T5985" s="274"/>
      <c r="W5985" s="276"/>
    </row>
    <row r="5986" spans="19:23">
      <c r="S5986" s="275"/>
      <c r="T5986" s="274"/>
      <c r="W5986" s="276"/>
    </row>
    <row r="5987" spans="19:23">
      <c r="S5987" s="275"/>
      <c r="T5987" s="274"/>
      <c r="W5987" s="276"/>
    </row>
    <row r="5988" spans="19:23">
      <c r="S5988" s="275"/>
      <c r="T5988" s="274"/>
      <c r="W5988" s="276"/>
    </row>
    <row r="5989" spans="19:23">
      <c r="S5989" s="275"/>
      <c r="T5989" s="274"/>
      <c r="W5989" s="276"/>
    </row>
    <row r="5990" spans="19:23">
      <c r="S5990" s="275"/>
      <c r="T5990" s="274"/>
      <c r="W5990" s="276"/>
    </row>
    <row r="5991" spans="19:23">
      <c r="S5991" s="275"/>
      <c r="T5991" s="274"/>
      <c r="W5991" s="276"/>
    </row>
    <row r="5992" spans="19:23">
      <c r="S5992" s="275"/>
      <c r="T5992" s="274"/>
      <c r="W5992" s="276"/>
    </row>
    <row r="5993" spans="19:23">
      <c r="S5993" s="275"/>
      <c r="T5993" s="274"/>
      <c r="W5993" s="276"/>
    </row>
    <row r="5994" spans="19:23">
      <c r="S5994" s="275"/>
      <c r="T5994" s="274"/>
      <c r="W5994" s="276"/>
    </row>
    <row r="5995" spans="19:23">
      <c r="S5995" s="275"/>
      <c r="T5995" s="274"/>
      <c r="W5995" s="276"/>
    </row>
    <row r="5996" spans="19:23">
      <c r="S5996" s="275"/>
      <c r="T5996" s="274"/>
      <c r="W5996" s="276"/>
    </row>
    <row r="5997" spans="19:23">
      <c r="S5997" s="275"/>
      <c r="T5997" s="274"/>
      <c r="W5997" s="276"/>
    </row>
    <row r="5998" spans="19:23">
      <c r="S5998" s="275"/>
      <c r="T5998" s="274"/>
      <c r="W5998" s="276"/>
    </row>
    <row r="5999" spans="19:23">
      <c r="S5999" s="275"/>
      <c r="T5999" s="274"/>
      <c r="W5999" s="276"/>
    </row>
    <row r="6000" spans="19:23">
      <c r="S6000" s="275"/>
      <c r="T6000" s="274"/>
      <c r="W6000" s="276"/>
    </row>
    <row r="6001" spans="19:23">
      <c r="S6001" s="275"/>
      <c r="T6001" s="274"/>
      <c r="W6001" s="276"/>
    </row>
    <row r="6002" spans="19:23">
      <c r="S6002" s="275"/>
      <c r="T6002" s="274"/>
      <c r="W6002" s="276"/>
    </row>
    <row r="6003" spans="19:23">
      <c r="S6003" s="275"/>
      <c r="T6003" s="274"/>
      <c r="W6003" s="276"/>
    </row>
    <row r="6004" spans="19:23">
      <c r="S6004" s="275"/>
      <c r="T6004" s="274"/>
      <c r="W6004" s="276"/>
    </row>
    <row r="6005" spans="19:23">
      <c r="S6005" s="275"/>
      <c r="T6005" s="274"/>
      <c r="W6005" s="276"/>
    </row>
    <row r="6006" spans="19:23">
      <c r="S6006" s="275"/>
      <c r="T6006" s="274"/>
      <c r="W6006" s="276"/>
    </row>
    <row r="6007" spans="19:23">
      <c r="S6007" s="275"/>
      <c r="T6007" s="274"/>
      <c r="W6007" s="276"/>
    </row>
    <row r="6008" spans="19:23">
      <c r="S6008" s="275"/>
      <c r="T6008" s="274"/>
      <c r="W6008" s="276"/>
    </row>
    <row r="6009" spans="19:23">
      <c r="S6009" s="275"/>
      <c r="T6009" s="274"/>
      <c r="W6009" s="276"/>
    </row>
    <row r="6010" spans="19:23">
      <c r="S6010" s="275"/>
      <c r="T6010" s="274"/>
      <c r="W6010" s="276"/>
    </row>
    <row r="6011" spans="19:23">
      <c r="S6011" s="275"/>
      <c r="T6011" s="274"/>
      <c r="W6011" s="276"/>
    </row>
    <row r="6012" spans="19:23">
      <c r="S6012" s="275"/>
      <c r="T6012" s="274"/>
      <c r="W6012" s="276"/>
    </row>
    <row r="6013" spans="19:23">
      <c r="S6013" s="275"/>
      <c r="T6013" s="274"/>
      <c r="W6013" s="276"/>
    </row>
    <row r="6014" spans="19:23">
      <c r="S6014" s="275"/>
      <c r="T6014" s="274"/>
      <c r="W6014" s="276"/>
    </row>
    <row r="6015" spans="19:23">
      <c r="S6015" s="275"/>
      <c r="T6015" s="274"/>
      <c r="W6015" s="276"/>
    </row>
    <row r="6016" spans="19:23">
      <c r="S6016" s="275"/>
      <c r="T6016" s="274"/>
      <c r="W6016" s="276"/>
    </row>
    <row r="6017" spans="19:23">
      <c r="S6017" s="275"/>
      <c r="T6017" s="274"/>
      <c r="W6017" s="276"/>
    </row>
    <row r="6018" spans="19:23">
      <c r="S6018" s="275"/>
      <c r="T6018" s="274"/>
      <c r="W6018" s="276"/>
    </row>
    <row r="6019" spans="19:23">
      <c r="S6019" s="275"/>
      <c r="T6019" s="274"/>
      <c r="W6019" s="276"/>
    </row>
    <row r="6020" spans="19:23">
      <c r="S6020" s="275"/>
      <c r="T6020" s="274"/>
      <c r="W6020" s="276"/>
    </row>
    <row r="6021" spans="19:23">
      <c r="S6021" s="275"/>
      <c r="T6021" s="274"/>
      <c r="W6021" s="276"/>
    </row>
    <row r="6022" spans="19:23">
      <c r="S6022" s="275"/>
      <c r="T6022" s="274"/>
      <c r="W6022" s="276"/>
    </row>
    <row r="6023" spans="19:23">
      <c r="S6023" s="275"/>
      <c r="T6023" s="274"/>
      <c r="W6023" s="276"/>
    </row>
    <row r="6024" spans="19:23">
      <c r="S6024" s="275"/>
      <c r="T6024" s="274"/>
      <c r="W6024" s="276"/>
    </row>
    <row r="6025" spans="19:23">
      <c r="S6025" s="275"/>
      <c r="T6025" s="274"/>
      <c r="W6025" s="276"/>
    </row>
    <row r="6026" spans="19:23">
      <c r="S6026" s="275"/>
      <c r="T6026" s="274"/>
      <c r="W6026" s="276"/>
    </row>
    <row r="6027" spans="19:23">
      <c r="S6027" s="275"/>
      <c r="T6027" s="274"/>
      <c r="W6027" s="276"/>
    </row>
    <row r="6028" spans="19:23">
      <c r="S6028" s="275"/>
      <c r="T6028" s="274"/>
      <c r="W6028" s="276"/>
    </row>
    <row r="6029" spans="19:23">
      <c r="S6029" s="275"/>
      <c r="T6029" s="274"/>
      <c r="W6029" s="276"/>
    </row>
    <row r="6030" spans="19:23">
      <c r="S6030" s="275"/>
      <c r="T6030" s="274"/>
      <c r="W6030" s="276"/>
    </row>
    <row r="6031" spans="19:23">
      <c r="S6031" s="275"/>
      <c r="T6031" s="274"/>
      <c r="W6031" s="276"/>
    </row>
    <row r="6032" spans="19:23">
      <c r="S6032" s="275"/>
      <c r="T6032" s="274"/>
      <c r="W6032" s="276"/>
    </row>
    <row r="6033" spans="19:23">
      <c r="S6033" s="275"/>
      <c r="T6033" s="274"/>
      <c r="W6033" s="276"/>
    </row>
    <row r="6034" spans="19:23">
      <c r="S6034" s="275"/>
      <c r="T6034" s="274"/>
      <c r="W6034" s="276"/>
    </row>
    <row r="6035" spans="19:23">
      <c r="S6035" s="275"/>
      <c r="T6035" s="274"/>
      <c r="W6035" s="276"/>
    </row>
    <row r="6036" spans="19:23">
      <c r="S6036" s="275"/>
      <c r="T6036" s="274"/>
      <c r="W6036" s="276"/>
    </row>
    <row r="6037" spans="19:23">
      <c r="S6037" s="275"/>
      <c r="T6037" s="274"/>
      <c r="W6037" s="276"/>
    </row>
    <row r="6038" spans="19:23">
      <c r="S6038" s="275"/>
      <c r="T6038" s="274"/>
      <c r="W6038" s="276"/>
    </row>
    <row r="6039" spans="19:23">
      <c r="S6039" s="275"/>
      <c r="T6039" s="274"/>
      <c r="W6039" s="276"/>
    </row>
    <row r="6040" spans="19:23">
      <c r="S6040" s="275"/>
      <c r="T6040" s="274"/>
      <c r="W6040" s="276"/>
    </row>
    <row r="6041" spans="19:23">
      <c r="S6041" s="275"/>
      <c r="T6041" s="274"/>
      <c r="W6041" s="276"/>
    </row>
    <row r="6042" spans="19:23">
      <c r="S6042" s="275"/>
      <c r="T6042" s="274"/>
      <c r="W6042" s="276"/>
    </row>
    <row r="6043" spans="19:23">
      <c r="S6043" s="275"/>
      <c r="T6043" s="274"/>
      <c r="W6043" s="276"/>
    </row>
    <row r="6044" spans="19:23">
      <c r="S6044" s="275"/>
      <c r="T6044" s="274"/>
      <c r="W6044" s="276"/>
    </row>
    <row r="6045" spans="19:23">
      <c r="S6045" s="275"/>
      <c r="T6045" s="274"/>
      <c r="W6045" s="276"/>
    </row>
    <row r="6046" spans="19:23">
      <c r="S6046" s="275"/>
      <c r="T6046" s="274"/>
      <c r="W6046" s="276"/>
    </row>
    <row r="6047" spans="19:23">
      <c r="S6047" s="275"/>
      <c r="T6047" s="274"/>
      <c r="W6047" s="276"/>
    </row>
    <row r="6048" spans="19:23">
      <c r="S6048" s="275"/>
      <c r="T6048" s="274"/>
      <c r="W6048" s="276"/>
    </row>
    <row r="6049" spans="19:23">
      <c r="S6049" s="275"/>
      <c r="T6049" s="274"/>
      <c r="W6049" s="276"/>
    </row>
    <row r="6050" spans="19:23">
      <c r="S6050" s="275"/>
      <c r="T6050" s="274"/>
      <c r="W6050" s="276"/>
    </row>
    <row r="6051" spans="19:23">
      <c r="S6051" s="275"/>
      <c r="T6051" s="274"/>
      <c r="W6051" s="276"/>
    </row>
    <row r="6052" spans="19:23">
      <c r="S6052" s="275"/>
      <c r="T6052" s="274"/>
      <c r="W6052" s="276"/>
    </row>
    <row r="6053" spans="19:23">
      <c r="S6053" s="275"/>
      <c r="T6053" s="274"/>
      <c r="W6053" s="276"/>
    </row>
    <row r="6054" spans="19:23">
      <c r="S6054" s="275"/>
      <c r="T6054" s="274"/>
      <c r="W6054" s="276"/>
    </row>
    <row r="6055" spans="19:23">
      <c r="S6055" s="275"/>
      <c r="T6055" s="274"/>
      <c r="W6055" s="276"/>
    </row>
    <row r="6056" spans="19:23">
      <c r="S6056" s="275"/>
      <c r="T6056" s="274"/>
      <c r="W6056" s="276"/>
    </row>
    <row r="6057" spans="19:23">
      <c r="S6057" s="275"/>
      <c r="T6057" s="274"/>
      <c r="W6057" s="276"/>
    </row>
    <row r="6058" spans="19:23">
      <c r="S6058" s="275"/>
      <c r="T6058" s="274"/>
      <c r="W6058" s="276"/>
    </row>
    <row r="6059" spans="19:23">
      <c r="S6059" s="275"/>
      <c r="T6059" s="274"/>
      <c r="W6059" s="276"/>
    </row>
    <row r="6060" spans="19:23">
      <c r="S6060" s="275"/>
      <c r="T6060" s="274"/>
      <c r="W6060" s="276"/>
    </row>
    <row r="6061" spans="19:23">
      <c r="S6061" s="275"/>
      <c r="T6061" s="274"/>
      <c r="W6061" s="276"/>
    </row>
    <row r="6062" spans="19:23">
      <c r="S6062" s="275"/>
      <c r="T6062" s="274"/>
      <c r="W6062" s="276"/>
    </row>
    <row r="6063" spans="19:23">
      <c r="S6063" s="275"/>
      <c r="T6063" s="274"/>
      <c r="W6063" s="276"/>
    </row>
    <row r="6064" spans="19:23">
      <c r="S6064" s="275"/>
      <c r="T6064" s="274"/>
      <c r="W6064" s="276"/>
    </row>
    <row r="6065" spans="19:23">
      <c r="S6065" s="275"/>
      <c r="T6065" s="274"/>
      <c r="W6065" s="276"/>
    </row>
    <row r="6066" spans="19:23">
      <c r="S6066" s="275"/>
      <c r="T6066" s="274"/>
      <c r="W6066" s="276"/>
    </row>
    <row r="6067" spans="19:23">
      <c r="S6067" s="275"/>
      <c r="T6067" s="274"/>
      <c r="W6067" s="276"/>
    </row>
    <row r="6068" spans="19:23">
      <c r="S6068" s="275"/>
      <c r="T6068" s="274"/>
      <c r="W6068" s="276"/>
    </row>
    <row r="6069" spans="19:23">
      <c r="S6069" s="275"/>
      <c r="T6069" s="274"/>
      <c r="W6069" s="276"/>
    </row>
    <row r="6070" spans="19:23">
      <c r="S6070" s="275"/>
      <c r="T6070" s="274"/>
      <c r="W6070" s="276"/>
    </row>
    <row r="6071" spans="19:23">
      <c r="S6071" s="275"/>
      <c r="T6071" s="274"/>
      <c r="W6071" s="276"/>
    </row>
    <row r="6072" spans="19:23">
      <c r="S6072" s="275"/>
      <c r="T6072" s="274"/>
      <c r="W6072" s="276"/>
    </row>
    <row r="6073" spans="19:23">
      <c r="S6073" s="275"/>
      <c r="T6073" s="274"/>
      <c r="W6073" s="276"/>
    </row>
    <row r="6074" spans="19:23">
      <c r="S6074" s="275"/>
      <c r="T6074" s="274"/>
      <c r="W6074" s="276"/>
    </row>
    <row r="6075" spans="19:23">
      <c r="S6075" s="275"/>
      <c r="T6075" s="274"/>
      <c r="W6075" s="276"/>
    </row>
    <row r="6076" spans="19:23">
      <c r="S6076" s="275"/>
      <c r="T6076" s="274"/>
      <c r="W6076" s="276"/>
    </row>
    <row r="6077" spans="19:23">
      <c r="S6077" s="275"/>
      <c r="T6077" s="274"/>
      <c r="W6077" s="276"/>
    </row>
    <row r="6078" spans="19:23">
      <c r="S6078" s="275"/>
      <c r="T6078" s="274"/>
      <c r="W6078" s="276"/>
    </row>
    <row r="6079" spans="19:23">
      <c r="S6079" s="275"/>
      <c r="T6079" s="274"/>
      <c r="W6079" s="276"/>
    </row>
    <row r="6080" spans="19:23">
      <c r="S6080" s="275"/>
      <c r="T6080" s="274"/>
      <c r="W6080" s="276"/>
    </row>
    <row r="6081" spans="19:23">
      <c r="S6081" s="275"/>
      <c r="T6081" s="274"/>
      <c r="W6081" s="276"/>
    </row>
    <row r="6082" spans="19:23">
      <c r="S6082" s="275"/>
      <c r="T6082" s="274"/>
      <c r="W6082" s="276"/>
    </row>
    <row r="6083" spans="19:23">
      <c r="S6083" s="275"/>
      <c r="T6083" s="274"/>
      <c r="W6083" s="276"/>
    </row>
    <row r="6084" spans="19:23">
      <c r="S6084" s="275"/>
      <c r="T6084" s="274"/>
      <c r="W6084" s="276"/>
    </row>
    <row r="6085" spans="19:23">
      <c r="S6085" s="275"/>
      <c r="T6085" s="274"/>
      <c r="W6085" s="276"/>
    </row>
    <row r="6086" spans="19:23">
      <c r="S6086" s="275"/>
      <c r="T6086" s="274"/>
      <c r="W6086" s="276"/>
    </row>
    <row r="6087" spans="19:23">
      <c r="S6087" s="275"/>
      <c r="T6087" s="274"/>
      <c r="W6087" s="276"/>
    </row>
    <row r="6088" spans="19:23">
      <c r="S6088" s="275"/>
      <c r="T6088" s="274"/>
      <c r="W6088" s="276"/>
    </row>
    <row r="6089" spans="19:23">
      <c r="S6089" s="275"/>
      <c r="T6089" s="274"/>
      <c r="W6089" s="276"/>
    </row>
    <row r="6090" spans="19:23">
      <c r="S6090" s="275"/>
      <c r="T6090" s="274"/>
      <c r="W6090" s="276"/>
    </row>
    <row r="6091" spans="19:23">
      <c r="S6091" s="275"/>
      <c r="T6091" s="274"/>
      <c r="W6091" s="276"/>
    </row>
    <row r="6092" spans="19:23">
      <c r="S6092" s="275"/>
      <c r="T6092" s="274"/>
      <c r="W6092" s="276"/>
    </row>
    <row r="6093" spans="19:23">
      <c r="S6093" s="275"/>
      <c r="T6093" s="274"/>
      <c r="W6093" s="276"/>
    </row>
    <row r="6094" spans="19:23">
      <c r="S6094" s="275"/>
      <c r="T6094" s="274"/>
      <c r="W6094" s="276"/>
    </row>
    <row r="6095" spans="19:23">
      <c r="S6095" s="275"/>
      <c r="T6095" s="274"/>
      <c r="W6095" s="276"/>
    </row>
    <row r="6096" spans="19:23">
      <c r="S6096" s="275"/>
      <c r="T6096" s="274"/>
      <c r="W6096" s="276"/>
    </row>
    <row r="6097" spans="19:23">
      <c r="S6097" s="275"/>
      <c r="T6097" s="274"/>
      <c r="W6097" s="276"/>
    </row>
    <row r="6098" spans="19:23">
      <c r="S6098" s="275"/>
      <c r="T6098" s="274"/>
      <c r="W6098" s="276"/>
    </row>
    <row r="6099" spans="19:23">
      <c r="S6099" s="275"/>
      <c r="T6099" s="274"/>
      <c r="W6099" s="276"/>
    </row>
    <row r="6100" spans="19:23">
      <c r="S6100" s="275"/>
      <c r="T6100" s="274"/>
      <c r="W6100" s="276"/>
    </row>
    <row r="6101" spans="19:23">
      <c r="S6101" s="275"/>
      <c r="T6101" s="274"/>
      <c r="W6101" s="276"/>
    </row>
    <row r="6102" spans="19:23">
      <c r="S6102" s="275"/>
      <c r="T6102" s="274"/>
      <c r="W6102" s="276"/>
    </row>
    <row r="6103" spans="19:23">
      <c r="S6103" s="275"/>
      <c r="T6103" s="274"/>
      <c r="W6103" s="276"/>
    </row>
    <row r="6104" spans="19:23">
      <c r="S6104" s="275"/>
      <c r="T6104" s="274"/>
      <c r="W6104" s="276"/>
    </row>
    <row r="6105" spans="19:23">
      <c r="S6105" s="275"/>
      <c r="T6105" s="274"/>
      <c r="W6105" s="276"/>
    </row>
    <row r="6106" spans="19:23">
      <c r="S6106" s="275"/>
      <c r="T6106" s="274"/>
      <c r="W6106" s="276"/>
    </row>
    <row r="6107" spans="19:23">
      <c r="S6107" s="275"/>
      <c r="T6107" s="274"/>
      <c r="W6107" s="276"/>
    </row>
    <row r="6108" spans="19:23">
      <c r="S6108" s="275"/>
      <c r="T6108" s="274"/>
      <c r="W6108" s="276"/>
    </row>
    <row r="6109" spans="19:23">
      <c r="S6109" s="275"/>
      <c r="T6109" s="274"/>
      <c r="W6109" s="276"/>
    </row>
    <row r="6110" spans="19:23">
      <c r="S6110" s="275"/>
      <c r="T6110" s="274"/>
      <c r="W6110" s="276"/>
    </row>
    <row r="6111" spans="19:23">
      <c r="S6111" s="275"/>
      <c r="T6111" s="274"/>
      <c r="W6111" s="276"/>
    </row>
    <row r="6112" spans="19:23">
      <c r="S6112" s="275"/>
      <c r="T6112" s="274"/>
      <c r="W6112" s="276"/>
    </row>
    <row r="6113" spans="19:23">
      <c r="S6113" s="275"/>
      <c r="T6113" s="274"/>
      <c r="W6113" s="276"/>
    </row>
    <row r="6114" spans="19:23">
      <c r="S6114" s="275"/>
      <c r="T6114" s="274"/>
      <c r="W6114" s="276"/>
    </row>
    <row r="6115" spans="19:23">
      <c r="S6115" s="275"/>
      <c r="T6115" s="274"/>
      <c r="W6115" s="276"/>
    </row>
    <row r="6116" spans="19:23">
      <c r="S6116" s="275"/>
      <c r="T6116" s="274"/>
      <c r="W6116" s="276"/>
    </row>
    <row r="6117" spans="19:23">
      <c r="S6117" s="275"/>
      <c r="T6117" s="274"/>
      <c r="W6117" s="276"/>
    </row>
    <row r="6118" spans="19:23">
      <c r="S6118" s="275"/>
      <c r="T6118" s="274"/>
      <c r="W6118" s="276"/>
    </row>
    <row r="6119" spans="19:23">
      <c r="S6119" s="275"/>
      <c r="T6119" s="274"/>
      <c r="W6119" s="276"/>
    </row>
    <row r="6120" spans="19:23">
      <c r="S6120" s="275"/>
      <c r="T6120" s="274"/>
      <c r="W6120" s="276"/>
    </row>
    <row r="6121" spans="19:23">
      <c r="S6121" s="275"/>
      <c r="T6121" s="274"/>
      <c r="W6121" s="276"/>
    </row>
    <row r="6122" spans="19:23">
      <c r="S6122" s="275"/>
      <c r="T6122" s="274"/>
      <c r="W6122" s="276"/>
    </row>
    <row r="6123" spans="19:23">
      <c r="S6123" s="275"/>
      <c r="T6123" s="274"/>
      <c r="W6123" s="276"/>
    </row>
    <row r="6124" spans="19:23">
      <c r="S6124" s="275"/>
      <c r="T6124" s="274"/>
      <c r="W6124" s="276"/>
    </row>
    <row r="6125" spans="19:23">
      <c r="S6125" s="275"/>
      <c r="T6125" s="274"/>
      <c r="W6125" s="276"/>
    </row>
    <row r="6126" spans="19:23">
      <c r="S6126" s="275"/>
      <c r="T6126" s="274"/>
      <c r="W6126" s="276"/>
    </row>
    <row r="6127" spans="19:23">
      <c r="S6127" s="275"/>
      <c r="T6127" s="274"/>
      <c r="W6127" s="276"/>
    </row>
    <row r="6128" spans="19:23">
      <c r="S6128" s="275"/>
      <c r="T6128" s="274"/>
      <c r="W6128" s="276"/>
    </row>
    <row r="6129" spans="19:23">
      <c r="S6129" s="275"/>
      <c r="T6129" s="274"/>
      <c r="W6129" s="276"/>
    </row>
    <row r="6130" spans="19:23">
      <c r="S6130" s="275"/>
      <c r="T6130" s="274"/>
      <c r="W6130" s="276"/>
    </row>
    <row r="6131" spans="19:23">
      <c r="S6131" s="275"/>
      <c r="T6131" s="274"/>
      <c r="W6131" s="276"/>
    </row>
    <row r="6132" spans="19:23">
      <c r="S6132" s="275"/>
      <c r="T6132" s="274"/>
      <c r="W6132" s="276"/>
    </row>
    <row r="6133" spans="19:23">
      <c r="S6133" s="275"/>
      <c r="T6133" s="274"/>
      <c r="W6133" s="276"/>
    </row>
    <row r="6134" spans="19:23">
      <c r="S6134" s="275"/>
      <c r="T6134" s="274"/>
      <c r="W6134" s="276"/>
    </row>
    <row r="6135" spans="19:23">
      <c r="S6135" s="275"/>
      <c r="T6135" s="274"/>
      <c r="W6135" s="276"/>
    </row>
    <row r="6136" spans="19:23">
      <c r="S6136" s="275"/>
      <c r="T6136" s="274"/>
      <c r="W6136" s="276"/>
    </row>
    <row r="6137" spans="19:23">
      <c r="S6137" s="275"/>
      <c r="T6137" s="274"/>
      <c r="W6137" s="276"/>
    </row>
    <row r="6138" spans="19:23">
      <c r="S6138" s="275"/>
      <c r="T6138" s="274"/>
      <c r="W6138" s="276"/>
    </row>
    <row r="6139" spans="19:23">
      <c r="S6139" s="275"/>
      <c r="T6139" s="274"/>
      <c r="W6139" s="276"/>
    </row>
    <row r="6140" spans="19:23">
      <c r="S6140" s="275"/>
      <c r="T6140" s="274"/>
      <c r="W6140" s="276"/>
    </row>
    <row r="6141" spans="19:23">
      <c r="S6141" s="275"/>
      <c r="T6141" s="274"/>
      <c r="W6141" s="276"/>
    </row>
    <row r="6142" spans="19:23">
      <c r="S6142" s="275"/>
      <c r="T6142" s="274"/>
      <c r="W6142" s="276"/>
    </row>
    <row r="6143" spans="19:23">
      <c r="S6143" s="275"/>
      <c r="T6143" s="274"/>
      <c r="W6143" s="276"/>
    </row>
    <row r="6144" spans="19:23">
      <c r="S6144" s="275"/>
      <c r="T6144" s="274"/>
      <c r="W6144" s="276"/>
    </row>
    <row r="6145" spans="19:23">
      <c r="S6145" s="275"/>
      <c r="T6145" s="274"/>
      <c r="W6145" s="276"/>
    </row>
    <row r="6146" spans="19:23">
      <c r="S6146" s="275"/>
      <c r="T6146" s="274"/>
      <c r="W6146" s="276"/>
    </row>
    <row r="6147" spans="19:23">
      <c r="S6147" s="275"/>
      <c r="T6147" s="274"/>
      <c r="W6147" s="276"/>
    </row>
    <row r="6148" spans="19:23">
      <c r="S6148" s="275"/>
      <c r="T6148" s="274"/>
      <c r="W6148" s="276"/>
    </row>
    <row r="6149" spans="19:23">
      <c r="S6149" s="275"/>
      <c r="T6149" s="274"/>
      <c r="W6149" s="276"/>
    </row>
    <row r="6150" spans="19:23">
      <c r="S6150" s="275"/>
      <c r="T6150" s="274"/>
      <c r="W6150" s="276"/>
    </row>
    <row r="6151" spans="19:23">
      <c r="S6151" s="275"/>
      <c r="T6151" s="274"/>
      <c r="W6151" s="276"/>
    </row>
    <row r="6152" spans="19:23">
      <c r="S6152" s="275"/>
      <c r="T6152" s="274"/>
      <c r="W6152" s="276"/>
    </row>
    <row r="6153" spans="19:23">
      <c r="S6153" s="275"/>
      <c r="T6153" s="274"/>
      <c r="W6153" s="276"/>
    </row>
    <row r="6154" spans="19:23">
      <c r="S6154" s="275"/>
      <c r="T6154" s="274"/>
      <c r="W6154" s="276"/>
    </row>
    <row r="6155" spans="19:23">
      <c r="S6155" s="275"/>
      <c r="T6155" s="274"/>
      <c r="W6155" s="276"/>
    </row>
    <row r="6156" spans="19:23">
      <c r="S6156" s="275"/>
      <c r="T6156" s="274"/>
      <c r="W6156" s="276"/>
    </row>
    <row r="6157" spans="19:23">
      <c r="S6157" s="275"/>
      <c r="T6157" s="274"/>
      <c r="W6157" s="276"/>
    </row>
    <row r="6158" spans="19:23">
      <c r="S6158" s="275"/>
      <c r="T6158" s="274"/>
      <c r="W6158" s="276"/>
    </row>
    <row r="6159" spans="19:23">
      <c r="S6159" s="275"/>
      <c r="T6159" s="274"/>
      <c r="W6159" s="276"/>
    </row>
    <row r="6160" spans="19:23">
      <c r="S6160" s="275"/>
      <c r="T6160" s="274"/>
      <c r="W6160" s="276"/>
    </row>
    <row r="6161" spans="19:23">
      <c r="S6161" s="275"/>
      <c r="T6161" s="274"/>
      <c r="W6161" s="276"/>
    </row>
    <row r="6162" spans="19:23">
      <c r="S6162" s="275"/>
      <c r="T6162" s="274"/>
      <c r="W6162" s="276"/>
    </row>
    <row r="6163" spans="19:23">
      <c r="S6163" s="275"/>
      <c r="T6163" s="274"/>
      <c r="W6163" s="276"/>
    </row>
    <row r="6164" spans="19:23">
      <c r="S6164" s="275"/>
      <c r="T6164" s="274"/>
      <c r="W6164" s="276"/>
    </row>
    <row r="6165" spans="19:23">
      <c r="S6165" s="275"/>
      <c r="T6165" s="274"/>
      <c r="W6165" s="276"/>
    </row>
    <row r="6166" spans="19:23">
      <c r="S6166" s="275"/>
      <c r="T6166" s="274"/>
      <c r="W6166" s="276"/>
    </row>
    <row r="6167" spans="19:23">
      <c r="S6167" s="275"/>
      <c r="T6167" s="274"/>
      <c r="W6167" s="276"/>
    </row>
    <row r="6168" spans="19:23">
      <c r="S6168" s="275"/>
      <c r="T6168" s="274"/>
      <c r="W6168" s="276"/>
    </row>
    <row r="6169" spans="19:23">
      <c r="S6169" s="275"/>
      <c r="T6169" s="274"/>
      <c r="W6169" s="276"/>
    </row>
    <row r="6170" spans="19:23">
      <c r="S6170" s="275"/>
      <c r="T6170" s="274"/>
      <c r="W6170" s="276"/>
    </row>
    <row r="6171" spans="19:23">
      <c r="S6171" s="275"/>
      <c r="T6171" s="274"/>
      <c r="W6171" s="276"/>
    </row>
    <row r="6172" spans="19:23">
      <c r="S6172" s="275"/>
      <c r="T6172" s="274"/>
      <c r="W6172" s="276"/>
    </row>
    <row r="6173" spans="19:23">
      <c r="S6173" s="275"/>
      <c r="T6173" s="274"/>
      <c r="W6173" s="276"/>
    </row>
    <row r="6174" spans="19:23">
      <c r="S6174" s="275"/>
      <c r="T6174" s="274"/>
      <c r="W6174" s="276"/>
    </row>
    <row r="6175" spans="19:23">
      <c r="S6175" s="275"/>
      <c r="T6175" s="274"/>
      <c r="W6175" s="276"/>
    </row>
    <row r="6176" spans="19:23">
      <c r="S6176" s="275"/>
      <c r="T6176" s="274"/>
      <c r="W6176" s="276"/>
    </row>
    <row r="6177" spans="19:23">
      <c r="S6177" s="275"/>
      <c r="T6177" s="274"/>
      <c r="W6177" s="276"/>
    </row>
    <row r="6178" spans="19:23">
      <c r="S6178" s="275"/>
      <c r="T6178" s="274"/>
      <c r="W6178" s="276"/>
    </row>
    <row r="6179" spans="19:23">
      <c r="S6179" s="275"/>
      <c r="T6179" s="274"/>
      <c r="W6179" s="276"/>
    </row>
    <row r="6180" spans="19:23">
      <c r="S6180" s="275"/>
      <c r="T6180" s="274"/>
      <c r="W6180" s="276"/>
    </row>
    <row r="6181" spans="19:23">
      <c r="S6181" s="275"/>
      <c r="T6181" s="274"/>
      <c r="W6181" s="276"/>
    </row>
    <row r="6182" spans="19:23">
      <c r="S6182" s="275"/>
      <c r="T6182" s="274"/>
      <c r="W6182" s="276"/>
    </row>
    <row r="6183" spans="19:23">
      <c r="S6183" s="275"/>
      <c r="T6183" s="274"/>
      <c r="W6183" s="276"/>
    </row>
    <row r="6184" spans="19:23">
      <c r="S6184" s="275"/>
      <c r="T6184" s="274"/>
      <c r="W6184" s="276"/>
    </row>
    <row r="6185" spans="19:23">
      <c r="S6185" s="275"/>
      <c r="T6185" s="274"/>
      <c r="W6185" s="276"/>
    </row>
    <row r="6186" spans="19:23">
      <c r="S6186" s="275"/>
      <c r="T6186" s="274"/>
      <c r="W6186" s="276"/>
    </row>
    <row r="6187" spans="19:23">
      <c r="S6187" s="275"/>
      <c r="T6187" s="274"/>
      <c r="W6187" s="276"/>
    </row>
    <row r="6188" spans="19:23">
      <c r="S6188" s="275"/>
      <c r="T6188" s="274"/>
      <c r="W6188" s="276"/>
    </row>
    <row r="6189" spans="19:23">
      <c r="S6189" s="275"/>
      <c r="T6189" s="274"/>
      <c r="W6189" s="276"/>
    </row>
    <row r="6190" spans="19:23">
      <c r="S6190" s="275"/>
      <c r="T6190" s="274"/>
      <c r="W6190" s="276"/>
    </row>
    <row r="6191" spans="19:23">
      <c r="S6191" s="275"/>
      <c r="T6191" s="274"/>
      <c r="W6191" s="276"/>
    </row>
    <row r="6192" spans="19:23">
      <c r="S6192" s="275"/>
      <c r="T6192" s="274"/>
      <c r="W6192" s="276"/>
    </row>
    <row r="6193" spans="19:23">
      <c r="S6193" s="275"/>
      <c r="T6193" s="274"/>
      <c r="W6193" s="276"/>
    </row>
    <row r="6194" spans="19:23">
      <c r="S6194" s="275"/>
      <c r="T6194" s="274"/>
      <c r="W6194" s="276"/>
    </row>
    <row r="6195" spans="19:23">
      <c r="S6195" s="275"/>
      <c r="T6195" s="274"/>
      <c r="W6195" s="276"/>
    </row>
    <row r="6196" spans="19:23">
      <c r="S6196" s="275"/>
      <c r="T6196" s="274"/>
      <c r="W6196" s="276"/>
    </row>
    <row r="6197" spans="19:23">
      <c r="S6197" s="275"/>
      <c r="T6197" s="274"/>
      <c r="W6197" s="276"/>
    </row>
    <row r="6198" spans="19:23">
      <c r="S6198" s="275"/>
      <c r="T6198" s="274"/>
      <c r="W6198" s="276"/>
    </row>
    <row r="6199" spans="19:23">
      <c r="S6199" s="275"/>
      <c r="T6199" s="274"/>
      <c r="W6199" s="276"/>
    </row>
    <row r="6200" spans="19:23">
      <c r="S6200" s="275"/>
      <c r="T6200" s="274"/>
      <c r="W6200" s="276"/>
    </row>
    <row r="6201" spans="19:23">
      <c r="S6201" s="275"/>
      <c r="T6201" s="274"/>
      <c r="W6201" s="276"/>
    </row>
    <row r="6202" spans="19:23">
      <c r="S6202" s="275"/>
      <c r="T6202" s="274"/>
      <c r="W6202" s="276"/>
    </row>
    <row r="6203" spans="19:23">
      <c r="S6203" s="275"/>
      <c r="T6203" s="274"/>
      <c r="W6203" s="276"/>
    </row>
    <row r="6204" spans="19:23">
      <c r="S6204" s="275"/>
      <c r="T6204" s="274"/>
      <c r="W6204" s="276"/>
    </row>
    <row r="6205" spans="19:23">
      <c r="S6205" s="275"/>
      <c r="T6205" s="274"/>
      <c r="W6205" s="276"/>
    </row>
    <row r="6206" spans="19:23">
      <c r="S6206" s="275"/>
      <c r="T6206" s="274"/>
      <c r="W6206" s="276"/>
    </row>
    <row r="6207" spans="19:23">
      <c r="S6207" s="275"/>
      <c r="T6207" s="274"/>
      <c r="W6207" s="276"/>
    </row>
    <row r="6208" spans="19:23">
      <c r="S6208" s="275"/>
      <c r="T6208" s="274"/>
      <c r="W6208" s="276"/>
    </row>
    <row r="6209" spans="19:23">
      <c r="S6209" s="275"/>
      <c r="T6209" s="274"/>
      <c r="W6209" s="276"/>
    </row>
    <row r="6210" spans="19:23">
      <c r="S6210" s="275"/>
      <c r="T6210" s="274"/>
      <c r="W6210" s="276"/>
    </row>
    <row r="6211" spans="19:23">
      <c r="S6211" s="275"/>
      <c r="T6211" s="274"/>
      <c r="W6211" s="276"/>
    </row>
    <row r="6212" spans="19:23">
      <c r="S6212" s="275"/>
      <c r="T6212" s="274"/>
      <c r="W6212" s="276"/>
    </row>
    <row r="6213" spans="19:23">
      <c r="S6213" s="275"/>
      <c r="T6213" s="274"/>
      <c r="W6213" s="276"/>
    </row>
    <row r="6214" spans="19:23">
      <c r="S6214" s="275"/>
      <c r="T6214" s="274"/>
      <c r="W6214" s="276"/>
    </row>
    <row r="6215" spans="19:23">
      <c r="S6215" s="275"/>
      <c r="T6215" s="274"/>
      <c r="W6215" s="276"/>
    </row>
    <row r="6216" spans="19:23">
      <c r="S6216" s="275"/>
      <c r="T6216" s="274"/>
      <c r="W6216" s="276"/>
    </row>
    <row r="6217" spans="19:23">
      <c r="S6217" s="275"/>
      <c r="T6217" s="274"/>
      <c r="W6217" s="276"/>
    </row>
    <row r="6218" spans="19:23">
      <c r="S6218" s="275"/>
      <c r="T6218" s="274"/>
      <c r="W6218" s="276"/>
    </row>
    <row r="6219" spans="19:23">
      <c r="S6219" s="275"/>
      <c r="T6219" s="274"/>
      <c r="W6219" s="276"/>
    </row>
    <row r="6220" spans="19:23">
      <c r="S6220" s="275"/>
      <c r="T6220" s="274"/>
      <c r="W6220" s="276"/>
    </row>
    <row r="6221" spans="19:23">
      <c r="S6221" s="275"/>
      <c r="T6221" s="274"/>
      <c r="W6221" s="276"/>
    </row>
    <row r="6222" spans="19:23">
      <c r="S6222" s="275"/>
      <c r="T6222" s="274"/>
      <c r="W6222" s="276"/>
    </row>
    <row r="6223" spans="19:23">
      <c r="S6223" s="275"/>
      <c r="T6223" s="274"/>
      <c r="W6223" s="276"/>
    </row>
    <row r="6224" spans="19:23">
      <c r="S6224" s="275"/>
      <c r="T6224" s="274"/>
      <c r="W6224" s="276"/>
    </row>
    <row r="6225" spans="19:23">
      <c r="S6225" s="275"/>
      <c r="T6225" s="274"/>
      <c r="W6225" s="276"/>
    </row>
    <row r="6226" spans="19:23">
      <c r="S6226" s="275"/>
      <c r="T6226" s="274"/>
      <c r="W6226" s="276"/>
    </row>
    <row r="6227" spans="19:23">
      <c r="S6227" s="275"/>
      <c r="T6227" s="274"/>
      <c r="W6227" s="276"/>
    </row>
    <row r="6228" spans="19:23">
      <c r="S6228" s="275"/>
      <c r="T6228" s="274"/>
      <c r="W6228" s="276"/>
    </row>
    <row r="6229" spans="19:23">
      <c r="S6229" s="275"/>
      <c r="T6229" s="274"/>
      <c r="W6229" s="276"/>
    </row>
    <row r="6230" spans="19:23">
      <c r="S6230" s="275"/>
      <c r="T6230" s="274"/>
      <c r="W6230" s="276"/>
    </row>
    <row r="6231" spans="19:23">
      <c r="S6231" s="275"/>
      <c r="T6231" s="274"/>
      <c r="W6231" s="276"/>
    </row>
    <row r="6232" spans="19:23">
      <c r="S6232" s="275"/>
      <c r="T6232" s="274"/>
      <c r="W6232" s="276"/>
    </row>
    <row r="6233" spans="19:23">
      <c r="S6233" s="275"/>
      <c r="T6233" s="274"/>
      <c r="W6233" s="276"/>
    </row>
    <row r="6234" spans="19:23">
      <c r="S6234" s="275"/>
      <c r="T6234" s="274"/>
      <c r="W6234" s="276"/>
    </row>
    <row r="6235" spans="19:23">
      <c r="S6235" s="275"/>
      <c r="T6235" s="274"/>
      <c r="W6235" s="276"/>
    </row>
    <row r="6236" spans="19:23">
      <c r="S6236" s="275"/>
      <c r="T6236" s="274"/>
      <c r="W6236" s="276"/>
    </row>
    <row r="6237" spans="19:23">
      <c r="S6237" s="275"/>
      <c r="T6237" s="274"/>
      <c r="W6237" s="276"/>
    </row>
    <row r="6238" spans="19:23">
      <c r="S6238" s="275"/>
      <c r="T6238" s="274"/>
      <c r="W6238" s="276"/>
    </row>
    <row r="6239" spans="19:23">
      <c r="S6239" s="275"/>
      <c r="T6239" s="274"/>
      <c r="W6239" s="276"/>
    </row>
    <row r="6240" spans="19:23">
      <c r="S6240" s="275"/>
      <c r="T6240" s="274"/>
      <c r="W6240" s="276"/>
    </row>
    <row r="6241" spans="19:23">
      <c r="S6241" s="275"/>
      <c r="T6241" s="274"/>
      <c r="W6241" s="276"/>
    </row>
    <row r="6242" spans="19:23">
      <c r="S6242" s="275"/>
      <c r="T6242" s="274"/>
      <c r="W6242" s="276"/>
    </row>
    <row r="6243" spans="19:23">
      <c r="S6243" s="275"/>
      <c r="T6243" s="274"/>
      <c r="W6243" s="276"/>
    </row>
    <row r="6244" spans="19:23">
      <c r="S6244" s="275"/>
      <c r="T6244" s="274"/>
      <c r="W6244" s="276"/>
    </row>
    <row r="6245" spans="19:23">
      <c r="S6245" s="275"/>
      <c r="T6245" s="274"/>
      <c r="W6245" s="276"/>
    </row>
    <row r="6246" spans="19:23">
      <c r="S6246" s="275"/>
      <c r="T6246" s="274"/>
      <c r="W6246" s="276"/>
    </row>
    <row r="6247" spans="19:23">
      <c r="S6247" s="275"/>
      <c r="T6247" s="274"/>
      <c r="W6247" s="276"/>
    </row>
    <row r="6248" spans="19:23">
      <c r="S6248" s="275"/>
      <c r="T6248" s="274"/>
      <c r="W6248" s="276"/>
    </row>
    <row r="6249" spans="19:23">
      <c r="S6249" s="275"/>
      <c r="T6249" s="274"/>
      <c r="W6249" s="276"/>
    </row>
    <row r="6250" spans="19:23">
      <c r="S6250" s="275"/>
      <c r="T6250" s="274"/>
      <c r="W6250" s="276"/>
    </row>
    <row r="6251" spans="19:23">
      <c r="S6251" s="275"/>
      <c r="T6251" s="274"/>
      <c r="W6251" s="276"/>
    </row>
    <row r="6252" spans="19:23">
      <c r="S6252" s="275"/>
      <c r="T6252" s="274"/>
      <c r="W6252" s="276"/>
    </row>
    <row r="6253" spans="19:23">
      <c r="S6253" s="275"/>
      <c r="T6253" s="274"/>
      <c r="W6253" s="276"/>
    </row>
    <row r="6254" spans="19:23">
      <c r="S6254" s="275"/>
      <c r="T6254" s="274"/>
      <c r="W6254" s="276"/>
    </row>
    <row r="6255" spans="19:23">
      <c r="S6255" s="275"/>
      <c r="T6255" s="274"/>
      <c r="W6255" s="276"/>
    </row>
    <row r="6256" spans="19:23">
      <c r="S6256" s="275"/>
      <c r="T6256" s="274"/>
      <c r="W6256" s="276"/>
    </row>
    <row r="6257" spans="19:23">
      <c r="S6257" s="275"/>
      <c r="T6257" s="274"/>
      <c r="W6257" s="276"/>
    </row>
    <row r="6258" spans="19:23">
      <c r="S6258" s="275"/>
      <c r="T6258" s="274"/>
      <c r="W6258" s="276"/>
    </row>
    <row r="6259" spans="19:23">
      <c r="S6259" s="275"/>
      <c r="T6259" s="274"/>
      <c r="W6259" s="276"/>
    </row>
    <row r="6260" spans="19:23">
      <c r="S6260" s="275"/>
      <c r="T6260" s="274"/>
      <c r="W6260" s="276"/>
    </row>
    <row r="6261" spans="19:23">
      <c r="S6261" s="275"/>
      <c r="T6261" s="274"/>
      <c r="W6261" s="276"/>
    </row>
    <row r="6262" spans="19:23">
      <c r="S6262" s="275"/>
      <c r="T6262" s="274"/>
      <c r="W6262" s="276"/>
    </row>
    <row r="6263" spans="19:23">
      <c r="S6263" s="275"/>
      <c r="T6263" s="274"/>
      <c r="W6263" s="276"/>
    </row>
    <row r="6264" spans="19:23">
      <c r="S6264" s="275"/>
      <c r="T6264" s="274"/>
      <c r="W6264" s="276"/>
    </row>
    <row r="6265" spans="19:23">
      <c r="S6265" s="275"/>
      <c r="T6265" s="274"/>
      <c r="W6265" s="276"/>
    </row>
    <row r="6266" spans="19:23">
      <c r="S6266" s="275"/>
      <c r="T6266" s="274"/>
      <c r="W6266" s="276"/>
    </row>
    <row r="6267" spans="19:23">
      <c r="S6267" s="275"/>
      <c r="T6267" s="274"/>
      <c r="W6267" s="276"/>
    </row>
    <row r="6268" spans="19:23">
      <c r="S6268" s="275"/>
      <c r="T6268" s="274"/>
      <c r="W6268" s="276"/>
    </row>
    <row r="6269" spans="19:23">
      <c r="S6269" s="275"/>
      <c r="T6269" s="274"/>
      <c r="W6269" s="276"/>
    </row>
    <row r="6270" spans="19:23">
      <c r="S6270" s="275"/>
      <c r="T6270" s="274"/>
      <c r="W6270" s="276"/>
    </row>
    <row r="6271" spans="19:23">
      <c r="S6271" s="275"/>
      <c r="T6271" s="274"/>
      <c r="W6271" s="276"/>
    </row>
    <row r="6272" spans="19:23">
      <c r="S6272" s="275"/>
      <c r="T6272" s="274"/>
      <c r="W6272" s="276"/>
    </row>
    <row r="6273" spans="19:23">
      <c r="S6273" s="275"/>
      <c r="T6273" s="274"/>
      <c r="W6273" s="276"/>
    </row>
    <row r="6274" spans="19:23">
      <c r="S6274" s="275"/>
      <c r="T6274" s="274"/>
      <c r="W6274" s="276"/>
    </row>
    <row r="6275" spans="19:23">
      <c r="S6275" s="275"/>
      <c r="T6275" s="274"/>
      <c r="W6275" s="276"/>
    </row>
    <row r="6276" spans="19:23">
      <c r="S6276" s="275"/>
      <c r="T6276" s="274"/>
      <c r="W6276" s="276"/>
    </row>
    <row r="6277" spans="19:23">
      <c r="S6277" s="275"/>
      <c r="T6277" s="274"/>
      <c r="W6277" s="276"/>
    </row>
    <row r="6278" spans="19:23">
      <c r="S6278" s="275"/>
      <c r="T6278" s="274"/>
      <c r="W6278" s="276"/>
    </row>
    <row r="6279" spans="19:23">
      <c r="S6279" s="275"/>
      <c r="T6279" s="274"/>
      <c r="W6279" s="276"/>
    </row>
    <row r="6280" spans="19:23">
      <c r="S6280" s="275"/>
      <c r="T6280" s="274"/>
      <c r="W6280" s="276"/>
    </row>
    <row r="6281" spans="19:23">
      <c r="S6281" s="275"/>
      <c r="T6281" s="274"/>
      <c r="W6281" s="276"/>
    </row>
    <row r="6282" spans="19:23">
      <c r="S6282" s="275"/>
      <c r="T6282" s="274"/>
      <c r="W6282" s="276"/>
    </row>
    <row r="6283" spans="19:23">
      <c r="S6283" s="275"/>
      <c r="T6283" s="274"/>
      <c r="W6283" s="276"/>
    </row>
    <row r="6284" spans="19:23">
      <c r="S6284" s="275"/>
      <c r="T6284" s="274"/>
      <c r="W6284" s="276"/>
    </row>
    <row r="6285" spans="19:23">
      <c r="S6285" s="275"/>
      <c r="T6285" s="274"/>
      <c r="W6285" s="276"/>
    </row>
    <row r="6286" spans="19:23">
      <c r="S6286" s="275"/>
      <c r="T6286" s="274"/>
      <c r="W6286" s="276"/>
    </row>
    <row r="6287" spans="19:23">
      <c r="S6287" s="275"/>
      <c r="T6287" s="274"/>
      <c r="W6287" s="276"/>
    </row>
    <row r="6288" spans="19:23">
      <c r="S6288" s="275"/>
      <c r="T6288" s="274"/>
      <c r="W6288" s="276"/>
    </row>
    <row r="6289" spans="19:23">
      <c r="S6289" s="275"/>
      <c r="T6289" s="274"/>
      <c r="W6289" s="276"/>
    </row>
    <row r="6290" spans="19:23">
      <c r="S6290" s="275"/>
      <c r="T6290" s="274"/>
      <c r="W6290" s="276"/>
    </row>
    <row r="6291" spans="19:23">
      <c r="S6291" s="275"/>
      <c r="T6291" s="274"/>
      <c r="W6291" s="276"/>
    </row>
    <row r="6292" spans="19:23">
      <c r="S6292" s="275"/>
      <c r="T6292" s="274"/>
      <c r="W6292" s="276"/>
    </row>
    <row r="6293" spans="19:23">
      <c r="S6293" s="275"/>
      <c r="T6293" s="274"/>
      <c r="W6293" s="276"/>
    </row>
    <row r="6294" spans="19:23">
      <c r="S6294" s="275"/>
      <c r="T6294" s="274"/>
      <c r="W6294" s="276"/>
    </row>
    <row r="6295" spans="19:23">
      <c r="S6295" s="275"/>
      <c r="T6295" s="274"/>
      <c r="W6295" s="276"/>
    </row>
    <row r="6296" spans="19:23">
      <c r="S6296" s="275"/>
      <c r="T6296" s="274"/>
      <c r="W6296" s="276"/>
    </row>
    <row r="6297" spans="19:23">
      <c r="S6297" s="275"/>
      <c r="T6297" s="274"/>
      <c r="W6297" s="276"/>
    </row>
    <row r="6298" spans="19:23">
      <c r="S6298" s="275"/>
      <c r="T6298" s="274"/>
      <c r="W6298" s="276"/>
    </row>
    <row r="6299" spans="19:23">
      <c r="S6299" s="275"/>
      <c r="T6299" s="274"/>
      <c r="W6299" s="276"/>
    </row>
    <row r="6300" spans="19:23">
      <c r="S6300" s="275"/>
      <c r="T6300" s="274"/>
      <c r="W6300" s="276"/>
    </row>
    <row r="6301" spans="19:23">
      <c r="S6301" s="275"/>
      <c r="T6301" s="274"/>
      <c r="W6301" s="276"/>
    </row>
    <row r="6302" spans="19:23">
      <c r="S6302" s="275"/>
      <c r="T6302" s="274"/>
      <c r="W6302" s="276"/>
    </row>
    <row r="6303" spans="19:23">
      <c r="S6303" s="275"/>
      <c r="T6303" s="274"/>
      <c r="W6303" s="276"/>
    </row>
    <row r="6304" spans="19:23">
      <c r="S6304" s="275"/>
      <c r="T6304" s="274"/>
      <c r="W6304" s="276"/>
    </row>
    <row r="6305" spans="19:23">
      <c r="S6305" s="275"/>
      <c r="T6305" s="274"/>
      <c r="W6305" s="276"/>
    </row>
    <row r="6306" spans="19:23">
      <c r="S6306" s="275"/>
      <c r="T6306" s="274"/>
      <c r="W6306" s="276"/>
    </row>
    <row r="6307" spans="19:23">
      <c r="S6307" s="275"/>
      <c r="T6307" s="274"/>
      <c r="W6307" s="276"/>
    </row>
    <row r="6308" spans="19:23">
      <c r="S6308" s="275"/>
      <c r="T6308" s="274"/>
      <c r="W6308" s="276"/>
    </row>
    <row r="6309" spans="19:23">
      <c r="S6309" s="275"/>
      <c r="T6309" s="274"/>
      <c r="W6309" s="276"/>
    </row>
    <row r="6310" spans="19:23">
      <c r="S6310" s="275"/>
      <c r="T6310" s="274"/>
      <c r="W6310" s="276"/>
    </row>
    <row r="6311" spans="19:23">
      <c r="S6311" s="275"/>
      <c r="T6311" s="274"/>
      <c r="W6311" s="276"/>
    </row>
    <row r="6312" spans="19:23">
      <c r="S6312" s="275"/>
      <c r="T6312" s="274"/>
      <c r="W6312" s="276"/>
    </row>
    <row r="6313" spans="19:23">
      <c r="S6313" s="275"/>
      <c r="T6313" s="274"/>
      <c r="W6313" s="276"/>
    </row>
    <row r="6314" spans="19:23">
      <c r="S6314" s="275"/>
      <c r="T6314" s="274"/>
      <c r="W6314" s="276"/>
    </row>
    <row r="6315" spans="19:23">
      <c r="S6315" s="275"/>
      <c r="T6315" s="274"/>
      <c r="W6315" s="276"/>
    </row>
    <row r="6316" spans="19:23">
      <c r="S6316" s="275"/>
      <c r="T6316" s="274"/>
      <c r="W6316" s="276"/>
    </row>
    <row r="6317" spans="19:23">
      <c r="S6317" s="275"/>
      <c r="T6317" s="274"/>
      <c r="W6317" s="276"/>
    </row>
    <row r="6318" spans="19:23">
      <c r="S6318" s="275"/>
      <c r="T6318" s="274"/>
      <c r="W6318" s="276"/>
    </row>
    <row r="6319" spans="19:23">
      <c r="S6319" s="275"/>
      <c r="T6319" s="274"/>
      <c r="W6319" s="276"/>
    </row>
    <row r="6320" spans="19:23">
      <c r="S6320" s="275"/>
      <c r="T6320" s="274"/>
      <c r="W6320" s="276"/>
    </row>
    <row r="6321" spans="19:23">
      <c r="S6321" s="275"/>
      <c r="T6321" s="274"/>
      <c r="W6321" s="276"/>
    </row>
    <row r="6322" spans="19:23">
      <c r="S6322" s="275"/>
      <c r="T6322" s="274"/>
      <c r="W6322" s="276"/>
    </row>
    <row r="6323" spans="19:23">
      <c r="S6323" s="275"/>
      <c r="T6323" s="274"/>
      <c r="W6323" s="276"/>
    </row>
    <row r="6324" spans="19:23">
      <c r="S6324" s="275"/>
      <c r="T6324" s="274"/>
      <c r="W6324" s="276"/>
    </row>
    <row r="6325" spans="19:23">
      <c r="S6325" s="275"/>
      <c r="T6325" s="274"/>
      <c r="W6325" s="276"/>
    </row>
    <row r="6326" spans="19:23">
      <c r="S6326" s="275"/>
      <c r="T6326" s="274"/>
      <c r="W6326" s="276"/>
    </row>
    <row r="6327" spans="19:23">
      <c r="S6327" s="275"/>
      <c r="T6327" s="274"/>
      <c r="W6327" s="276"/>
    </row>
    <row r="6328" spans="19:23">
      <c r="S6328" s="275"/>
      <c r="T6328" s="274"/>
      <c r="W6328" s="276"/>
    </row>
    <row r="6329" spans="19:23">
      <c r="S6329" s="275"/>
      <c r="T6329" s="274"/>
      <c r="W6329" s="276"/>
    </row>
    <row r="6330" spans="19:23">
      <c r="S6330" s="275"/>
      <c r="T6330" s="274"/>
      <c r="W6330" s="276"/>
    </row>
    <row r="6331" spans="19:23">
      <c r="S6331" s="275"/>
      <c r="T6331" s="274"/>
      <c r="W6331" s="276"/>
    </row>
    <row r="6332" spans="19:23">
      <c r="S6332" s="275"/>
      <c r="T6332" s="274"/>
      <c r="W6332" s="276"/>
    </row>
    <row r="6333" spans="19:23">
      <c r="S6333" s="275"/>
      <c r="T6333" s="274"/>
      <c r="W6333" s="276"/>
    </row>
    <row r="6334" spans="19:23">
      <c r="S6334" s="275"/>
      <c r="T6334" s="274"/>
      <c r="W6334" s="276"/>
    </row>
    <row r="6335" spans="19:23">
      <c r="S6335" s="275"/>
      <c r="T6335" s="274"/>
      <c r="W6335" s="276"/>
    </row>
    <row r="6336" spans="19:23">
      <c r="S6336" s="275"/>
      <c r="T6336" s="274"/>
      <c r="W6336" s="276"/>
    </row>
    <row r="6337" spans="19:23">
      <c r="S6337" s="275"/>
      <c r="T6337" s="274"/>
      <c r="W6337" s="276"/>
    </row>
    <row r="6338" spans="19:23">
      <c r="S6338" s="275"/>
      <c r="T6338" s="274"/>
      <c r="W6338" s="276"/>
    </row>
    <row r="6339" spans="19:23">
      <c r="S6339" s="275"/>
      <c r="T6339" s="274"/>
      <c r="W6339" s="276"/>
    </row>
    <row r="6340" spans="19:23">
      <c r="S6340" s="275"/>
      <c r="T6340" s="274"/>
      <c r="W6340" s="276"/>
    </row>
    <row r="6341" spans="19:23">
      <c r="S6341" s="275"/>
      <c r="T6341" s="274"/>
      <c r="W6341" s="276"/>
    </row>
    <row r="6342" spans="19:23">
      <c r="S6342" s="275"/>
      <c r="T6342" s="274"/>
      <c r="W6342" s="276"/>
    </row>
    <row r="6343" spans="19:23">
      <c r="S6343" s="275"/>
      <c r="T6343" s="274"/>
      <c r="W6343" s="276"/>
    </row>
    <row r="6344" spans="19:23">
      <c r="S6344" s="275"/>
      <c r="T6344" s="274"/>
      <c r="W6344" s="276"/>
    </row>
    <row r="6345" spans="19:23">
      <c r="S6345" s="275"/>
      <c r="T6345" s="274"/>
      <c r="W6345" s="276"/>
    </row>
    <row r="6346" spans="19:23">
      <c r="S6346" s="275"/>
      <c r="T6346" s="274"/>
      <c r="W6346" s="276"/>
    </row>
    <row r="6347" spans="19:23">
      <c r="S6347" s="275"/>
      <c r="T6347" s="274"/>
      <c r="W6347" s="276"/>
    </row>
    <row r="6348" spans="19:23">
      <c r="S6348" s="275"/>
      <c r="T6348" s="274"/>
      <c r="W6348" s="276"/>
    </row>
    <row r="6349" spans="19:23">
      <c r="S6349" s="275"/>
      <c r="T6349" s="274"/>
      <c r="W6349" s="276"/>
    </row>
    <row r="6350" spans="19:23">
      <c r="S6350" s="275"/>
      <c r="T6350" s="274"/>
      <c r="W6350" s="276"/>
    </row>
    <row r="6351" spans="19:23">
      <c r="S6351" s="275"/>
      <c r="T6351" s="274"/>
      <c r="W6351" s="276"/>
    </row>
    <row r="6352" spans="19:23">
      <c r="S6352" s="275"/>
      <c r="T6352" s="274"/>
      <c r="W6352" s="276"/>
    </row>
    <row r="6353" spans="19:23">
      <c r="S6353" s="275"/>
      <c r="T6353" s="274"/>
      <c r="W6353" s="276"/>
    </row>
    <row r="6354" spans="19:23">
      <c r="S6354" s="275"/>
      <c r="T6354" s="274"/>
      <c r="W6354" s="276"/>
    </row>
    <row r="6355" spans="19:23">
      <c r="S6355" s="275"/>
      <c r="T6355" s="274"/>
      <c r="W6355" s="276"/>
    </row>
    <row r="6356" spans="19:23">
      <c r="S6356" s="275"/>
      <c r="T6356" s="274"/>
      <c r="W6356" s="276"/>
    </row>
    <row r="6357" spans="19:23">
      <c r="S6357" s="275"/>
      <c r="T6357" s="274"/>
      <c r="W6357" s="276"/>
    </row>
    <row r="6358" spans="19:23">
      <c r="S6358" s="275"/>
      <c r="T6358" s="274"/>
      <c r="W6358" s="276"/>
    </row>
    <row r="6359" spans="19:23">
      <c r="S6359" s="275"/>
      <c r="T6359" s="274"/>
      <c r="W6359" s="276"/>
    </row>
    <row r="6360" spans="19:23">
      <c r="S6360" s="275"/>
      <c r="T6360" s="274"/>
      <c r="W6360" s="276"/>
    </row>
    <row r="6361" spans="19:23">
      <c r="S6361" s="275"/>
      <c r="T6361" s="274"/>
      <c r="W6361" s="276"/>
    </row>
    <row r="6362" spans="19:23">
      <c r="S6362" s="275"/>
      <c r="T6362" s="274"/>
      <c r="W6362" s="276"/>
    </row>
    <row r="6363" spans="19:23">
      <c r="S6363" s="275"/>
      <c r="T6363" s="274"/>
      <c r="W6363" s="276"/>
    </row>
    <row r="6364" spans="19:23">
      <c r="S6364" s="275"/>
      <c r="T6364" s="274"/>
      <c r="W6364" s="276"/>
    </row>
    <row r="6365" spans="19:23">
      <c r="S6365" s="275"/>
      <c r="T6365" s="274"/>
      <c r="W6365" s="276"/>
    </row>
    <row r="6366" spans="19:23">
      <c r="S6366" s="275"/>
      <c r="T6366" s="274"/>
      <c r="W6366" s="276"/>
    </row>
    <row r="6367" spans="19:23">
      <c r="S6367" s="275"/>
      <c r="T6367" s="274"/>
      <c r="W6367" s="276"/>
    </row>
    <row r="6368" spans="19:23">
      <c r="S6368" s="275"/>
      <c r="T6368" s="274"/>
      <c r="W6368" s="276"/>
    </row>
    <row r="6369" spans="19:23">
      <c r="S6369" s="275"/>
      <c r="T6369" s="274"/>
      <c r="W6369" s="276"/>
    </row>
    <row r="6370" spans="19:23">
      <c r="S6370" s="275"/>
      <c r="T6370" s="274"/>
      <c r="W6370" s="276"/>
    </row>
    <row r="6371" spans="19:23">
      <c r="S6371" s="275"/>
      <c r="T6371" s="274"/>
      <c r="W6371" s="276"/>
    </row>
    <row r="6372" spans="19:23">
      <c r="S6372" s="275"/>
      <c r="T6372" s="274"/>
      <c r="W6372" s="276"/>
    </row>
    <row r="6373" spans="19:23">
      <c r="S6373" s="275"/>
      <c r="T6373" s="274"/>
      <c r="W6373" s="276"/>
    </row>
    <row r="6374" spans="19:23">
      <c r="S6374" s="275"/>
      <c r="T6374" s="274"/>
      <c r="W6374" s="276"/>
    </row>
    <row r="6375" spans="19:23">
      <c r="S6375" s="275"/>
      <c r="T6375" s="274"/>
      <c r="W6375" s="276"/>
    </row>
    <row r="6376" spans="19:23">
      <c r="S6376" s="275"/>
      <c r="T6376" s="274"/>
      <c r="W6376" s="276"/>
    </row>
    <row r="6377" spans="19:23">
      <c r="S6377" s="275"/>
      <c r="T6377" s="274"/>
      <c r="W6377" s="276"/>
    </row>
    <row r="6378" spans="19:23">
      <c r="S6378" s="275"/>
      <c r="T6378" s="274"/>
      <c r="W6378" s="276"/>
    </row>
    <row r="6379" spans="19:23">
      <c r="S6379" s="275"/>
      <c r="T6379" s="274"/>
      <c r="W6379" s="276"/>
    </row>
    <row r="6380" spans="19:23">
      <c r="S6380" s="275"/>
      <c r="T6380" s="274"/>
      <c r="W6380" s="276"/>
    </row>
    <row r="6381" spans="19:23">
      <c r="S6381" s="275"/>
      <c r="T6381" s="274"/>
      <c r="W6381" s="276"/>
    </row>
    <row r="6382" spans="19:23">
      <c r="S6382" s="275"/>
      <c r="T6382" s="274"/>
      <c r="W6382" s="276"/>
    </row>
    <row r="6383" spans="19:23">
      <c r="S6383" s="275"/>
      <c r="T6383" s="274"/>
      <c r="W6383" s="276"/>
    </row>
    <row r="6384" spans="19:23">
      <c r="S6384" s="275"/>
      <c r="T6384" s="274"/>
      <c r="W6384" s="276"/>
    </row>
    <row r="6385" spans="19:23">
      <c r="S6385" s="275"/>
      <c r="T6385" s="274"/>
      <c r="W6385" s="276"/>
    </row>
    <row r="6386" spans="19:23">
      <c r="S6386" s="275"/>
      <c r="T6386" s="274"/>
      <c r="W6386" s="276"/>
    </row>
    <row r="6387" spans="19:23">
      <c r="S6387" s="275"/>
      <c r="T6387" s="274"/>
      <c r="W6387" s="276"/>
    </row>
    <row r="6388" spans="19:23">
      <c r="S6388" s="275"/>
      <c r="T6388" s="274"/>
      <c r="W6388" s="276"/>
    </row>
    <row r="6389" spans="19:23">
      <c r="S6389" s="275"/>
      <c r="T6389" s="274"/>
      <c r="W6389" s="276"/>
    </row>
    <row r="6390" spans="19:23">
      <c r="S6390" s="275"/>
      <c r="T6390" s="274"/>
      <c r="W6390" s="276"/>
    </row>
    <row r="6391" spans="19:23">
      <c r="S6391" s="275"/>
      <c r="T6391" s="274"/>
      <c r="W6391" s="276"/>
    </row>
    <row r="6392" spans="19:23">
      <c r="S6392" s="275"/>
      <c r="T6392" s="274"/>
      <c r="W6392" s="276"/>
    </row>
    <row r="6393" spans="19:23">
      <c r="S6393" s="275"/>
      <c r="T6393" s="274"/>
      <c r="W6393" s="276"/>
    </row>
    <row r="6394" spans="19:23">
      <c r="S6394" s="275"/>
      <c r="T6394" s="274"/>
      <c r="W6394" s="276"/>
    </row>
    <row r="6395" spans="19:23">
      <c r="S6395" s="275"/>
      <c r="T6395" s="274"/>
      <c r="W6395" s="276"/>
    </row>
    <row r="6396" spans="19:23">
      <c r="S6396" s="275"/>
      <c r="T6396" s="274"/>
      <c r="W6396" s="276"/>
    </row>
    <row r="6397" spans="19:23">
      <c r="S6397" s="275"/>
      <c r="T6397" s="274"/>
      <c r="W6397" s="276"/>
    </row>
    <row r="6398" spans="19:23">
      <c r="S6398" s="275"/>
      <c r="T6398" s="274"/>
      <c r="W6398" s="276"/>
    </row>
    <row r="6399" spans="19:23">
      <c r="S6399" s="275"/>
      <c r="T6399" s="274"/>
      <c r="W6399" s="276"/>
    </row>
    <row r="6400" spans="19:23">
      <c r="S6400" s="275"/>
      <c r="T6400" s="274"/>
      <c r="W6400" s="276"/>
    </row>
    <row r="6401" spans="19:23">
      <c r="S6401" s="275"/>
      <c r="T6401" s="274"/>
      <c r="W6401" s="276"/>
    </row>
    <row r="6402" spans="19:23">
      <c r="S6402" s="275"/>
      <c r="T6402" s="274"/>
      <c r="W6402" s="276"/>
    </row>
    <row r="6403" spans="19:23">
      <c r="S6403" s="275"/>
      <c r="T6403" s="274"/>
      <c r="W6403" s="276"/>
    </row>
    <row r="6404" spans="19:23">
      <c r="S6404" s="275"/>
      <c r="T6404" s="274"/>
      <c r="W6404" s="276"/>
    </row>
    <row r="6405" spans="19:23">
      <c r="S6405" s="275"/>
      <c r="T6405" s="274"/>
      <c r="W6405" s="276"/>
    </row>
    <row r="6406" spans="19:23">
      <c r="S6406" s="275"/>
      <c r="T6406" s="274"/>
      <c r="W6406" s="276"/>
    </row>
    <row r="6407" spans="19:23">
      <c r="S6407" s="275"/>
      <c r="T6407" s="274"/>
      <c r="W6407" s="276"/>
    </row>
    <row r="6408" spans="19:23">
      <c r="S6408" s="275"/>
      <c r="T6408" s="274"/>
      <c r="W6408" s="276"/>
    </row>
    <row r="6409" spans="19:23">
      <c r="S6409" s="275"/>
      <c r="T6409" s="274"/>
      <c r="W6409" s="276"/>
    </row>
    <row r="6410" spans="19:23">
      <c r="S6410" s="275"/>
      <c r="T6410" s="274"/>
      <c r="W6410" s="276"/>
    </row>
    <row r="6411" spans="19:23">
      <c r="S6411" s="275"/>
      <c r="T6411" s="274"/>
      <c r="W6411" s="276"/>
    </row>
    <row r="6412" spans="19:23">
      <c r="S6412" s="275"/>
      <c r="T6412" s="274"/>
      <c r="W6412" s="276"/>
    </row>
    <row r="6413" spans="19:23">
      <c r="S6413" s="275"/>
      <c r="T6413" s="274"/>
      <c r="W6413" s="276"/>
    </row>
    <row r="6414" spans="19:23">
      <c r="S6414" s="275"/>
      <c r="T6414" s="274"/>
      <c r="W6414" s="276"/>
    </row>
    <row r="6415" spans="19:23">
      <c r="S6415" s="275"/>
      <c r="T6415" s="274"/>
      <c r="W6415" s="276"/>
    </row>
    <row r="6416" spans="19:23">
      <c r="S6416" s="275"/>
      <c r="T6416" s="274"/>
      <c r="W6416" s="276"/>
    </row>
    <row r="6417" spans="19:23">
      <c r="S6417" s="275"/>
      <c r="T6417" s="274"/>
      <c r="W6417" s="276"/>
    </row>
    <row r="6418" spans="19:23">
      <c r="S6418" s="275"/>
      <c r="T6418" s="274"/>
      <c r="W6418" s="276"/>
    </row>
    <row r="6419" spans="19:23">
      <c r="S6419" s="275"/>
      <c r="T6419" s="274"/>
      <c r="W6419" s="276"/>
    </row>
    <row r="6420" spans="19:23">
      <c r="S6420" s="275"/>
      <c r="T6420" s="274"/>
      <c r="W6420" s="276"/>
    </row>
    <row r="6421" spans="19:23">
      <c r="S6421" s="275"/>
      <c r="T6421" s="274"/>
      <c r="W6421" s="276"/>
    </row>
    <row r="6422" spans="19:23">
      <c r="S6422" s="275"/>
      <c r="T6422" s="274"/>
      <c r="W6422" s="276"/>
    </row>
    <row r="6423" spans="19:23">
      <c r="S6423" s="275"/>
      <c r="T6423" s="274"/>
      <c r="W6423" s="276"/>
    </row>
    <row r="6424" spans="19:23">
      <c r="S6424" s="275"/>
      <c r="T6424" s="274"/>
      <c r="W6424" s="276"/>
    </row>
    <row r="6425" spans="19:23">
      <c r="S6425" s="275"/>
      <c r="T6425" s="274"/>
      <c r="W6425" s="276"/>
    </row>
    <row r="6426" spans="19:23">
      <c r="S6426" s="275"/>
      <c r="T6426" s="274"/>
      <c r="W6426" s="276"/>
    </row>
    <row r="6427" spans="19:23">
      <c r="S6427" s="275"/>
      <c r="T6427" s="274"/>
      <c r="W6427" s="276"/>
    </row>
    <row r="6428" spans="19:23">
      <c r="S6428" s="275"/>
      <c r="T6428" s="274"/>
      <c r="W6428" s="276"/>
    </row>
    <row r="6429" spans="19:23">
      <c r="S6429" s="275"/>
      <c r="T6429" s="274"/>
      <c r="W6429" s="276"/>
    </row>
    <row r="6430" spans="19:23">
      <c r="S6430" s="275"/>
      <c r="T6430" s="274"/>
      <c r="W6430" s="276"/>
    </row>
    <row r="6431" spans="19:23">
      <c r="S6431" s="275"/>
      <c r="T6431" s="274"/>
      <c r="W6431" s="276"/>
    </row>
    <row r="6432" spans="19:23">
      <c r="S6432" s="275"/>
      <c r="T6432" s="274"/>
      <c r="W6432" s="276"/>
    </row>
    <row r="6433" spans="19:23">
      <c r="S6433" s="275"/>
      <c r="T6433" s="274"/>
      <c r="W6433" s="276"/>
    </row>
    <row r="6434" spans="19:23">
      <c r="S6434" s="275"/>
      <c r="T6434" s="274"/>
      <c r="W6434" s="276"/>
    </row>
    <row r="6435" spans="19:23">
      <c r="S6435" s="275"/>
      <c r="T6435" s="274"/>
      <c r="W6435" s="276"/>
    </row>
    <row r="6436" spans="19:23">
      <c r="S6436" s="275"/>
      <c r="T6436" s="274"/>
      <c r="W6436" s="276"/>
    </row>
    <row r="6437" spans="19:23">
      <c r="S6437" s="275"/>
      <c r="T6437" s="274"/>
      <c r="W6437" s="276"/>
    </row>
    <row r="6438" spans="19:23">
      <c r="S6438" s="275"/>
      <c r="T6438" s="274"/>
      <c r="W6438" s="276"/>
    </row>
    <row r="6439" spans="19:23">
      <c r="S6439" s="275"/>
      <c r="T6439" s="274"/>
      <c r="W6439" s="276"/>
    </row>
    <row r="6440" spans="19:23">
      <c r="S6440" s="275"/>
      <c r="T6440" s="274"/>
      <c r="W6440" s="276"/>
    </row>
    <row r="6441" spans="19:23">
      <c r="S6441" s="275"/>
      <c r="T6441" s="274"/>
      <c r="W6441" s="276"/>
    </row>
    <row r="6442" spans="19:23">
      <c r="S6442" s="275"/>
      <c r="T6442" s="274"/>
      <c r="W6442" s="276"/>
    </row>
    <row r="6443" spans="19:23">
      <c r="S6443" s="275"/>
      <c r="T6443" s="274"/>
      <c r="W6443" s="276"/>
    </row>
    <row r="6444" spans="19:23">
      <c r="S6444" s="275"/>
      <c r="T6444" s="274"/>
      <c r="W6444" s="276"/>
    </row>
    <row r="6445" spans="19:23">
      <c r="S6445" s="275"/>
      <c r="T6445" s="274"/>
      <c r="W6445" s="276"/>
    </row>
    <row r="6446" spans="19:23">
      <c r="S6446" s="275"/>
      <c r="T6446" s="274"/>
      <c r="W6446" s="276"/>
    </row>
    <row r="6447" spans="19:23">
      <c r="S6447" s="275"/>
      <c r="T6447" s="274"/>
      <c r="W6447" s="276"/>
    </row>
    <row r="6448" spans="19:23">
      <c r="S6448" s="275"/>
      <c r="T6448" s="274"/>
      <c r="W6448" s="276"/>
    </row>
    <row r="6449" spans="19:23">
      <c r="S6449" s="275"/>
      <c r="T6449" s="274"/>
      <c r="W6449" s="276"/>
    </row>
    <row r="6450" spans="19:23">
      <c r="S6450" s="275"/>
      <c r="T6450" s="274"/>
      <c r="W6450" s="276"/>
    </row>
    <row r="6451" spans="19:23">
      <c r="S6451" s="275"/>
      <c r="T6451" s="274"/>
      <c r="W6451" s="276"/>
    </row>
    <row r="6452" spans="19:23">
      <c r="S6452" s="275"/>
      <c r="T6452" s="274"/>
      <c r="W6452" s="276"/>
    </row>
    <row r="6453" spans="19:23">
      <c r="S6453" s="275"/>
      <c r="T6453" s="274"/>
      <c r="W6453" s="276"/>
    </row>
    <row r="6454" spans="19:23">
      <c r="S6454" s="275"/>
      <c r="T6454" s="274"/>
      <c r="W6454" s="276"/>
    </row>
    <row r="6455" spans="19:23">
      <c r="S6455" s="275"/>
      <c r="T6455" s="274"/>
      <c r="W6455" s="276"/>
    </row>
    <row r="6456" spans="19:23">
      <c r="S6456" s="275"/>
      <c r="T6456" s="274"/>
      <c r="W6456" s="276"/>
    </row>
    <row r="6457" spans="19:23">
      <c r="S6457" s="275"/>
      <c r="T6457" s="274"/>
      <c r="W6457" s="276"/>
    </row>
    <row r="6458" spans="19:23">
      <c r="S6458" s="275"/>
      <c r="T6458" s="274"/>
      <c r="W6458" s="276"/>
    </row>
    <row r="6459" spans="19:23">
      <c r="S6459" s="275"/>
      <c r="T6459" s="274"/>
      <c r="W6459" s="276"/>
    </row>
    <row r="6460" spans="19:23">
      <c r="S6460" s="275"/>
      <c r="T6460" s="274"/>
      <c r="W6460" s="276"/>
    </row>
    <row r="6461" spans="19:23">
      <c r="S6461" s="275"/>
      <c r="T6461" s="274"/>
      <c r="W6461" s="276"/>
    </row>
    <row r="6462" spans="19:23">
      <c r="S6462" s="275"/>
      <c r="T6462" s="274"/>
      <c r="W6462" s="276"/>
    </row>
    <row r="6463" spans="19:23">
      <c r="S6463" s="275"/>
      <c r="T6463" s="274"/>
      <c r="W6463" s="276"/>
    </row>
    <row r="6464" spans="19:23">
      <c r="S6464" s="275"/>
      <c r="T6464" s="274"/>
      <c r="W6464" s="276"/>
    </row>
    <row r="6465" spans="19:23">
      <c r="S6465" s="275"/>
      <c r="T6465" s="274"/>
      <c r="W6465" s="276"/>
    </row>
    <row r="6466" spans="19:23">
      <c r="S6466" s="275"/>
      <c r="T6466" s="274"/>
      <c r="W6466" s="276"/>
    </row>
    <row r="6467" spans="19:23">
      <c r="S6467" s="275"/>
      <c r="T6467" s="274"/>
      <c r="W6467" s="276"/>
    </row>
    <row r="6468" spans="19:23">
      <c r="S6468" s="275"/>
      <c r="T6468" s="274"/>
      <c r="W6468" s="276"/>
    </row>
    <row r="6469" spans="19:23">
      <c r="S6469" s="275"/>
      <c r="T6469" s="274"/>
      <c r="W6469" s="276"/>
    </row>
    <row r="6470" spans="19:23">
      <c r="S6470" s="275"/>
      <c r="T6470" s="274"/>
      <c r="W6470" s="276"/>
    </row>
    <row r="6471" spans="19:23">
      <c r="S6471" s="275"/>
      <c r="T6471" s="274"/>
      <c r="W6471" s="276"/>
    </row>
    <row r="6472" spans="19:23">
      <c r="S6472" s="275"/>
      <c r="T6472" s="274"/>
      <c r="W6472" s="276"/>
    </row>
    <row r="6473" spans="19:23">
      <c r="S6473" s="275"/>
      <c r="T6473" s="274"/>
      <c r="W6473" s="276"/>
    </row>
    <row r="6474" spans="19:23">
      <c r="S6474" s="275"/>
      <c r="T6474" s="274"/>
      <c r="W6474" s="276"/>
    </row>
    <row r="6475" spans="19:23">
      <c r="S6475" s="275"/>
      <c r="T6475" s="274"/>
      <c r="W6475" s="276"/>
    </row>
    <row r="6476" spans="19:23">
      <c r="S6476" s="275"/>
      <c r="T6476" s="274"/>
      <c r="W6476" s="276"/>
    </row>
    <row r="6477" spans="19:23">
      <c r="S6477" s="275"/>
      <c r="T6477" s="274"/>
      <c r="W6477" s="276"/>
    </row>
    <row r="6478" spans="19:23">
      <c r="S6478" s="275"/>
      <c r="T6478" s="274"/>
      <c r="W6478" s="276"/>
    </row>
    <row r="6479" spans="19:23">
      <c r="S6479" s="275"/>
      <c r="T6479" s="274"/>
      <c r="W6479" s="276"/>
    </row>
    <row r="6480" spans="19:23">
      <c r="S6480" s="275"/>
      <c r="T6480" s="274"/>
      <c r="W6480" s="276"/>
    </row>
    <row r="6481" spans="19:23">
      <c r="S6481" s="275"/>
      <c r="T6481" s="274"/>
      <c r="W6481" s="276"/>
    </row>
    <row r="6482" spans="19:23">
      <c r="S6482" s="275"/>
      <c r="T6482" s="274"/>
      <c r="W6482" s="276"/>
    </row>
    <row r="6483" spans="19:23">
      <c r="S6483" s="275"/>
      <c r="T6483" s="274"/>
      <c r="W6483" s="276"/>
    </row>
    <row r="6484" spans="19:23">
      <c r="S6484" s="275"/>
      <c r="T6484" s="274"/>
      <c r="W6484" s="276"/>
    </row>
    <row r="6485" spans="19:23">
      <c r="S6485" s="275"/>
      <c r="T6485" s="274"/>
      <c r="W6485" s="276"/>
    </row>
    <row r="6486" spans="19:23">
      <c r="S6486" s="275"/>
      <c r="T6486" s="274"/>
      <c r="W6486" s="276"/>
    </row>
    <row r="6487" spans="19:23">
      <c r="S6487" s="275"/>
      <c r="T6487" s="274"/>
      <c r="W6487" s="276"/>
    </row>
    <row r="6488" spans="19:23">
      <c r="S6488" s="275"/>
      <c r="T6488" s="274"/>
      <c r="W6488" s="276"/>
    </row>
    <row r="6489" spans="19:23">
      <c r="S6489" s="275"/>
      <c r="T6489" s="274"/>
      <c r="W6489" s="276"/>
    </row>
    <row r="6490" spans="19:23">
      <c r="S6490" s="275"/>
      <c r="T6490" s="274"/>
      <c r="W6490" s="276"/>
    </row>
    <row r="6491" spans="19:23">
      <c r="S6491" s="275"/>
      <c r="T6491" s="274"/>
      <c r="W6491" s="276"/>
    </row>
    <row r="6492" spans="19:23">
      <c r="S6492" s="275"/>
      <c r="T6492" s="274"/>
      <c r="W6492" s="276"/>
    </row>
    <row r="6493" spans="19:23">
      <c r="S6493" s="275"/>
      <c r="T6493" s="274"/>
      <c r="W6493" s="276"/>
    </row>
    <row r="6494" spans="19:23">
      <c r="S6494" s="275"/>
      <c r="T6494" s="274"/>
      <c r="W6494" s="276"/>
    </row>
    <row r="6495" spans="19:23">
      <c r="S6495" s="275"/>
      <c r="T6495" s="274"/>
      <c r="W6495" s="276"/>
    </row>
    <row r="6496" spans="19:23">
      <c r="S6496" s="275"/>
      <c r="T6496" s="274"/>
      <c r="W6496" s="276"/>
    </row>
    <row r="6497" spans="19:23">
      <c r="S6497" s="275"/>
      <c r="T6497" s="274"/>
      <c r="W6497" s="276"/>
    </row>
    <row r="6498" spans="19:23">
      <c r="S6498" s="275"/>
      <c r="T6498" s="274"/>
      <c r="W6498" s="276"/>
    </row>
    <row r="6499" spans="19:23">
      <c r="S6499" s="275"/>
      <c r="T6499" s="274"/>
      <c r="W6499" s="276"/>
    </row>
    <row r="6500" spans="19:23">
      <c r="S6500" s="275"/>
      <c r="T6500" s="274"/>
      <c r="W6500" s="276"/>
    </row>
    <row r="6501" spans="19:23">
      <c r="S6501" s="275"/>
      <c r="T6501" s="274"/>
      <c r="W6501" s="276"/>
    </row>
    <row r="6502" spans="19:23">
      <c r="S6502" s="275"/>
      <c r="T6502" s="274"/>
      <c r="W6502" s="276"/>
    </row>
    <row r="6503" spans="19:23">
      <c r="S6503" s="275"/>
      <c r="T6503" s="274"/>
      <c r="W6503" s="276"/>
    </row>
    <row r="6504" spans="19:23">
      <c r="S6504" s="275"/>
      <c r="T6504" s="274"/>
      <c r="W6504" s="276"/>
    </row>
    <row r="6505" spans="19:23">
      <c r="S6505" s="275"/>
      <c r="T6505" s="274"/>
      <c r="W6505" s="276"/>
    </row>
    <row r="6506" spans="19:23">
      <c r="S6506" s="275"/>
      <c r="T6506" s="274"/>
      <c r="W6506" s="276"/>
    </row>
    <row r="6507" spans="19:23">
      <c r="S6507" s="275"/>
      <c r="T6507" s="274"/>
      <c r="W6507" s="276"/>
    </row>
    <row r="6508" spans="19:23">
      <c r="S6508" s="275"/>
      <c r="T6508" s="274"/>
      <c r="W6508" s="276"/>
    </row>
    <row r="6509" spans="19:23">
      <c r="S6509" s="275"/>
      <c r="T6509" s="274"/>
      <c r="W6509" s="276"/>
    </row>
    <row r="6510" spans="19:23">
      <c r="S6510" s="275"/>
      <c r="T6510" s="274"/>
      <c r="W6510" s="276"/>
    </row>
    <row r="6511" spans="19:23">
      <c r="S6511" s="275"/>
      <c r="T6511" s="274"/>
      <c r="W6511" s="276"/>
    </row>
    <row r="6512" spans="19:23">
      <c r="S6512" s="275"/>
      <c r="T6512" s="274"/>
      <c r="W6512" s="276"/>
    </row>
    <row r="6513" spans="19:23">
      <c r="S6513" s="275"/>
      <c r="T6513" s="274"/>
      <c r="W6513" s="276"/>
    </row>
    <row r="6514" spans="19:23">
      <c r="S6514" s="275"/>
      <c r="T6514" s="274"/>
      <c r="W6514" s="276"/>
    </row>
    <row r="6515" spans="19:23">
      <c r="S6515" s="275"/>
      <c r="T6515" s="274"/>
      <c r="W6515" s="276"/>
    </row>
    <row r="6516" spans="19:23">
      <c r="S6516" s="275"/>
      <c r="T6516" s="274"/>
      <c r="W6516" s="276"/>
    </row>
    <row r="6517" spans="19:23">
      <c r="S6517" s="275"/>
      <c r="T6517" s="274"/>
      <c r="W6517" s="276"/>
    </row>
    <row r="6518" spans="19:23">
      <c r="S6518" s="275"/>
      <c r="T6518" s="274"/>
      <c r="W6518" s="276"/>
    </row>
    <row r="6519" spans="19:23">
      <c r="S6519" s="275"/>
      <c r="T6519" s="274"/>
      <c r="W6519" s="276"/>
    </row>
    <row r="6520" spans="19:23">
      <c r="S6520" s="275"/>
      <c r="T6520" s="274"/>
      <c r="W6520" s="276"/>
    </row>
    <row r="6521" spans="19:23">
      <c r="S6521" s="275"/>
      <c r="T6521" s="274"/>
      <c r="W6521" s="276"/>
    </row>
    <row r="6522" spans="19:23">
      <c r="S6522" s="275"/>
      <c r="T6522" s="274"/>
      <c r="W6522" s="276"/>
    </row>
    <row r="6523" spans="19:23">
      <c r="S6523" s="275"/>
      <c r="T6523" s="274"/>
      <c r="W6523" s="276"/>
    </row>
    <row r="6524" spans="19:23">
      <c r="S6524" s="275"/>
      <c r="T6524" s="274"/>
      <c r="W6524" s="276"/>
    </row>
    <row r="6525" spans="19:23">
      <c r="S6525" s="275"/>
      <c r="T6525" s="274"/>
      <c r="W6525" s="276"/>
    </row>
    <row r="6526" spans="19:23">
      <c r="S6526" s="275"/>
      <c r="T6526" s="274"/>
      <c r="W6526" s="276"/>
    </row>
    <row r="6527" spans="19:23">
      <c r="S6527" s="275"/>
      <c r="T6527" s="274"/>
      <c r="W6527" s="276"/>
    </row>
    <row r="6528" spans="19:23">
      <c r="S6528" s="275"/>
      <c r="T6528" s="274"/>
      <c r="W6528" s="276"/>
    </row>
    <row r="6529" spans="19:23">
      <c r="S6529" s="275"/>
      <c r="T6529" s="274"/>
      <c r="W6529" s="276"/>
    </row>
    <row r="6530" spans="19:23">
      <c r="S6530" s="275"/>
      <c r="T6530" s="274"/>
      <c r="W6530" s="276"/>
    </row>
    <row r="6531" spans="19:23">
      <c r="S6531" s="275"/>
      <c r="T6531" s="274"/>
      <c r="W6531" s="276"/>
    </row>
    <row r="6532" spans="19:23">
      <c r="S6532" s="275"/>
      <c r="T6532" s="274"/>
      <c r="W6532" s="276"/>
    </row>
    <row r="6533" spans="19:23">
      <c r="S6533" s="275"/>
      <c r="T6533" s="274"/>
      <c r="W6533" s="276"/>
    </row>
    <row r="6534" spans="19:23">
      <c r="S6534" s="275"/>
      <c r="T6534" s="274"/>
      <c r="W6534" s="276"/>
    </row>
    <row r="6535" spans="19:23">
      <c r="S6535" s="275"/>
      <c r="T6535" s="274"/>
      <c r="W6535" s="276"/>
    </row>
    <row r="6536" spans="19:23">
      <c r="S6536" s="275"/>
      <c r="T6536" s="274"/>
      <c r="W6536" s="276"/>
    </row>
    <row r="6537" spans="19:23">
      <c r="S6537" s="275"/>
      <c r="T6537" s="274"/>
      <c r="W6537" s="276"/>
    </row>
    <row r="6538" spans="19:23">
      <c r="S6538" s="275"/>
      <c r="T6538" s="274"/>
      <c r="W6538" s="276"/>
    </row>
    <row r="6539" spans="19:23">
      <c r="S6539" s="275"/>
      <c r="T6539" s="274"/>
      <c r="W6539" s="276"/>
    </row>
    <row r="6540" spans="19:23">
      <c r="S6540" s="275"/>
      <c r="T6540" s="274"/>
      <c r="W6540" s="276"/>
    </row>
    <row r="6541" spans="19:23">
      <c r="S6541" s="275"/>
      <c r="T6541" s="274"/>
      <c r="W6541" s="276"/>
    </row>
    <row r="6542" spans="19:23">
      <c r="S6542" s="275"/>
      <c r="T6542" s="274"/>
      <c r="W6542" s="276"/>
    </row>
    <row r="6543" spans="19:23">
      <c r="S6543" s="275"/>
      <c r="T6543" s="274"/>
      <c r="W6543" s="276"/>
    </row>
    <row r="6544" spans="19:23">
      <c r="S6544" s="275"/>
      <c r="T6544" s="274"/>
      <c r="W6544" s="276"/>
    </row>
    <row r="6545" spans="19:23">
      <c r="S6545" s="275"/>
      <c r="T6545" s="274"/>
      <c r="W6545" s="276"/>
    </row>
    <row r="6546" spans="19:23">
      <c r="S6546" s="275"/>
      <c r="T6546" s="274"/>
      <c r="W6546" s="276"/>
    </row>
    <row r="6547" spans="19:23">
      <c r="S6547" s="275"/>
      <c r="T6547" s="274"/>
      <c r="W6547" s="276"/>
    </row>
    <row r="6548" spans="19:23">
      <c r="S6548" s="275"/>
      <c r="T6548" s="274"/>
      <c r="W6548" s="276"/>
    </row>
    <row r="6549" spans="19:23">
      <c r="S6549" s="275"/>
      <c r="T6549" s="274"/>
      <c r="W6549" s="276"/>
    </row>
    <row r="6550" spans="19:23">
      <c r="S6550" s="275"/>
      <c r="T6550" s="274"/>
      <c r="W6550" s="276"/>
    </row>
    <row r="6551" spans="19:23">
      <c r="S6551" s="275"/>
      <c r="T6551" s="274"/>
      <c r="W6551" s="276"/>
    </row>
    <row r="6552" spans="19:23">
      <c r="S6552" s="275"/>
      <c r="T6552" s="274"/>
      <c r="W6552" s="276"/>
    </row>
    <row r="6553" spans="19:23">
      <c r="S6553" s="275"/>
      <c r="T6553" s="274"/>
      <c r="W6553" s="276"/>
    </row>
    <row r="6554" spans="19:23">
      <c r="S6554" s="275"/>
      <c r="T6554" s="274"/>
      <c r="W6554" s="276"/>
    </row>
    <row r="6555" spans="19:23">
      <c r="S6555" s="275"/>
      <c r="T6555" s="274"/>
      <c r="W6555" s="276"/>
    </row>
    <row r="6556" spans="19:23">
      <c r="S6556" s="275"/>
      <c r="T6556" s="274"/>
      <c r="W6556" s="276"/>
    </row>
    <row r="6557" spans="19:23">
      <c r="S6557" s="275"/>
      <c r="T6557" s="274"/>
      <c r="W6557" s="276"/>
    </row>
    <row r="6558" spans="19:23">
      <c r="S6558" s="275"/>
      <c r="T6558" s="274"/>
      <c r="W6558" s="276"/>
    </row>
    <row r="6559" spans="19:23">
      <c r="S6559" s="275"/>
      <c r="T6559" s="274"/>
      <c r="W6559" s="276"/>
    </row>
    <row r="6560" spans="19:23">
      <c r="S6560" s="275"/>
      <c r="T6560" s="274"/>
      <c r="W6560" s="276"/>
    </row>
    <row r="6561" spans="19:23">
      <c r="S6561" s="275"/>
      <c r="T6561" s="274"/>
      <c r="W6561" s="276"/>
    </row>
    <row r="6562" spans="19:23">
      <c r="S6562" s="275"/>
      <c r="T6562" s="274"/>
      <c r="W6562" s="276"/>
    </row>
    <row r="6563" spans="19:23">
      <c r="S6563" s="275"/>
      <c r="T6563" s="274"/>
      <c r="W6563" s="276"/>
    </row>
    <row r="6564" spans="19:23">
      <c r="S6564" s="275"/>
      <c r="T6564" s="274"/>
      <c r="W6564" s="276"/>
    </row>
    <row r="6565" spans="19:23">
      <c r="S6565" s="275"/>
      <c r="T6565" s="274"/>
      <c r="W6565" s="276"/>
    </row>
    <row r="6566" spans="19:23">
      <c r="S6566" s="275"/>
      <c r="T6566" s="274"/>
      <c r="W6566" s="276"/>
    </row>
    <row r="6567" spans="19:23">
      <c r="S6567" s="275"/>
      <c r="T6567" s="274"/>
      <c r="W6567" s="276"/>
    </row>
    <row r="6568" spans="19:23">
      <c r="S6568" s="275"/>
      <c r="T6568" s="274"/>
      <c r="W6568" s="276"/>
    </row>
    <row r="6569" spans="19:23">
      <c r="S6569" s="275"/>
      <c r="T6569" s="274"/>
      <c r="W6569" s="276"/>
    </row>
    <row r="6570" spans="19:23">
      <c r="S6570" s="275"/>
      <c r="T6570" s="274"/>
      <c r="W6570" s="276"/>
    </row>
    <row r="6571" spans="19:23">
      <c r="S6571" s="275"/>
      <c r="T6571" s="274"/>
      <c r="W6571" s="276"/>
    </row>
    <row r="6572" spans="19:23">
      <c r="S6572" s="275"/>
      <c r="T6572" s="274"/>
      <c r="W6572" s="276"/>
    </row>
    <row r="6573" spans="19:23">
      <c r="S6573" s="275"/>
      <c r="T6573" s="274"/>
      <c r="W6573" s="276"/>
    </row>
    <row r="6574" spans="19:23">
      <c r="S6574" s="275"/>
      <c r="T6574" s="274"/>
      <c r="W6574" s="276"/>
    </row>
    <row r="6575" spans="19:23">
      <c r="S6575" s="275"/>
      <c r="T6575" s="274"/>
      <c r="W6575" s="276"/>
    </row>
    <row r="6576" spans="19:23">
      <c r="S6576" s="275"/>
      <c r="T6576" s="274"/>
      <c r="W6576" s="276"/>
    </row>
    <row r="6577" spans="19:23">
      <c r="S6577" s="275"/>
      <c r="T6577" s="274"/>
      <c r="W6577" s="276"/>
    </row>
    <row r="6578" spans="19:23">
      <c r="S6578" s="275"/>
      <c r="T6578" s="274"/>
      <c r="W6578" s="276"/>
    </row>
    <row r="6579" spans="19:23">
      <c r="S6579" s="275"/>
      <c r="T6579" s="274"/>
      <c r="W6579" s="276"/>
    </row>
    <row r="6580" spans="19:23">
      <c r="S6580" s="275"/>
      <c r="T6580" s="274"/>
      <c r="W6580" s="276"/>
    </row>
    <row r="6581" spans="19:23">
      <c r="S6581" s="275"/>
      <c r="T6581" s="274"/>
      <c r="W6581" s="276"/>
    </row>
    <row r="6582" spans="19:23">
      <c r="S6582" s="275"/>
      <c r="T6582" s="274"/>
      <c r="W6582" s="276"/>
    </row>
    <row r="6583" spans="19:23">
      <c r="S6583" s="275"/>
      <c r="T6583" s="274"/>
      <c r="W6583" s="276"/>
    </row>
    <row r="6584" spans="19:23">
      <c r="S6584" s="275"/>
      <c r="T6584" s="274"/>
      <c r="W6584" s="276"/>
    </row>
    <row r="6585" spans="19:23">
      <c r="S6585" s="275"/>
      <c r="T6585" s="274"/>
      <c r="W6585" s="276"/>
    </row>
    <row r="6586" spans="19:23">
      <c r="S6586" s="275"/>
      <c r="T6586" s="274"/>
      <c r="W6586" s="276"/>
    </row>
    <row r="6587" spans="19:23">
      <c r="S6587" s="275"/>
      <c r="T6587" s="274"/>
      <c r="W6587" s="276"/>
    </row>
    <row r="6588" spans="19:23">
      <c r="S6588" s="275"/>
      <c r="T6588" s="274"/>
      <c r="W6588" s="276"/>
    </row>
    <row r="6589" spans="19:23">
      <c r="S6589" s="275"/>
      <c r="T6589" s="274"/>
      <c r="W6589" s="276"/>
    </row>
    <row r="6590" spans="19:23">
      <c r="S6590" s="275"/>
      <c r="T6590" s="274"/>
      <c r="W6590" s="276"/>
    </row>
    <row r="6591" spans="19:23">
      <c r="S6591" s="275"/>
      <c r="T6591" s="274"/>
      <c r="W6591" s="276"/>
    </row>
    <row r="6592" spans="19:23">
      <c r="S6592" s="275"/>
      <c r="T6592" s="274"/>
      <c r="W6592" s="276"/>
    </row>
    <row r="6593" spans="19:23">
      <c r="S6593" s="275"/>
      <c r="T6593" s="274"/>
      <c r="W6593" s="276"/>
    </row>
    <row r="6594" spans="19:23">
      <c r="S6594" s="275"/>
      <c r="T6594" s="274"/>
      <c r="W6594" s="276"/>
    </row>
    <row r="6595" spans="19:23">
      <c r="S6595" s="275"/>
      <c r="T6595" s="274"/>
      <c r="W6595" s="276"/>
    </row>
    <row r="6596" spans="19:23">
      <c r="S6596" s="275"/>
      <c r="T6596" s="274"/>
      <c r="W6596" s="276"/>
    </row>
    <row r="6597" spans="19:23">
      <c r="S6597" s="275"/>
      <c r="T6597" s="274"/>
      <c r="W6597" s="276"/>
    </row>
    <row r="6598" spans="19:23">
      <c r="S6598" s="275"/>
      <c r="T6598" s="274"/>
      <c r="W6598" s="276"/>
    </row>
    <row r="6599" spans="19:23">
      <c r="S6599" s="275"/>
      <c r="T6599" s="274"/>
      <c r="W6599" s="276"/>
    </row>
    <row r="6600" spans="19:23">
      <c r="S6600" s="275"/>
      <c r="T6600" s="274"/>
      <c r="W6600" s="276"/>
    </row>
    <row r="6601" spans="19:23">
      <c r="S6601" s="275"/>
      <c r="T6601" s="274"/>
      <c r="W6601" s="276"/>
    </row>
    <row r="6602" spans="19:23">
      <c r="S6602" s="275"/>
      <c r="T6602" s="274"/>
      <c r="W6602" s="276"/>
    </row>
    <row r="6603" spans="19:23">
      <c r="S6603" s="275"/>
      <c r="T6603" s="274"/>
      <c r="W6603" s="276"/>
    </row>
    <row r="6604" spans="19:23">
      <c r="S6604" s="275"/>
      <c r="T6604" s="274"/>
      <c r="W6604" s="276"/>
    </row>
    <row r="6605" spans="19:23">
      <c r="S6605" s="275"/>
      <c r="T6605" s="274"/>
      <c r="W6605" s="276"/>
    </row>
    <row r="6606" spans="19:23">
      <c r="S6606" s="275"/>
      <c r="T6606" s="274"/>
      <c r="W6606" s="276"/>
    </row>
    <row r="6607" spans="19:23">
      <c r="S6607" s="275"/>
      <c r="T6607" s="274"/>
      <c r="W6607" s="276"/>
    </row>
    <row r="6608" spans="19:23">
      <c r="S6608" s="275"/>
      <c r="T6608" s="274"/>
      <c r="W6608" s="276"/>
    </row>
    <row r="6609" spans="19:23">
      <c r="S6609" s="275"/>
      <c r="T6609" s="274"/>
      <c r="W6609" s="276"/>
    </row>
    <row r="6610" spans="19:23">
      <c r="S6610" s="275"/>
      <c r="T6610" s="274"/>
      <c r="W6610" s="276"/>
    </row>
    <row r="6611" spans="19:23">
      <c r="S6611" s="275"/>
      <c r="T6611" s="274"/>
      <c r="W6611" s="276"/>
    </row>
    <row r="6612" spans="19:23">
      <c r="S6612" s="275"/>
      <c r="T6612" s="274"/>
      <c r="W6612" s="276"/>
    </row>
    <row r="6613" spans="19:23">
      <c r="S6613" s="275"/>
      <c r="T6613" s="274"/>
      <c r="W6613" s="276"/>
    </row>
    <row r="6614" spans="19:23">
      <c r="S6614" s="275"/>
      <c r="T6614" s="274"/>
      <c r="W6614" s="276"/>
    </row>
    <row r="6615" spans="19:23">
      <c r="S6615" s="275"/>
      <c r="T6615" s="274"/>
      <c r="W6615" s="276"/>
    </row>
    <row r="6616" spans="19:23">
      <c r="S6616" s="275"/>
      <c r="T6616" s="274"/>
      <c r="W6616" s="276"/>
    </row>
    <row r="6617" spans="19:23">
      <c r="S6617" s="275"/>
      <c r="T6617" s="274"/>
      <c r="W6617" s="276"/>
    </row>
    <row r="6618" spans="19:23">
      <c r="S6618" s="275"/>
      <c r="T6618" s="274"/>
      <c r="W6618" s="276"/>
    </row>
    <row r="6619" spans="19:23">
      <c r="S6619" s="275"/>
      <c r="T6619" s="274"/>
      <c r="W6619" s="276"/>
    </row>
    <row r="6620" spans="19:23">
      <c r="S6620" s="275"/>
      <c r="T6620" s="274"/>
      <c r="W6620" s="276"/>
    </row>
    <row r="6621" spans="19:23">
      <c r="S6621" s="275"/>
      <c r="T6621" s="274"/>
      <c r="W6621" s="276"/>
    </row>
    <row r="6622" spans="19:23">
      <c r="S6622" s="275"/>
      <c r="T6622" s="274"/>
      <c r="W6622" s="276"/>
    </row>
    <row r="6623" spans="19:23">
      <c r="S6623" s="275"/>
      <c r="T6623" s="274"/>
      <c r="W6623" s="276"/>
    </row>
    <row r="6624" spans="19:23">
      <c r="S6624" s="275"/>
      <c r="T6624" s="274"/>
      <c r="W6624" s="276"/>
    </row>
    <row r="6625" spans="19:23">
      <c r="S6625" s="275"/>
      <c r="T6625" s="274"/>
      <c r="W6625" s="276"/>
    </row>
    <row r="6626" spans="19:23">
      <c r="S6626" s="275"/>
      <c r="T6626" s="274"/>
      <c r="W6626" s="276"/>
    </row>
    <row r="6627" spans="19:23">
      <c r="S6627" s="275"/>
      <c r="T6627" s="274"/>
      <c r="W6627" s="276"/>
    </row>
    <row r="6628" spans="19:23">
      <c r="S6628" s="275"/>
      <c r="T6628" s="274"/>
      <c r="W6628" s="276"/>
    </row>
    <row r="6629" spans="19:23">
      <c r="S6629" s="275"/>
      <c r="T6629" s="274"/>
      <c r="W6629" s="276"/>
    </row>
    <row r="6630" spans="19:23">
      <c r="S6630" s="275"/>
      <c r="T6630" s="274"/>
      <c r="W6630" s="276"/>
    </row>
    <row r="6631" spans="19:23">
      <c r="S6631" s="275"/>
      <c r="T6631" s="274"/>
      <c r="W6631" s="276"/>
    </row>
    <row r="6632" spans="19:23">
      <c r="S6632" s="275"/>
      <c r="T6632" s="274"/>
      <c r="W6632" s="276"/>
    </row>
    <row r="6633" spans="19:23">
      <c r="S6633" s="275"/>
      <c r="T6633" s="274"/>
      <c r="W6633" s="276"/>
    </row>
    <row r="6634" spans="19:23">
      <c r="S6634" s="275"/>
      <c r="T6634" s="274"/>
      <c r="W6634" s="276"/>
    </row>
    <row r="6635" spans="19:23">
      <c r="S6635" s="275"/>
      <c r="T6635" s="274"/>
      <c r="W6635" s="276"/>
    </row>
    <row r="6636" spans="19:23">
      <c r="S6636" s="275"/>
      <c r="T6636" s="274"/>
      <c r="W6636" s="276"/>
    </row>
    <row r="6637" spans="19:23">
      <c r="S6637" s="275"/>
      <c r="T6637" s="274"/>
      <c r="W6637" s="276"/>
    </row>
    <row r="6638" spans="19:23">
      <c r="S6638" s="275"/>
      <c r="T6638" s="274"/>
      <c r="W6638" s="276"/>
    </row>
    <row r="6639" spans="19:23">
      <c r="S6639" s="275"/>
      <c r="T6639" s="274"/>
      <c r="W6639" s="276"/>
    </row>
    <row r="6640" spans="19:23">
      <c r="S6640" s="275"/>
      <c r="T6640" s="274"/>
      <c r="W6640" s="276"/>
    </row>
    <row r="6641" spans="19:23">
      <c r="S6641" s="275"/>
      <c r="T6641" s="274"/>
      <c r="W6641" s="276"/>
    </row>
    <row r="6642" spans="19:23">
      <c r="S6642" s="275"/>
      <c r="T6642" s="274"/>
      <c r="W6642" s="276"/>
    </row>
    <row r="6643" spans="19:23">
      <c r="S6643" s="275"/>
      <c r="T6643" s="274"/>
      <c r="W6643" s="276"/>
    </row>
    <row r="6644" spans="19:23">
      <c r="S6644" s="275"/>
      <c r="T6644" s="274"/>
      <c r="W6644" s="276"/>
    </row>
    <row r="6645" spans="19:23">
      <c r="S6645" s="275"/>
      <c r="T6645" s="274"/>
      <c r="W6645" s="276"/>
    </row>
    <row r="6646" spans="19:23">
      <c r="S6646" s="275"/>
      <c r="T6646" s="274"/>
      <c r="W6646" s="276"/>
    </row>
    <row r="6647" spans="19:23">
      <c r="S6647" s="275"/>
      <c r="T6647" s="274"/>
      <c r="W6647" s="276"/>
    </row>
    <row r="6648" spans="19:23">
      <c r="S6648" s="275"/>
      <c r="T6648" s="274"/>
      <c r="W6648" s="276"/>
    </row>
    <row r="6649" spans="19:23">
      <c r="S6649" s="275"/>
      <c r="T6649" s="274"/>
      <c r="W6649" s="276"/>
    </row>
    <row r="6650" spans="19:23">
      <c r="S6650" s="275"/>
      <c r="T6650" s="274"/>
      <c r="W6650" s="276"/>
    </row>
    <row r="6651" spans="19:23">
      <c r="S6651" s="275"/>
      <c r="T6651" s="274"/>
      <c r="W6651" s="276"/>
    </row>
    <row r="6652" spans="19:23">
      <c r="S6652" s="275"/>
      <c r="T6652" s="274"/>
      <c r="W6652" s="276"/>
    </row>
    <row r="6653" spans="19:23">
      <c r="S6653" s="275"/>
      <c r="T6653" s="274"/>
      <c r="W6653" s="276"/>
    </row>
    <row r="6654" spans="19:23">
      <c r="S6654" s="275"/>
      <c r="T6654" s="274"/>
      <c r="W6654" s="276"/>
    </row>
    <row r="6655" spans="19:23">
      <c r="S6655" s="275"/>
      <c r="T6655" s="274"/>
      <c r="W6655" s="276"/>
    </row>
    <row r="6656" spans="19:23">
      <c r="S6656" s="275"/>
      <c r="T6656" s="274"/>
      <c r="W6656" s="276"/>
    </row>
    <row r="6657" spans="19:23">
      <c r="S6657" s="275"/>
      <c r="T6657" s="274"/>
      <c r="W6657" s="276"/>
    </row>
    <row r="6658" spans="19:23">
      <c r="S6658" s="275"/>
      <c r="T6658" s="274"/>
      <c r="W6658" s="276"/>
    </row>
    <row r="6659" spans="19:23">
      <c r="S6659" s="275"/>
      <c r="T6659" s="274"/>
      <c r="W6659" s="276"/>
    </row>
    <row r="6660" spans="19:23">
      <c r="S6660" s="275"/>
      <c r="T6660" s="274"/>
      <c r="W6660" s="276"/>
    </row>
    <row r="6661" spans="19:23">
      <c r="S6661" s="275"/>
      <c r="T6661" s="274"/>
      <c r="W6661" s="276"/>
    </row>
    <row r="6662" spans="19:23">
      <c r="S6662" s="275"/>
      <c r="T6662" s="274"/>
      <c r="W6662" s="276"/>
    </row>
    <row r="6663" spans="19:23">
      <c r="S6663" s="275"/>
      <c r="T6663" s="274"/>
      <c r="W6663" s="276"/>
    </row>
    <row r="6664" spans="19:23">
      <c r="S6664" s="275"/>
      <c r="T6664" s="274"/>
      <c r="W6664" s="276"/>
    </row>
    <row r="6665" spans="19:23">
      <c r="S6665" s="275"/>
      <c r="T6665" s="274"/>
      <c r="W6665" s="276"/>
    </row>
    <row r="6666" spans="19:23">
      <c r="S6666" s="275"/>
      <c r="T6666" s="274"/>
      <c r="W6666" s="276"/>
    </row>
    <row r="6667" spans="19:23">
      <c r="S6667" s="275"/>
      <c r="T6667" s="274"/>
      <c r="W6667" s="276"/>
    </row>
    <row r="6668" spans="19:23">
      <c r="S6668" s="275"/>
      <c r="T6668" s="274"/>
      <c r="W6668" s="276"/>
    </row>
    <row r="6669" spans="19:23">
      <c r="S6669" s="275"/>
      <c r="T6669" s="274"/>
      <c r="W6669" s="276"/>
    </row>
    <row r="6670" spans="19:23">
      <c r="S6670" s="275"/>
      <c r="T6670" s="274"/>
      <c r="W6670" s="276"/>
    </row>
    <row r="6671" spans="19:23">
      <c r="S6671" s="275"/>
      <c r="T6671" s="274"/>
      <c r="W6671" s="276"/>
    </row>
    <row r="6672" spans="19:23">
      <c r="S6672" s="275"/>
      <c r="T6672" s="274"/>
      <c r="W6672" s="276"/>
    </row>
    <row r="6673" spans="19:23">
      <c r="S6673" s="275"/>
      <c r="T6673" s="274"/>
      <c r="W6673" s="276"/>
    </row>
    <row r="6674" spans="19:23">
      <c r="S6674" s="275"/>
      <c r="T6674" s="274"/>
      <c r="W6674" s="276"/>
    </row>
    <row r="6675" spans="19:23">
      <c r="S6675" s="275"/>
      <c r="T6675" s="274"/>
      <c r="W6675" s="276"/>
    </row>
    <row r="6676" spans="19:23">
      <c r="S6676" s="275"/>
      <c r="T6676" s="274"/>
      <c r="W6676" s="276"/>
    </row>
    <row r="6677" spans="19:23">
      <c r="S6677" s="275"/>
      <c r="T6677" s="274"/>
      <c r="W6677" s="276"/>
    </row>
    <row r="6678" spans="19:23">
      <c r="S6678" s="275"/>
      <c r="T6678" s="274"/>
      <c r="W6678" s="276"/>
    </row>
    <row r="6679" spans="19:23">
      <c r="S6679" s="275"/>
      <c r="T6679" s="274"/>
      <c r="W6679" s="276"/>
    </row>
    <row r="6680" spans="19:23">
      <c r="S6680" s="275"/>
      <c r="T6680" s="274"/>
      <c r="W6680" s="276"/>
    </row>
    <row r="6681" spans="19:23">
      <c r="S6681" s="275"/>
      <c r="T6681" s="274"/>
      <c r="W6681" s="276"/>
    </row>
    <row r="6682" spans="19:23">
      <c r="S6682" s="275"/>
      <c r="T6682" s="274"/>
      <c r="W6682" s="276"/>
    </row>
    <row r="6683" spans="19:23">
      <c r="S6683" s="275"/>
      <c r="T6683" s="274"/>
      <c r="W6683" s="276"/>
    </row>
    <row r="6684" spans="19:23">
      <c r="S6684" s="275"/>
      <c r="T6684" s="274"/>
      <c r="W6684" s="276"/>
    </row>
    <row r="6685" spans="19:23">
      <c r="S6685" s="275"/>
      <c r="T6685" s="274"/>
      <c r="W6685" s="276"/>
    </row>
    <row r="6686" spans="19:23">
      <c r="S6686" s="275"/>
      <c r="T6686" s="274"/>
      <c r="W6686" s="276"/>
    </row>
    <row r="6687" spans="19:23">
      <c r="S6687" s="275"/>
      <c r="T6687" s="274"/>
      <c r="W6687" s="276"/>
    </row>
    <row r="6688" spans="19:23">
      <c r="S6688" s="275"/>
      <c r="T6688" s="274"/>
      <c r="W6688" s="276"/>
    </row>
    <row r="6689" spans="19:23">
      <c r="S6689" s="275"/>
      <c r="T6689" s="274"/>
      <c r="W6689" s="276"/>
    </row>
    <row r="6690" spans="19:23">
      <c r="S6690" s="275"/>
      <c r="T6690" s="274"/>
      <c r="W6690" s="276"/>
    </row>
    <row r="6691" spans="19:23">
      <c r="S6691" s="275"/>
      <c r="T6691" s="274"/>
      <c r="W6691" s="276"/>
    </row>
    <row r="6692" spans="19:23">
      <c r="S6692" s="275"/>
      <c r="T6692" s="274"/>
      <c r="W6692" s="276"/>
    </row>
    <row r="6693" spans="19:23">
      <c r="S6693" s="275"/>
      <c r="T6693" s="274"/>
      <c r="W6693" s="276"/>
    </row>
    <row r="6694" spans="19:23">
      <c r="S6694" s="275"/>
      <c r="T6694" s="274"/>
      <c r="W6694" s="276"/>
    </row>
    <row r="6695" spans="19:23">
      <c r="S6695" s="275"/>
      <c r="T6695" s="274"/>
      <c r="W6695" s="276"/>
    </row>
    <row r="6696" spans="19:23">
      <c r="S6696" s="275"/>
      <c r="T6696" s="274"/>
      <c r="W6696" s="276"/>
    </row>
    <row r="6697" spans="19:23">
      <c r="S6697" s="275"/>
      <c r="T6697" s="274"/>
      <c r="W6697" s="276"/>
    </row>
    <row r="6698" spans="19:23">
      <c r="S6698" s="275"/>
      <c r="T6698" s="274"/>
      <c r="W6698" s="276"/>
    </row>
    <row r="6699" spans="19:23">
      <c r="S6699" s="275"/>
      <c r="T6699" s="274"/>
      <c r="W6699" s="276"/>
    </row>
    <row r="6700" spans="19:23">
      <c r="S6700" s="275"/>
      <c r="T6700" s="274"/>
      <c r="W6700" s="276"/>
    </row>
    <row r="6701" spans="19:23">
      <c r="S6701" s="275"/>
      <c r="T6701" s="274"/>
      <c r="W6701" s="276"/>
    </row>
    <row r="6702" spans="19:23">
      <c r="S6702" s="275"/>
      <c r="T6702" s="274"/>
      <c r="W6702" s="276"/>
    </row>
    <row r="6703" spans="19:23">
      <c r="S6703" s="275"/>
      <c r="T6703" s="274"/>
      <c r="W6703" s="276"/>
    </row>
    <row r="6704" spans="19:23">
      <c r="S6704" s="275"/>
      <c r="T6704" s="274"/>
      <c r="W6704" s="276"/>
    </row>
    <row r="6705" spans="19:23">
      <c r="S6705" s="275"/>
      <c r="T6705" s="274"/>
      <c r="W6705" s="276"/>
    </row>
    <row r="6706" spans="19:23">
      <c r="S6706" s="275"/>
      <c r="T6706" s="274"/>
      <c r="W6706" s="276"/>
    </row>
    <row r="6707" spans="19:23">
      <c r="S6707" s="275"/>
      <c r="T6707" s="274"/>
      <c r="W6707" s="276"/>
    </row>
    <row r="6708" spans="19:23">
      <c r="S6708" s="275"/>
      <c r="T6708" s="274"/>
      <c r="W6708" s="276"/>
    </row>
    <row r="6709" spans="19:23">
      <c r="S6709" s="275"/>
      <c r="T6709" s="274"/>
      <c r="W6709" s="276"/>
    </row>
    <row r="6710" spans="19:23">
      <c r="S6710" s="275"/>
      <c r="T6710" s="274"/>
      <c r="W6710" s="276"/>
    </row>
    <row r="6711" spans="19:23">
      <c r="S6711" s="275"/>
      <c r="T6711" s="274"/>
      <c r="W6711" s="276"/>
    </row>
    <row r="6712" spans="19:23">
      <c r="S6712" s="275"/>
      <c r="T6712" s="274"/>
      <c r="W6712" s="276"/>
    </row>
    <row r="6713" spans="19:23">
      <c r="S6713" s="275"/>
      <c r="T6713" s="274"/>
      <c r="W6713" s="276"/>
    </row>
    <row r="6714" spans="19:23">
      <c r="S6714" s="275"/>
      <c r="T6714" s="274"/>
      <c r="W6714" s="276"/>
    </row>
    <row r="6715" spans="19:23">
      <c r="S6715" s="275"/>
      <c r="T6715" s="274"/>
      <c r="W6715" s="276"/>
    </row>
    <row r="6716" spans="19:23">
      <c r="S6716" s="275"/>
      <c r="T6716" s="274"/>
      <c r="W6716" s="276"/>
    </row>
    <row r="6717" spans="19:23">
      <c r="S6717" s="275"/>
      <c r="T6717" s="274"/>
      <c r="W6717" s="276"/>
    </row>
    <row r="6718" spans="19:23">
      <c r="S6718" s="275"/>
      <c r="T6718" s="274"/>
      <c r="W6718" s="276"/>
    </row>
    <row r="6719" spans="19:23">
      <c r="S6719" s="275"/>
      <c r="T6719" s="274"/>
      <c r="W6719" s="276"/>
    </row>
    <row r="6720" spans="19:23">
      <c r="S6720" s="275"/>
      <c r="T6720" s="274"/>
      <c r="W6720" s="276"/>
    </row>
    <row r="6721" spans="19:23">
      <c r="S6721" s="275"/>
      <c r="T6721" s="274"/>
      <c r="W6721" s="276"/>
    </row>
    <row r="6722" spans="19:23">
      <c r="S6722" s="275"/>
      <c r="T6722" s="274"/>
      <c r="W6722" s="276"/>
    </row>
    <row r="6723" spans="19:23">
      <c r="S6723" s="275"/>
      <c r="T6723" s="274"/>
      <c r="W6723" s="276"/>
    </row>
    <row r="6724" spans="19:23">
      <c r="S6724" s="275"/>
      <c r="T6724" s="274"/>
      <c r="W6724" s="276"/>
    </row>
    <row r="6725" spans="19:23">
      <c r="S6725" s="275"/>
      <c r="T6725" s="274"/>
      <c r="W6725" s="276"/>
    </row>
    <row r="6726" spans="19:23">
      <c r="S6726" s="275"/>
      <c r="T6726" s="274"/>
      <c r="W6726" s="276"/>
    </row>
    <row r="6727" spans="19:23">
      <c r="S6727" s="275"/>
      <c r="T6727" s="274"/>
      <c r="W6727" s="276"/>
    </row>
    <row r="6728" spans="19:23">
      <c r="S6728" s="275"/>
      <c r="T6728" s="274"/>
      <c r="W6728" s="276"/>
    </row>
    <row r="6729" spans="19:23">
      <c r="S6729" s="275"/>
      <c r="T6729" s="274"/>
      <c r="W6729" s="276"/>
    </row>
    <row r="6730" spans="19:23">
      <c r="S6730" s="275"/>
      <c r="T6730" s="274"/>
      <c r="W6730" s="276"/>
    </row>
    <row r="6731" spans="19:23">
      <c r="S6731" s="275"/>
      <c r="T6731" s="274"/>
      <c r="W6731" s="276"/>
    </row>
    <row r="6732" spans="19:23">
      <c r="S6732" s="275"/>
      <c r="T6732" s="274"/>
      <c r="W6732" s="276"/>
    </row>
    <row r="6733" spans="19:23">
      <c r="S6733" s="275"/>
      <c r="T6733" s="274"/>
      <c r="W6733" s="276"/>
    </row>
    <row r="6734" spans="19:23">
      <c r="S6734" s="275"/>
      <c r="T6734" s="274"/>
      <c r="W6734" s="276"/>
    </row>
    <row r="6735" spans="19:23">
      <c r="S6735" s="275"/>
      <c r="T6735" s="274"/>
      <c r="W6735" s="276"/>
    </row>
    <row r="6736" spans="19:23">
      <c r="S6736" s="275"/>
      <c r="T6736" s="274"/>
      <c r="W6736" s="276"/>
    </row>
    <row r="6737" spans="19:23">
      <c r="S6737" s="275"/>
      <c r="T6737" s="274"/>
      <c r="W6737" s="276"/>
    </row>
    <row r="6738" spans="19:23">
      <c r="S6738" s="275"/>
      <c r="T6738" s="274"/>
      <c r="W6738" s="276"/>
    </row>
    <row r="6739" spans="19:23">
      <c r="S6739" s="275"/>
      <c r="T6739" s="274"/>
      <c r="W6739" s="276"/>
    </row>
    <row r="6740" spans="19:23">
      <c r="S6740" s="275"/>
      <c r="T6740" s="274"/>
      <c r="W6740" s="276"/>
    </row>
    <row r="6741" spans="19:23">
      <c r="S6741" s="275"/>
      <c r="T6741" s="274"/>
      <c r="W6741" s="276"/>
    </row>
    <row r="6742" spans="19:23">
      <c r="S6742" s="275"/>
      <c r="T6742" s="274"/>
      <c r="W6742" s="276"/>
    </row>
    <row r="6743" spans="19:23">
      <c r="S6743" s="275"/>
      <c r="T6743" s="274"/>
      <c r="W6743" s="276"/>
    </row>
    <row r="6744" spans="19:23">
      <c r="S6744" s="275"/>
      <c r="T6744" s="274"/>
      <c r="W6744" s="276"/>
    </row>
    <row r="6745" spans="19:23">
      <c r="S6745" s="275"/>
      <c r="T6745" s="274"/>
      <c r="W6745" s="276"/>
    </row>
    <row r="6746" spans="19:23">
      <c r="S6746" s="275"/>
      <c r="T6746" s="274"/>
      <c r="W6746" s="276"/>
    </row>
    <row r="6747" spans="19:23">
      <c r="S6747" s="275"/>
      <c r="T6747" s="274"/>
      <c r="W6747" s="276"/>
    </row>
    <row r="6748" spans="19:23">
      <c r="S6748" s="275"/>
      <c r="T6748" s="274"/>
      <c r="W6748" s="276"/>
    </row>
    <row r="6749" spans="19:23">
      <c r="S6749" s="275"/>
      <c r="T6749" s="274"/>
      <c r="W6749" s="276"/>
    </row>
    <row r="6750" spans="19:23">
      <c r="S6750" s="275"/>
      <c r="T6750" s="274"/>
      <c r="W6750" s="276"/>
    </row>
    <row r="6751" spans="19:23">
      <c r="S6751" s="275"/>
      <c r="T6751" s="274"/>
      <c r="W6751" s="276"/>
    </row>
    <row r="6752" spans="19:23">
      <c r="S6752" s="275"/>
      <c r="T6752" s="274"/>
      <c r="W6752" s="276"/>
    </row>
    <row r="6753" spans="19:23">
      <c r="S6753" s="275"/>
      <c r="T6753" s="274"/>
      <c r="W6753" s="276"/>
    </row>
    <row r="6754" spans="19:23">
      <c r="S6754" s="275"/>
      <c r="T6754" s="274"/>
      <c r="W6754" s="276"/>
    </row>
    <row r="6755" spans="19:23">
      <c r="S6755" s="275"/>
      <c r="T6755" s="274"/>
      <c r="W6755" s="276"/>
    </row>
    <row r="6756" spans="19:23">
      <c r="S6756" s="275"/>
      <c r="T6756" s="274"/>
      <c r="W6756" s="276"/>
    </row>
    <row r="6757" spans="19:23">
      <c r="S6757" s="275"/>
      <c r="T6757" s="274"/>
      <c r="W6757" s="276"/>
    </row>
    <row r="6758" spans="19:23">
      <c r="S6758" s="275"/>
      <c r="T6758" s="274"/>
      <c r="W6758" s="276"/>
    </row>
    <row r="6759" spans="19:23">
      <c r="S6759" s="275"/>
      <c r="T6759" s="274"/>
      <c r="W6759" s="276"/>
    </row>
    <row r="6760" spans="19:23">
      <c r="S6760" s="275"/>
      <c r="T6760" s="274"/>
      <c r="W6760" s="276"/>
    </row>
    <row r="6761" spans="19:23">
      <c r="S6761" s="275"/>
      <c r="T6761" s="274"/>
      <c r="W6761" s="276"/>
    </row>
    <row r="6762" spans="19:23">
      <c r="S6762" s="275"/>
      <c r="T6762" s="274"/>
      <c r="W6762" s="276"/>
    </row>
    <row r="6763" spans="19:23">
      <c r="S6763" s="275"/>
      <c r="T6763" s="274"/>
      <c r="W6763" s="276"/>
    </row>
    <row r="6764" spans="19:23">
      <c r="S6764" s="275"/>
      <c r="T6764" s="274"/>
      <c r="W6764" s="276"/>
    </row>
    <row r="6765" spans="19:23">
      <c r="S6765" s="275"/>
      <c r="T6765" s="274"/>
      <c r="W6765" s="276"/>
    </row>
    <row r="6766" spans="19:23">
      <c r="S6766" s="275"/>
      <c r="T6766" s="274"/>
      <c r="W6766" s="276"/>
    </row>
    <row r="6767" spans="19:23">
      <c r="S6767" s="275"/>
      <c r="T6767" s="274"/>
      <c r="W6767" s="276"/>
    </row>
    <row r="6768" spans="19:23">
      <c r="S6768" s="275"/>
      <c r="T6768" s="274"/>
      <c r="W6768" s="276"/>
    </row>
    <row r="6769" spans="19:23">
      <c r="S6769" s="275"/>
      <c r="T6769" s="274"/>
      <c r="W6769" s="276"/>
    </row>
    <row r="6770" spans="19:23">
      <c r="S6770" s="275"/>
      <c r="T6770" s="274"/>
      <c r="W6770" s="276"/>
    </row>
    <row r="6771" spans="19:23">
      <c r="S6771" s="275"/>
      <c r="T6771" s="274"/>
      <c r="W6771" s="276"/>
    </row>
    <row r="6772" spans="19:23">
      <c r="S6772" s="275"/>
      <c r="T6772" s="274"/>
      <c r="W6772" s="276"/>
    </row>
    <row r="6773" spans="19:23">
      <c r="S6773" s="275"/>
      <c r="T6773" s="274"/>
      <c r="W6773" s="276"/>
    </row>
    <row r="6774" spans="19:23">
      <c r="S6774" s="275"/>
      <c r="T6774" s="274"/>
      <c r="W6774" s="276"/>
    </row>
    <row r="6775" spans="19:23">
      <c r="S6775" s="275"/>
      <c r="T6775" s="274"/>
      <c r="W6775" s="276"/>
    </row>
    <row r="6776" spans="19:23">
      <c r="S6776" s="275"/>
      <c r="T6776" s="274"/>
      <c r="W6776" s="276"/>
    </row>
    <row r="6777" spans="19:23">
      <c r="S6777" s="275"/>
      <c r="T6777" s="274"/>
      <c r="W6777" s="276"/>
    </row>
    <row r="6778" spans="19:23">
      <c r="S6778" s="275"/>
      <c r="T6778" s="274"/>
      <c r="W6778" s="276"/>
    </row>
    <row r="6779" spans="19:23">
      <c r="S6779" s="275"/>
      <c r="T6779" s="274"/>
      <c r="W6779" s="276"/>
    </row>
    <row r="6780" spans="19:23">
      <c r="S6780" s="275"/>
      <c r="T6780" s="274"/>
      <c r="W6780" s="276"/>
    </row>
    <row r="6781" spans="19:23">
      <c r="S6781" s="275"/>
      <c r="T6781" s="274"/>
      <c r="W6781" s="276"/>
    </row>
    <row r="6782" spans="19:23">
      <c r="S6782" s="275"/>
      <c r="T6782" s="274"/>
      <c r="W6782" s="276"/>
    </row>
    <row r="6783" spans="19:23">
      <c r="S6783" s="275"/>
      <c r="T6783" s="274"/>
      <c r="W6783" s="276"/>
    </row>
    <row r="6784" spans="19:23">
      <c r="S6784" s="275"/>
      <c r="T6784" s="274"/>
      <c r="W6784" s="276"/>
    </row>
    <row r="6785" spans="19:23">
      <c r="S6785" s="275"/>
      <c r="T6785" s="274"/>
      <c r="W6785" s="276"/>
    </row>
    <row r="6786" spans="19:23">
      <c r="S6786" s="275"/>
      <c r="T6786" s="274"/>
      <c r="W6786" s="276"/>
    </row>
    <row r="6787" spans="19:23">
      <c r="S6787" s="275"/>
      <c r="T6787" s="274"/>
      <c r="W6787" s="276"/>
    </row>
    <row r="6788" spans="19:23">
      <c r="S6788" s="275"/>
      <c r="T6788" s="274"/>
      <c r="W6788" s="276"/>
    </row>
    <row r="6789" spans="19:23">
      <c r="S6789" s="275"/>
      <c r="T6789" s="274"/>
      <c r="W6789" s="276"/>
    </row>
    <row r="6790" spans="19:23">
      <c r="S6790" s="275"/>
      <c r="T6790" s="274"/>
      <c r="W6790" s="276"/>
    </row>
    <row r="6791" spans="19:23">
      <c r="S6791" s="275"/>
      <c r="T6791" s="274"/>
      <c r="W6791" s="276"/>
    </row>
    <row r="6792" spans="19:23">
      <c r="S6792" s="275"/>
      <c r="T6792" s="274"/>
      <c r="W6792" s="276"/>
    </row>
    <row r="6793" spans="19:23">
      <c r="S6793" s="275"/>
      <c r="T6793" s="274"/>
      <c r="W6793" s="276"/>
    </row>
    <row r="6794" spans="19:23">
      <c r="S6794" s="275"/>
      <c r="T6794" s="274"/>
      <c r="W6794" s="276"/>
    </row>
    <row r="6795" spans="19:23">
      <c r="S6795" s="275"/>
      <c r="T6795" s="274"/>
      <c r="W6795" s="276"/>
    </row>
    <row r="6796" spans="19:23">
      <c r="S6796" s="275"/>
      <c r="T6796" s="274"/>
      <c r="W6796" s="276"/>
    </row>
    <row r="6797" spans="19:23">
      <c r="S6797" s="275"/>
      <c r="T6797" s="274"/>
      <c r="W6797" s="276"/>
    </row>
    <row r="6798" spans="19:23">
      <c r="S6798" s="275"/>
      <c r="T6798" s="274"/>
      <c r="W6798" s="276"/>
    </row>
    <row r="6799" spans="19:23">
      <c r="S6799" s="275"/>
      <c r="T6799" s="274"/>
      <c r="W6799" s="276"/>
    </row>
    <row r="6800" spans="19:23">
      <c r="S6800" s="275"/>
      <c r="T6800" s="274"/>
      <c r="W6800" s="276"/>
    </row>
    <row r="6801" spans="19:23">
      <c r="S6801" s="275"/>
      <c r="T6801" s="274"/>
      <c r="W6801" s="276"/>
    </row>
    <row r="6802" spans="19:23">
      <c r="S6802" s="275"/>
      <c r="T6802" s="274"/>
      <c r="W6802" s="276"/>
    </row>
    <row r="6803" spans="19:23">
      <c r="S6803" s="275"/>
      <c r="T6803" s="274"/>
      <c r="W6803" s="276"/>
    </row>
    <row r="6804" spans="19:23">
      <c r="S6804" s="275"/>
      <c r="T6804" s="274"/>
      <c r="W6804" s="276"/>
    </row>
    <row r="6805" spans="19:23">
      <c r="S6805" s="275"/>
      <c r="T6805" s="274"/>
      <c r="W6805" s="276"/>
    </row>
    <row r="6806" spans="19:23">
      <c r="S6806" s="275"/>
      <c r="T6806" s="274"/>
      <c r="W6806" s="276"/>
    </row>
    <row r="6807" spans="19:23">
      <c r="S6807" s="275"/>
      <c r="T6807" s="274"/>
      <c r="W6807" s="276"/>
    </row>
    <row r="6808" spans="19:23">
      <c r="S6808" s="275"/>
      <c r="T6808" s="274"/>
      <c r="W6808" s="276"/>
    </row>
    <row r="6809" spans="19:23">
      <c r="S6809" s="275"/>
      <c r="T6809" s="274"/>
      <c r="W6809" s="276"/>
    </row>
    <row r="6810" spans="19:23">
      <c r="S6810" s="275"/>
      <c r="T6810" s="274"/>
      <c r="W6810" s="276"/>
    </row>
    <row r="6811" spans="19:23">
      <c r="S6811" s="275"/>
      <c r="T6811" s="274"/>
      <c r="W6811" s="276"/>
    </row>
    <row r="6812" spans="19:23">
      <c r="S6812" s="275"/>
      <c r="T6812" s="274"/>
      <c r="W6812" s="276"/>
    </row>
    <row r="6813" spans="19:23">
      <c r="S6813" s="275"/>
      <c r="T6813" s="274"/>
      <c r="W6813" s="276"/>
    </row>
    <row r="6814" spans="19:23">
      <c r="S6814" s="275"/>
      <c r="T6814" s="274"/>
      <c r="W6814" s="276"/>
    </row>
    <row r="6815" spans="19:23">
      <c r="S6815" s="275"/>
      <c r="T6815" s="274"/>
      <c r="W6815" s="276"/>
    </row>
    <row r="6816" spans="19:23">
      <c r="S6816" s="275"/>
      <c r="T6816" s="274"/>
      <c r="W6816" s="276"/>
    </row>
    <row r="6817" spans="19:23">
      <c r="S6817" s="275"/>
      <c r="T6817" s="274"/>
      <c r="W6817" s="276"/>
    </row>
    <row r="6818" spans="19:23">
      <c r="S6818" s="275"/>
      <c r="T6818" s="274"/>
      <c r="W6818" s="276"/>
    </row>
    <row r="6819" spans="19:23">
      <c r="S6819" s="275"/>
      <c r="T6819" s="274"/>
      <c r="W6819" s="276"/>
    </row>
    <row r="6820" spans="19:23">
      <c r="S6820" s="275"/>
      <c r="T6820" s="274"/>
      <c r="W6820" s="276"/>
    </row>
    <row r="6821" spans="19:23">
      <c r="S6821" s="275"/>
      <c r="T6821" s="274"/>
      <c r="W6821" s="276"/>
    </row>
    <row r="6822" spans="19:23">
      <c r="S6822" s="275"/>
      <c r="T6822" s="274"/>
      <c r="W6822" s="276"/>
    </row>
    <row r="6823" spans="19:23">
      <c r="S6823" s="275"/>
      <c r="T6823" s="274"/>
      <c r="W6823" s="276"/>
    </row>
    <row r="6824" spans="19:23">
      <c r="S6824" s="275"/>
      <c r="T6824" s="274"/>
      <c r="W6824" s="276"/>
    </row>
    <row r="6825" spans="19:23">
      <c r="S6825" s="275"/>
      <c r="T6825" s="274"/>
      <c r="W6825" s="276"/>
    </row>
    <row r="6826" spans="19:23">
      <c r="S6826" s="275"/>
      <c r="T6826" s="274"/>
      <c r="W6826" s="276"/>
    </row>
    <row r="6827" spans="19:23">
      <c r="S6827" s="275"/>
      <c r="T6827" s="274"/>
      <c r="W6827" s="276"/>
    </row>
    <row r="6828" spans="19:23">
      <c r="S6828" s="275"/>
      <c r="T6828" s="274"/>
      <c r="W6828" s="276"/>
    </row>
    <row r="6829" spans="19:23">
      <c r="S6829" s="275"/>
      <c r="T6829" s="274"/>
      <c r="W6829" s="276"/>
    </row>
    <row r="6830" spans="19:23">
      <c r="S6830" s="275"/>
      <c r="T6830" s="274"/>
      <c r="W6830" s="276"/>
    </row>
    <row r="6831" spans="19:23">
      <c r="S6831" s="275"/>
      <c r="T6831" s="274"/>
      <c r="W6831" s="276"/>
    </row>
    <row r="6832" spans="19:23">
      <c r="S6832" s="275"/>
      <c r="T6832" s="274"/>
      <c r="W6832" s="276"/>
    </row>
    <row r="6833" spans="19:23">
      <c r="S6833" s="275"/>
      <c r="T6833" s="274"/>
      <c r="W6833" s="276"/>
    </row>
    <row r="6834" spans="19:23">
      <c r="S6834" s="275"/>
      <c r="T6834" s="274"/>
      <c r="W6834" s="276"/>
    </row>
    <row r="6835" spans="19:23">
      <c r="S6835" s="275"/>
      <c r="T6835" s="274"/>
      <c r="W6835" s="276"/>
    </row>
    <row r="6836" spans="19:23">
      <c r="S6836" s="275"/>
      <c r="T6836" s="274"/>
      <c r="W6836" s="276"/>
    </row>
    <row r="6837" spans="19:23">
      <c r="S6837" s="275"/>
      <c r="T6837" s="274"/>
      <c r="W6837" s="276"/>
    </row>
    <row r="6838" spans="19:23">
      <c r="S6838" s="275"/>
      <c r="T6838" s="274"/>
      <c r="W6838" s="276"/>
    </row>
    <row r="6839" spans="19:23">
      <c r="S6839" s="275"/>
      <c r="T6839" s="274"/>
      <c r="W6839" s="276"/>
    </row>
    <row r="6840" spans="19:23">
      <c r="S6840" s="275"/>
      <c r="T6840" s="274"/>
      <c r="W6840" s="276"/>
    </row>
    <row r="6841" spans="19:23">
      <c r="S6841" s="275"/>
      <c r="T6841" s="274"/>
      <c r="W6841" s="276"/>
    </row>
    <row r="6842" spans="19:23">
      <c r="S6842" s="275"/>
      <c r="T6842" s="274"/>
      <c r="W6842" s="276"/>
    </row>
    <row r="6843" spans="19:23">
      <c r="S6843" s="275"/>
      <c r="T6843" s="274"/>
      <c r="W6843" s="276"/>
    </row>
    <row r="6844" spans="19:23">
      <c r="S6844" s="275"/>
      <c r="T6844" s="274"/>
      <c r="W6844" s="276"/>
    </row>
    <row r="6845" spans="19:23">
      <c r="S6845" s="275"/>
      <c r="T6845" s="274"/>
      <c r="W6845" s="276"/>
    </row>
    <row r="6846" spans="19:23">
      <c r="S6846" s="275"/>
      <c r="T6846" s="274"/>
      <c r="W6846" s="276"/>
    </row>
    <row r="6847" spans="19:23">
      <c r="S6847" s="275"/>
      <c r="T6847" s="274"/>
      <c r="W6847" s="276"/>
    </row>
    <row r="6848" spans="19:23">
      <c r="S6848" s="275"/>
      <c r="T6848" s="274"/>
      <c r="W6848" s="276"/>
    </row>
    <row r="6849" spans="19:23">
      <c r="S6849" s="275"/>
      <c r="T6849" s="274"/>
      <c r="W6849" s="276"/>
    </row>
    <row r="6850" spans="19:23">
      <c r="S6850" s="275"/>
      <c r="T6850" s="274"/>
      <c r="W6850" s="276"/>
    </row>
    <row r="6851" spans="19:23">
      <c r="S6851" s="275"/>
      <c r="T6851" s="274"/>
      <c r="W6851" s="276"/>
    </row>
    <row r="6852" spans="19:23">
      <c r="S6852" s="275"/>
      <c r="T6852" s="274"/>
      <c r="W6852" s="276"/>
    </row>
    <row r="6853" spans="19:23">
      <c r="S6853" s="275"/>
      <c r="T6853" s="274"/>
      <c r="W6853" s="276"/>
    </row>
    <row r="6854" spans="19:23">
      <c r="S6854" s="275"/>
      <c r="T6854" s="274"/>
      <c r="W6854" s="276"/>
    </row>
    <row r="6855" spans="19:23">
      <c r="S6855" s="275"/>
      <c r="T6855" s="274"/>
      <c r="W6855" s="276"/>
    </row>
    <row r="6856" spans="19:23">
      <c r="S6856" s="275"/>
      <c r="T6856" s="274"/>
      <c r="W6856" s="276"/>
    </row>
    <row r="6857" spans="19:23">
      <c r="S6857" s="275"/>
      <c r="T6857" s="274"/>
      <c r="W6857" s="276"/>
    </row>
    <row r="6858" spans="19:23">
      <c r="S6858" s="275"/>
      <c r="T6858" s="274"/>
      <c r="W6858" s="276"/>
    </row>
    <row r="6859" spans="19:23">
      <c r="S6859" s="275"/>
      <c r="T6859" s="274"/>
      <c r="W6859" s="276"/>
    </row>
    <row r="6860" spans="19:23">
      <c r="S6860" s="275"/>
      <c r="T6860" s="274"/>
      <c r="W6860" s="276"/>
    </row>
    <row r="6861" spans="19:23">
      <c r="S6861" s="275"/>
      <c r="T6861" s="274"/>
      <c r="W6861" s="276"/>
    </row>
    <row r="6862" spans="19:23">
      <c r="S6862" s="275"/>
      <c r="T6862" s="274"/>
      <c r="W6862" s="276"/>
    </row>
    <row r="6863" spans="19:23">
      <c r="S6863" s="275"/>
      <c r="T6863" s="274"/>
      <c r="W6863" s="276"/>
    </row>
    <row r="6864" spans="19:23">
      <c r="S6864" s="275"/>
      <c r="T6864" s="274"/>
      <c r="W6864" s="276"/>
    </row>
    <row r="6865" spans="19:23">
      <c r="S6865" s="275"/>
      <c r="T6865" s="274"/>
      <c r="W6865" s="276"/>
    </row>
    <row r="6866" spans="19:23">
      <c r="S6866" s="275"/>
      <c r="T6866" s="274"/>
      <c r="W6866" s="276"/>
    </row>
    <row r="6867" spans="19:23">
      <c r="S6867" s="275"/>
      <c r="T6867" s="274"/>
      <c r="W6867" s="276"/>
    </row>
    <row r="6868" spans="19:23">
      <c r="S6868" s="275"/>
      <c r="T6868" s="274"/>
      <c r="W6868" s="276"/>
    </row>
    <row r="6869" spans="19:23">
      <c r="S6869" s="275"/>
      <c r="T6869" s="274"/>
      <c r="W6869" s="276"/>
    </row>
    <row r="6870" spans="19:23">
      <c r="S6870" s="275"/>
      <c r="T6870" s="274"/>
      <c r="W6870" s="276"/>
    </row>
    <row r="6871" spans="19:23">
      <c r="S6871" s="275"/>
      <c r="T6871" s="274"/>
      <c r="W6871" s="276"/>
    </row>
    <row r="6872" spans="19:23">
      <c r="S6872" s="275"/>
      <c r="T6872" s="274"/>
      <c r="W6872" s="276"/>
    </row>
    <row r="6873" spans="19:23">
      <c r="S6873" s="275"/>
      <c r="T6873" s="274"/>
      <c r="W6873" s="276"/>
    </row>
    <row r="6874" spans="19:23">
      <c r="S6874" s="275"/>
      <c r="T6874" s="274"/>
      <c r="W6874" s="276"/>
    </row>
    <row r="6875" spans="19:23">
      <c r="S6875" s="275"/>
      <c r="T6875" s="274"/>
      <c r="W6875" s="276"/>
    </row>
    <row r="6876" spans="19:23">
      <c r="S6876" s="275"/>
      <c r="T6876" s="274"/>
      <c r="W6876" s="276"/>
    </row>
    <row r="6877" spans="19:23">
      <c r="S6877" s="275"/>
      <c r="T6877" s="274"/>
      <c r="W6877" s="276"/>
    </row>
    <row r="6878" spans="19:23">
      <c r="S6878" s="275"/>
      <c r="T6878" s="274"/>
      <c r="W6878" s="276"/>
    </row>
    <row r="6879" spans="19:23">
      <c r="S6879" s="275"/>
      <c r="T6879" s="274"/>
      <c r="W6879" s="276"/>
    </row>
    <row r="6880" spans="19:23">
      <c r="S6880" s="275"/>
      <c r="T6880" s="274"/>
      <c r="W6880" s="276"/>
    </row>
    <row r="6881" spans="19:23">
      <c r="S6881" s="275"/>
      <c r="T6881" s="274"/>
      <c r="W6881" s="276"/>
    </row>
    <row r="6882" spans="19:23">
      <c r="S6882" s="275"/>
      <c r="T6882" s="274"/>
      <c r="W6882" s="276"/>
    </row>
    <row r="6883" spans="19:23">
      <c r="S6883" s="275"/>
      <c r="T6883" s="274"/>
      <c r="W6883" s="276"/>
    </row>
    <row r="6884" spans="19:23">
      <c r="S6884" s="275"/>
      <c r="T6884" s="274"/>
      <c r="W6884" s="276"/>
    </row>
    <row r="6885" spans="19:23">
      <c r="S6885" s="275"/>
      <c r="T6885" s="274"/>
      <c r="W6885" s="276"/>
    </row>
    <row r="6886" spans="19:23">
      <c r="S6886" s="275"/>
      <c r="T6886" s="274"/>
      <c r="W6886" s="276"/>
    </row>
    <row r="6887" spans="19:23">
      <c r="S6887" s="275"/>
      <c r="T6887" s="274"/>
      <c r="W6887" s="276"/>
    </row>
    <row r="6888" spans="19:23">
      <c r="S6888" s="275"/>
      <c r="T6888" s="274"/>
      <c r="W6888" s="276"/>
    </row>
    <row r="6889" spans="19:23">
      <c r="S6889" s="275"/>
      <c r="T6889" s="274"/>
      <c r="W6889" s="276"/>
    </row>
    <row r="6890" spans="19:23">
      <c r="S6890" s="275"/>
      <c r="T6890" s="274"/>
      <c r="W6890" s="276"/>
    </row>
    <row r="6891" spans="19:23">
      <c r="S6891" s="275"/>
      <c r="T6891" s="274"/>
      <c r="W6891" s="276"/>
    </row>
    <row r="6892" spans="19:23">
      <c r="S6892" s="275"/>
      <c r="T6892" s="274"/>
      <c r="W6892" s="276"/>
    </row>
    <row r="6893" spans="19:23">
      <c r="S6893" s="275"/>
      <c r="T6893" s="274"/>
      <c r="W6893" s="276"/>
    </row>
    <row r="6894" spans="19:23">
      <c r="S6894" s="275"/>
      <c r="T6894" s="274"/>
      <c r="W6894" s="276"/>
    </row>
    <row r="6895" spans="19:23">
      <c r="S6895" s="275"/>
      <c r="T6895" s="274"/>
      <c r="W6895" s="276"/>
    </row>
    <row r="6896" spans="19:23">
      <c r="S6896" s="275"/>
      <c r="T6896" s="274"/>
      <c r="W6896" s="276"/>
    </row>
    <row r="6897" spans="19:23">
      <c r="S6897" s="275"/>
      <c r="T6897" s="274"/>
      <c r="W6897" s="276"/>
    </row>
    <row r="6898" spans="19:23">
      <c r="S6898" s="275"/>
      <c r="T6898" s="274"/>
      <c r="W6898" s="276"/>
    </row>
    <row r="6899" spans="19:23">
      <c r="S6899" s="275"/>
      <c r="T6899" s="274"/>
      <c r="W6899" s="276"/>
    </row>
    <row r="6900" spans="19:23">
      <c r="S6900" s="275"/>
      <c r="T6900" s="274"/>
      <c r="W6900" s="276"/>
    </row>
    <row r="6901" spans="19:23">
      <c r="S6901" s="275"/>
      <c r="T6901" s="274"/>
      <c r="W6901" s="276"/>
    </row>
    <row r="6902" spans="19:23">
      <c r="S6902" s="275"/>
      <c r="T6902" s="274"/>
      <c r="W6902" s="276"/>
    </row>
    <row r="6903" spans="19:23">
      <c r="S6903" s="275"/>
      <c r="T6903" s="274"/>
      <c r="W6903" s="276"/>
    </row>
    <row r="6904" spans="19:23">
      <c r="S6904" s="275"/>
      <c r="T6904" s="274"/>
      <c r="W6904" s="276"/>
    </row>
    <row r="6905" spans="19:23">
      <c r="S6905" s="275"/>
      <c r="T6905" s="274"/>
      <c r="W6905" s="276"/>
    </row>
    <row r="6906" spans="19:23">
      <c r="S6906" s="275"/>
      <c r="T6906" s="274"/>
      <c r="W6906" s="276"/>
    </row>
    <row r="6907" spans="19:23">
      <c r="S6907" s="275"/>
      <c r="T6907" s="274"/>
      <c r="W6907" s="276"/>
    </row>
    <row r="6908" spans="19:23">
      <c r="S6908" s="275"/>
      <c r="T6908" s="274"/>
      <c r="W6908" s="276"/>
    </row>
    <row r="6909" spans="19:23">
      <c r="S6909" s="275"/>
      <c r="T6909" s="274"/>
      <c r="W6909" s="276"/>
    </row>
    <row r="6910" spans="19:23">
      <c r="S6910" s="275"/>
      <c r="T6910" s="274"/>
      <c r="W6910" s="276"/>
    </row>
    <row r="6911" spans="19:23">
      <c r="S6911" s="275"/>
      <c r="T6911" s="274"/>
      <c r="W6911" s="276"/>
    </row>
    <row r="6912" spans="19:23">
      <c r="S6912" s="275"/>
      <c r="T6912" s="274"/>
      <c r="W6912" s="276"/>
    </row>
    <row r="6913" spans="19:23">
      <c r="S6913" s="275"/>
      <c r="T6913" s="274"/>
      <c r="W6913" s="276"/>
    </row>
    <row r="6914" spans="19:23">
      <c r="S6914" s="275"/>
      <c r="T6914" s="274"/>
      <c r="W6914" s="276"/>
    </row>
    <row r="6915" spans="19:23">
      <c r="S6915" s="275"/>
      <c r="T6915" s="274"/>
      <c r="W6915" s="276"/>
    </row>
    <row r="6916" spans="19:23">
      <c r="S6916" s="275"/>
      <c r="T6916" s="274"/>
      <c r="W6916" s="276"/>
    </row>
    <row r="6917" spans="19:23">
      <c r="S6917" s="275"/>
      <c r="T6917" s="274"/>
      <c r="W6917" s="276"/>
    </row>
    <row r="6918" spans="19:23">
      <c r="S6918" s="275"/>
      <c r="T6918" s="274"/>
      <c r="W6918" s="276"/>
    </row>
    <row r="6919" spans="19:23">
      <c r="S6919" s="275"/>
      <c r="T6919" s="274"/>
      <c r="W6919" s="276"/>
    </row>
    <row r="6920" spans="19:23">
      <c r="S6920" s="275"/>
      <c r="T6920" s="274"/>
      <c r="W6920" s="276"/>
    </row>
    <row r="6921" spans="19:23">
      <c r="S6921" s="275"/>
      <c r="T6921" s="274"/>
      <c r="W6921" s="276"/>
    </row>
    <row r="6922" spans="19:23">
      <c r="S6922" s="275"/>
      <c r="T6922" s="274"/>
      <c r="W6922" s="276"/>
    </row>
    <row r="6923" spans="19:23">
      <c r="S6923" s="275"/>
      <c r="T6923" s="274"/>
      <c r="W6923" s="276"/>
    </row>
    <row r="6924" spans="19:23">
      <c r="S6924" s="275"/>
      <c r="T6924" s="274"/>
      <c r="W6924" s="276"/>
    </row>
    <row r="6925" spans="19:23">
      <c r="S6925" s="275"/>
      <c r="T6925" s="274"/>
      <c r="W6925" s="276"/>
    </row>
    <row r="6926" spans="19:23">
      <c r="S6926" s="275"/>
      <c r="T6926" s="274"/>
      <c r="W6926" s="276"/>
    </row>
    <row r="6927" spans="19:23">
      <c r="S6927" s="275"/>
      <c r="T6927" s="274"/>
      <c r="W6927" s="276"/>
    </row>
    <row r="6928" spans="19:23">
      <c r="S6928" s="275"/>
      <c r="T6928" s="274"/>
      <c r="W6928" s="276"/>
    </row>
    <row r="6929" spans="19:23">
      <c r="S6929" s="275"/>
      <c r="T6929" s="274"/>
      <c r="W6929" s="276"/>
    </row>
    <row r="6930" spans="19:23">
      <c r="S6930" s="275"/>
      <c r="T6930" s="274"/>
      <c r="W6930" s="276"/>
    </row>
    <row r="6931" spans="19:23">
      <c r="S6931" s="275"/>
      <c r="T6931" s="274"/>
      <c r="W6931" s="276"/>
    </row>
    <row r="6932" spans="19:23">
      <c r="S6932" s="275"/>
      <c r="T6932" s="274"/>
      <c r="W6932" s="276"/>
    </row>
    <row r="6933" spans="19:23">
      <c r="S6933" s="275"/>
      <c r="T6933" s="274"/>
      <c r="W6933" s="276"/>
    </row>
    <row r="6934" spans="19:23">
      <c r="S6934" s="275"/>
      <c r="T6934" s="274"/>
      <c r="W6934" s="276"/>
    </row>
    <row r="6935" spans="19:23">
      <c r="S6935" s="275"/>
      <c r="T6935" s="274"/>
      <c r="W6935" s="276"/>
    </row>
    <row r="6936" spans="19:23">
      <c r="S6936" s="275"/>
      <c r="T6936" s="274"/>
      <c r="W6936" s="276"/>
    </row>
    <row r="6937" spans="19:23">
      <c r="S6937" s="275"/>
      <c r="T6937" s="274"/>
      <c r="W6937" s="276"/>
    </row>
    <row r="6938" spans="19:23">
      <c r="S6938" s="275"/>
      <c r="T6938" s="274"/>
      <c r="W6938" s="276"/>
    </row>
    <row r="6939" spans="19:23">
      <c r="S6939" s="275"/>
      <c r="T6939" s="274"/>
      <c r="W6939" s="276"/>
    </row>
    <row r="6940" spans="19:23">
      <c r="S6940" s="275"/>
      <c r="T6940" s="274"/>
      <c r="W6940" s="276"/>
    </row>
    <row r="6941" spans="19:23">
      <c r="S6941" s="275"/>
      <c r="T6941" s="274"/>
      <c r="W6941" s="276"/>
    </row>
    <row r="6942" spans="19:23">
      <c r="S6942" s="275"/>
      <c r="T6942" s="274"/>
      <c r="W6942" s="276"/>
    </row>
    <row r="6943" spans="19:23">
      <c r="S6943" s="275"/>
      <c r="T6943" s="274"/>
      <c r="W6943" s="276"/>
    </row>
    <row r="6944" spans="19:23">
      <c r="S6944" s="275"/>
      <c r="T6944" s="274"/>
      <c r="W6944" s="276"/>
    </row>
    <row r="6945" spans="19:23">
      <c r="S6945" s="275"/>
      <c r="T6945" s="274"/>
      <c r="W6945" s="276"/>
    </row>
    <row r="6946" spans="19:23">
      <c r="S6946" s="275"/>
      <c r="T6946" s="274"/>
      <c r="W6946" s="276"/>
    </row>
    <row r="6947" spans="19:23">
      <c r="S6947" s="275"/>
      <c r="T6947" s="274"/>
      <c r="W6947" s="276"/>
    </row>
    <row r="6948" spans="19:23">
      <c r="S6948" s="275"/>
      <c r="T6948" s="274"/>
      <c r="W6948" s="276"/>
    </row>
    <row r="6949" spans="19:23">
      <c r="S6949" s="275"/>
      <c r="T6949" s="274"/>
      <c r="W6949" s="276"/>
    </row>
    <row r="6950" spans="19:23">
      <c r="S6950" s="275"/>
      <c r="T6950" s="274"/>
      <c r="W6950" s="276"/>
    </row>
    <row r="6951" spans="19:23">
      <c r="S6951" s="275"/>
      <c r="T6951" s="274"/>
      <c r="W6951" s="276"/>
    </row>
    <row r="6952" spans="19:23">
      <c r="S6952" s="275"/>
      <c r="T6952" s="274"/>
      <c r="W6952" s="276"/>
    </row>
    <row r="6953" spans="19:23">
      <c r="S6953" s="275"/>
      <c r="T6953" s="274"/>
      <c r="W6953" s="276"/>
    </row>
    <row r="6954" spans="19:23">
      <c r="S6954" s="275"/>
      <c r="T6954" s="274"/>
      <c r="W6954" s="276"/>
    </row>
    <row r="6955" spans="19:23">
      <c r="S6955" s="275"/>
      <c r="T6955" s="274"/>
      <c r="W6955" s="276"/>
    </row>
    <row r="6956" spans="19:23">
      <c r="S6956" s="275"/>
      <c r="T6956" s="274"/>
      <c r="W6956" s="276"/>
    </row>
    <row r="6957" spans="19:23">
      <c r="S6957" s="275"/>
      <c r="T6957" s="274"/>
      <c r="W6957" s="276"/>
    </row>
    <row r="6958" spans="19:23">
      <c r="S6958" s="275"/>
      <c r="T6958" s="274"/>
      <c r="W6958" s="276"/>
    </row>
    <row r="6959" spans="19:23">
      <c r="S6959" s="275"/>
      <c r="T6959" s="274"/>
      <c r="W6959" s="276"/>
    </row>
    <row r="6960" spans="19:23">
      <c r="S6960" s="275"/>
      <c r="T6960" s="274"/>
      <c r="W6960" s="276"/>
    </row>
    <row r="6961" spans="19:23">
      <c r="S6961" s="275"/>
      <c r="T6961" s="274"/>
      <c r="W6961" s="276"/>
    </row>
    <row r="6962" spans="19:23">
      <c r="S6962" s="275"/>
      <c r="T6962" s="274"/>
      <c r="W6962" s="276"/>
    </row>
    <row r="6963" spans="19:23">
      <c r="S6963" s="275"/>
      <c r="T6963" s="274"/>
      <c r="W6963" s="276"/>
    </row>
    <row r="6964" spans="19:23">
      <c r="S6964" s="275"/>
      <c r="T6964" s="274"/>
      <c r="W6964" s="276"/>
    </row>
    <row r="6965" spans="19:23">
      <c r="S6965" s="275"/>
      <c r="T6965" s="274"/>
      <c r="W6965" s="276"/>
    </row>
    <row r="6966" spans="19:23">
      <c r="S6966" s="275"/>
      <c r="T6966" s="274"/>
      <c r="W6966" s="276"/>
    </row>
    <row r="6967" spans="19:23">
      <c r="S6967" s="275"/>
      <c r="T6967" s="274"/>
      <c r="W6967" s="276"/>
    </row>
    <row r="6968" spans="19:23">
      <c r="S6968" s="275"/>
      <c r="T6968" s="274"/>
      <c r="W6968" s="276"/>
    </row>
    <row r="6969" spans="19:23">
      <c r="S6969" s="275"/>
      <c r="T6969" s="274"/>
      <c r="W6969" s="276"/>
    </row>
    <row r="6970" spans="19:23">
      <c r="S6970" s="275"/>
      <c r="T6970" s="274"/>
      <c r="W6970" s="276"/>
    </row>
    <row r="6971" spans="19:23">
      <c r="S6971" s="275"/>
      <c r="T6971" s="274"/>
      <c r="W6971" s="276"/>
    </row>
    <row r="6972" spans="19:23">
      <c r="S6972" s="275"/>
      <c r="T6972" s="274"/>
      <c r="W6972" s="276"/>
    </row>
    <row r="6973" spans="19:23">
      <c r="S6973" s="275"/>
      <c r="T6973" s="274"/>
      <c r="W6973" s="276"/>
    </row>
    <row r="6974" spans="19:23">
      <c r="S6974" s="275"/>
      <c r="T6974" s="274"/>
      <c r="W6974" s="276"/>
    </row>
    <row r="6975" spans="19:23">
      <c r="S6975" s="275"/>
      <c r="T6975" s="274"/>
      <c r="W6975" s="276"/>
    </row>
    <row r="6976" spans="19:23">
      <c r="S6976" s="275"/>
      <c r="T6976" s="274"/>
      <c r="W6976" s="276"/>
    </row>
    <row r="6977" spans="19:23">
      <c r="S6977" s="275"/>
      <c r="T6977" s="274"/>
      <c r="W6977" s="276"/>
    </row>
    <row r="6978" spans="19:23">
      <c r="S6978" s="275"/>
      <c r="T6978" s="274"/>
      <c r="W6978" s="276"/>
    </row>
    <row r="6979" spans="19:23">
      <c r="S6979" s="275"/>
      <c r="T6979" s="274"/>
      <c r="W6979" s="276"/>
    </row>
    <row r="6980" spans="19:23">
      <c r="S6980" s="275"/>
      <c r="T6980" s="274"/>
      <c r="W6980" s="276"/>
    </row>
    <row r="6981" spans="19:23">
      <c r="S6981" s="275"/>
      <c r="T6981" s="274"/>
      <c r="W6981" s="276"/>
    </row>
    <row r="6982" spans="19:23">
      <c r="S6982" s="275"/>
      <c r="T6982" s="274"/>
      <c r="W6982" s="276"/>
    </row>
    <row r="6983" spans="19:23">
      <c r="S6983" s="275"/>
      <c r="T6983" s="274"/>
      <c r="W6983" s="276"/>
    </row>
    <row r="6984" spans="19:23">
      <c r="S6984" s="275"/>
      <c r="T6984" s="274"/>
      <c r="W6984" s="276"/>
    </row>
    <row r="6985" spans="19:23">
      <c r="S6985" s="275"/>
      <c r="T6985" s="274"/>
      <c r="W6985" s="276"/>
    </row>
    <row r="6986" spans="19:23">
      <c r="S6986" s="275"/>
      <c r="T6986" s="274"/>
      <c r="W6986" s="276"/>
    </row>
    <row r="6987" spans="19:23">
      <c r="S6987" s="275"/>
      <c r="T6987" s="274"/>
      <c r="W6987" s="276"/>
    </row>
    <row r="6988" spans="19:23">
      <c r="S6988" s="275"/>
      <c r="T6988" s="274"/>
      <c r="W6988" s="276"/>
    </row>
    <row r="6989" spans="19:23">
      <c r="S6989" s="275"/>
      <c r="T6989" s="274"/>
      <c r="W6989" s="276"/>
    </row>
    <row r="6990" spans="19:23">
      <c r="S6990" s="275"/>
      <c r="T6990" s="274"/>
      <c r="W6990" s="276"/>
    </row>
    <row r="6991" spans="19:23">
      <c r="S6991" s="275"/>
      <c r="T6991" s="274"/>
      <c r="W6991" s="276"/>
    </row>
    <row r="6992" spans="19:23">
      <c r="S6992" s="275"/>
      <c r="T6992" s="274"/>
      <c r="W6992" s="276"/>
    </row>
    <row r="6993" spans="19:23">
      <c r="S6993" s="275"/>
      <c r="T6993" s="274"/>
      <c r="W6993" s="276"/>
    </row>
    <row r="6994" spans="19:23">
      <c r="S6994" s="275"/>
      <c r="T6994" s="274"/>
      <c r="W6994" s="276"/>
    </row>
    <row r="6995" spans="19:23">
      <c r="S6995" s="275"/>
      <c r="T6995" s="274"/>
      <c r="W6995" s="276"/>
    </row>
    <row r="6996" spans="19:23">
      <c r="S6996" s="275"/>
      <c r="T6996" s="274"/>
      <c r="W6996" s="276"/>
    </row>
    <row r="6997" spans="19:23">
      <c r="S6997" s="275"/>
      <c r="T6997" s="274"/>
      <c r="W6997" s="276"/>
    </row>
    <row r="6998" spans="19:23">
      <c r="S6998" s="275"/>
      <c r="T6998" s="274"/>
      <c r="W6998" s="276"/>
    </row>
    <row r="6999" spans="19:23">
      <c r="S6999" s="275"/>
      <c r="T6999" s="274"/>
      <c r="W6999" s="276"/>
    </row>
    <row r="7000" spans="19:23">
      <c r="S7000" s="275"/>
      <c r="T7000" s="274"/>
      <c r="W7000" s="276"/>
    </row>
    <row r="7001" spans="19:23">
      <c r="S7001" s="275"/>
      <c r="T7001" s="274"/>
      <c r="W7001" s="276"/>
    </row>
    <row r="7002" spans="19:23">
      <c r="S7002" s="275"/>
      <c r="T7002" s="274"/>
      <c r="W7002" s="276"/>
    </row>
    <row r="7003" spans="19:23">
      <c r="S7003" s="275"/>
      <c r="T7003" s="274"/>
      <c r="W7003" s="276"/>
    </row>
    <row r="7004" spans="19:23">
      <c r="S7004" s="275"/>
      <c r="T7004" s="274"/>
      <c r="W7004" s="276"/>
    </row>
    <row r="7005" spans="19:23">
      <c r="S7005" s="275"/>
      <c r="T7005" s="274"/>
      <c r="W7005" s="276"/>
    </row>
    <row r="7006" spans="19:23">
      <c r="S7006" s="275"/>
      <c r="T7006" s="274"/>
      <c r="W7006" s="276"/>
    </row>
    <row r="7007" spans="19:23">
      <c r="S7007" s="275"/>
      <c r="T7007" s="274"/>
      <c r="W7007" s="276"/>
    </row>
    <row r="7008" spans="19:23">
      <c r="S7008" s="275"/>
      <c r="T7008" s="274"/>
      <c r="W7008" s="276"/>
    </row>
    <row r="7009" spans="19:23">
      <c r="S7009" s="275"/>
      <c r="T7009" s="274"/>
      <c r="W7009" s="276"/>
    </row>
    <row r="7010" spans="19:23">
      <c r="S7010" s="275"/>
      <c r="T7010" s="274"/>
      <c r="W7010" s="276"/>
    </row>
    <row r="7011" spans="19:23">
      <c r="S7011" s="275"/>
      <c r="T7011" s="274"/>
      <c r="W7011" s="276"/>
    </row>
    <row r="7012" spans="19:23">
      <c r="S7012" s="275"/>
      <c r="T7012" s="274"/>
      <c r="W7012" s="276"/>
    </row>
    <row r="7013" spans="19:23">
      <c r="S7013" s="275"/>
      <c r="T7013" s="274"/>
      <c r="W7013" s="276"/>
    </row>
    <row r="7014" spans="19:23">
      <c r="S7014" s="275"/>
      <c r="T7014" s="274"/>
      <c r="W7014" s="276"/>
    </row>
    <row r="7015" spans="19:23">
      <c r="S7015" s="275"/>
      <c r="T7015" s="274"/>
      <c r="W7015" s="276"/>
    </row>
    <row r="7016" spans="19:23">
      <c r="S7016" s="275"/>
      <c r="T7016" s="274"/>
      <c r="W7016" s="276"/>
    </row>
    <row r="7017" spans="19:23">
      <c r="S7017" s="275"/>
      <c r="T7017" s="274"/>
      <c r="W7017" s="276"/>
    </row>
    <row r="7018" spans="19:23">
      <c r="S7018" s="275"/>
      <c r="T7018" s="274"/>
      <c r="W7018" s="276"/>
    </row>
    <row r="7019" spans="19:23">
      <c r="S7019" s="275"/>
      <c r="T7019" s="274"/>
      <c r="W7019" s="276"/>
    </row>
    <row r="7020" spans="19:23">
      <c r="S7020" s="275"/>
      <c r="T7020" s="274"/>
      <c r="W7020" s="276"/>
    </row>
    <row r="7021" spans="19:23">
      <c r="S7021" s="275"/>
      <c r="T7021" s="274"/>
      <c r="W7021" s="276"/>
    </row>
    <row r="7022" spans="19:23">
      <c r="S7022" s="275"/>
      <c r="T7022" s="274"/>
      <c r="W7022" s="276"/>
    </row>
    <row r="7023" spans="19:23">
      <c r="S7023" s="275"/>
      <c r="T7023" s="274"/>
      <c r="W7023" s="276"/>
    </row>
    <row r="7024" spans="19:23">
      <c r="S7024" s="275"/>
      <c r="T7024" s="274"/>
      <c r="W7024" s="276"/>
    </row>
    <row r="7025" spans="19:23">
      <c r="S7025" s="275"/>
      <c r="T7025" s="274"/>
      <c r="W7025" s="276"/>
    </row>
    <row r="7026" spans="19:23">
      <c r="S7026" s="275"/>
      <c r="T7026" s="274"/>
      <c r="W7026" s="276"/>
    </row>
    <row r="7027" spans="19:23">
      <c r="S7027" s="275"/>
      <c r="T7027" s="274"/>
      <c r="W7027" s="276"/>
    </row>
    <row r="7028" spans="19:23">
      <c r="S7028" s="275"/>
      <c r="T7028" s="274"/>
      <c r="W7028" s="276"/>
    </row>
    <row r="7029" spans="19:23">
      <c r="S7029" s="275"/>
      <c r="T7029" s="274"/>
      <c r="W7029" s="276"/>
    </row>
    <row r="7030" spans="19:23">
      <c r="S7030" s="275"/>
      <c r="T7030" s="274"/>
      <c r="W7030" s="276"/>
    </row>
    <row r="7031" spans="19:23">
      <c r="S7031" s="275"/>
      <c r="T7031" s="274"/>
      <c r="W7031" s="276"/>
    </row>
    <row r="7032" spans="19:23">
      <c r="S7032" s="275"/>
      <c r="T7032" s="274"/>
      <c r="W7032" s="276"/>
    </row>
    <row r="7033" spans="19:23">
      <c r="S7033" s="275"/>
      <c r="T7033" s="274"/>
      <c r="W7033" s="276"/>
    </row>
    <row r="7034" spans="19:23">
      <c r="S7034" s="275"/>
      <c r="T7034" s="274"/>
      <c r="W7034" s="276"/>
    </row>
    <row r="7035" spans="19:23">
      <c r="S7035" s="275"/>
      <c r="T7035" s="274"/>
      <c r="W7035" s="276"/>
    </row>
    <row r="7036" spans="19:23">
      <c r="S7036" s="275"/>
      <c r="T7036" s="274"/>
      <c r="W7036" s="276"/>
    </row>
    <row r="7037" spans="19:23">
      <c r="S7037" s="275"/>
      <c r="T7037" s="274"/>
      <c r="W7037" s="276"/>
    </row>
    <row r="7038" spans="19:23">
      <c r="S7038" s="275"/>
      <c r="T7038" s="274"/>
      <c r="W7038" s="276"/>
    </row>
    <row r="7039" spans="19:23">
      <c r="S7039" s="275"/>
      <c r="T7039" s="274"/>
      <c r="W7039" s="276"/>
    </row>
    <row r="7040" spans="19:23">
      <c r="S7040" s="275"/>
      <c r="T7040" s="274"/>
      <c r="W7040" s="276"/>
    </row>
    <row r="7041" spans="19:23">
      <c r="S7041" s="275"/>
      <c r="T7041" s="274"/>
      <c r="W7041" s="276"/>
    </row>
    <row r="7042" spans="19:23">
      <c r="S7042" s="275"/>
      <c r="T7042" s="274"/>
      <c r="W7042" s="276"/>
    </row>
    <row r="7043" spans="19:23">
      <c r="S7043" s="275"/>
      <c r="T7043" s="274"/>
      <c r="W7043" s="276"/>
    </row>
    <row r="7044" spans="19:23">
      <c r="S7044" s="275"/>
      <c r="T7044" s="274"/>
      <c r="W7044" s="276"/>
    </row>
    <row r="7045" spans="19:23">
      <c r="S7045" s="275"/>
      <c r="T7045" s="274"/>
      <c r="W7045" s="276"/>
    </row>
    <row r="7046" spans="19:23">
      <c r="S7046" s="275"/>
      <c r="T7046" s="274"/>
      <c r="W7046" s="276"/>
    </row>
    <row r="7047" spans="19:23">
      <c r="S7047" s="275"/>
      <c r="T7047" s="274"/>
      <c r="W7047" s="276"/>
    </row>
    <row r="7048" spans="19:23">
      <c r="S7048" s="275"/>
      <c r="T7048" s="274"/>
      <c r="W7048" s="276"/>
    </row>
    <row r="7049" spans="19:23">
      <c r="S7049" s="275"/>
      <c r="T7049" s="274"/>
      <c r="W7049" s="276"/>
    </row>
    <row r="7050" spans="19:23">
      <c r="S7050" s="275"/>
      <c r="T7050" s="274"/>
      <c r="W7050" s="276"/>
    </row>
    <row r="7051" spans="19:23">
      <c r="S7051" s="275"/>
      <c r="T7051" s="274"/>
      <c r="W7051" s="276"/>
    </row>
    <row r="7052" spans="19:23">
      <c r="S7052" s="275"/>
      <c r="T7052" s="274"/>
      <c r="W7052" s="276"/>
    </row>
    <row r="7053" spans="19:23">
      <c r="S7053" s="275"/>
      <c r="T7053" s="274"/>
      <c r="W7053" s="276"/>
    </row>
    <row r="7054" spans="19:23">
      <c r="S7054" s="275"/>
      <c r="T7054" s="274"/>
      <c r="W7054" s="276"/>
    </row>
    <row r="7055" spans="19:23">
      <c r="S7055" s="275"/>
      <c r="T7055" s="274"/>
      <c r="W7055" s="276"/>
    </row>
    <row r="7056" spans="19:23">
      <c r="S7056" s="275"/>
      <c r="T7056" s="274"/>
      <c r="W7056" s="276"/>
    </row>
    <row r="7057" spans="19:23">
      <c r="S7057" s="275"/>
      <c r="T7057" s="274"/>
      <c r="W7057" s="276"/>
    </row>
    <row r="7058" spans="19:23">
      <c r="S7058" s="275"/>
      <c r="T7058" s="274"/>
      <c r="W7058" s="276"/>
    </row>
    <row r="7059" spans="19:23">
      <c r="S7059" s="275"/>
      <c r="T7059" s="274"/>
      <c r="W7059" s="276"/>
    </row>
    <row r="7060" spans="19:23">
      <c r="S7060" s="275"/>
      <c r="T7060" s="274"/>
      <c r="W7060" s="276"/>
    </row>
    <row r="7061" spans="19:23">
      <c r="S7061" s="275"/>
      <c r="T7061" s="274"/>
      <c r="W7061" s="276"/>
    </row>
    <row r="7062" spans="19:23">
      <c r="S7062" s="275"/>
      <c r="T7062" s="274"/>
      <c r="W7062" s="276"/>
    </row>
    <row r="7063" spans="19:23">
      <c r="S7063" s="275"/>
      <c r="T7063" s="274"/>
      <c r="W7063" s="276"/>
    </row>
    <row r="7064" spans="19:23">
      <c r="S7064" s="275"/>
      <c r="T7064" s="274"/>
      <c r="W7064" s="276"/>
    </row>
    <row r="7065" spans="19:23">
      <c r="S7065" s="275"/>
      <c r="T7065" s="274"/>
      <c r="W7065" s="276"/>
    </row>
    <row r="7066" spans="19:23">
      <c r="S7066" s="275"/>
      <c r="T7066" s="274"/>
      <c r="W7066" s="276"/>
    </row>
    <row r="7067" spans="19:23">
      <c r="S7067" s="275"/>
      <c r="T7067" s="274"/>
      <c r="W7067" s="276"/>
    </row>
    <row r="7068" spans="19:23">
      <c r="S7068" s="275"/>
      <c r="T7068" s="274"/>
      <c r="W7068" s="276"/>
    </row>
    <row r="7069" spans="19:23">
      <c r="S7069" s="275"/>
      <c r="T7069" s="274"/>
      <c r="W7069" s="276"/>
    </row>
    <row r="7070" spans="19:23">
      <c r="S7070" s="275"/>
      <c r="T7070" s="274"/>
      <c r="W7070" s="276"/>
    </row>
    <row r="7071" spans="19:23">
      <c r="S7071" s="275"/>
      <c r="T7071" s="274"/>
      <c r="W7071" s="276"/>
    </row>
    <row r="7072" spans="19:23">
      <c r="S7072" s="275"/>
      <c r="T7072" s="274"/>
      <c r="W7072" s="276"/>
    </row>
    <row r="7073" spans="19:23">
      <c r="S7073" s="275"/>
      <c r="T7073" s="274"/>
      <c r="W7073" s="276"/>
    </row>
    <row r="7074" spans="19:23">
      <c r="S7074" s="275"/>
      <c r="T7074" s="274"/>
      <c r="W7074" s="276"/>
    </row>
    <row r="7075" spans="19:23">
      <c r="S7075" s="275"/>
      <c r="T7075" s="274"/>
      <c r="W7075" s="276"/>
    </row>
    <row r="7076" spans="19:23">
      <c r="S7076" s="275"/>
      <c r="T7076" s="274"/>
      <c r="W7076" s="276"/>
    </row>
    <row r="7077" spans="19:23">
      <c r="S7077" s="275"/>
      <c r="T7077" s="274"/>
      <c r="W7077" s="276"/>
    </row>
    <row r="7078" spans="19:23">
      <c r="S7078" s="275"/>
      <c r="T7078" s="274"/>
      <c r="W7078" s="276"/>
    </row>
    <row r="7079" spans="19:23">
      <c r="S7079" s="275"/>
      <c r="T7079" s="274"/>
      <c r="W7079" s="276"/>
    </row>
    <row r="7080" spans="19:23">
      <c r="S7080" s="275"/>
      <c r="T7080" s="274"/>
      <c r="W7080" s="276"/>
    </row>
    <row r="7081" spans="19:23">
      <c r="S7081" s="275"/>
      <c r="T7081" s="274"/>
      <c r="W7081" s="276"/>
    </row>
    <row r="7082" spans="19:23">
      <c r="S7082" s="275"/>
      <c r="T7082" s="274"/>
      <c r="W7082" s="276"/>
    </row>
    <row r="7083" spans="19:23">
      <c r="S7083" s="275"/>
      <c r="T7083" s="274"/>
      <c r="W7083" s="276"/>
    </row>
    <row r="7084" spans="19:23">
      <c r="S7084" s="275"/>
      <c r="T7084" s="274"/>
      <c r="W7084" s="276"/>
    </row>
    <row r="7085" spans="19:23">
      <c r="S7085" s="275"/>
      <c r="T7085" s="274"/>
      <c r="W7085" s="276"/>
    </row>
    <row r="7086" spans="19:23">
      <c r="S7086" s="275"/>
      <c r="T7086" s="274"/>
      <c r="W7086" s="276"/>
    </row>
    <row r="7087" spans="19:23">
      <c r="S7087" s="275"/>
      <c r="T7087" s="274"/>
      <c r="W7087" s="276"/>
    </row>
    <row r="7088" spans="19:23">
      <c r="S7088" s="275"/>
      <c r="T7088" s="274"/>
      <c r="W7088" s="276"/>
    </row>
    <row r="7089" spans="19:23">
      <c r="S7089" s="275"/>
      <c r="T7089" s="274"/>
      <c r="W7089" s="276"/>
    </row>
    <row r="7090" spans="19:23">
      <c r="S7090" s="275"/>
      <c r="T7090" s="274"/>
      <c r="W7090" s="276"/>
    </row>
    <row r="7091" spans="19:23">
      <c r="S7091" s="275"/>
      <c r="T7091" s="274"/>
      <c r="W7091" s="276"/>
    </row>
    <row r="7092" spans="19:23">
      <c r="S7092" s="275"/>
      <c r="T7092" s="274"/>
      <c r="W7092" s="276"/>
    </row>
    <row r="7093" spans="19:23">
      <c r="S7093" s="275"/>
      <c r="T7093" s="274"/>
      <c r="W7093" s="276"/>
    </row>
    <row r="7094" spans="19:23">
      <c r="S7094" s="275"/>
      <c r="T7094" s="274"/>
      <c r="W7094" s="276"/>
    </row>
    <row r="7095" spans="19:23">
      <c r="S7095" s="275"/>
      <c r="T7095" s="274"/>
      <c r="W7095" s="276"/>
    </row>
    <row r="7096" spans="19:23">
      <c r="S7096" s="275"/>
      <c r="T7096" s="274"/>
      <c r="W7096" s="276"/>
    </row>
    <row r="7097" spans="19:23">
      <c r="S7097" s="275"/>
      <c r="T7097" s="274"/>
      <c r="W7097" s="276"/>
    </row>
    <row r="7098" spans="19:23">
      <c r="S7098" s="275"/>
      <c r="T7098" s="274"/>
      <c r="W7098" s="276"/>
    </row>
    <row r="7099" spans="19:23">
      <c r="S7099" s="275"/>
      <c r="T7099" s="274"/>
      <c r="W7099" s="276"/>
    </row>
    <row r="7100" spans="19:23">
      <c r="S7100" s="275"/>
      <c r="T7100" s="274"/>
      <c r="W7100" s="276"/>
    </row>
    <row r="7101" spans="19:23">
      <c r="S7101" s="275"/>
      <c r="T7101" s="274"/>
      <c r="W7101" s="276"/>
    </row>
    <row r="7102" spans="19:23">
      <c r="S7102" s="275"/>
      <c r="T7102" s="274"/>
      <c r="W7102" s="276"/>
    </row>
    <row r="7103" spans="19:23">
      <c r="S7103" s="275"/>
      <c r="T7103" s="274"/>
      <c r="W7103" s="276"/>
    </row>
    <row r="7104" spans="19:23">
      <c r="S7104" s="275"/>
      <c r="T7104" s="274"/>
      <c r="W7104" s="276"/>
    </row>
    <row r="7105" spans="19:23">
      <c r="S7105" s="275"/>
      <c r="T7105" s="274"/>
      <c r="W7105" s="276"/>
    </row>
    <row r="7106" spans="19:23">
      <c r="S7106" s="275"/>
      <c r="T7106" s="274"/>
      <c r="W7106" s="276"/>
    </row>
    <row r="7107" spans="19:23">
      <c r="S7107" s="275"/>
      <c r="T7107" s="274"/>
      <c r="W7107" s="276"/>
    </row>
    <row r="7108" spans="19:23">
      <c r="S7108" s="275"/>
      <c r="T7108" s="274"/>
      <c r="W7108" s="276"/>
    </row>
    <row r="7109" spans="19:23">
      <c r="S7109" s="275"/>
      <c r="T7109" s="274"/>
      <c r="W7109" s="276"/>
    </row>
    <row r="7110" spans="19:23">
      <c r="S7110" s="275"/>
      <c r="T7110" s="274"/>
      <c r="W7110" s="276"/>
    </row>
    <row r="7111" spans="19:23">
      <c r="S7111" s="275"/>
      <c r="T7111" s="274"/>
      <c r="W7111" s="276"/>
    </row>
    <row r="7112" spans="19:23">
      <c r="S7112" s="275"/>
      <c r="T7112" s="274"/>
      <c r="W7112" s="276"/>
    </row>
    <row r="7113" spans="19:23">
      <c r="S7113" s="275"/>
      <c r="T7113" s="274"/>
      <c r="W7113" s="276"/>
    </row>
    <row r="7114" spans="19:23">
      <c r="S7114" s="275"/>
      <c r="T7114" s="274"/>
      <c r="W7114" s="276"/>
    </row>
    <row r="7115" spans="19:23">
      <c r="S7115" s="275"/>
      <c r="T7115" s="274"/>
      <c r="W7115" s="276"/>
    </row>
    <row r="7116" spans="19:23">
      <c r="S7116" s="275"/>
      <c r="T7116" s="274"/>
      <c r="W7116" s="276"/>
    </row>
    <row r="7117" spans="19:23">
      <c r="S7117" s="275"/>
      <c r="T7117" s="274"/>
      <c r="W7117" s="276"/>
    </row>
    <row r="7118" spans="19:23">
      <c r="S7118" s="275"/>
      <c r="T7118" s="274"/>
      <c r="W7118" s="276"/>
    </row>
    <row r="7119" spans="19:23">
      <c r="S7119" s="275"/>
      <c r="T7119" s="274"/>
      <c r="W7119" s="276"/>
    </row>
    <row r="7120" spans="19:23">
      <c r="S7120" s="275"/>
      <c r="T7120" s="274"/>
      <c r="W7120" s="276"/>
    </row>
    <row r="7121" spans="19:23">
      <c r="S7121" s="275"/>
      <c r="T7121" s="274"/>
      <c r="W7121" s="276"/>
    </row>
    <row r="7122" spans="19:23">
      <c r="S7122" s="275"/>
      <c r="T7122" s="274"/>
      <c r="W7122" s="276"/>
    </row>
    <row r="7123" spans="19:23">
      <c r="S7123" s="275"/>
      <c r="T7123" s="274"/>
      <c r="W7123" s="276"/>
    </row>
    <row r="7124" spans="19:23">
      <c r="S7124" s="275"/>
      <c r="T7124" s="274"/>
      <c r="W7124" s="276"/>
    </row>
    <row r="7125" spans="19:23">
      <c r="S7125" s="275"/>
      <c r="T7125" s="274"/>
      <c r="W7125" s="276"/>
    </row>
    <row r="7126" spans="19:23">
      <c r="S7126" s="275"/>
      <c r="T7126" s="274"/>
      <c r="W7126" s="276"/>
    </row>
    <row r="7127" spans="19:23">
      <c r="S7127" s="275"/>
      <c r="T7127" s="274"/>
      <c r="W7127" s="276"/>
    </row>
    <row r="7128" spans="19:23">
      <c r="S7128" s="275"/>
      <c r="T7128" s="274"/>
      <c r="W7128" s="276"/>
    </row>
    <row r="7129" spans="19:23">
      <c r="S7129" s="275"/>
      <c r="T7129" s="274"/>
      <c r="W7129" s="276"/>
    </row>
    <row r="7130" spans="19:23">
      <c r="S7130" s="275"/>
      <c r="T7130" s="274"/>
      <c r="W7130" s="276"/>
    </row>
    <row r="7131" spans="19:23">
      <c r="S7131" s="275"/>
      <c r="T7131" s="274"/>
      <c r="W7131" s="276"/>
    </row>
    <row r="7132" spans="19:23">
      <c r="S7132" s="275"/>
      <c r="T7132" s="274"/>
      <c r="W7132" s="276"/>
    </row>
    <row r="7133" spans="19:23">
      <c r="S7133" s="275"/>
      <c r="T7133" s="274"/>
      <c r="W7133" s="276"/>
    </row>
    <row r="7134" spans="19:23">
      <c r="S7134" s="275"/>
      <c r="T7134" s="274"/>
      <c r="W7134" s="276"/>
    </row>
    <row r="7135" spans="19:23">
      <c r="S7135" s="275"/>
      <c r="T7135" s="274"/>
      <c r="W7135" s="276"/>
    </row>
    <row r="7136" spans="19:23">
      <c r="S7136" s="275"/>
      <c r="T7136" s="274"/>
      <c r="W7136" s="276"/>
    </row>
    <row r="7137" spans="19:23">
      <c r="S7137" s="275"/>
      <c r="T7137" s="274"/>
      <c r="W7137" s="276"/>
    </row>
    <row r="7138" spans="19:23">
      <c r="S7138" s="275"/>
      <c r="T7138" s="274"/>
      <c r="W7138" s="276"/>
    </row>
    <row r="7139" spans="19:23">
      <c r="S7139" s="275"/>
      <c r="T7139" s="274"/>
      <c r="W7139" s="276"/>
    </row>
    <row r="7140" spans="19:23">
      <c r="S7140" s="275"/>
      <c r="T7140" s="274"/>
      <c r="W7140" s="276"/>
    </row>
    <row r="7141" spans="19:23">
      <c r="S7141" s="275"/>
      <c r="T7141" s="274"/>
      <c r="W7141" s="276"/>
    </row>
    <row r="7142" spans="19:23">
      <c r="S7142" s="275"/>
      <c r="T7142" s="274"/>
      <c r="W7142" s="276"/>
    </row>
    <row r="7143" spans="19:23">
      <c r="S7143" s="275"/>
      <c r="T7143" s="274"/>
      <c r="W7143" s="276"/>
    </row>
    <row r="7144" spans="19:23">
      <c r="S7144" s="275"/>
      <c r="T7144" s="274"/>
      <c r="W7144" s="276"/>
    </row>
    <row r="7145" spans="19:23">
      <c r="S7145" s="275"/>
      <c r="T7145" s="274"/>
      <c r="W7145" s="276"/>
    </row>
    <row r="7146" spans="19:23">
      <c r="S7146" s="275"/>
      <c r="T7146" s="274"/>
      <c r="W7146" s="276"/>
    </row>
    <row r="7147" spans="19:23">
      <c r="S7147" s="275"/>
      <c r="T7147" s="274"/>
      <c r="W7147" s="276"/>
    </row>
    <row r="7148" spans="19:23">
      <c r="S7148" s="275"/>
      <c r="T7148" s="274"/>
      <c r="W7148" s="276"/>
    </row>
    <row r="7149" spans="19:23">
      <c r="S7149" s="275"/>
      <c r="T7149" s="274"/>
      <c r="W7149" s="276"/>
    </row>
    <row r="7150" spans="19:23">
      <c r="S7150" s="275"/>
      <c r="T7150" s="274"/>
      <c r="W7150" s="276"/>
    </row>
    <row r="7151" spans="19:23">
      <c r="S7151" s="275"/>
      <c r="T7151" s="274"/>
      <c r="W7151" s="276"/>
    </row>
    <row r="7152" spans="19:23">
      <c r="S7152" s="275"/>
      <c r="T7152" s="274"/>
      <c r="W7152" s="276"/>
    </row>
    <row r="7153" spans="19:23">
      <c r="S7153" s="275"/>
      <c r="T7153" s="274"/>
      <c r="W7153" s="276"/>
    </row>
    <row r="7154" spans="19:23">
      <c r="S7154" s="275"/>
      <c r="T7154" s="274"/>
      <c r="W7154" s="276"/>
    </row>
    <row r="7155" spans="19:23">
      <c r="S7155" s="275"/>
      <c r="T7155" s="274"/>
      <c r="W7155" s="276"/>
    </row>
    <row r="7156" spans="19:23">
      <c r="S7156" s="275"/>
      <c r="T7156" s="274"/>
      <c r="W7156" s="276"/>
    </row>
    <row r="7157" spans="19:23">
      <c r="S7157" s="275"/>
      <c r="T7157" s="274"/>
      <c r="W7157" s="276"/>
    </row>
    <row r="7158" spans="19:23">
      <c r="S7158" s="275"/>
      <c r="T7158" s="274"/>
      <c r="W7158" s="276"/>
    </row>
    <row r="7159" spans="19:23">
      <c r="S7159" s="275"/>
      <c r="T7159" s="274"/>
      <c r="W7159" s="276"/>
    </row>
    <row r="7160" spans="19:23">
      <c r="S7160" s="275"/>
      <c r="T7160" s="274"/>
      <c r="W7160" s="276"/>
    </row>
    <row r="7161" spans="19:23">
      <c r="S7161" s="275"/>
      <c r="T7161" s="274"/>
      <c r="W7161" s="276"/>
    </row>
    <row r="7162" spans="19:23">
      <c r="S7162" s="275"/>
      <c r="T7162" s="274"/>
      <c r="W7162" s="276"/>
    </row>
    <row r="7163" spans="19:23">
      <c r="S7163" s="275"/>
      <c r="T7163" s="274"/>
      <c r="W7163" s="276"/>
    </row>
    <row r="7164" spans="19:23">
      <c r="S7164" s="275"/>
      <c r="T7164" s="274"/>
      <c r="W7164" s="276"/>
    </row>
    <row r="7165" spans="19:23">
      <c r="S7165" s="275"/>
      <c r="T7165" s="274"/>
      <c r="W7165" s="276"/>
    </row>
    <row r="7166" spans="19:23">
      <c r="S7166" s="275"/>
      <c r="T7166" s="274"/>
      <c r="W7166" s="276"/>
    </row>
    <row r="7167" spans="19:23">
      <c r="S7167" s="275"/>
      <c r="T7167" s="274"/>
      <c r="W7167" s="276"/>
    </row>
    <row r="7168" spans="19:23">
      <c r="S7168" s="275"/>
      <c r="T7168" s="274"/>
      <c r="W7168" s="276"/>
    </row>
    <row r="7169" spans="19:23">
      <c r="S7169" s="275"/>
      <c r="T7169" s="274"/>
      <c r="W7169" s="276"/>
    </row>
    <row r="7170" spans="19:23">
      <c r="S7170" s="275"/>
      <c r="T7170" s="274"/>
      <c r="W7170" s="276"/>
    </row>
    <row r="7171" spans="19:23">
      <c r="S7171" s="275"/>
      <c r="T7171" s="274"/>
      <c r="W7171" s="276"/>
    </row>
    <row r="7172" spans="19:23">
      <c r="S7172" s="275"/>
      <c r="T7172" s="274"/>
      <c r="W7172" s="276"/>
    </row>
    <row r="7173" spans="19:23">
      <c r="S7173" s="275"/>
      <c r="T7173" s="274"/>
      <c r="W7173" s="276"/>
    </row>
    <row r="7174" spans="19:23">
      <c r="S7174" s="275"/>
      <c r="T7174" s="274"/>
      <c r="W7174" s="276"/>
    </row>
    <row r="7175" spans="19:23">
      <c r="S7175" s="275"/>
      <c r="T7175" s="274"/>
      <c r="W7175" s="276"/>
    </row>
    <row r="7176" spans="19:23">
      <c r="S7176" s="275"/>
      <c r="T7176" s="274"/>
      <c r="W7176" s="276"/>
    </row>
    <row r="7177" spans="19:23">
      <c r="S7177" s="275"/>
      <c r="T7177" s="274"/>
      <c r="W7177" s="276"/>
    </row>
    <row r="7178" spans="19:23">
      <c r="S7178" s="275"/>
      <c r="T7178" s="274"/>
      <c r="W7178" s="276"/>
    </row>
    <row r="7179" spans="19:23">
      <c r="S7179" s="275"/>
      <c r="T7179" s="274"/>
      <c r="W7179" s="276"/>
    </row>
    <row r="7180" spans="19:23">
      <c r="S7180" s="275"/>
      <c r="T7180" s="274"/>
      <c r="W7180" s="276"/>
    </row>
    <row r="7181" spans="19:23">
      <c r="S7181" s="275"/>
      <c r="T7181" s="274"/>
      <c r="W7181" s="276"/>
    </row>
    <row r="7182" spans="19:23">
      <c r="S7182" s="275"/>
      <c r="T7182" s="274"/>
      <c r="W7182" s="276"/>
    </row>
    <row r="7183" spans="19:23">
      <c r="S7183" s="275"/>
      <c r="T7183" s="274"/>
      <c r="W7183" s="276"/>
    </row>
    <row r="7184" spans="19:23">
      <c r="S7184" s="275"/>
      <c r="T7184" s="274"/>
      <c r="W7184" s="276"/>
    </row>
    <row r="7185" spans="19:23">
      <c r="S7185" s="275"/>
      <c r="T7185" s="274"/>
      <c r="W7185" s="276"/>
    </row>
    <row r="7186" spans="19:23">
      <c r="S7186" s="275"/>
      <c r="T7186" s="274"/>
      <c r="W7186" s="276"/>
    </row>
    <row r="7187" spans="19:23">
      <c r="S7187" s="275"/>
      <c r="T7187" s="274"/>
      <c r="W7187" s="276"/>
    </row>
    <row r="7188" spans="19:23">
      <c r="S7188" s="275"/>
      <c r="T7188" s="274"/>
      <c r="W7188" s="276"/>
    </row>
    <row r="7189" spans="19:23">
      <c r="S7189" s="275"/>
      <c r="T7189" s="274"/>
      <c r="W7189" s="276"/>
    </row>
    <row r="7190" spans="19:23">
      <c r="S7190" s="275"/>
      <c r="T7190" s="274"/>
      <c r="W7190" s="276"/>
    </row>
    <row r="7191" spans="19:23">
      <c r="S7191" s="275"/>
      <c r="T7191" s="274"/>
      <c r="W7191" s="276"/>
    </row>
    <row r="7192" spans="19:23">
      <c r="S7192" s="275"/>
      <c r="T7192" s="274"/>
      <c r="W7192" s="276"/>
    </row>
    <row r="7193" spans="19:23">
      <c r="S7193" s="275"/>
      <c r="T7193" s="274"/>
      <c r="W7193" s="276"/>
    </row>
    <row r="7194" spans="19:23">
      <c r="S7194" s="275"/>
      <c r="T7194" s="274"/>
      <c r="W7194" s="276"/>
    </row>
    <row r="7195" spans="19:23">
      <c r="S7195" s="275"/>
      <c r="T7195" s="274"/>
      <c r="W7195" s="276"/>
    </row>
    <row r="7196" spans="19:23">
      <c r="S7196" s="275"/>
      <c r="T7196" s="274"/>
      <c r="W7196" s="276"/>
    </row>
    <row r="7197" spans="19:23">
      <c r="S7197" s="275"/>
      <c r="T7197" s="274"/>
      <c r="W7197" s="276"/>
    </row>
    <row r="7198" spans="19:23">
      <c r="S7198" s="275"/>
      <c r="T7198" s="274"/>
      <c r="W7198" s="276"/>
    </row>
    <row r="7199" spans="19:23">
      <c r="S7199" s="275"/>
      <c r="T7199" s="274"/>
      <c r="W7199" s="276"/>
    </row>
    <row r="7200" spans="19:23">
      <c r="S7200" s="275"/>
      <c r="T7200" s="274"/>
      <c r="W7200" s="276"/>
    </row>
    <row r="7201" spans="19:23">
      <c r="S7201" s="275"/>
      <c r="T7201" s="274"/>
      <c r="W7201" s="276"/>
    </row>
    <row r="7202" spans="19:23">
      <c r="S7202" s="275"/>
      <c r="T7202" s="274"/>
      <c r="W7202" s="276"/>
    </row>
    <row r="7203" spans="19:23">
      <c r="S7203" s="275"/>
      <c r="T7203" s="274"/>
      <c r="W7203" s="276"/>
    </row>
    <row r="7204" spans="19:23">
      <c r="S7204" s="275"/>
      <c r="T7204" s="274"/>
      <c r="W7204" s="276"/>
    </row>
    <row r="7205" spans="19:23">
      <c r="S7205" s="275"/>
      <c r="T7205" s="274"/>
      <c r="W7205" s="276"/>
    </row>
    <row r="7206" spans="19:23">
      <c r="S7206" s="275"/>
      <c r="T7206" s="274"/>
      <c r="W7206" s="276"/>
    </row>
    <row r="7207" spans="19:23">
      <c r="S7207" s="275"/>
      <c r="T7207" s="274"/>
      <c r="W7207" s="276"/>
    </row>
    <row r="7208" spans="19:23">
      <c r="S7208" s="275"/>
      <c r="T7208" s="274"/>
      <c r="W7208" s="276"/>
    </row>
    <row r="7209" spans="19:23">
      <c r="S7209" s="275"/>
      <c r="T7209" s="274"/>
      <c r="W7209" s="276"/>
    </row>
    <row r="7210" spans="19:23">
      <c r="S7210" s="275"/>
      <c r="T7210" s="274"/>
      <c r="W7210" s="276"/>
    </row>
    <row r="7211" spans="19:23">
      <c r="S7211" s="275"/>
      <c r="T7211" s="274"/>
      <c r="W7211" s="276"/>
    </row>
    <row r="7212" spans="19:23">
      <c r="S7212" s="275"/>
      <c r="T7212" s="274"/>
      <c r="W7212" s="276"/>
    </row>
    <row r="7213" spans="19:23">
      <c r="S7213" s="275"/>
      <c r="T7213" s="274"/>
      <c r="W7213" s="276"/>
    </row>
    <row r="7214" spans="19:23">
      <c r="S7214" s="275"/>
      <c r="T7214" s="274"/>
      <c r="W7214" s="276"/>
    </row>
    <row r="7215" spans="19:23">
      <c r="S7215" s="275"/>
      <c r="T7215" s="274"/>
      <c r="W7215" s="276"/>
    </row>
    <row r="7216" spans="19:23">
      <c r="S7216" s="275"/>
      <c r="T7216" s="274"/>
      <c r="W7216" s="276"/>
    </row>
    <row r="7217" spans="19:23">
      <c r="S7217" s="275"/>
      <c r="T7217" s="274"/>
      <c r="W7217" s="276"/>
    </row>
    <row r="7218" spans="19:23">
      <c r="S7218" s="275"/>
      <c r="T7218" s="274"/>
      <c r="W7218" s="276"/>
    </row>
    <row r="7219" spans="19:23">
      <c r="S7219" s="275"/>
      <c r="T7219" s="274"/>
      <c r="W7219" s="276"/>
    </row>
    <row r="7220" spans="19:23">
      <c r="S7220" s="275"/>
      <c r="T7220" s="274"/>
      <c r="W7220" s="276"/>
    </row>
    <row r="7221" spans="19:23">
      <c r="S7221" s="275"/>
      <c r="T7221" s="274"/>
      <c r="W7221" s="276"/>
    </row>
    <row r="7222" spans="19:23">
      <c r="S7222" s="275"/>
      <c r="T7222" s="274"/>
      <c r="W7222" s="276"/>
    </row>
    <row r="7223" spans="19:23">
      <c r="S7223" s="275"/>
      <c r="T7223" s="274"/>
      <c r="W7223" s="276"/>
    </row>
    <row r="7224" spans="19:23">
      <c r="S7224" s="275"/>
      <c r="T7224" s="274"/>
      <c r="W7224" s="276"/>
    </row>
    <row r="7225" spans="19:23">
      <c r="S7225" s="275"/>
      <c r="T7225" s="274"/>
      <c r="W7225" s="276"/>
    </row>
    <row r="7226" spans="19:23">
      <c r="S7226" s="275"/>
      <c r="T7226" s="274"/>
      <c r="W7226" s="276"/>
    </row>
    <row r="7227" spans="19:23">
      <c r="S7227" s="275"/>
      <c r="T7227" s="274"/>
      <c r="W7227" s="276"/>
    </row>
    <row r="7228" spans="19:23">
      <c r="S7228" s="275"/>
      <c r="T7228" s="274"/>
      <c r="W7228" s="276"/>
    </row>
    <row r="7229" spans="19:23">
      <c r="S7229" s="275"/>
      <c r="T7229" s="274"/>
      <c r="W7229" s="276"/>
    </row>
    <row r="7230" spans="19:23">
      <c r="S7230" s="275"/>
      <c r="T7230" s="274"/>
      <c r="W7230" s="276"/>
    </row>
    <row r="7231" spans="19:23">
      <c r="S7231" s="275"/>
      <c r="T7231" s="274"/>
      <c r="W7231" s="276"/>
    </row>
    <row r="7232" spans="19:23">
      <c r="S7232" s="275"/>
      <c r="T7232" s="274"/>
      <c r="W7232" s="276"/>
    </row>
    <row r="7233" spans="19:23">
      <c r="S7233" s="275"/>
      <c r="T7233" s="274"/>
      <c r="W7233" s="276"/>
    </row>
    <row r="7234" spans="19:23">
      <c r="S7234" s="275"/>
      <c r="T7234" s="274"/>
      <c r="W7234" s="276"/>
    </row>
    <row r="7235" spans="19:23">
      <c r="S7235" s="275"/>
      <c r="T7235" s="274"/>
      <c r="W7235" s="276"/>
    </row>
    <row r="7236" spans="19:23">
      <c r="S7236" s="275"/>
      <c r="T7236" s="274"/>
      <c r="W7236" s="276"/>
    </row>
    <row r="7237" spans="19:23">
      <c r="S7237" s="275"/>
      <c r="T7237" s="274"/>
      <c r="W7237" s="276"/>
    </row>
    <row r="7238" spans="19:23">
      <c r="S7238" s="275"/>
      <c r="T7238" s="274"/>
      <c r="W7238" s="276"/>
    </row>
    <row r="7239" spans="19:23">
      <c r="S7239" s="275"/>
      <c r="T7239" s="274"/>
      <c r="W7239" s="276"/>
    </row>
    <row r="7240" spans="19:23">
      <c r="S7240" s="275"/>
      <c r="T7240" s="274"/>
      <c r="W7240" s="276"/>
    </row>
    <row r="7241" spans="19:23">
      <c r="S7241" s="275"/>
      <c r="T7241" s="274"/>
      <c r="W7241" s="276"/>
    </row>
    <row r="7242" spans="19:23">
      <c r="S7242" s="275"/>
      <c r="T7242" s="274"/>
      <c r="W7242" s="276"/>
    </row>
    <row r="7243" spans="19:23">
      <c r="S7243" s="275"/>
      <c r="T7243" s="274"/>
      <c r="W7243" s="276"/>
    </row>
    <row r="7244" spans="19:23">
      <c r="S7244" s="275"/>
      <c r="T7244" s="274"/>
      <c r="W7244" s="276"/>
    </row>
    <row r="7245" spans="19:23">
      <c r="S7245" s="275"/>
      <c r="T7245" s="274"/>
      <c r="W7245" s="276"/>
    </row>
    <row r="7246" spans="19:23">
      <c r="S7246" s="275"/>
      <c r="T7246" s="274"/>
      <c r="W7246" s="276"/>
    </row>
    <row r="7247" spans="19:23">
      <c r="S7247" s="275"/>
      <c r="T7247" s="274"/>
      <c r="W7247" s="276"/>
    </row>
    <row r="7248" spans="19:23">
      <c r="S7248" s="275"/>
      <c r="T7248" s="274"/>
      <c r="W7248" s="276"/>
    </row>
    <row r="7249" spans="19:23">
      <c r="S7249" s="275"/>
      <c r="T7249" s="274"/>
      <c r="W7249" s="276"/>
    </row>
    <row r="7250" spans="19:23">
      <c r="S7250" s="275"/>
      <c r="T7250" s="274"/>
      <c r="W7250" s="276"/>
    </row>
    <row r="7251" spans="19:23">
      <c r="S7251" s="275"/>
      <c r="T7251" s="274"/>
      <c r="W7251" s="276"/>
    </row>
    <row r="7252" spans="19:23">
      <c r="S7252" s="275"/>
      <c r="T7252" s="274"/>
      <c r="W7252" s="276"/>
    </row>
    <row r="7253" spans="19:23">
      <c r="S7253" s="275"/>
      <c r="T7253" s="274"/>
      <c r="W7253" s="276"/>
    </row>
    <row r="7254" spans="19:23">
      <c r="S7254" s="275"/>
      <c r="T7254" s="274"/>
      <c r="W7254" s="276"/>
    </row>
    <row r="7255" spans="19:23">
      <c r="S7255" s="275"/>
      <c r="T7255" s="274"/>
      <c r="W7255" s="276"/>
    </row>
    <row r="7256" spans="19:23">
      <c r="S7256" s="275"/>
      <c r="T7256" s="274"/>
      <c r="W7256" s="276"/>
    </row>
    <row r="7257" spans="19:23">
      <c r="S7257" s="275"/>
      <c r="T7257" s="274"/>
      <c r="W7257" s="276"/>
    </row>
    <row r="7258" spans="19:23">
      <c r="S7258" s="275"/>
      <c r="T7258" s="274"/>
      <c r="W7258" s="276"/>
    </row>
    <row r="7259" spans="19:23">
      <c r="S7259" s="275"/>
      <c r="T7259" s="274"/>
      <c r="W7259" s="276"/>
    </row>
    <row r="7260" spans="19:23">
      <c r="S7260" s="275"/>
      <c r="T7260" s="274"/>
      <c r="W7260" s="276"/>
    </row>
    <row r="7261" spans="19:23">
      <c r="S7261" s="275"/>
      <c r="T7261" s="274"/>
      <c r="W7261" s="276"/>
    </row>
    <row r="7262" spans="19:23">
      <c r="S7262" s="275"/>
      <c r="T7262" s="274"/>
      <c r="W7262" s="276"/>
    </row>
    <row r="7263" spans="19:23">
      <c r="S7263" s="275"/>
      <c r="T7263" s="274"/>
      <c r="W7263" s="276"/>
    </row>
    <row r="7264" spans="19:23">
      <c r="S7264" s="275"/>
      <c r="T7264" s="274"/>
      <c r="W7264" s="276"/>
    </row>
    <row r="7265" spans="19:23">
      <c r="S7265" s="275"/>
      <c r="T7265" s="274"/>
      <c r="W7265" s="276"/>
    </row>
    <row r="7266" spans="19:23">
      <c r="S7266" s="275"/>
      <c r="T7266" s="274"/>
      <c r="W7266" s="276"/>
    </row>
    <row r="7267" spans="19:23">
      <c r="S7267" s="275"/>
      <c r="T7267" s="274"/>
      <c r="W7267" s="276"/>
    </row>
    <row r="7268" spans="19:23">
      <c r="S7268" s="275"/>
      <c r="T7268" s="274"/>
      <c r="W7268" s="276"/>
    </row>
    <row r="7269" spans="19:23">
      <c r="S7269" s="275"/>
      <c r="T7269" s="274"/>
      <c r="W7269" s="276"/>
    </row>
    <row r="7270" spans="19:23">
      <c r="S7270" s="275"/>
      <c r="T7270" s="274"/>
      <c r="W7270" s="276"/>
    </row>
    <row r="7271" spans="19:23">
      <c r="S7271" s="275"/>
      <c r="T7271" s="274"/>
      <c r="W7271" s="276"/>
    </row>
    <row r="7272" spans="19:23">
      <c r="S7272" s="275"/>
      <c r="T7272" s="274"/>
      <c r="W7272" s="276"/>
    </row>
    <row r="7273" spans="19:23">
      <c r="S7273" s="275"/>
      <c r="T7273" s="274"/>
      <c r="W7273" s="276"/>
    </row>
    <row r="7274" spans="19:23">
      <c r="S7274" s="275"/>
      <c r="T7274" s="274"/>
      <c r="W7274" s="276"/>
    </row>
    <row r="7275" spans="19:23">
      <c r="S7275" s="275"/>
      <c r="T7275" s="274"/>
      <c r="W7275" s="276"/>
    </row>
    <row r="7276" spans="19:23">
      <c r="S7276" s="275"/>
      <c r="T7276" s="274"/>
      <c r="W7276" s="276"/>
    </row>
    <row r="7277" spans="19:23">
      <c r="S7277" s="275"/>
      <c r="T7277" s="274"/>
      <c r="W7277" s="276"/>
    </row>
    <row r="7278" spans="19:23">
      <c r="S7278" s="275"/>
      <c r="T7278" s="274"/>
      <c r="W7278" s="276"/>
    </row>
    <row r="7279" spans="19:23">
      <c r="S7279" s="275"/>
      <c r="T7279" s="274"/>
      <c r="W7279" s="276"/>
    </row>
    <row r="7280" spans="19:23">
      <c r="S7280" s="275"/>
      <c r="T7280" s="274"/>
      <c r="W7280" s="276"/>
    </row>
    <row r="7281" spans="19:23">
      <c r="S7281" s="275"/>
      <c r="T7281" s="274"/>
      <c r="W7281" s="276"/>
    </row>
    <row r="7282" spans="19:23">
      <c r="S7282" s="275"/>
      <c r="T7282" s="274"/>
      <c r="W7282" s="276"/>
    </row>
    <row r="7283" spans="19:23">
      <c r="S7283" s="275"/>
      <c r="T7283" s="274"/>
      <c r="W7283" s="276"/>
    </row>
    <row r="7284" spans="19:23">
      <c r="S7284" s="275"/>
      <c r="T7284" s="274"/>
      <c r="W7284" s="276"/>
    </row>
    <row r="7285" spans="19:23">
      <c r="S7285" s="275"/>
      <c r="T7285" s="274"/>
      <c r="W7285" s="276"/>
    </row>
    <row r="7286" spans="19:23">
      <c r="S7286" s="275"/>
      <c r="T7286" s="274"/>
      <c r="W7286" s="276"/>
    </row>
    <row r="7287" spans="19:23">
      <c r="S7287" s="275"/>
      <c r="T7287" s="274"/>
      <c r="W7287" s="276"/>
    </row>
    <row r="7288" spans="19:23">
      <c r="S7288" s="275"/>
      <c r="T7288" s="274"/>
      <c r="W7288" s="276"/>
    </row>
    <row r="7289" spans="19:23">
      <c r="S7289" s="275"/>
      <c r="T7289" s="274"/>
      <c r="W7289" s="276"/>
    </row>
    <row r="7290" spans="19:23">
      <c r="S7290" s="275"/>
      <c r="T7290" s="274"/>
      <c r="W7290" s="276"/>
    </row>
    <row r="7291" spans="19:23">
      <c r="S7291" s="275"/>
      <c r="T7291" s="274"/>
      <c r="W7291" s="276"/>
    </row>
    <row r="7292" spans="19:23">
      <c r="S7292" s="275"/>
      <c r="T7292" s="274"/>
      <c r="W7292" s="276"/>
    </row>
    <row r="7293" spans="19:23">
      <c r="S7293" s="275"/>
      <c r="T7293" s="274"/>
      <c r="W7293" s="276"/>
    </row>
    <row r="7294" spans="19:23">
      <c r="S7294" s="275"/>
      <c r="T7294" s="274"/>
      <c r="W7294" s="276"/>
    </row>
    <row r="7295" spans="19:23">
      <c r="S7295" s="275"/>
      <c r="T7295" s="274"/>
      <c r="W7295" s="276"/>
    </row>
    <row r="7296" spans="19:23">
      <c r="S7296" s="275"/>
      <c r="T7296" s="274"/>
      <c r="W7296" s="276"/>
    </row>
    <row r="7297" spans="19:23">
      <c r="S7297" s="275"/>
      <c r="T7297" s="274"/>
      <c r="W7297" s="276"/>
    </row>
    <row r="7298" spans="19:23">
      <c r="S7298" s="275"/>
      <c r="T7298" s="274"/>
      <c r="W7298" s="276"/>
    </row>
    <row r="7299" spans="19:23">
      <c r="S7299" s="275"/>
      <c r="T7299" s="274"/>
      <c r="W7299" s="276"/>
    </row>
    <row r="7300" spans="19:23">
      <c r="S7300" s="275"/>
      <c r="T7300" s="274"/>
      <c r="W7300" s="276"/>
    </row>
    <row r="7301" spans="19:23">
      <c r="S7301" s="275"/>
      <c r="T7301" s="274"/>
      <c r="W7301" s="276"/>
    </row>
    <row r="7302" spans="19:23">
      <c r="S7302" s="275"/>
      <c r="T7302" s="274"/>
      <c r="W7302" s="276"/>
    </row>
    <row r="7303" spans="19:23">
      <c r="S7303" s="275"/>
      <c r="T7303" s="274"/>
      <c r="W7303" s="276"/>
    </row>
    <row r="7304" spans="19:23">
      <c r="S7304" s="275"/>
      <c r="T7304" s="274"/>
      <c r="W7304" s="276"/>
    </row>
    <row r="7305" spans="19:23">
      <c r="S7305" s="275"/>
      <c r="T7305" s="274"/>
      <c r="W7305" s="276"/>
    </row>
    <row r="7306" spans="19:23">
      <c r="S7306" s="275"/>
      <c r="T7306" s="274"/>
      <c r="W7306" s="276"/>
    </row>
    <row r="7307" spans="19:23">
      <c r="S7307" s="275"/>
      <c r="T7307" s="274"/>
      <c r="W7307" s="276"/>
    </row>
    <row r="7308" spans="19:23">
      <c r="S7308" s="275"/>
      <c r="T7308" s="274"/>
      <c r="W7308" s="276"/>
    </row>
    <row r="7309" spans="19:23">
      <c r="S7309" s="275"/>
      <c r="T7309" s="274"/>
      <c r="W7309" s="276"/>
    </row>
    <row r="7310" spans="19:23">
      <c r="S7310" s="275"/>
      <c r="T7310" s="274"/>
      <c r="W7310" s="276"/>
    </row>
    <row r="7311" spans="19:23">
      <c r="S7311" s="275"/>
      <c r="T7311" s="274"/>
      <c r="W7311" s="276"/>
    </row>
    <row r="7312" spans="19:23">
      <c r="S7312" s="275"/>
      <c r="T7312" s="274"/>
      <c r="W7312" s="276"/>
    </row>
    <row r="7313" spans="19:23">
      <c r="S7313" s="275"/>
      <c r="T7313" s="274"/>
      <c r="W7313" s="276"/>
    </row>
    <row r="7314" spans="19:23">
      <c r="S7314" s="275"/>
      <c r="T7314" s="274"/>
      <c r="W7314" s="276"/>
    </row>
    <row r="7315" spans="19:23">
      <c r="S7315" s="275"/>
      <c r="T7315" s="274"/>
      <c r="W7315" s="276"/>
    </row>
    <row r="7316" spans="19:23">
      <c r="S7316" s="275"/>
      <c r="T7316" s="274"/>
      <c r="W7316" s="276"/>
    </row>
    <row r="7317" spans="19:23">
      <c r="S7317" s="275"/>
      <c r="T7317" s="274"/>
      <c r="W7317" s="276"/>
    </row>
    <row r="7318" spans="19:23">
      <c r="S7318" s="275"/>
      <c r="T7318" s="274"/>
      <c r="W7318" s="276"/>
    </row>
    <row r="7319" spans="19:23">
      <c r="S7319" s="275"/>
      <c r="T7319" s="274"/>
      <c r="W7319" s="276"/>
    </row>
    <row r="7320" spans="19:23">
      <c r="S7320" s="275"/>
      <c r="T7320" s="274"/>
      <c r="W7320" s="276"/>
    </row>
    <row r="7321" spans="19:23">
      <c r="S7321" s="275"/>
      <c r="T7321" s="274"/>
      <c r="W7321" s="276"/>
    </row>
    <row r="7322" spans="19:23">
      <c r="S7322" s="275"/>
      <c r="T7322" s="274"/>
      <c r="W7322" s="276"/>
    </row>
    <row r="7323" spans="19:23">
      <c r="S7323" s="275"/>
      <c r="T7323" s="274"/>
      <c r="W7323" s="276"/>
    </row>
    <row r="7324" spans="19:23">
      <c r="S7324" s="275"/>
      <c r="T7324" s="274"/>
      <c r="W7324" s="276"/>
    </row>
    <row r="7325" spans="19:23">
      <c r="S7325" s="275"/>
      <c r="T7325" s="274"/>
      <c r="W7325" s="276"/>
    </row>
    <row r="7326" spans="19:23">
      <c r="S7326" s="275"/>
      <c r="T7326" s="274"/>
      <c r="W7326" s="276"/>
    </row>
    <row r="7327" spans="19:23">
      <c r="S7327" s="275"/>
      <c r="T7327" s="274"/>
      <c r="W7327" s="276"/>
    </row>
    <row r="7328" spans="19:23">
      <c r="S7328" s="275"/>
      <c r="T7328" s="274"/>
      <c r="W7328" s="276"/>
    </row>
    <row r="7329" spans="19:23">
      <c r="S7329" s="275"/>
      <c r="T7329" s="274"/>
      <c r="W7329" s="276"/>
    </row>
    <row r="7330" spans="19:23">
      <c r="S7330" s="275"/>
      <c r="T7330" s="274"/>
      <c r="W7330" s="276"/>
    </row>
    <row r="7331" spans="19:23">
      <c r="S7331" s="275"/>
      <c r="T7331" s="274"/>
      <c r="W7331" s="276"/>
    </row>
    <row r="7332" spans="19:23">
      <c r="S7332" s="275"/>
      <c r="T7332" s="274"/>
      <c r="W7332" s="276"/>
    </row>
    <row r="7333" spans="19:23">
      <c r="S7333" s="275"/>
      <c r="T7333" s="274"/>
      <c r="W7333" s="276"/>
    </row>
    <row r="7334" spans="19:23">
      <c r="S7334" s="275"/>
      <c r="T7334" s="274"/>
      <c r="W7334" s="276"/>
    </row>
    <row r="7335" spans="19:23">
      <c r="S7335" s="275"/>
      <c r="T7335" s="274"/>
      <c r="W7335" s="276"/>
    </row>
    <row r="7336" spans="19:23">
      <c r="S7336" s="275"/>
      <c r="T7336" s="274"/>
      <c r="W7336" s="276"/>
    </row>
    <row r="7337" spans="19:23">
      <c r="S7337" s="275"/>
      <c r="T7337" s="274"/>
      <c r="W7337" s="276"/>
    </row>
    <row r="7338" spans="19:23">
      <c r="S7338" s="275"/>
      <c r="T7338" s="274"/>
      <c r="W7338" s="276"/>
    </row>
    <row r="7339" spans="19:23">
      <c r="S7339" s="275"/>
      <c r="T7339" s="274"/>
      <c r="W7339" s="276"/>
    </row>
    <row r="7340" spans="19:23">
      <c r="S7340" s="275"/>
      <c r="T7340" s="274"/>
      <c r="W7340" s="276"/>
    </row>
    <row r="7341" spans="19:23">
      <c r="S7341" s="275"/>
      <c r="T7341" s="274"/>
      <c r="W7341" s="276"/>
    </row>
    <row r="7342" spans="19:23">
      <c r="S7342" s="275"/>
      <c r="T7342" s="274"/>
      <c r="W7342" s="276"/>
    </row>
    <row r="7343" spans="19:23">
      <c r="S7343" s="275"/>
      <c r="T7343" s="274"/>
      <c r="W7343" s="276"/>
    </row>
    <row r="7344" spans="19:23">
      <c r="S7344" s="275"/>
      <c r="T7344" s="274"/>
      <c r="W7344" s="276"/>
    </row>
    <row r="7345" spans="19:23">
      <c r="S7345" s="275"/>
      <c r="T7345" s="274"/>
      <c r="W7345" s="276"/>
    </row>
    <row r="7346" spans="19:23">
      <c r="S7346" s="275"/>
      <c r="T7346" s="274"/>
      <c r="W7346" s="276"/>
    </row>
    <row r="7347" spans="19:23">
      <c r="S7347" s="275"/>
      <c r="T7347" s="274"/>
      <c r="W7347" s="276"/>
    </row>
    <row r="7348" spans="19:23">
      <c r="S7348" s="275"/>
      <c r="T7348" s="274"/>
      <c r="W7348" s="276"/>
    </row>
    <row r="7349" spans="19:23">
      <c r="S7349" s="275"/>
      <c r="T7349" s="274"/>
      <c r="W7349" s="276"/>
    </row>
    <row r="7350" spans="19:23">
      <c r="S7350" s="275"/>
      <c r="T7350" s="274"/>
      <c r="W7350" s="276"/>
    </row>
    <row r="7351" spans="19:23">
      <c r="S7351" s="275"/>
      <c r="T7351" s="274"/>
      <c r="W7351" s="276"/>
    </row>
    <row r="7352" spans="19:23">
      <c r="S7352" s="275"/>
      <c r="T7352" s="274"/>
      <c r="W7352" s="276"/>
    </row>
    <row r="7353" spans="19:23">
      <c r="S7353" s="275"/>
      <c r="T7353" s="274"/>
      <c r="W7353" s="276"/>
    </row>
    <row r="7354" spans="19:23">
      <c r="S7354" s="275"/>
      <c r="T7354" s="274"/>
      <c r="W7354" s="276"/>
    </row>
    <row r="7355" spans="19:23">
      <c r="S7355" s="275"/>
      <c r="T7355" s="274"/>
      <c r="W7355" s="276"/>
    </row>
    <row r="7356" spans="19:23">
      <c r="S7356" s="275"/>
      <c r="T7356" s="274"/>
      <c r="W7356" s="276"/>
    </row>
    <row r="7357" spans="19:23">
      <c r="S7357" s="275"/>
      <c r="T7357" s="274"/>
      <c r="W7357" s="276"/>
    </row>
    <row r="7358" spans="19:23">
      <c r="S7358" s="275"/>
      <c r="T7358" s="274"/>
      <c r="W7358" s="276"/>
    </row>
    <row r="7359" spans="19:23">
      <c r="S7359" s="275"/>
      <c r="T7359" s="274"/>
      <c r="W7359" s="276"/>
    </row>
    <row r="7360" spans="19:23">
      <c r="S7360" s="275"/>
      <c r="T7360" s="274"/>
      <c r="W7360" s="276"/>
    </row>
    <row r="7361" spans="19:23">
      <c r="S7361" s="275"/>
      <c r="T7361" s="274"/>
      <c r="W7361" s="276"/>
    </row>
    <row r="7362" spans="19:23">
      <c r="S7362" s="275"/>
      <c r="T7362" s="274"/>
      <c r="W7362" s="276"/>
    </row>
    <row r="7363" spans="19:23">
      <c r="S7363" s="275"/>
      <c r="T7363" s="274"/>
      <c r="W7363" s="276"/>
    </row>
    <row r="7364" spans="19:23">
      <c r="S7364" s="275"/>
      <c r="T7364" s="274"/>
      <c r="W7364" s="276"/>
    </row>
    <row r="7365" spans="19:23">
      <c r="S7365" s="275"/>
      <c r="T7365" s="274"/>
      <c r="W7365" s="276"/>
    </row>
    <row r="7366" spans="19:23">
      <c r="S7366" s="275"/>
      <c r="T7366" s="274"/>
      <c r="W7366" s="276"/>
    </row>
    <row r="7367" spans="19:23">
      <c r="S7367" s="275"/>
      <c r="T7367" s="274"/>
      <c r="W7367" s="276"/>
    </row>
    <row r="7368" spans="19:23">
      <c r="S7368" s="275"/>
      <c r="T7368" s="274"/>
      <c r="W7368" s="276"/>
    </row>
    <row r="7369" spans="19:23">
      <c r="S7369" s="275"/>
      <c r="T7369" s="274"/>
      <c r="W7369" s="276"/>
    </row>
    <row r="7370" spans="19:23">
      <c r="S7370" s="275"/>
      <c r="T7370" s="274"/>
      <c r="W7370" s="276"/>
    </row>
    <row r="7371" spans="19:23">
      <c r="S7371" s="275"/>
      <c r="T7371" s="274"/>
      <c r="W7371" s="276"/>
    </row>
    <row r="7372" spans="19:23">
      <c r="S7372" s="275"/>
      <c r="T7372" s="274"/>
      <c r="W7372" s="276"/>
    </row>
    <row r="7373" spans="19:23">
      <c r="S7373" s="275"/>
      <c r="T7373" s="274"/>
      <c r="W7373" s="276"/>
    </row>
    <row r="7374" spans="19:23">
      <c r="S7374" s="275"/>
      <c r="T7374" s="274"/>
      <c r="W7374" s="276"/>
    </row>
    <row r="7375" spans="19:23">
      <c r="S7375" s="275"/>
      <c r="T7375" s="274"/>
      <c r="W7375" s="276"/>
    </row>
    <row r="7376" spans="19:23">
      <c r="S7376" s="275"/>
      <c r="T7376" s="274"/>
      <c r="W7376" s="276"/>
    </row>
    <row r="7377" spans="19:23">
      <c r="S7377" s="275"/>
      <c r="T7377" s="274"/>
      <c r="W7377" s="276"/>
    </row>
    <row r="7378" spans="19:23">
      <c r="S7378" s="275"/>
      <c r="T7378" s="274"/>
      <c r="W7378" s="276"/>
    </row>
    <row r="7379" spans="19:23">
      <c r="S7379" s="275"/>
      <c r="T7379" s="274"/>
      <c r="W7379" s="276"/>
    </row>
    <row r="7380" spans="19:23">
      <c r="S7380" s="275"/>
      <c r="T7380" s="274"/>
      <c r="W7380" s="276"/>
    </row>
    <row r="7381" spans="19:23">
      <c r="S7381" s="275"/>
      <c r="T7381" s="274"/>
      <c r="W7381" s="276"/>
    </row>
    <row r="7382" spans="19:23">
      <c r="S7382" s="275"/>
      <c r="T7382" s="274"/>
      <c r="W7382" s="276"/>
    </row>
    <row r="7383" spans="19:23">
      <c r="S7383" s="275"/>
      <c r="T7383" s="274"/>
      <c r="W7383" s="276"/>
    </row>
    <row r="7384" spans="19:23">
      <c r="S7384" s="275"/>
      <c r="T7384" s="274"/>
      <c r="W7384" s="276"/>
    </row>
    <row r="7385" spans="19:23">
      <c r="S7385" s="275"/>
      <c r="T7385" s="274"/>
      <c r="W7385" s="276"/>
    </row>
    <row r="7386" spans="19:23">
      <c r="S7386" s="275"/>
      <c r="T7386" s="274"/>
      <c r="W7386" s="276"/>
    </row>
    <row r="7387" spans="19:23">
      <c r="S7387" s="275"/>
      <c r="T7387" s="274"/>
      <c r="W7387" s="276"/>
    </row>
    <row r="7388" spans="19:23">
      <c r="S7388" s="275"/>
      <c r="T7388" s="274"/>
      <c r="W7388" s="276"/>
    </row>
    <row r="7389" spans="19:23">
      <c r="S7389" s="275"/>
      <c r="T7389" s="274"/>
      <c r="W7389" s="276"/>
    </row>
    <row r="7390" spans="19:23">
      <c r="S7390" s="275"/>
      <c r="T7390" s="274"/>
      <c r="W7390" s="276"/>
    </row>
    <row r="7391" spans="19:23">
      <c r="S7391" s="275"/>
      <c r="T7391" s="274"/>
      <c r="W7391" s="276"/>
    </row>
    <row r="7392" spans="19:23">
      <c r="S7392" s="275"/>
      <c r="T7392" s="274"/>
      <c r="W7392" s="276"/>
    </row>
    <row r="7393" spans="19:23">
      <c r="S7393" s="275"/>
      <c r="T7393" s="274"/>
      <c r="W7393" s="276"/>
    </row>
    <row r="7394" spans="19:23">
      <c r="S7394" s="275"/>
      <c r="T7394" s="274"/>
      <c r="W7394" s="276"/>
    </row>
    <row r="7395" spans="19:23">
      <c r="S7395" s="275"/>
      <c r="T7395" s="274"/>
      <c r="W7395" s="276"/>
    </row>
    <row r="7396" spans="19:23">
      <c r="S7396" s="275"/>
      <c r="T7396" s="274"/>
      <c r="W7396" s="276"/>
    </row>
    <row r="7397" spans="19:23">
      <c r="S7397" s="275"/>
      <c r="T7397" s="274"/>
      <c r="W7397" s="276"/>
    </row>
    <row r="7398" spans="19:23">
      <c r="S7398" s="275"/>
      <c r="T7398" s="274"/>
      <c r="W7398" s="276"/>
    </row>
    <row r="7399" spans="19:23">
      <c r="S7399" s="275"/>
      <c r="T7399" s="274"/>
      <c r="W7399" s="276"/>
    </row>
    <row r="7400" spans="19:23">
      <c r="S7400" s="275"/>
      <c r="T7400" s="274"/>
      <c r="W7400" s="276"/>
    </row>
    <row r="7401" spans="19:23">
      <c r="S7401" s="275"/>
      <c r="T7401" s="274"/>
      <c r="W7401" s="276"/>
    </row>
    <row r="7402" spans="19:23">
      <c r="S7402" s="275"/>
      <c r="T7402" s="274"/>
      <c r="W7402" s="276"/>
    </row>
    <row r="7403" spans="19:23">
      <c r="S7403" s="275"/>
      <c r="T7403" s="274"/>
      <c r="W7403" s="276"/>
    </row>
    <row r="7404" spans="19:23">
      <c r="S7404" s="275"/>
      <c r="T7404" s="274"/>
      <c r="W7404" s="276"/>
    </row>
    <row r="7405" spans="19:23">
      <c r="S7405" s="275"/>
      <c r="T7405" s="274"/>
      <c r="W7405" s="276"/>
    </row>
    <row r="7406" spans="19:23">
      <c r="S7406" s="275"/>
      <c r="T7406" s="274"/>
      <c r="W7406" s="276"/>
    </row>
    <row r="7407" spans="19:23">
      <c r="S7407" s="275"/>
      <c r="T7407" s="274"/>
      <c r="W7407" s="276"/>
    </row>
    <row r="7408" spans="19:23">
      <c r="S7408" s="275"/>
      <c r="T7408" s="274"/>
      <c r="W7408" s="276"/>
    </row>
    <row r="7409" spans="19:23">
      <c r="S7409" s="275"/>
      <c r="T7409" s="274"/>
      <c r="W7409" s="276"/>
    </row>
    <row r="7410" spans="19:23">
      <c r="S7410" s="275"/>
      <c r="T7410" s="274"/>
      <c r="W7410" s="276"/>
    </row>
    <row r="7411" spans="19:23">
      <c r="S7411" s="275"/>
      <c r="T7411" s="274"/>
      <c r="W7411" s="276"/>
    </row>
    <row r="7412" spans="19:23">
      <c r="S7412" s="275"/>
      <c r="T7412" s="274"/>
      <c r="W7412" s="276"/>
    </row>
    <row r="7413" spans="19:23">
      <c r="S7413" s="275"/>
      <c r="T7413" s="274"/>
      <c r="W7413" s="276"/>
    </row>
    <row r="7414" spans="19:23">
      <c r="S7414" s="275"/>
      <c r="T7414" s="274"/>
      <c r="W7414" s="276"/>
    </row>
    <row r="7415" spans="19:23">
      <c r="S7415" s="275"/>
      <c r="T7415" s="274"/>
      <c r="W7415" s="276"/>
    </row>
    <row r="7416" spans="19:23">
      <c r="S7416" s="275"/>
      <c r="T7416" s="274"/>
      <c r="W7416" s="276"/>
    </row>
    <row r="7417" spans="19:23">
      <c r="S7417" s="275"/>
      <c r="T7417" s="274"/>
      <c r="W7417" s="276"/>
    </row>
    <row r="7418" spans="19:23">
      <c r="S7418" s="275"/>
      <c r="T7418" s="274"/>
      <c r="W7418" s="276"/>
    </row>
    <row r="7419" spans="19:23">
      <c r="S7419" s="275"/>
      <c r="T7419" s="274"/>
      <c r="W7419" s="276"/>
    </row>
    <row r="7420" spans="19:23">
      <c r="S7420" s="275"/>
      <c r="T7420" s="274"/>
      <c r="W7420" s="276"/>
    </row>
    <row r="7421" spans="19:23">
      <c r="S7421" s="275"/>
      <c r="T7421" s="274"/>
      <c r="W7421" s="276"/>
    </row>
    <row r="7422" spans="19:23">
      <c r="S7422" s="275"/>
      <c r="T7422" s="274"/>
      <c r="W7422" s="276"/>
    </row>
    <row r="7423" spans="19:23">
      <c r="S7423" s="275"/>
      <c r="T7423" s="274"/>
      <c r="W7423" s="276"/>
    </row>
    <row r="7424" spans="19:23">
      <c r="S7424" s="275"/>
      <c r="T7424" s="274"/>
      <c r="W7424" s="276"/>
    </row>
    <row r="7425" spans="19:23">
      <c r="S7425" s="275"/>
      <c r="T7425" s="274"/>
      <c r="W7425" s="276"/>
    </row>
    <row r="7426" spans="19:23">
      <c r="S7426" s="275"/>
      <c r="T7426" s="274"/>
      <c r="W7426" s="276"/>
    </row>
    <row r="7427" spans="19:23">
      <c r="S7427" s="275"/>
      <c r="T7427" s="274"/>
      <c r="W7427" s="276"/>
    </row>
    <row r="7428" spans="19:23">
      <c r="S7428" s="275"/>
      <c r="T7428" s="274"/>
      <c r="W7428" s="276"/>
    </row>
    <row r="7429" spans="19:23">
      <c r="S7429" s="275"/>
      <c r="T7429" s="274"/>
      <c r="W7429" s="276"/>
    </row>
    <row r="7430" spans="19:23">
      <c r="S7430" s="275"/>
      <c r="T7430" s="274"/>
      <c r="W7430" s="276"/>
    </row>
    <row r="7431" spans="19:23">
      <c r="S7431" s="275"/>
      <c r="T7431" s="274"/>
      <c r="W7431" s="276"/>
    </row>
    <row r="7432" spans="19:23">
      <c r="S7432" s="275"/>
      <c r="T7432" s="274"/>
      <c r="W7432" s="276"/>
    </row>
    <row r="7433" spans="19:23">
      <c r="S7433" s="275"/>
      <c r="T7433" s="274"/>
      <c r="W7433" s="276"/>
    </row>
    <row r="7434" spans="19:23">
      <c r="S7434" s="275"/>
      <c r="T7434" s="274"/>
      <c r="W7434" s="276"/>
    </row>
    <row r="7435" spans="19:23">
      <c r="S7435" s="275"/>
      <c r="T7435" s="274"/>
      <c r="W7435" s="276"/>
    </row>
    <row r="7436" spans="19:23">
      <c r="S7436" s="275"/>
      <c r="T7436" s="274"/>
      <c r="W7436" s="276"/>
    </row>
    <row r="7437" spans="19:23">
      <c r="S7437" s="275"/>
      <c r="T7437" s="274"/>
      <c r="W7437" s="276"/>
    </row>
    <row r="7438" spans="19:23">
      <c r="S7438" s="275"/>
      <c r="T7438" s="274"/>
      <c r="W7438" s="276"/>
    </row>
    <row r="7439" spans="19:23">
      <c r="S7439" s="275"/>
      <c r="T7439" s="274"/>
      <c r="W7439" s="276"/>
    </row>
    <row r="7440" spans="19:23">
      <c r="S7440" s="275"/>
      <c r="T7440" s="274"/>
      <c r="W7440" s="276"/>
    </row>
    <row r="7441" spans="19:23">
      <c r="S7441" s="275"/>
      <c r="T7441" s="274"/>
      <c r="W7441" s="276"/>
    </row>
    <row r="7442" spans="19:23">
      <c r="S7442" s="275"/>
      <c r="T7442" s="274"/>
      <c r="W7442" s="276"/>
    </row>
    <row r="7443" spans="19:23">
      <c r="S7443" s="275"/>
      <c r="T7443" s="274"/>
      <c r="W7443" s="276"/>
    </row>
    <row r="7444" spans="19:23">
      <c r="S7444" s="275"/>
      <c r="T7444" s="274"/>
      <c r="W7444" s="276"/>
    </row>
    <row r="7445" spans="19:23">
      <c r="S7445" s="275"/>
      <c r="T7445" s="274"/>
      <c r="W7445" s="276"/>
    </row>
    <row r="7446" spans="19:23">
      <c r="S7446" s="275"/>
      <c r="T7446" s="274"/>
      <c r="W7446" s="276"/>
    </row>
    <row r="7447" spans="19:23">
      <c r="S7447" s="275"/>
      <c r="T7447" s="274"/>
      <c r="W7447" s="276"/>
    </row>
    <row r="7448" spans="19:23">
      <c r="S7448" s="275"/>
      <c r="T7448" s="274"/>
      <c r="W7448" s="276"/>
    </row>
    <row r="7449" spans="19:23">
      <c r="S7449" s="275"/>
      <c r="T7449" s="274"/>
      <c r="W7449" s="276"/>
    </row>
    <row r="7450" spans="19:23">
      <c r="S7450" s="275"/>
      <c r="T7450" s="274"/>
      <c r="W7450" s="276"/>
    </row>
    <row r="7451" spans="19:23">
      <c r="S7451" s="275"/>
      <c r="T7451" s="274"/>
      <c r="W7451" s="276"/>
    </row>
    <row r="7452" spans="19:23">
      <c r="S7452" s="275"/>
      <c r="T7452" s="274"/>
      <c r="W7452" s="276"/>
    </row>
    <row r="7453" spans="19:23">
      <c r="S7453" s="275"/>
      <c r="T7453" s="274"/>
      <c r="W7453" s="276"/>
    </row>
    <row r="7454" spans="19:23">
      <c r="S7454" s="275"/>
      <c r="T7454" s="274"/>
      <c r="W7454" s="276"/>
    </row>
    <row r="7455" spans="19:23">
      <c r="S7455" s="275"/>
      <c r="T7455" s="274"/>
      <c r="W7455" s="276"/>
    </row>
    <row r="7456" spans="19:23">
      <c r="S7456" s="275"/>
      <c r="T7456" s="274"/>
      <c r="W7456" s="276"/>
    </row>
    <row r="7457" spans="19:23">
      <c r="S7457" s="275"/>
      <c r="T7457" s="274"/>
      <c r="W7457" s="276"/>
    </row>
    <row r="7458" spans="19:23">
      <c r="S7458" s="275"/>
      <c r="T7458" s="274"/>
      <c r="W7458" s="276"/>
    </row>
    <row r="7459" spans="19:23">
      <c r="S7459" s="275"/>
      <c r="T7459" s="274"/>
      <c r="W7459" s="276"/>
    </row>
    <row r="7460" spans="19:23">
      <c r="S7460" s="275"/>
      <c r="T7460" s="274"/>
      <c r="W7460" s="276"/>
    </row>
    <row r="7461" spans="19:23">
      <c r="S7461" s="275"/>
      <c r="T7461" s="274"/>
      <c r="W7461" s="276"/>
    </row>
    <row r="7462" spans="19:23">
      <c r="S7462" s="275"/>
      <c r="T7462" s="274"/>
      <c r="W7462" s="276"/>
    </row>
    <row r="7463" spans="19:23">
      <c r="S7463" s="275"/>
      <c r="T7463" s="274"/>
      <c r="W7463" s="276"/>
    </row>
    <row r="7464" spans="19:23">
      <c r="S7464" s="275"/>
      <c r="T7464" s="274"/>
      <c r="W7464" s="276"/>
    </row>
    <row r="7465" spans="19:23">
      <c r="S7465" s="275"/>
      <c r="T7465" s="274"/>
      <c r="W7465" s="276"/>
    </row>
    <row r="7466" spans="19:23">
      <c r="S7466" s="275"/>
      <c r="T7466" s="274"/>
      <c r="W7466" s="276"/>
    </row>
    <row r="7467" spans="19:23">
      <c r="S7467" s="275"/>
      <c r="T7467" s="274"/>
      <c r="W7467" s="276"/>
    </row>
    <row r="7468" spans="19:23">
      <c r="S7468" s="275"/>
      <c r="T7468" s="274"/>
      <c r="W7468" s="276"/>
    </row>
    <row r="7469" spans="19:23">
      <c r="S7469" s="275"/>
      <c r="T7469" s="274"/>
      <c r="W7469" s="276"/>
    </row>
    <row r="7470" spans="19:23">
      <c r="S7470" s="275"/>
      <c r="T7470" s="274"/>
      <c r="W7470" s="276"/>
    </row>
    <row r="7471" spans="19:23">
      <c r="S7471" s="275"/>
      <c r="T7471" s="274"/>
      <c r="W7471" s="276"/>
    </row>
    <row r="7472" spans="19:23">
      <c r="S7472" s="275"/>
      <c r="T7472" s="274"/>
      <c r="W7472" s="276"/>
    </row>
    <row r="7473" spans="19:23">
      <c r="S7473" s="275"/>
      <c r="T7473" s="274"/>
      <c r="W7473" s="276"/>
    </row>
    <row r="7474" spans="19:23">
      <c r="S7474" s="275"/>
      <c r="T7474" s="274"/>
      <c r="W7474" s="276"/>
    </row>
    <row r="7475" spans="19:23">
      <c r="S7475" s="275"/>
      <c r="T7475" s="274"/>
      <c r="W7475" s="276"/>
    </row>
    <row r="7476" spans="19:23">
      <c r="S7476" s="275"/>
      <c r="T7476" s="274"/>
      <c r="W7476" s="276"/>
    </row>
    <row r="7477" spans="19:23">
      <c r="S7477" s="275"/>
      <c r="T7477" s="274"/>
      <c r="W7477" s="276"/>
    </row>
    <row r="7478" spans="19:23">
      <c r="S7478" s="275"/>
      <c r="T7478" s="274"/>
      <c r="W7478" s="276"/>
    </row>
    <row r="7479" spans="19:23">
      <c r="S7479" s="275"/>
      <c r="T7479" s="274"/>
      <c r="W7479" s="276"/>
    </row>
    <row r="7480" spans="19:23">
      <c r="S7480" s="275"/>
      <c r="T7480" s="274"/>
      <c r="W7480" s="276"/>
    </row>
    <row r="7481" spans="19:23">
      <c r="S7481" s="275"/>
      <c r="T7481" s="274"/>
      <c r="W7481" s="276"/>
    </row>
    <row r="7482" spans="19:23">
      <c r="S7482" s="275"/>
      <c r="T7482" s="274"/>
      <c r="W7482" s="276"/>
    </row>
    <row r="7483" spans="19:23">
      <c r="S7483" s="275"/>
      <c r="T7483" s="274"/>
      <c r="W7483" s="276"/>
    </row>
    <row r="7484" spans="19:23">
      <c r="S7484" s="275"/>
      <c r="T7484" s="274"/>
      <c r="W7484" s="276"/>
    </row>
    <row r="7485" spans="19:23">
      <c r="S7485" s="275"/>
      <c r="T7485" s="274"/>
      <c r="W7485" s="276"/>
    </row>
    <row r="7486" spans="19:23">
      <c r="S7486" s="275"/>
      <c r="T7486" s="274"/>
      <c r="W7486" s="276"/>
    </row>
    <row r="7487" spans="19:23">
      <c r="S7487" s="275"/>
      <c r="T7487" s="274"/>
      <c r="W7487" s="276"/>
    </row>
    <row r="7488" spans="19:23">
      <c r="S7488" s="275"/>
      <c r="T7488" s="274"/>
      <c r="W7488" s="276"/>
    </row>
    <row r="7489" spans="19:23">
      <c r="S7489" s="275"/>
      <c r="T7489" s="274"/>
      <c r="W7489" s="276"/>
    </row>
    <row r="7490" spans="19:23">
      <c r="S7490" s="275"/>
      <c r="T7490" s="274"/>
      <c r="W7490" s="276"/>
    </row>
    <row r="7491" spans="19:23">
      <c r="S7491" s="275"/>
      <c r="T7491" s="274"/>
      <c r="W7491" s="276"/>
    </row>
    <row r="7492" spans="19:23">
      <c r="S7492" s="275"/>
      <c r="T7492" s="274"/>
      <c r="W7492" s="276"/>
    </row>
    <row r="7493" spans="19:23">
      <c r="S7493" s="275"/>
      <c r="T7493" s="274"/>
      <c r="W7493" s="276"/>
    </row>
    <row r="7494" spans="19:23">
      <c r="S7494" s="275"/>
      <c r="T7494" s="274"/>
      <c r="W7494" s="276"/>
    </row>
    <row r="7495" spans="19:23">
      <c r="S7495" s="275"/>
      <c r="T7495" s="274"/>
      <c r="W7495" s="276"/>
    </row>
    <row r="7496" spans="19:23">
      <c r="S7496" s="275"/>
      <c r="T7496" s="274"/>
      <c r="W7496" s="276"/>
    </row>
    <row r="7497" spans="19:23">
      <c r="S7497" s="275"/>
      <c r="T7497" s="274"/>
      <c r="W7497" s="276"/>
    </row>
    <row r="7498" spans="19:23">
      <c r="S7498" s="275"/>
      <c r="T7498" s="274"/>
      <c r="W7498" s="276"/>
    </row>
    <row r="7499" spans="19:23">
      <c r="S7499" s="275"/>
      <c r="T7499" s="274"/>
      <c r="W7499" s="276"/>
    </row>
    <row r="7500" spans="19:23">
      <c r="S7500" s="275"/>
      <c r="T7500" s="274"/>
      <c r="W7500" s="276"/>
    </row>
    <row r="7501" spans="19:23">
      <c r="S7501" s="275"/>
      <c r="T7501" s="274"/>
      <c r="W7501" s="276"/>
    </row>
    <row r="7502" spans="19:23">
      <c r="S7502" s="275"/>
      <c r="T7502" s="274"/>
      <c r="W7502" s="276"/>
    </row>
    <row r="7503" spans="19:23">
      <c r="S7503" s="275"/>
      <c r="T7503" s="274"/>
      <c r="W7503" s="276"/>
    </row>
    <row r="7504" spans="19:23">
      <c r="S7504" s="275"/>
      <c r="T7504" s="274"/>
      <c r="W7504" s="276"/>
    </row>
    <row r="7505" spans="19:23">
      <c r="S7505" s="275"/>
      <c r="T7505" s="274"/>
      <c r="W7505" s="276"/>
    </row>
    <row r="7506" spans="19:23">
      <c r="S7506" s="275"/>
      <c r="T7506" s="274"/>
      <c r="W7506" s="276"/>
    </row>
    <row r="7507" spans="19:23">
      <c r="S7507" s="275"/>
      <c r="T7507" s="274"/>
      <c r="W7507" s="276"/>
    </row>
    <row r="7508" spans="19:23">
      <c r="S7508" s="275"/>
      <c r="T7508" s="274"/>
      <c r="W7508" s="276"/>
    </row>
    <row r="7509" spans="19:23">
      <c r="S7509" s="275"/>
      <c r="T7509" s="274"/>
      <c r="W7509" s="276"/>
    </row>
    <row r="7510" spans="19:23">
      <c r="S7510" s="275"/>
      <c r="T7510" s="274"/>
      <c r="W7510" s="276"/>
    </row>
    <row r="7511" spans="19:23">
      <c r="S7511" s="275"/>
      <c r="T7511" s="274"/>
      <c r="W7511" s="276"/>
    </row>
    <row r="7512" spans="19:23">
      <c r="S7512" s="275"/>
      <c r="T7512" s="274"/>
      <c r="W7512" s="276"/>
    </row>
    <row r="7513" spans="19:23">
      <c r="S7513" s="275"/>
      <c r="T7513" s="274"/>
      <c r="W7513" s="276"/>
    </row>
    <row r="7514" spans="19:23">
      <c r="S7514" s="275"/>
      <c r="T7514" s="274"/>
      <c r="W7514" s="276"/>
    </row>
    <row r="7515" spans="19:23">
      <c r="S7515" s="275"/>
      <c r="T7515" s="274"/>
      <c r="W7515" s="276"/>
    </row>
    <row r="7516" spans="19:23">
      <c r="S7516" s="275"/>
      <c r="T7516" s="274"/>
      <c r="W7516" s="276"/>
    </row>
    <row r="7517" spans="19:23">
      <c r="S7517" s="275"/>
      <c r="T7517" s="274"/>
      <c r="W7517" s="276"/>
    </row>
    <row r="7518" spans="19:23">
      <c r="S7518" s="275"/>
      <c r="T7518" s="274"/>
      <c r="W7518" s="276"/>
    </row>
    <row r="7519" spans="19:23">
      <c r="S7519" s="275"/>
      <c r="T7519" s="274"/>
      <c r="W7519" s="276"/>
    </row>
    <row r="7520" spans="19:23">
      <c r="S7520" s="275"/>
      <c r="T7520" s="274"/>
      <c r="W7520" s="276"/>
    </row>
    <row r="7521" spans="19:23">
      <c r="S7521" s="275"/>
      <c r="T7521" s="274"/>
      <c r="W7521" s="276"/>
    </row>
    <row r="7522" spans="19:23">
      <c r="S7522" s="275"/>
      <c r="T7522" s="274"/>
      <c r="W7522" s="276"/>
    </row>
    <row r="7523" spans="19:23">
      <c r="S7523" s="275"/>
      <c r="T7523" s="274"/>
      <c r="W7523" s="276"/>
    </row>
    <row r="7524" spans="19:23">
      <c r="S7524" s="275"/>
      <c r="T7524" s="274"/>
      <c r="W7524" s="276"/>
    </row>
    <row r="7525" spans="19:23">
      <c r="S7525" s="275"/>
      <c r="T7525" s="274"/>
      <c r="W7525" s="276"/>
    </row>
    <row r="7526" spans="19:23">
      <c r="S7526" s="275"/>
      <c r="T7526" s="274"/>
      <c r="W7526" s="276"/>
    </row>
    <row r="7527" spans="19:23">
      <c r="S7527" s="275"/>
      <c r="T7527" s="274"/>
      <c r="W7527" s="276"/>
    </row>
    <row r="7528" spans="19:23">
      <c r="S7528" s="275"/>
      <c r="T7528" s="274"/>
      <c r="W7528" s="276"/>
    </row>
    <row r="7529" spans="19:23">
      <c r="S7529" s="275"/>
      <c r="T7529" s="274"/>
      <c r="W7529" s="276"/>
    </row>
    <row r="7530" spans="19:23">
      <c r="S7530" s="275"/>
      <c r="T7530" s="274"/>
      <c r="W7530" s="276"/>
    </row>
    <row r="7531" spans="19:23">
      <c r="S7531" s="275"/>
      <c r="T7531" s="274"/>
      <c r="W7531" s="276"/>
    </row>
    <row r="7532" spans="19:23">
      <c r="S7532" s="275"/>
      <c r="T7532" s="274"/>
      <c r="W7532" s="276"/>
    </row>
    <row r="7533" spans="19:23">
      <c r="S7533" s="275"/>
      <c r="T7533" s="274"/>
      <c r="W7533" s="276"/>
    </row>
    <row r="7534" spans="19:23">
      <c r="S7534" s="275"/>
      <c r="T7534" s="274"/>
      <c r="W7534" s="276"/>
    </row>
    <row r="7535" spans="19:23">
      <c r="S7535" s="275"/>
      <c r="T7535" s="274"/>
      <c r="W7535" s="276"/>
    </row>
    <row r="7536" spans="19:23">
      <c r="S7536" s="275"/>
      <c r="T7536" s="274"/>
      <c r="W7536" s="276"/>
    </row>
    <row r="7537" spans="19:23">
      <c r="S7537" s="275"/>
      <c r="T7537" s="274"/>
      <c r="W7537" s="276"/>
    </row>
    <row r="7538" spans="19:23">
      <c r="S7538" s="275"/>
      <c r="T7538" s="274"/>
      <c r="W7538" s="276"/>
    </row>
    <row r="7539" spans="19:23">
      <c r="S7539" s="275"/>
      <c r="T7539" s="274"/>
      <c r="W7539" s="276"/>
    </row>
    <row r="7540" spans="19:23">
      <c r="S7540" s="275"/>
      <c r="T7540" s="274"/>
      <c r="W7540" s="276"/>
    </row>
    <row r="7541" spans="19:23">
      <c r="S7541" s="275"/>
      <c r="T7541" s="274"/>
      <c r="W7541" s="276"/>
    </row>
    <row r="7542" spans="19:23">
      <c r="S7542" s="275"/>
      <c r="T7542" s="274"/>
      <c r="W7542" s="276"/>
    </row>
    <row r="7543" spans="19:23">
      <c r="S7543" s="275"/>
      <c r="T7543" s="274"/>
      <c r="W7543" s="276"/>
    </row>
    <row r="7544" spans="19:23">
      <c r="S7544" s="275"/>
      <c r="T7544" s="274"/>
      <c r="W7544" s="276"/>
    </row>
    <row r="7545" spans="19:23">
      <c r="S7545" s="275"/>
      <c r="T7545" s="274"/>
      <c r="W7545" s="276"/>
    </row>
    <row r="7546" spans="19:23">
      <c r="S7546" s="275"/>
      <c r="T7546" s="274"/>
      <c r="W7546" s="276"/>
    </row>
    <row r="7547" spans="19:23">
      <c r="S7547" s="275"/>
      <c r="T7547" s="274"/>
      <c r="W7547" s="276"/>
    </row>
    <row r="7548" spans="19:23">
      <c r="S7548" s="275"/>
      <c r="T7548" s="274"/>
      <c r="W7548" s="276"/>
    </row>
    <row r="7549" spans="19:23">
      <c r="S7549" s="275"/>
      <c r="T7549" s="274"/>
      <c r="W7549" s="276"/>
    </row>
    <row r="7550" spans="19:23">
      <c r="S7550" s="275"/>
      <c r="T7550" s="274"/>
      <c r="W7550" s="276"/>
    </row>
    <row r="7551" spans="19:23">
      <c r="S7551" s="275"/>
      <c r="T7551" s="274"/>
      <c r="W7551" s="276"/>
    </row>
    <row r="7552" spans="19:23">
      <c r="S7552" s="275"/>
      <c r="T7552" s="274"/>
      <c r="W7552" s="276"/>
    </row>
    <row r="7553" spans="19:23">
      <c r="S7553" s="275"/>
      <c r="T7553" s="274"/>
      <c r="W7553" s="276"/>
    </row>
    <row r="7554" spans="19:23">
      <c r="S7554" s="275"/>
      <c r="T7554" s="274"/>
      <c r="W7554" s="276"/>
    </row>
    <row r="7555" spans="19:23">
      <c r="S7555" s="275"/>
      <c r="T7555" s="274"/>
      <c r="W7555" s="276"/>
    </row>
    <row r="7556" spans="19:23">
      <c r="S7556" s="275"/>
      <c r="T7556" s="274"/>
      <c r="W7556" s="276"/>
    </row>
    <row r="7557" spans="19:23">
      <c r="S7557" s="275"/>
      <c r="T7557" s="274"/>
      <c r="W7557" s="276"/>
    </row>
    <row r="7558" spans="19:23">
      <c r="S7558" s="275"/>
      <c r="T7558" s="274"/>
      <c r="W7558" s="276"/>
    </row>
    <row r="7559" spans="19:23">
      <c r="S7559" s="275"/>
      <c r="T7559" s="274"/>
      <c r="W7559" s="276"/>
    </row>
    <row r="7560" spans="19:23">
      <c r="S7560" s="275"/>
      <c r="T7560" s="274"/>
      <c r="W7560" s="276"/>
    </row>
    <row r="7561" spans="19:23">
      <c r="S7561" s="275"/>
      <c r="T7561" s="274"/>
      <c r="W7561" s="276"/>
    </row>
    <row r="7562" spans="19:23">
      <c r="S7562" s="275"/>
      <c r="T7562" s="274"/>
      <c r="W7562" s="276"/>
    </row>
    <row r="7563" spans="19:23">
      <c r="S7563" s="275"/>
      <c r="T7563" s="274"/>
      <c r="W7563" s="276"/>
    </row>
    <row r="7564" spans="19:23">
      <c r="S7564" s="275"/>
      <c r="T7564" s="274"/>
      <c r="W7564" s="276"/>
    </row>
    <row r="7565" spans="19:23">
      <c r="S7565" s="275"/>
      <c r="T7565" s="274"/>
      <c r="W7565" s="276"/>
    </row>
    <row r="7566" spans="19:23">
      <c r="S7566" s="275"/>
      <c r="T7566" s="274"/>
      <c r="W7566" s="276"/>
    </row>
    <row r="7567" spans="19:23">
      <c r="S7567" s="275"/>
      <c r="T7567" s="274"/>
      <c r="W7567" s="276"/>
    </row>
    <row r="7568" spans="19:23">
      <c r="S7568" s="275"/>
      <c r="T7568" s="274"/>
      <c r="W7568" s="276"/>
    </row>
    <row r="7569" spans="19:23">
      <c r="S7569" s="275"/>
      <c r="T7569" s="274"/>
      <c r="W7569" s="276"/>
    </row>
    <row r="7570" spans="19:23">
      <c r="S7570" s="275"/>
      <c r="T7570" s="274"/>
      <c r="W7570" s="276"/>
    </row>
    <row r="7571" spans="19:23">
      <c r="S7571" s="275"/>
      <c r="T7571" s="274"/>
      <c r="W7571" s="276"/>
    </row>
    <row r="7572" spans="19:23">
      <c r="S7572" s="275"/>
      <c r="T7572" s="274"/>
      <c r="W7572" s="276"/>
    </row>
    <row r="7573" spans="19:23">
      <c r="S7573" s="275"/>
      <c r="T7573" s="274"/>
      <c r="W7573" s="276"/>
    </row>
    <row r="7574" spans="19:23">
      <c r="S7574" s="275"/>
      <c r="T7574" s="274"/>
      <c r="W7574" s="276"/>
    </row>
    <row r="7575" spans="19:23">
      <c r="S7575" s="275"/>
      <c r="T7575" s="274"/>
      <c r="W7575" s="276"/>
    </row>
    <row r="7576" spans="19:23">
      <c r="S7576" s="275"/>
      <c r="T7576" s="274"/>
      <c r="W7576" s="276"/>
    </row>
    <row r="7577" spans="19:23">
      <c r="S7577" s="275"/>
      <c r="T7577" s="274"/>
      <c r="W7577" s="276"/>
    </row>
    <row r="7578" spans="19:23">
      <c r="S7578" s="275"/>
      <c r="T7578" s="274"/>
      <c r="W7578" s="276"/>
    </row>
    <row r="7579" spans="19:23">
      <c r="S7579" s="275"/>
      <c r="T7579" s="274"/>
      <c r="W7579" s="276"/>
    </row>
    <row r="7580" spans="19:23">
      <c r="S7580" s="275"/>
      <c r="T7580" s="274"/>
      <c r="W7580" s="276"/>
    </row>
    <row r="7581" spans="19:23">
      <c r="S7581" s="275"/>
      <c r="T7581" s="274"/>
      <c r="W7581" s="276"/>
    </row>
    <row r="7582" spans="19:23">
      <c r="S7582" s="275"/>
      <c r="T7582" s="274"/>
      <c r="W7582" s="276"/>
    </row>
    <row r="7583" spans="19:23">
      <c r="S7583" s="275"/>
      <c r="T7583" s="274"/>
      <c r="W7583" s="276"/>
    </row>
    <row r="7584" spans="19:23">
      <c r="S7584" s="275"/>
      <c r="T7584" s="274"/>
      <c r="W7584" s="276"/>
    </row>
    <row r="7585" spans="19:23">
      <c r="S7585" s="275"/>
      <c r="T7585" s="274"/>
      <c r="W7585" s="276"/>
    </row>
    <row r="7586" spans="19:23">
      <c r="S7586" s="275"/>
      <c r="T7586" s="274"/>
      <c r="W7586" s="276"/>
    </row>
    <row r="7587" spans="19:23">
      <c r="S7587" s="275"/>
      <c r="T7587" s="274"/>
      <c r="W7587" s="276"/>
    </row>
    <row r="7588" spans="19:23">
      <c r="S7588" s="275"/>
      <c r="T7588" s="274"/>
      <c r="W7588" s="276"/>
    </row>
    <row r="7589" spans="19:23">
      <c r="S7589" s="275"/>
      <c r="T7589" s="274"/>
      <c r="W7589" s="276"/>
    </row>
    <row r="7590" spans="19:23">
      <c r="S7590" s="275"/>
      <c r="T7590" s="274"/>
      <c r="W7590" s="276"/>
    </row>
    <row r="7591" spans="19:23">
      <c r="S7591" s="275"/>
      <c r="T7591" s="274"/>
      <c r="W7591" s="276"/>
    </row>
    <row r="7592" spans="19:23">
      <c r="S7592" s="275"/>
      <c r="T7592" s="274"/>
      <c r="W7592" s="276"/>
    </row>
    <row r="7593" spans="19:23">
      <c r="S7593" s="275"/>
      <c r="T7593" s="274"/>
      <c r="W7593" s="276"/>
    </row>
    <row r="7594" spans="19:23">
      <c r="S7594" s="275"/>
      <c r="T7594" s="274"/>
      <c r="W7594" s="276"/>
    </row>
    <row r="7595" spans="19:23">
      <c r="S7595" s="275"/>
      <c r="T7595" s="274"/>
      <c r="W7595" s="276"/>
    </row>
    <row r="7596" spans="19:23">
      <c r="S7596" s="275"/>
      <c r="T7596" s="274"/>
      <c r="W7596" s="276"/>
    </row>
    <row r="7597" spans="19:23">
      <c r="S7597" s="275"/>
      <c r="T7597" s="274"/>
      <c r="W7597" s="276"/>
    </row>
    <row r="7598" spans="19:23">
      <c r="S7598" s="275"/>
      <c r="T7598" s="274"/>
      <c r="W7598" s="276"/>
    </row>
    <row r="7599" spans="19:23">
      <c r="S7599" s="275"/>
      <c r="T7599" s="274"/>
      <c r="W7599" s="276"/>
    </row>
    <row r="7600" spans="19:23">
      <c r="S7600" s="275"/>
      <c r="T7600" s="274"/>
      <c r="W7600" s="276"/>
    </row>
    <row r="7601" spans="19:23">
      <c r="S7601" s="275"/>
      <c r="T7601" s="274"/>
      <c r="W7601" s="276"/>
    </row>
    <row r="7602" spans="19:23">
      <c r="S7602" s="275"/>
      <c r="T7602" s="274"/>
      <c r="W7602" s="276"/>
    </row>
    <row r="7603" spans="19:23">
      <c r="S7603" s="275"/>
      <c r="T7603" s="274"/>
      <c r="W7603" s="276"/>
    </row>
    <row r="7604" spans="19:23">
      <c r="S7604" s="275"/>
      <c r="T7604" s="274"/>
      <c r="W7604" s="276"/>
    </row>
    <row r="7605" spans="19:23">
      <c r="S7605" s="275"/>
      <c r="T7605" s="274"/>
      <c r="W7605" s="276"/>
    </row>
    <row r="7606" spans="19:23">
      <c r="S7606" s="275"/>
      <c r="T7606" s="274"/>
      <c r="W7606" s="276"/>
    </row>
    <row r="7607" spans="19:23">
      <c r="S7607" s="275"/>
      <c r="T7607" s="274"/>
      <c r="W7607" s="276"/>
    </row>
    <row r="7608" spans="19:23">
      <c r="S7608" s="275"/>
      <c r="T7608" s="274"/>
      <c r="W7608" s="276"/>
    </row>
    <row r="7609" spans="19:23">
      <c r="S7609" s="275"/>
      <c r="T7609" s="274"/>
      <c r="W7609" s="276"/>
    </row>
    <row r="7610" spans="19:23">
      <c r="S7610" s="275"/>
      <c r="T7610" s="274"/>
      <c r="W7610" s="276"/>
    </row>
    <row r="7611" spans="19:23">
      <c r="S7611" s="275"/>
      <c r="T7611" s="274"/>
      <c r="W7611" s="276"/>
    </row>
    <row r="7612" spans="19:23">
      <c r="S7612" s="275"/>
      <c r="T7612" s="274"/>
      <c r="W7612" s="276"/>
    </row>
    <row r="7613" spans="19:23">
      <c r="S7613" s="275"/>
      <c r="T7613" s="274"/>
      <c r="W7613" s="276"/>
    </row>
    <row r="7614" spans="19:23">
      <c r="S7614" s="275"/>
      <c r="T7614" s="274"/>
      <c r="W7614" s="276"/>
    </row>
    <row r="7615" spans="19:23">
      <c r="S7615" s="275"/>
      <c r="T7615" s="274"/>
      <c r="W7615" s="276"/>
    </row>
    <row r="7616" spans="19:23">
      <c r="S7616" s="275"/>
      <c r="T7616" s="274"/>
      <c r="W7616" s="276"/>
    </row>
    <row r="7617" spans="19:23">
      <c r="S7617" s="275"/>
      <c r="T7617" s="274"/>
      <c r="W7617" s="276"/>
    </row>
    <row r="7618" spans="19:23">
      <c r="S7618" s="275"/>
      <c r="T7618" s="274"/>
      <c r="W7618" s="276"/>
    </row>
    <row r="7619" spans="19:23">
      <c r="S7619" s="275"/>
      <c r="T7619" s="274"/>
      <c r="W7619" s="276"/>
    </row>
    <row r="7620" spans="19:23">
      <c r="S7620" s="275"/>
      <c r="T7620" s="274"/>
      <c r="W7620" s="276"/>
    </row>
    <row r="7621" spans="19:23">
      <c r="S7621" s="275"/>
      <c r="T7621" s="274"/>
      <c r="W7621" s="276"/>
    </row>
    <row r="7622" spans="19:23">
      <c r="S7622" s="275"/>
      <c r="T7622" s="274"/>
      <c r="W7622" s="276"/>
    </row>
    <row r="7623" spans="19:23">
      <c r="S7623" s="275"/>
      <c r="T7623" s="274"/>
      <c r="W7623" s="276"/>
    </row>
    <row r="7624" spans="19:23">
      <c r="S7624" s="275"/>
      <c r="T7624" s="274"/>
      <c r="W7624" s="276"/>
    </row>
    <row r="7625" spans="19:23">
      <c r="S7625" s="275"/>
      <c r="T7625" s="274"/>
      <c r="W7625" s="276"/>
    </row>
    <row r="7626" spans="19:23">
      <c r="S7626" s="275"/>
      <c r="T7626" s="274"/>
      <c r="W7626" s="276"/>
    </row>
    <row r="7627" spans="19:23">
      <c r="S7627" s="275"/>
      <c r="T7627" s="274"/>
      <c r="W7627" s="276"/>
    </row>
    <row r="7628" spans="19:23">
      <c r="S7628" s="275"/>
      <c r="T7628" s="274"/>
      <c r="W7628" s="276"/>
    </row>
    <row r="7629" spans="19:23">
      <c r="S7629" s="275"/>
      <c r="T7629" s="274"/>
      <c r="W7629" s="276"/>
    </row>
    <row r="7630" spans="19:23">
      <c r="S7630" s="275"/>
      <c r="T7630" s="274"/>
      <c r="W7630" s="276"/>
    </row>
    <row r="7631" spans="19:23">
      <c r="S7631" s="275"/>
      <c r="T7631" s="274"/>
      <c r="W7631" s="276"/>
    </row>
    <row r="7632" spans="19:23">
      <c r="S7632" s="275"/>
      <c r="T7632" s="274"/>
      <c r="W7632" s="276"/>
    </row>
    <row r="7633" spans="19:23">
      <c r="S7633" s="275"/>
      <c r="T7633" s="274"/>
      <c r="W7633" s="276"/>
    </row>
    <row r="7634" spans="19:23">
      <c r="S7634" s="275"/>
      <c r="T7634" s="274"/>
      <c r="W7634" s="276"/>
    </row>
    <row r="7635" spans="19:23">
      <c r="S7635" s="275"/>
      <c r="T7635" s="274"/>
      <c r="W7635" s="276"/>
    </row>
    <row r="7636" spans="19:23">
      <c r="S7636" s="275"/>
      <c r="T7636" s="274"/>
      <c r="W7636" s="276"/>
    </row>
    <row r="7637" spans="19:23">
      <c r="S7637" s="275"/>
      <c r="T7637" s="274"/>
      <c r="W7637" s="276"/>
    </row>
    <row r="7638" spans="19:23">
      <c r="S7638" s="275"/>
      <c r="T7638" s="274"/>
      <c r="W7638" s="276"/>
    </row>
    <row r="7639" spans="19:23">
      <c r="S7639" s="275"/>
      <c r="T7639" s="274"/>
      <c r="W7639" s="276"/>
    </row>
    <row r="7640" spans="19:23">
      <c r="S7640" s="275"/>
      <c r="T7640" s="274"/>
      <c r="W7640" s="276"/>
    </row>
    <row r="7641" spans="19:23">
      <c r="S7641" s="275"/>
      <c r="T7641" s="274"/>
      <c r="W7641" s="276"/>
    </row>
    <row r="7642" spans="19:23">
      <c r="S7642" s="275"/>
      <c r="T7642" s="274"/>
      <c r="W7642" s="276"/>
    </row>
    <row r="7643" spans="19:23">
      <c r="S7643" s="275"/>
      <c r="T7643" s="274"/>
      <c r="W7643" s="276"/>
    </row>
    <row r="7644" spans="19:23">
      <c r="S7644" s="275"/>
      <c r="T7644" s="274"/>
      <c r="W7644" s="276"/>
    </row>
    <row r="7645" spans="19:23">
      <c r="S7645" s="275"/>
      <c r="T7645" s="274"/>
      <c r="W7645" s="276"/>
    </row>
    <row r="7646" spans="19:23">
      <c r="S7646" s="275"/>
      <c r="T7646" s="274"/>
      <c r="W7646" s="276"/>
    </row>
    <row r="7647" spans="19:23">
      <c r="S7647" s="275"/>
      <c r="T7647" s="274"/>
      <c r="W7647" s="276"/>
    </row>
    <row r="7648" spans="19:23">
      <c r="S7648" s="275"/>
      <c r="T7648" s="274"/>
      <c r="W7648" s="276"/>
    </row>
    <row r="7649" spans="19:23">
      <c r="S7649" s="275"/>
      <c r="T7649" s="274"/>
      <c r="W7649" s="276"/>
    </row>
    <row r="7650" spans="19:23">
      <c r="S7650" s="275"/>
      <c r="T7650" s="274"/>
      <c r="W7650" s="276"/>
    </row>
    <row r="7651" spans="19:23">
      <c r="S7651" s="275"/>
      <c r="T7651" s="274"/>
      <c r="W7651" s="276"/>
    </row>
    <row r="7652" spans="19:23">
      <c r="S7652" s="275"/>
      <c r="T7652" s="274"/>
      <c r="W7652" s="276"/>
    </row>
    <row r="7653" spans="19:23">
      <c r="S7653" s="275"/>
      <c r="T7653" s="274"/>
      <c r="W7653" s="276"/>
    </row>
    <row r="7654" spans="19:23">
      <c r="S7654" s="275"/>
      <c r="T7654" s="274"/>
      <c r="W7654" s="276"/>
    </row>
    <row r="7655" spans="19:23">
      <c r="S7655" s="275"/>
      <c r="T7655" s="274"/>
      <c r="W7655" s="276"/>
    </row>
    <row r="7656" spans="19:23">
      <c r="S7656" s="275"/>
      <c r="T7656" s="274"/>
      <c r="W7656" s="276"/>
    </row>
    <row r="7657" spans="19:23">
      <c r="S7657" s="275"/>
      <c r="T7657" s="274"/>
      <c r="W7657" s="276"/>
    </row>
    <row r="7658" spans="19:23">
      <c r="S7658" s="275"/>
      <c r="T7658" s="274"/>
      <c r="W7658" s="276"/>
    </row>
    <row r="7659" spans="19:23">
      <c r="S7659" s="275"/>
      <c r="T7659" s="274"/>
      <c r="W7659" s="276"/>
    </row>
    <row r="7660" spans="19:23">
      <c r="S7660" s="275"/>
      <c r="T7660" s="274"/>
      <c r="W7660" s="276"/>
    </row>
    <row r="7661" spans="19:23">
      <c r="S7661" s="275"/>
      <c r="T7661" s="274"/>
      <c r="W7661" s="276"/>
    </row>
    <row r="7662" spans="19:23">
      <c r="S7662" s="275"/>
      <c r="T7662" s="274"/>
      <c r="W7662" s="276"/>
    </row>
    <row r="7663" spans="19:23">
      <c r="S7663" s="275"/>
      <c r="T7663" s="274"/>
      <c r="W7663" s="276"/>
    </row>
    <row r="7664" spans="19:23">
      <c r="S7664" s="275"/>
      <c r="T7664" s="274"/>
      <c r="W7664" s="276"/>
    </row>
    <row r="7665" spans="19:23">
      <c r="S7665" s="275"/>
      <c r="T7665" s="274"/>
      <c r="W7665" s="276"/>
    </row>
    <row r="7666" spans="19:23">
      <c r="S7666" s="275"/>
      <c r="T7666" s="274"/>
      <c r="W7666" s="276"/>
    </row>
    <row r="7667" spans="19:23">
      <c r="S7667" s="275"/>
      <c r="T7667" s="274"/>
      <c r="W7667" s="276"/>
    </row>
    <row r="7668" spans="19:23">
      <c r="S7668" s="275"/>
      <c r="T7668" s="274"/>
      <c r="W7668" s="276"/>
    </row>
    <row r="7669" spans="19:23">
      <c r="S7669" s="275"/>
      <c r="T7669" s="274"/>
      <c r="W7669" s="276"/>
    </row>
    <row r="7670" spans="19:23">
      <c r="S7670" s="275"/>
      <c r="T7670" s="274"/>
      <c r="W7670" s="276"/>
    </row>
    <row r="7671" spans="19:23">
      <c r="S7671" s="275"/>
      <c r="T7671" s="274"/>
      <c r="W7671" s="276"/>
    </row>
    <row r="7672" spans="19:23">
      <c r="S7672" s="275"/>
      <c r="T7672" s="274"/>
      <c r="W7672" s="276"/>
    </row>
    <row r="7673" spans="19:23">
      <c r="S7673" s="275"/>
      <c r="T7673" s="274"/>
      <c r="W7673" s="276"/>
    </row>
    <row r="7674" spans="19:23">
      <c r="S7674" s="275"/>
      <c r="T7674" s="274"/>
      <c r="W7674" s="276"/>
    </row>
    <row r="7675" spans="19:23">
      <c r="S7675" s="275"/>
      <c r="T7675" s="274"/>
      <c r="W7675" s="276"/>
    </row>
    <row r="7676" spans="19:23">
      <c r="S7676" s="275"/>
      <c r="T7676" s="274"/>
      <c r="W7676" s="276"/>
    </row>
    <row r="7677" spans="19:23">
      <c r="S7677" s="275"/>
      <c r="T7677" s="274"/>
      <c r="W7677" s="276"/>
    </row>
    <row r="7678" spans="19:23">
      <c r="S7678" s="275"/>
      <c r="T7678" s="274"/>
      <c r="W7678" s="276"/>
    </row>
    <row r="7679" spans="19:23">
      <c r="S7679" s="275"/>
      <c r="T7679" s="274"/>
      <c r="W7679" s="276"/>
    </row>
    <row r="7680" spans="19:23">
      <c r="S7680" s="275"/>
      <c r="T7680" s="274"/>
      <c r="W7680" s="276"/>
    </row>
    <row r="7681" spans="19:23">
      <c r="S7681" s="275"/>
      <c r="T7681" s="274"/>
      <c r="W7681" s="276"/>
    </row>
    <row r="7682" spans="19:23">
      <c r="S7682" s="275"/>
      <c r="T7682" s="274"/>
      <c r="W7682" s="276"/>
    </row>
    <row r="7683" spans="19:23">
      <c r="S7683" s="275"/>
      <c r="T7683" s="274"/>
      <c r="W7683" s="276"/>
    </row>
    <row r="7684" spans="19:23">
      <c r="S7684" s="275"/>
      <c r="T7684" s="274"/>
      <c r="W7684" s="276"/>
    </row>
    <row r="7685" spans="19:23">
      <c r="S7685" s="275"/>
      <c r="T7685" s="274"/>
      <c r="W7685" s="276"/>
    </row>
    <row r="7686" spans="19:23">
      <c r="S7686" s="275"/>
      <c r="T7686" s="274"/>
      <c r="W7686" s="276"/>
    </row>
    <row r="7687" spans="19:23">
      <c r="S7687" s="275"/>
      <c r="T7687" s="274"/>
      <c r="W7687" s="276"/>
    </row>
    <row r="7688" spans="19:23">
      <c r="S7688" s="275"/>
      <c r="T7688" s="274"/>
      <c r="W7688" s="276"/>
    </row>
    <row r="7689" spans="19:23">
      <c r="S7689" s="275"/>
      <c r="T7689" s="274"/>
      <c r="W7689" s="276"/>
    </row>
    <row r="7690" spans="19:23">
      <c r="S7690" s="275"/>
      <c r="T7690" s="274"/>
      <c r="W7690" s="276"/>
    </row>
    <row r="7691" spans="19:23">
      <c r="S7691" s="275"/>
      <c r="T7691" s="274"/>
      <c r="W7691" s="276"/>
    </row>
    <row r="7692" spans="19:23">
      <c r="S7692" s="275"/>
      <c r="T7692" s="274"/>
      <c r="W7692" s="276"/>
    </row>
    <row r="7693" spans="19:23">
      <c r="S7693" s="275"/>
      <c r="T7693" s="274"/>
      <c r="W7693" s="276"/>
    </row>
    <row r="7694" spans="19:23">
      <c r="S7694" s="275"/>
      <c r="T7694" s="274"/>
      <c r="W7694" s="276"/>
    </row>
    <row r="7695" spans="19:23">
      <c r="S7695" s="275"/>
      <c r="T7695" s="274"/>
      <c r="W7695" s="276"/>
    </row>
    <row r="7696" spans="19:23">
      <c r="S7696" s="275"/>
      <c r="T7696" s="274"/>
      <c r="W7696" s="276"/>
    </row>
    <row r="7697" spans="19:23">
      <c r="S7697" s="275"/>
      <c r="T7697" s="274"/>
      <c r="W7697" s="276"/>
    </row>
    <row r="7698" spans="19:23">
      <c r="S7698" s="275"/>
      <c r="T7698" s="274"/>
      <c r="W7698" s="276"/>
    </row>
    <row r="7699" spans="19:23">
      <c r="S7699" s="275"/>
      <c r="T7699" s="274"/>
      <c r="W7699" s="276"/>
    </row>
    <row r="7700" spans="19:23">
      <c r="S7700" s="275"/>
      <c r="T7700" s="274"/>
      <c r="W7700" s="276"/>
    </row>
    <row r="7701" spans="19:23">
      <c r="S7701" s="275"/>
      <c r="T7701" s="274"/>
      <c r="W7701" s="276"/>
    </row>
    <row r="7702" spans="19:23">
      <c r="S7702" s="275"/>
      <c r="T7702" s="274"/>
      <c r="W7702" s="276"/>
    </row>
    <row r="7703" spans="19:23">
      <c r="S7703" s="275"/>
      <c r="T7703" s="274"/>
      <c r="W7703" s="276"/>
    </row>
    <row r="7704" spans="19:23">
      <c r="S7704" s="275"/>
      <c r="T7704" s="274"/>
      <c r="W7704" s="276"/>
    </row>
    <row r="7705" spans="19:23">
      <c r="S7705" s="275"/>
      <c r="T7705" s="274"/>
      <c r="W7705" s="276"/>
    </row>
    <row r="7706" spans="19:23">
      <c r="S7706" s="275"/>
      <c r="T7706" s="274"/>
      <c r="W7706" s="276"/>
    </row>
    <row r="7707" spans="19:23">
      <c r="S7707" s="275"/>
      <c r="T7707" s="274"/>
      <c r="W7707" s="276"/>
    </row>
    <row r="7708" spans="19:23">
      <c r="S7708" s="275"/>
      <c r="T7708" s="274"/>
      <c r="W7708" s="276"/>
    </row>
    <row r="7709" spans="19:23">
      <c r="S7709" s="275"/>
      <c r="T7709" s="274"/>
      <c r="W7709" s="276"/>
    </row>
    <row r="7710" spans="19:23">
      <c r="S7710" s="275"/>
      <c r="T7710" s="274"/>
      <c r="W7710" s="276"/>
    </row>
    <row r="7711" spans="19:23">
      <c r="S7711" s="275"/>
      <c r="T7711" s="274"/>
      <c r="W7711" s="276"/>
    </row>
    <row r="7712" spans="19:23">
      <c r="S7712" s="275"/>
      <c r="T7712" s="274"/>
      <c r="W7712" s="276"/>
    </row>
    <row r="7713" spans="19:23">
      <c r="S7713" s="275"/>
      <c r="T7713" s="274"/>
      <c r="W7713" s="276"/>
    </row>
    <row r="7714" spans="19:23">
      <c r="S7714" s="275"/>
      <c r="T7714" s="274"/>
      <c r="W7714" s="276"/>
    </row>
    <row r="7715" spans="19:23">
      <c r="S7715" s="275"/>
      <c r="T7715" s="274"/>
      <c r="W7715" s="276"/>
    </row>
    <row r="7716" spans="19:23">
      <c r="S7716" s="275"/>
      <c r="T7716" s="274"/>
      <c r="W7716" s="276"/>
    </row>
    <row r="7717" spans="19:23">
      <c r="S7717" s="275"/>
      <c r="T7717" s="274"/>
      <c r="W7717" s="276"/>
    </row>
    <row r="7718" spans="19:23">
      <c r="S7718" s="275"/>
      <c r="T7718" s="274"/>
      <c r="W7718" s="276"/>
    </row>
    <row r="7719" spans="19:23">
      <c r="S7719" s="275"/>
      <c r="T7719" s="274"/>
      <c r="W7719" s="276"/>
    </row>
    <row r="7720" spans="19:23">
      <c r="S7720" s="275"/>
      <c r="T7720" s="274"/>
      <c r="W7720" s="276"/>
    </row>
    <row r="7721" spans="19:23">
      <c r="S7721" s="275"/>
      <c r="T7721" s="274"/>
      <c r="W7721" s="276"/>
    </row>
    <row r="7722" spans="19:23">
      <c r="S7722" s="275"/>
      <c r="T7722" s="274"/>
      <c r="W7722" s="276"/>
    </row>
    <row r="7723" spans="19:23">
      <c r="S7723" s="275"/>
      <c r="T7723" s="274"/>
      <c r="W7723" s="276"/>
    </row>
    <row r="7724" spans="19:23">
      <c r="S7724" s="275"/>
      <c r="T7724" s="274"/>
      <c r="W7724" s="276"/>
    </row>
    <row r="7725" spans="19:23">
      <c r="S7725" s="275"/>
      <c r="T7725" s="274"/>
      <c r="W7725" s="276"/>
    </row>
    <row r="7726" spans="19:23">
      <c r="S7726" s="275"/>
      <c r="T7726" s="274"/>
      <c r="W7726" s="276"/>
    </row>
    <row r="7727" spans="19:23">
      <c r="S7727" s="275"/>
      <c r="T7727" s="274"/>
      <c r="W7727" s="276"/>
    </row>
    <row r="7728" spans="19:23">
      <c r="S7728" s="275"/>
      <c r="T7728" s="274"/>
      <c r="W7728" s="276"/>
    </row>
    <row r="7729" spans="19:23">
      <c r="S7729" s="275"/>
      <c r="T7729" s="274"/>
      <c r="W7729" s="276"/>
    </row>
    <row r="7730" spans="19:23">
      <c r="S7730" s="275"/>
      <c r="T7730" s="274"/>
      <c r="W7730" s="276"/>
    </row>
    <row r="7731" spans="19:23">
      <c r="S7731" s="275"/>
      <c r="T7731" s="274"/>
      <c r="W7731" s="276"/>
    </row>
    <row r="7732" spans="19:23">
      <c r="S7732" s="275"/>
      <c r="T7732" s="274"/>
      <c r="W7732" s="276"/>
    </row>
    <row r="7733" spans="19:23">
      <c r="S7733" s="275"/>
      <c r="T7733" s="274"/>
      <c r="W7733" s="276"/>
    </row>
    <row r="7734" spans="19:23">
      <c r="S7734" s="275"/>
      <c r="T7734" s="274"/>
      <c r="W7734" s="276"/>
    </row>
    <row r="7735" spans="19:23">
      <c r="S7735" s="275"/>
      <c r="T7735" s="274"/>
      <c r="W7735" s="276"/>
    </row>
    <row r="7736" spans="19:23">
      <c r="S7736" s="275"/>
      <c r="T7736" s="274"/>
      <c r="W7736" s="276"/>
    </row>
    <row r="7737" spans="19:23">
      <c r="S7737" s="275"/>
      <c r="T7737" s="274"/>
      <c r="W7737" s="276"/>
    </row>
    <row r="7738" spans="19:23">
      <c r="S7738" s="275"/>
      <c r="T7738" s="274"/>
      <c r="W7738" s="276"/>
    </row>
    <row r="7739" spans="19:23">
      <c r="S7739" s="275"/>
      <c r="T7739" s="274"/>
      <c r="W7739" s="276"/>
    </row>
    <row r="7740" spans="19:23">
      <c r="S7740" s="275"/>
      <c r="T7740" s="274"/>
      <c r="W7740" s="276"/>
    </row>
    <row r="7741" spans="19:23">
      <c r="S7741" s="275"/>
      <c r="T7741" s="274"/>
      <c r="W7741" s="276"/>
    </row>
    <row r="7742" spans="19:23">
      <c r="S7742" s="275"/>
      <c r="T7742" s="274"/>
      <c r="W7742" s="276"/>
    </row>
    <row r="7743" spans="19:23">
      <c r="S7743" s="275"/>
      <c r="T7743" s="274"/>
      <c r="W7743" s="276"/>
    </row>
    <row r="7744" spans="19:23">
      <c r="S7744" s="275"/>
      <c r="T7744" s="274"/>
      <c r="W7744" s="276"/>
    </row>
    <row r="7745" spans="19:23">
      <c r="S7745" s="275"/>
      <c r="T7745" s="274"/>
      <c r="W7745" s="276"/>
    </row>
    <row r="7746" spans="19:23">
      <c r="S7746" s="275"/>
      <c r="T7746" s="274"/>
      <c r="W7746" s="276"/>
    </row>
    <row r="7747" spans="19:23">
      <c r="S7747" s="275"/>
      <c r="T7747" s="274"/>
      <c r="W7747" s="276"/>
    </row>
    <row r="7748" spans="19:23">
      <c r="S7748" s="275"/>
      <c r="T7748" s="274"/>
      <c r="W7748" s="276"/>
    </row>
    <row r="7749" spans="19:23">
      <c r="S7749" s="275"/>
      <c r="T7749" s="274"/>
      <c r="W7749" s="276"/>
    </row>
    <row r="7750" spans="19:23">
      <c r="S7750" s="275"/>
      <c r="T7750" s="274"/>
      <c r="W7750" s="276"/>
    </row>
    <row r="7751" spans="19:23">
      <c r="S7751" s="275"/>
      <c r="T7751" s="274"/>
      <c r="W7751" s="276"/>
    </row>
    <row r="7752" spans="19:23">
      <c r="S7752" s="275"/>
      <c r="T7752" s="274"/>
      <c r="W7752" s="276"/>
    </row>
    <row r="7753" spans="19:23">
      <c r="S7753" s="275"/>
      <c r="T7753" s="274"/>
      <c r="W7753" s="276"/>
    </row>
    <row r="7754" spans="19:23">
      <c r="S7754" s="275"/>
      <c r="T7754" s="274"/>
      <c r="W7754" s="276"/>
    </row>
    <row r="7755" spans="19:23">
      <c r="S7755" s="275"/>
      <c r="T7755" s="274"/>
      <c r="W7755" s="276"/>
    </row>
    <row r="7756" spans="19:23">
      <c r="S7756" s="275"/>
      <c r="T7756" s="274"/>
      <c r="W7756" s="276"/>
    </row>
    <row r="7757" spans="19:23">
      <c r="S7757" s="275"/>
      <c r="T7757" s="274"/>
      <c r="W7757" s="276"/>
    </row>
    <row r="7758" spans="19:23">
      <c r="S7758" s="275"/>
      <c r="T7758" s="274"/>
      <c r="W7758" s="276"/>
    </row>
    <row r="7759" spans="19:23">
      <c r="S7759" s="275"/>
      <c r="T7759" s="274"/>
      <c r="W7759" s="276"/>
    </row>
    <row r="7760" spans="19:23">
      <c r="S7760" s="275"/>
      <c r="T7760" s="274"/>
      <c r="W7760" s="276"/>
    </row>
    <row r="7761" spans="19:23">
      <c r="S7761" s="275"/>
      <c r="T7761" s="274"/>
      <c r="W7761" s="276"/>
    </row>
    <row r="7762" spans="19:23">
      <c r="S7762" s="275"/>
      <c r="T7762" s="274"/>
      <c r="W7762" s="276"/>
    </row>
    <row r="7763" spans="19:23">
      <c r="S7763" s="275"/>
      <c r="T7763" s="274"/>
      <c r="W7763" s="276"/>
    </row>
    <row r="7764" spans="19:23">
      <c r="S7764" s="275"/>
      <c r="T7764" s="274"/>
      <c r="W7764" s="276"/>
    </row>
    <row r="7765" spans="19:23">
      <c r="S7765" s="275"/>
      <c r="T7765" s="274"/>
      <c r="W7765" s="276"/>
    </row>
    <row r="7766" spans="19:23">
      <c r="S7766" s="275"/>
      <c r="T7766" s="274"/>
      <c r="W7766" s="276"/>
    </row>
    <row r="7767" spans="19:23">
      <c r="S7767" s="275"/>
      <c r="T7767" s="274"/>
      <c r="W7767" s="276"/>
    </row>
    <row r="7768" spans="19:23">
      <c r="S7768" s="275"/>
      <c r="T7768" s="274"/>
      <c r="W7768" s="276"/>
    </row>
    <row r="7769" spans="19:23">
      <c r="S7769" s="275"/>
      <c r="T7769" s="274"/>
      <c r="W7769" s="276"/>
    </row>
    <row r="7770" spans="19:23">
      <c r="S7770" s="275"/>
      <c r="T7770" s="274"/>
      <c r="W7770" s="276"/>
    </row>
    <row r="7771" spans="19:23">
      <c r="S7771" s="275"/>
      <c r="T7771" s="274"/>
      <c r="W7771" s="276"/>
    </row>
    <row r="7772" spans="19:23">
      <c r="S7772" s="275"/>
      <c r="T7772" s="274"/>
      <c r="W7772" s="276"/>
    </row>
    <row r="7773" spans="19:23">
      <c r="S7773" s="275"/>
      <c r="T7773" s="274"/>
      <c r="W7773" s="276"/>
    </row>
    <row r="7774" spans="19:23">
      <c r="S7774" s="275"/>
      <c r="T7774" s="274"/>
      <c r="W7774" s="276"/>
    </row>
    <row r="7775" spans="19:23">
      <c r="S7775" s="275"/>
      <c r="T7775" s="274"/>
      <c r="W7775" s="276"/>
    </row>
    <row r="7776" spans="19:23">
      <c r="S7776" s="275"/>
      <c r="T7776" s="274"/>
      <c r="W7776" s="276"/>
    </row>
    <row r="7777" spans="19:23">
      <c r="S7777" s="275"/>
      <c r="T7777" s="274"/>
      <c r="W7777" s="276"/>
    </row>
    <row r="7778" spans="19:23">
      <c r="S7778" s="275"/>
      <c r="T7778" s="274"/>
      <c r="W7778" s="276"/>
    </row>
    <row r="7779" spans="19:23">
      <c r="S7779" s="275"/>
      <c r="T7779" s="274"/>
      <c r="W7779" s="276"/>
    </row>
    <row r="7780" spans="19:23">
      <c r="S7780" s="275"/>
      <c r="T7780" s="274"/>
      <c r="W7780" s="276"/>
    </row>
    <row r="7781" spans="19:23">
      <c r="S7781" s="275"/>
      <c r="T7781" s="274"/>
      <c r="W7781" s="276"/>
    </row>
    <row r="7782" spans="19:23">
      <c r="S7782" s="275"/>
      <c r="T7782" s="274"/>
      <c r="W7782" s="276"/>
    </row>
    <row r="7783" spans="19:23">
      <c r="S7783" s="275"/>
      <c r="T7783" s="274"/>
      <c r="W7783" s="276"/>
    </row>
    <row r="7784" spans="19:23">
      <c r="S7784" s="275"/>
      <c r="T7784" s="274"/>
      <c r="W7784" s="276"/>
    </row>
    <row r="7785" spans="19:23">
      <c r="S7785" s="275"/>
      <c r="T7785" s="274"/>
      <c r="W7785" s="276"/>
    </row>
    <row r="7786" spans="19:23">
      <c r="S7786" s="275"/>
      <c r="T7786" s="274"/>
      <c r="W7786" s="276"/>
    </row>
    <row r="7787" spans="19:23">
      <c r="S7787" s="275"/>
      <c r="T7787" s="274"/>
      <c r="W7787" s="276"/>
    </row>
    <row r="7788" spans="19:23">
      <c r="S7788" s="275"/>
      <c r="T7788" s="274"/>
      <c r="W7788" s="276"/>
    </row>
    <row r="7789" spans="19:23">
      <c r="S7789" s="275"/>
      <c r="T7789" s="274"/>
      <c r="W7789" s="276"/>
    </row>
    <row r="7790" spans="19:23">
      <c r="S7790" s="275"/>
      <c r="T7790" s="274"/>
      <c r="W7790" s="276"/>
    </row>
    <row r="7791" spans="19:23">
      <c r="S7791" s="275"/>
      <c r="T7791" s="274"/>
      <c r="W7791" s="276"/>
    </row>
    <row r="7792" spans="19:23">
      <c r="S7792" s="275"/>
      <c r="T7792" s="274"/>
      <c r="W7792" s="276"/>
    </row>
    <row r="7793" spans="19:23">
      <c r="S7793" s="275"/>
      <c r="T7793" s="274"/>
      <c r="W7793" s="276"/>
    </row>
    <row r="7794" spans="19:23">
      <c r="S7794" s="275"/>
      <c r="T7794" s="274"/>
      <c r="W7794" s="276"/>
    </row>
    <row r="7795" spans="19:23">
      <c r="S7795" s="275"/>
      <c r="T7795" s="274"/>
      <c r="W7795" s="276"/>
    </row>
    <row r="7796" spans="19:23">
      <c r="S7796" s="275"/>
      <c r="T7796" s="274"/>
      <c r="W7796" s="276"/>
    </row>
    <row r="7797" spans="19:23">
      <c r="S7797" s="275"/>
      <c r="T7797" s="274"/>
      <c r="W7797" s="276"/>
    </row>
    <row r="7798" spans="19:23">
      <c r="S7798" s="275"/>
      <c r="T7798" s="274"/>
      <c r="W7798" s="276"/>
    </row>
    <row r="7799" spans="19:23">
      <c r="S7799" s="275"/>
      <c r="T7799" s="274"/>
      <c r="W7799" s="276"/>
    </row>
    <row r="7800" spans="19:23">
      <c r="S7800" s="275"/>
      <c r="T7800" s="274"/>
      <c r="W7800" s="276"/>
    </row>
    <row r="7801" spans="19:23">
      <c r="S7801" s="275"/>
      <c r="T7801" s="274"/>
      <c r="W7801" s="276"/>
    </row>
    <row r="7802" spans="19:23">
      <c r="S7802" s="275"/>
      <c r="T7802" s="274"/>
      <c r="W7802" s="276"/>
    </row>
    <row r="7803" spans="19:23">
      <c r="S7803" s="275"/>
      <c r="T7803" s="274"/>
      <c r="W7803" s="276"/>
    </row>
    <row r="7804" spans="19:23">
      <c r="S7804" s="275"/>
      <c r="T7804" s="274"/>
      <c r="W7804" s="276"/>
    </row>
    <row r="7805" spans="19:23">
      <c r="S7805" s="275"/>
      <c r="T7805" s="274"/>
      <c r="W7805" s="276"/>
    </row>
    <row r="7806" spans="19:23">
      <c r="S7806" s="275"/>
      <c r="T7806" s="274"/>
      <c r="W7806" s="276"/>
    </row>
    <row r="7807" spans="19:23">
      <c r="S7807" s="275"/>
      <c r="T7807" s="274"/>
      <c r="W7807" s="276"/>
    </row>
    <row r="7808" spans="19:23">
      <c r="S7808" s="275"/>
      <c r="T7808" s="274"/>
      <c r="W7808" s="276"/>
    </row>
    <row r="7809" spans="19:23">
      <c r="S7809" s="275"/>
      <c r="T7809" s="274"/>
      <c r="W7809" s="276"/>
    </row>
    <row r="7810" spans="19:23">
      <c r="S7810" s="275"/>
      <c r="T7810" s="274"/>
      <c r="W7810" s="276"/>
    </row>
    <row r="7811" spans="19:23">
      <c r="S7811" s="275"/>
      <c r="T7811" s="274"/>
      <c r="W7811" s="276"/>
    </row>
    <row r="7812" spans="19:23">
      <c r="S7812" s="275"/>
      <c r="T7812" s="274"/>
      <c r="W7812" s="276"/>
    </row>
    <row r="7813" spans="19:23">
      <c r="S7813" s="275"/>
      <c r="T7813" s="274"/>
      <c r="W7813" s="276"/>
    </row>
    <row r="7814" spans="19:23">
      <c r="S7814" s="275"/>
      <c r="T7814" s="274"/>
      <c r="W7814" s="276"/>
    </row>
    <row r="7815" spans="19:23">
      <c r="S7815" s="275"/>
      <c r="T7815" s="274"/>
      <c r="W7815" s="276"/>
    </row>
    <row r="7816" spans="19:23">
      <c r="S7816" s="275"/>
      <c r="T7816" s="274"/>
      <c r="W7816" s="276"/>
    </row>
    <row r="7817" spans="19:23">
      <c r="S7817" s="275"/>
      <c r="T7817" s="274"/>
      <c r="W7817" s="276"/>
    </row>
    <row r="7818" spans="19:23">
      <c r="S7818" s="275"/>
      <c r="T7818" s="274"/>
      <c r="W7818" s="276"/>
    </row>
    <row r="7819" spans="19:23">
      <c r="S7819" s="275"/>
      <c r="T7819" s="274"/>
      <c r="W7819" s="276"/>
    </row>
    <row r="7820" spans="19:23">
      <c r="S7820" s="275"/>
      <c r="T7820" s="274"/>
      <c r="W7820" s="276"/>
    </row>
    <row r="7821" spans="19:23">
      <c r="S7821" s="275"/>
      <c r="T7821" s="274"/>
      <c r="W7821" s="276"/>
    </row>
    <row r="7822" spans="19:23">
      <c r="S7822" s="275"/>
      <c r="T7822" s="274"/>
      <c r="W7822" s="276"/>
    </row>
    <row r="7823" spans="19:23">
      <c r="S7823" s="275"/>
      <c r="T7823" s="274"/>
      <c r="W7823" s="276"/>
    </row>
    <row r="7824" spans="19:23">
      <c r="S7824" s="275"/>
      <c r="T7824" s="274"/>
      <c r="W7824" s="276"/>
    </row>
    <row r="7825" spans="19:23">
      <c r="S7825" s="275"/>
      <c r="T7825" s="274"/>
      <c r="W7825" s="276"/>
    </row>
    <row r="7826" spans="19:23">
      <c r="S7826" s="275"/>
      <c r="T7826" s="274"/>
      <c r="W7826" s="276"/>
    </row>
    <row r="7827" spans="19:23">
      <c r="S7827" s="275"/>
      <c r="T7827" s="274"/>
      <c r="W7827" s="276"/>
    </row>
    <row r="7828" spans="19:23">
      <c r="S7828" s="275"/>
      <c r="T7828" s="274"/>
      <c r="W7828" s="276"/>
    </row>
    <row r="7829" spans="19:23">
      <c r="S7829" s="275"/>
      <c r="T7829" s="274"/>
      <c r="W7829" s="276"/>
    </row>
    <row r="7830" spans="19:23">
      <c r="S7830" s="275"/>
      <c r="T7830" s="274"/>
      <c r="W7830" s="276"/>
    </row>
    <row r="7831" spans="19:23">
      <c r="S7831" s="275"/>
      <c r="T7831" s="274"/>
      <c r="W7831" s="276"/>
    </row>
    <row r="7832" spans="19:23">
      <c r="S7832" s="275"/>
      <c r="T7832" s="274"/>
      <c r="W7832" s="276"/>
    </row>
    <row r="7833" spans="19:23">
      <c r="S7833" s="275"/>
      <c r="T7833" s="274"/>
      <c r="W7833" s="276"/>
    </row>
    <row r="7834" spans="19:23">
      <c r="S7834" s="275"/>
      <c r="T7834" s="274"/>
      <c r="W7834" s="276"/>
    </row>
    <row r="7835" spans="19:23">
      <c r="S7835" s="275"/>
      <c r="T7835" s="274"/>
      <c r="W7835" s="276"/>
    </row>
    <row r="7836" spans="19:23">
      <c r="S7836" s="275"/>
      <c r="T7836" s="274"/>
      <c r="W7836" s="276"/>
    </row>
    <row r="7837" spans="19:23">
      <c r="S7837" s="275"/>
      <c r="T7837" s="274"/>
      <c r="W7837" s="276"/>
    </row>
    <row r="7838" spans="19:23">
      <c r="S7838" s="275"/>
      <c r="T7838" s="274"/>
      <c r="W7838" s="276"/>
    </row>
    <row r="7839" spans="19:23">
      <c r="S7839" s="275"/>
      <c r="T7839" s="274"/>
      <c r="W7839" s="276"/>
    </row>
    <row r="7840" spans="19:23">
      <c r="S7840" s="275"/>
      <c r="T7840" s="274"/>
      <c r="W7840" s="276"/>
    </row>
    <row r="7841" spans="19:23">
      <c r="S7841" s="275"/>
      <c r="T7841" s="274"/>
      <c r="W7841" s="276"/>
    </row>
    <row r="7842" spans="19:23">
      <c r="S7842" s="275"/>
      <c r="T7842" s="274"/>
      <c r="W7842" s="276"/>
    </row>
    <row r="7843" spans="19:23">
      <c r="S7843" s="275"/>
      <c r="T7843" s="274"/>
      <c r="W7843" s="276"/>
    </row>
    <row r="7844" spans="19:23">
      <c r="S7844" s="275"/>
      <c r="T7844" s="274"/>
      <c r="W7844" s="276"/>
    </row>
    <row r="7845" spans="19:23">
      <c r="S7845" s="275"/>
      <c r="T7845" s="274"/>
      <c r="W7845" s="276"/>
    </row>
    <row r="7846" spans="19:23">
      <c r="S7846" s="275"/>
      <c r="T7846" s="274"/>
      <c r="W7846" s="276"/>
    </row>
    <row r="7847" spans="19:23">
      <c r="S7847" s="275"/>
      <c r="T7847" s="274"/>
      <c r="W7847" s="276"/>
    </row>
    <row r="7848" spans="19:23">
      <c r="S7848" s="275"/>
      <c r="T7848" s="274"/>
      <c r="W7848" s="276"/>
    </row>
    <row r="7849" spans="19:23">
      <c r="S7849" s="275"/>
      <c r="T7849" s="274"/>
      <c r="W7849" s="276"/>
    </row>
    <row r="7850" spans="19:23">
      <c r="S7850" s="275"/>
      <c r="T7850" s="274"/>
      <c r="W7850" s="276"/>
    </row>
    <row r="7851" spans="19:23">
      <c r="S7851" s="275"/>
      <c r="T7851" s="274"/>
      <c r="W7851" s="276"/>
    </row>
    <row r="7852" spans="19:23">
      <c r="S7852" s="275"/>
      <c r="T7852" s="274"/>
      <c r="W7852" s="276"/>
    </row>
    <row r="7853" spans="19:23">
      <c r="S7853" s="275"/>
      <c r="T7853" s="274"/>
      <c r="W7853" s="276"/>
    </row>
    <row r="7854" spans="19:23">
      <c r="S7854" s="275"/>
      <c r="T7854" s="274"/>
      <c r="W7854" s="276"/>
    </row>
    <row r="7855" spans="19:23">
      <c r="S7855" s="275"/>
      <c r="T7855" s="274"/>
      <c r="W7855" s="276"/>
    </row>
    <row r="7856" spans="19:23">
      <c r="S7856" s="275"/>
      <c r="T7856" s="274"/>
      <c r="W7856" s="276"/>
    </row>
    <row r="7857" spans="19:23">
      <c r="S7857" s="275"/>
      <c r="T7857" s="274"/>
      <c r="W7857" s="276"/>
    </row>
    <row r="7858" spans="19:23">
      <c r="S7858" s="275"/>
      <c r="T7858" s="274"/>
      <c r="W7858" s="276"/>
    </row>
    <row r="7859" spans="19:23">
      <c r="S7859" s="275"/>
      <c r="T7859" s="274"/>
      <c r="W7859" s="276"/>
    </row>
    <row r="7860" spans="19:23">
      <c r="S7860" s="275"/>
      <c r="T7860" s="274"/>
      <c r="W7860" s="276"/>
    </row>
    <row r="7861" spans="19:23">
      <c r="S7861" s="275"/>
      <c r="T7861" s="274"/>
      <c r="W7861" s="276"/>
    </row>
    <row r="7862" spans="19:23">
      <c r="S7862" s="275"/>
      <c r="T7862" s="274"/>
      <c r="W7862" s="276"/>
    </row>
    <row r="7863" spans="19:23">
      <c r="S7863" s="275"/>
      <c r="T7863" s="274"/>
      <c r="W7863" s="276"/>
    </row>
    <row r="7864" spans="19:23">
      <c r="S7864" s="275"/>
      <c r="T7864" s="274"/>
      <c r="W7864" s="276"/>
    </row>
    <row r="7865" spans="19:23">
      <c r="S7865" s="275"/>
      <c r="T7865" s="274"/>
      <c r="W7865" s="276"/>
    </row>
    <row r="7866" spans="19:23">
      <c r="S7866" s="275"/>
      <c r="T7866" s="274"/>
      <c r="W7866" s="276"/>
    </row>
    <row r="7867" spans="19:23">
      <c r="S7867" s="275"/>
      <c r="T7867" s="274"/>
      <c r="W7867" s="276"/>
    </row>
    <row r="7868" spans="19:23">
      <c r="S7868" s="275"/>
      <c r="T7868" s="274"/>
      <c r="W7868" s="276"/>
    </row>
    <row r="7869" spans="19:23">
      <c r="S7869" s="275"/>
      <c r="T7869" s="274"/>
      <c r="W7869" s="276"/>
    </row>
    <row r="7870" spans="19:23">
      <c r="S7870" s="275"/>
      <c r="T7870" s="274"/>
      <c r="W7870" s="276"/>
    </row>
    <row r="7871" spans="19:23">
      <c r="S7871" s="275"/>
      <c r="T7871" s="274"/>
      <c r="W7871" s="276"/>
    </row>
    <row r="7872" spans="19:23">
      <c r="S7872" s="275"/>
      <c r="T7872" s="274"/>
      <c r="W7872" s="276"/>
    </row>
    <row r="7873" spans="19:23">
      <c r="S7873" s="275"/>
      <c r="T7873" s="274"/>
      <c r="W7873" s="276"/>
    </row>
    <row r="7874" spans="19:23">
      <c r="S7874" s="275"/>
      <c r="T7874" s="274"/>
      <c r="W7874" s="276"/>
    </row>
    <row r="7875" spans="19:23">
      <c r="S7875" s="275"/>
      <c r="T7875" s="274"/>
      <c r="W7875" s="276"/>
    </row>
    <row r="7876" spans="19:23">
      <c r="S7876" s="275"/>
      <c r="T7876" s="274"/>
      <c r="W7876" s="276"/>
    </row>
    <row r="7877" spans="19:23">
      <c r="S7877" s="275"/>
      <c r="T7877" s="274"/>
      <c r="W7877" s="276"/>
    </row>
    <row r="7878" spans="19:23">
      <c r="S7878" s="275"/>
      <c r="T7878" s="274"/>
      <c r="W7878" s="276"/>
    </row>
    <row r="7879" spans="19:23">
      <c r="S7879" s="275"/>
      <c r="T7879" s="274"/>
      <c r="W7879" s="276"/>
    </row>
    <row r="7880" spans="19:23">
      <c r="S7880" s="275"/>
      <c r="T7880" s="274"/>
      <c r="W7880" s="276"/>
    </row>
    <row r="7881" spans="19:23">
      <c r="S7881" s="275"/>
      <c r="T7881" s="274"/>
      <c r="W7881" s="276"/>
    </row>
    <row r="7882" spans="19:23">
      <c r="S7882" s="275"/>
      <c r="T7882" s="274"/>
      <c r="W7882" s="276"/>
    </row>
    <row r="7883" spans="19:23">
      <c r="S7883" s="275"/>
      <c r="T7883" s="274"/>
      <c r="W7883" s="276"/>
    </row>
    <row r="7884" spans="19:23">
      <c r="S7884" s="275"/>
      <c r="T7884" s="274"/>
      <c r="W7884" s="276"/>
    </row>
    <row r="7885" spans="19:23">
      <c r="S7885" s="275"/>
      <c r="T7885" s="274"/>
      <c r="W7885" s="276"/>
    </row>
    <row r="7886" spans="19:23">
      <c r="S7886" s="275"/>
      <c r="T7886" s="274"/>
      <c r="W7886" s="276"/>
    </row>
    <row r="7887" spans="19:23">
      <c r="S7887" s="275"/>
      <c r="T7887" s="274"/>
      <c r="W7887" s="276"/>
    </row>
    <row r="7888" spans="19:23">
      <c r="S7888" s="275"/>
      <c r="T7888" s="274"/>
      <c r="W7888" s="276"/>
    </row>
    <row r="7889" spans="19:23">
      <c r="S7889" s="275"/>
      <c r="T7889" s="274"/>
      <c r="W7889" s="276"/>
    </row>
    <row r="7890" spans="19:23">
      <c r="S7890" s="275"/>
      <c r="T7890" s="274"/>
      <c r="W7890" s="276"/>
    </row>
    <row r="7891" spans="19:23">
      <c r="S7891" s="275"/>
      <c r="T7891" s="274"/>
      <c r="W7891" s="276"/>
    </row>
    <row r="7892" spans="19:23">
      <c r="S7892" s="275"/>
      <c r="T7892" s="274"/>
      <c r="W7892" s="276"/>
    </row>
    <row r="7893" spans="19:23">
      <c r="S7893" s="275"/>
      <c r="T7893" s="274"/>
      <c r="W7893" s="276"/>
    </row>
    <row r="7894" spans="19:23">
      <c r="S7894" s="275"/>
      <c r="T7894" s="274"/>
      <c r="W7894" s="276"/>
    </row>
    <row r="7895" spans="19:23">
      <c r="S7895" s="275"/>
      <c r="T7895" s="274"/>
      <c r="W7895" s="276"/>
    </row>
    <row r="7896" spans="19:23">
      <c r="S7896" s="275"/>
      <c r="T7896" s="274"/>
      <c r="W7896" s="276"/>
    </row>
    <row r="7897" spans="19:23">
      <c r="S7897" s="275"/>
      <c r="T7897" s="274"/>
      <c r="W7897" s="276"/>
    </row>
    <row r="7898" spans="19:23">
      <c r="S7898" s="275"/>
      <c r="T7898" s="274"/>
      <c r="W7898" s="276"/>
    </row>
    <row r="7899" spans="19:23">
      <c r="S7899" s="275"/>
      <c r="T7899" s="274"/>
      <c r="W7899" s="276"/>
    </row>
    <row r="7900" spans="19:23">
      <c r="S7900" s="275"/>
      <c r="T7900" s="274"/>
      <c r="W7900" s="276"/>
    </row>
    <row r="7901" spans="19:23">
      <c r="S7901" s="275"/>
      <c r="T7901" s="274"/>
      <c r="W7901" s="276"/>
    </row>
    <row r="7902" spans="19:23">
      <c r="S7902" s="275"/>
      <c r="T7902" s="274"/>
      <c r="W7902" s="276"/>
    </row>
    <row r="7903" spans="19:23">
      <c r="S7903" s="275"/>
      <c r="T7903" s="274"/>
      <c r="W7903" s="276"/>
    </row>
    <row r="7904" spans="19:23">
      <c r="S7904" s="275"/>
      <c r="T7904" s="274"/>
      <c r="W7904" s="276"/>
    </row>
    <row r="7905" spans="19:23">
      <c r="S7905" s="275"/>
      <c r="T7905" s="274"/>
      <c r="W7905" s="276"/>
    </row>
    <row r="7906" spans="19:23">
      <c r="S7906" s="275"/>
      <c r="T7906" s="274"/>
      <c r="W7906" s="276"/>
    </row>
    <row r="7907" spans="19:23">
      <c r="S7907" s="275"/>
      <c r="T7907" s="274"/>
      <c r="W7907" s="276"/>
    </row>
    <row r="7908" spans="19:23">
      <c r="S7908" s="275"/>
      <c r="T7908" s="274"/>
      <c r="W7908" s="276"/>
    </row>
    <row r="7909" spans="19:23">
      <c r="S7909" s="275"/>
      <c r="T7909" s="274"/>
      <c r="W7909" s="276"/>
    </row>
    <row r="7910" spans="19:23">
      <c r="S7910" s="275"/>
      <c r="T7910" s="274"/>
      <c r="W7910" s="276"/>
    </row>
    <row r="7911" spans="19:23">
      <c r="S7911" s="275"/>
      <c r="T7911" s="274"/>
      <c r="W7911" s="276"/>
    </row>
    <row r="7912" spans="19:23">
      <c r="S7912" s="275"/>
      <c r="T7912" s="274"/>
      <c r="W7912" s="276"/>
    </row>
    <row r="7913" spans="19:23">
      <c r="S7913" s="275"/>
      <c r="T7913" s="274"/>
      <c r="W7913" s="276"/>
    </row>
    <row r="7914" spans="19:23">
      <c r="S7914" s="275"/>
      <c r="T7914" s="274"/>
      <c r="W7914" s="276"/>
    </row>
    <row r="7915" spans="19:23">
      <c r="S7915" s="275"/>
      <c r="T7915" s="274"/>
      <c r="W7915" s="276"/>
    </row>
    <row r="7916" spans="19:23">
      <c r="S7916" s="275"/>
      <c r="T7916" s="274"/>
      <c r="W7916" s="276"/>
    </row>
    <row r="7917" spans="19:23">
      <c r="S7917" s="275"/>
      <c r="T7917" s="274"/>
      <c r="W7917" s="276"/>
    </row>
    <row r="7918" spans="19:23">
      <c r="S7918" s="275"/>
      <c r="T7918" s="274"/>
      <c r="W7918" s="276"/>
    </row>
    <row r="7919" spans="19:23">
      <c r="S7919" s="275"/>
      <c r="T7919" s="274"/>
      <c r="W7919" s="276"/>
    </row>
    <row r="7920" spans="19:23">
      <c r="S7920" s="275"/>
      <c r="T7920" s="274"/>
      <c r="W7920" s="276"/>
    </row>
    <row r="7921" spans="19:23">
      <c r="S7921" s="275"/>
      <c r="T7921" s="274"/>
      <c r="W7921" s="276"/>
    </row>
    <row r="7922" spans="19:23">
      <c r="S7922" s="275"/>
      <c r="T7922" s="274"/>
      <c r="W7922" s="276"/>
    </row>
    <row r="7923" spans="19:23">
      <c r="S7923" s="275"/>
      <c r="T7923" s="274"/>
      <c r="W7923" s="276"/>
    </row>
    <row r="7924" spans="19:23">
      <c r="S7924" s="275"/>
      <c r="T7924" s="274"/>
      <c r="W7924" s="276"/>
    </row>
    <row r="7925" spans="19:23">
      <c r="S7925" s="275"/>
      <c r="T7925" s="274"/>
      <c r="W7925" s="276"/>
    </row>
    <row r="7926" spans="19:23">
      <c r="S7926" s="275"/>
      <c r="T7926" s="274"/>
      <c r="W7926" s="276"/>
    </row>
    <row r="7927" spans="19:23">
      <c r="S7927" s="275"/>
      <c r="T7927" s="274"/>
      <c r="W7927" s="276"/>
    </row>
    <row r="7928" spans="19:23">
      <c r="S7928" s="275"/>
      <c r="T7928" s="274"/>
      <c r="W7928" s="276"/>
    </row>
    <row r="7929" spans="19:23">
      <c r="S7929" s="275"/>
      <c r="T7929" s="274"/>
      <c r="W7929" s="276"/>
    </row>
    <row r="7930" spans="19:23">
      <c r="S7930" s="275"/>
      <c r="T7930" s="274"/>
      <c r="W7930" s="276"/>
    </row>
    <row r="7931" spans="19:23">
      <c r="S7931" s="275"/>
      <c r="T7931" s="274"/>
      <c r="W7931" s="276"/>
    </row>
    <row r="7932" spans="19:23">
      <c r="S7932" s="275"/>
      <c r="T7932" s="274"/>
      <c r="W7932" s="276"/>
    </row>
    <row r="7933" spans="19:23">
      <c r="S7933" s="275"/>
      <c r="T7933" s="274"/>
      <c r="W7933" s="276"/>
    </row>
    <row r="7934" spans="19:23">
      <c r="S7934" s="275"/>
      <c r="T7934" s="274"/>
      <c r="W7934" s="276"/>
    </row>
    <row r="7935" spans="19:23">
      <c r="S7935" s="275"/>
      <c r="T7935" s="274"/>
      <c r="W7935" s="276"/>
    </row>
    <row r="7936" spans="19:23">
      <c r="S7936" s="275"/>
      <c r="T7936" s="274"/>
      <c r="W7936" s="276"/>
    </row>
    <row r="7937" spans="19:23">
      <c r="S7937" s="275"/>
      <c r="T7937" s="274"/>
      <c r="W7937" s="276"/>
    </row>
    <row r="7938" spans="19:23">
      <c r="S7938" s="275"/>
      <c r="T7938" s="274"/>
      <c r="W7938" s="276"/>
    </row>
    <row r="7939" spans="19:23">
      <c r="S7939" s="275"/>
      <c r="T7939" s="274"/>
      <c r="W7939" s="276"/>
    </row>
    <row r="7940" spans="19:23">
      <c r="S7940" s="275"/>
      <c r="T7940" s="274"/>
      <c r="W7940" s="276"/>
    </row>
    <row r="7941" spans="19:23">
      <c r="S7941" s="275"/>
      <c r="T7941" s="274"/>
      <c r="W7941" s="276"/>
    </row>
    <row r="7942" spans="19:23">
      <c r="S7942" s="275"/>
      <c r="T7942" s="274"/>
      <c r="W7942" s="276"/>
    </row>
    <row r="7943" spans="19:23">
      <c r="S7943" s="275"/>
      <c r="T7943" s="274"/>
      <c r="W7943" s="276"/>
    </row>
    <row r="7944" spans="19:23">
      <c r="S7944" s="275"/>
      <c r="T7944" s="274"/>
      <c r="W7944" s="276"/>
    </row>
    <row r="7945" spans="19:23">
      <c r="S7945" s="275"/>
      <c r="T7945" s="274"/>
      <c r="W7945" s="276"/>
    </row>
    <row r="7946" spans="19:23">
      <c r="S7946" s="275"/>
      <c r="T7946" s="274"/>
      <c r="W7946" s="276"/>
    </row>
    <row r="7947" spans="19:23">
      <c r="S7947" s="275"/>
      <c r="T7947" s="274"/>
      <c r="W7947" s="276"/>
    </row>
    <row r="7948" spans="19:23">
      <c r="S7948" s="275"/>
      <c r="T7948" s="274"/>
      <c r="W7948" s="276"/>
    </row>
    <row r="7949" spans="19:23">
      <c r="S7949" s="275"/>
      <c r="T7949" s="274"/>
      <c r="W7949" s="276"/>
    </row>
    <row r="7950" spans="19:23">
      <c r="S7950" s="275"/>
      <c r="T7950" s="274"/>
      <c r="W7950" s="276"/>
    </row>
    <row r="7951" spans="19:23">
      <c r="S7951" s="275"/>
      <c r="T7951" s="274"/>
      <c r="W7951" s="276"/>
    </row>
    <row r="7952" spans="19:23">
      <c r="S7952" s="275"/>
      <c r="T7952" s="274"/>
      <c r="W7952" s="276"/>
    </row>
    <row r="7953" spans="19:23">
      <c r="S7953" s="275"/>
      <c r="T7953" s="274"/>
      <c r="W7953" s="276"/>
    </row>
    <row r="7954" spans="19:23">
      <c r="S7954" s="275"/>
      <c r="T7954" s="274"/>
      <c r="W7954" s="276"/>
    </row>
    <row r="7955" spans="19:23">
      <c r="S7955" s="275"/>
      <c r="T7955" s="274"/>
      <c r="W7955" s="276"/>
    </row>
    <row r="7956" spans="19:23">
      <c r="S7956" s="275"/>
      <c r="T7956" s="274"/>
      <c r="W7956" s="276"/>
    </row>
    <row r="7957" spans="19:23">
      <c r="S7957" s="275"/>
      <c r="T7957" s="274"/>
      <c r="W7957" s="276"/>
    </row>
    <row r="7958" spans="19:23">
      <c r="S7958" s="275"/>
      <c r="T7958" s="274"/>
      <c r="W7958" s="276"/>
    </row>
    <row r="7959" spans="19:23">
      <c r="S7959" s="275"/>
      <c r="T7959" s="274"/>
      <c r="W7959" s="276"/>
    </row>
    <row r="7960" spans="19:23">
      <c r="S7960" s="275"/>
      <c r="T7960" s="274"/>
      <c r="W7960" s="276"/>
    </row>
    <row r="7961" spans="19:23">
      <c r="S7961" s="275"/>
      <c r="T7961" s="274"/>
      <c r="W7961" s="276"/>
    </row>
    <row r="7962" spans="19:23">
      <c r="S7962" s="275"/>
      <c r="T7962" s="274"/>
      <c r="W7962" s="276"/>
    </row>
    <row r="7963" spans="19:23">
      <c r="S7963" s="275"/>
      <c r="T7963" s="274"/>
      <c r="W7963" s="276"/>
    </row>
    <row r="7964" spans="19:23">
      <c r="S7964" s="275"/>
      <c r="T7964" s="274"/>
      <c r="W7964" s="276"/>
    </row>
    <row r="7965" spans="19:23">
      <c r="S7965" s="275"/>
      <c r="T7965" s="274"/>
      <c r="W7965" s="276"/>
    </row>
    <row r="7966" spans="19:23">
      <c r="S7966" s="275"/>
      <c r="T7966" s="274"/>
      <c r="W7966" s="276"/>
    </row>
    <row r="7967" spans="19:23">
      <c r="S7967" s="275"/>
      <c r="T7967" s="274"/>
      <c r="W7967" s="276"/>
    </row>
    <row r="7968" spans="19:23">
      <c r="S7968" s="275"/>
      <c r="T7968" s="274"/>
      <c r="W7968" s="276"/>
    </row>
    <row r="7969" spans="19:23">
      <c r="S7969" s="275"/>
      <c r="T7969" s="274"/>
      <c r="W7969" s="276"/>
    </row>
    <row r="7970" spans="19:23">
      <c r="S7970" s="275"/>
      <c r="T7970" s="274"/>
      <c r="W7970" s="276"/>
    </row>
    <row r="7971" spans="19:23">
      <c r="S7971" s="275"/>
      <c r="T7971" s="274"/>
      <c r="W7971" s="276"/>
    </row>
    <row r="7972" spans="19:23">
      <c r="S7972" s="275"/>
      <c r="T7972" s="274"/>
      <c r="W7972" s="276"/>
    </row>
    <row r="7973" spans="19:23">
      <c r="S7973" s="275"/>
      <c r="T7973" s="274"/>
      <c r="W7973" s="276"/>
    </row>
    <row r="7974" spans="19:23">
      <c r="S7974" s="275"/>
      <c r="T7974" s="274"/>
      <c r="W7974" s="276"/>
    </row>
    <row r="7975" spans="19:23">
      <c r="S7975" s="275"/>
      <c r="T7975" s="274"/>
      <c r="W7975" s="276"/>
    </row>
    <row r="7976" spans="19:23">
      <c r="S7976" s="275"/>
      <c r="T7976" s="274"/>
      <c r="W7976" s="276"/>
    </row>
    <row r="7977" spans="19:23">
      <c r="S7977" s="275"/>
      <c r="T7977" s="274"/>
      <c r="W7977" s="276"/>
    </row>
    <row r="7978" spans="19:23">
      <c r="S7978" s="275"/>
      <c r="T7978" s="274"/>
      <c r="W7978" s="276"/>
    </row>
    <row r="7979" spans="19:23">
      <c r="S7979" s="275"/>
      <c r="T7979" s="274"/>
      <c r="W7979" s="276"/>
    </row>
    <row r="7980" spans="19:23">
      <c r="S7980" s="275"/>
      <c r="T7980" s="274"/>
      <c r="W7980" s="276"/>
    </row>
    <row r="7981" spans="19:23">
      <c r="S7981" s="275"/>
      <c r="T7981" s="274"/>
      <c r="W7981" s="276"/>
    </row>
    <row r="7982" spans="19:23">
      <c r="S7982" s="275"/>
      <c r="T7982" s="274"/>
      <c r="W7982" s="276"/>
    </row>
    <row r="7983" spans="19:23">
      <c r="S7983" s="275"/>
      <c r="T7983" s="274"/>
      <c r="W7983" s="276"/>
    </row>
    <row r="7984" spans="19:23">
      <c r="S7984" s="275"/>
      <c r="T7984" s="274"/>
      <c r="W7984" s="276"/>
    </row>
    <row r="7985" spans="19:23">
      <c r="S7985" s="275"/>
      <c r="T7985" s="274"/>
      <c r="W7985" s="276"/>
    </row>
    <row r="7986" spans="19:23">
      <c r="S7986" s="275"/>
      <c r="T7986" s="274"/>
      <c r="W7986" s="276"/>
    </row>
    <row r="7987" spans="19:23">
      <c r="S7987" s="275"/>
      <c r="T7987" s="274"/>
      <c r="W7987" s="276"/>
    </row>
    <row r="7988" spans="19:23">
      <c r="S7988" s="275"/>
      <c r="T7988" s="274"/>
      <c r="W7988" s="276"/>
    </row>
    <row r="7989" spans="19:23">
      <c r="S7989" s="275"/>
      <c r="T7989" s="274"/>
      <c r="W7989" s="276"/>
    </row>
    <row r="7990" spans="19:23">
      <c r="S7990" s="275"/>
      <c r="T7990" s="274"/>
      <c r="W7990" s="276"/>
    </row>
    <row r="7991" spans="19:23">
      <c r="S7991" s="275"/>
      <c r="T7991" s="274"/>
      <c r="W7991" s="276"/>
    </row>
    <row r="7992" spans="19:23">
      <c r="S7992" s="275"/>
      <c r="T7992" s="274"/>
      <c r="W7992" s="276"/>
    </row>
    <row r="7993" spans="19:23">
      <c r="S7993" s="275"/>
      <c r="T7993" s="274"/>
      <c r="W7993" s="276"/>
    </row>
    <row r="7994" spans="19:23">
      <c r="S7994" s="275"/>
      <c r="T7994" s="274"/>
      <c r="W7994" s="276"/>
    </row>
    <row r="7995" spans="19:23">
      <c r="S7995" s="275"/>
      <c r="T7995" s="274"/>
      <c r="W7995" s="276"/>
    </row>
    <row r="7996" spans="19:23">
      <c r="S7996" s="275"/>
      <c r="T7996" s="274"/>
      <c r="W7996" s="276"/>
    </row>
    <row r="7997" spans="19:23">
      <c r="S7997" s="275"/>
      <c r="T7997" s="274"/>
      <c r="W7997" s="276"/>
    </row>
    <row r="7998" spans="19:23">
      <c r="S7998" s="275"/>
      <c r="T7998" s="274"/>
      <c r="W7998" s="276"/>
    </row>
    <row r="7999" spans="19:23">
      <c r="S7999" s="275"/>
      <c r="T7999" s="274"/>
      <c r="W7999" s="276"/>
    </row>
    <row r="8000" spans="19:23">
      <c r="S8000" s="275"/>
      <c r="T8000" s="274"/>
      <c r="W8000" s="276"/>
    </row>
    <row r="8001" spans="19:23">
      <c r="S8001" s="275"/>
      <c r="T8001" s="274"/>
      <c r="W8001" s="276"/>
    </row>
    <row r="8002" spans="19:23">
      <c r="S8002" s="275"/>
      <c r="T8002" s="274"/>
      <c r="W8002" s="276"/>
    </row>
    <row r="8003" spans="19:23">
      <c r="S8003" s="275"/>
      <c r="T8003" s="274"/>
      <c r="W8003" s="276"/>
    </row>
    <row r="8004" spans="19:23">
      <c r="S8004" s="275"/>
      <c r="T8004" s="274"/>
      <c r="W8004" s="276"/>
    </row>
    <row r="8005" spans="19:23">
      <c r="S8005" s="275"/>
      <c r="T8005" s="274"/>
      <c r="W8005" s="276"/>
    </row>
    <row r="8006" spans="19:23">
      <c r="S8006" s="275"/>
      <c r="T8006" s="274"/>
      <c r="W8006" s="276"/>
    </row>
    <row r="8007" spans="19:23">
      <c r="S8007" s="275"/>
      <c r="T8007" s="274"/>
      <c r="W8007" s="276"/>
    </row>
    <row r="8008" spans="19:23">
      <c r="S8008" s="275"/>
      <c r="T8008" s="274"/>
      <c r="W8008" s="276"/>
    </row>
    <row r="8009" spans="19:23">
      <c r="S8009" s="275"/>
      <c r="T8009" s="274"/>
      <c r="W8009" s="276"/>
    </row>
    <row r="8010" spans="19:23">
      <c r="S8010" s="275"/>
      <c r="T8010" s="274"/>
      <c r="W8010" s="276"/>
    </row>
    <row r="8011" spans="19:23">
      <c r="S8011" s="275"/>
      <c r="T8011" s="274"/>
      <c r="W8011" s="276"/>
    </row>
    <row r="8012" spans="19:23">
      <c r="S8012" s="275"/>
      <c r="T8012" s="274"/>
      <c r="W8012" s="276"/>
    </row>
    <row r="8013" spans="19:23">
      <c r="S8013" s="275"/>
      <c r="T8013" s="274"/>
      <c r="W8013" s="276"/>
    </row>
    <row r="8014" spans="19:23">
      <c r="S8014" s="275"/>
      <c r="T8014" s="274"/>
      <c r="W8014" s="276"/>
    </row>
    <row r="8015" spans="19:23">
      <c r="S8015" s="275"/>
      <c r="T8015" s="274"/>
      <c r="W8015" s="276"/>
    </row>
    <row r="8016" spans="19:23">
      <c r="S8016" s="275"/>
      <c r="T8016" s="274"/>
      <c r="W8016" s="276"/>
    </row>
    <row r="8017" spans="19:23">
      <c r="S8017" s="275"/>
      <c r="T8017" s="274"/>
      <c r="W8017" s="276"/>
    </row>
    <row r="8018" spans="19:23">
      <c r="S8018" s="275"/>
      <c r="T8018" s="274"/>
      <c r="W8018" s="276"/>
    </row>
    <row r="8019" spans="19:23">
      <c r="S8019" s="275"/>
      <c r="T8019" s="274"/>
      <c r="W8019" s="276"/>
    </row>
    <row r="8020" spans="19:23">
      <c r="S8020" s="275"/>
      <c r="T8020" s="274"/>
      <c r="W8020" s="276"/>
    </row>
    <row r="8021" spans="19:23">
      <c r="S8021" s="275"/>
      <c r="T8021" s="274"/>
      <c r="W8021" s="276"/>
    </row>
    <row r="8022" spans="19:23">
      <c r="S8022" s="275"/>
      <c r="T8022" s="274"/>
      <c r="W8022" s="276"/>
    </row>
    <row r="8023" spans="19:23">
      <c r="S8023" s="275"/>
      <c r="T8023" s="274"/>
      <c r="W8023" s="276"/>
    </row>
    <row r="8024" spans="19:23">
      <c r="S8024" s="275"/>
      <c r="T8024" s="274"/>
      <c r="W8024" s="276"/>
    </row>
    <row r="8025" spans="19:23">
      <c r="S8025" s="275"/>
      <c r="T8025" s="274"/>
      <c r="W8025" s="276"/>
    </row>
    <row r="8026" spans="19:23">
      <c r="S8026" s="275"/>
      <c r="T8026" s="274"/>
      <c r="W8026" s="276"/>
    </row>
    <row r="8027" spans="19:23">
      <c r="S8027" s="275"/>
      <c r="T8027" s="274"/>
      <c r="W8027" s="276"/>
    </row>
    <row r="8028" spans="19:23">
      <c r="S8028" s="275"/>
      <c r="T8028" s="274"/>
      <c r="W8028" s="276"/>
    </row>
    <row r="8029" spans="19:23">
      <c r="S8029" s="275"/>
      <c r="T8029" s="274"/>
      <c r="W8029" s="276"/>
    </row>
    <row r="8030" spans="19:23">
      <c r="S8030" s="275"/>
      <c r="T8030" s="274"/>
      <c r="W8030" s="276"/>
    </row>
    <row r="8031" spans="19:23">
      <c r="S8031" s="275"/>
      <c r="T8031" s="274"/>
      <c r="W8031" s="276"/>
    </row>
    <row r="8032" spans="19:23">
      <c r="S8032" s="275"/>
      <c r="T8032" s="274"/>
      <c r="W8032" s="276"/>
    </row>
    <row r="8033" spans="19:23">
      <c r="S8033" s="275"/>
      <c r="T8033" s="274"/>
      <c r="W8033" s="276"/>
    </row>
    <row r="8034" spans="19:23">
      <c r="S8034" s="275"/>
      <c r="T8034" s="274"/>
      <c r="W8034" s="276"/>
    </row>
    <row r="8035" spans="19:23">
      <c r="S8035" s="275"/>
      <c r="T8035" s="274"/>
      <c r="W8035" s="276"/>
    </row>
    <row r="8036" spans="19:23">
      <c r="S8036" s="275"/>
      <c r="T8036" s="274"/>
      <c r="W8036" s="276"/>
    </row>
    <row r="8037" spans="19:23">
      <c r="S8037" s="275"/>
      <c r="T8037" s="274"/>
      <c r="W8037" s="276"/>
    </row>
    <row r="8038" spans="19:23">
      <c r="S8038" s="275"/>
      <c r="T8038" s="274"/>
      <c r="W8038" s="276"/>
    </row>
    <row r="8039" spans="19:23">
      <c r="S8039" s="275"/>
      <c r="T8039" s="274"/>
      <c r="W8039" s="276"/>
    </row>
    <row r="8040" spans="19:23">
      <c r="S8040" s="275"/>
      <c r="T8040" s="274"/>
      <c r="W8040" s="276"/>
    </row>
    <row r="8041" spans="19:23">
      <c r="S8041" s="275"/>
      <c r="T8041" s="274"/>
      <c r="W8041" s="276"/>
    </row>
    <row r="8042" spans="19:23">
      <c r="S8042" s="275"/>
      <c r="T8042" s="274"/>
      <c r="W8042" s="276"/>
    </row>
    <row r="8043" spans="19:23">
      <c r="S8043" s="275"/>
      <c r="T8043" s="274"/>
      <c r="W8043" s="276"/>
    </row>
    <row r="8044" spans="19:23">
      <c r="S8044" s="275"/>
      <c r="T8044" s="274"/>
      <c r="W8044" s="276"/>
    </row>
    <row r="8045" spans="19:23">
      <c r="S8045" s="275"/>
      <c r="T8045" s="274"/>
      <c r="W8045" s="276"/>
    </row>
    <row r="8046" spans="19:23">
      <c r="S8046" s="275"/>
      <c r="T8046" s="274"/>
      <c r="W8046" s="276"/>
    </row>
    <row r="8047" spans="19:23">
      <c r="S8047" s="275"/>
      <c r="T8047" s="274"/>
      <c r="W8047" s="276"/>
    </row>
    <row r="8048" spans="19:23">
      <c r="S8048" s="275"/>
      <c r="T8048" s="274"/>
      <c r="W8048" s="276"/>
    </row>
    <row r="8049" spans="19:23">
      <c r="S8049" s="275"/>
      <c r="T8049" s="274"/>
      <c r="W8049" s="276"/>
    </row>
    <row r="8050" spans="19:23">
      <c r="S8050" s="275"/>
      <c r="T8050" s="274"/>
      <c r="W8050" s="276"/>
    </row>
    <row r="8051" spans="19:23">
      <c r="S8051" s="275"/>
      <c r="T8051" s="274"/>
      <c r="W8051" s="276"/>
    </row>
    <row r="8052" spans="19:23">
      <c r="S8052" s="275"/>
      <c r="T8052" s="274"/>
      <c r="W8052" s="276"/>
    </row>
    <row r="8053" spans="19:23">
      <c r="S8053" s="275"/>
      <c r="T8053" s="274"/>
      <c r="W8053" s="276"/>
    </row>
    <row r="8054" spans="19:23">
      <c r="S8054" s="275"/>
      <c r="T8054" s="274"/>
      <c r="W8054" s="276"/>
    </row>
    <row r="8055" spans="19:23">
      <c r="S8055" s="275"/>
      <c r="T8055" s="274"/>
      <c r="W8055" s="276"/>
    </row>
    <row r="8056" spans="19:23">
      <c r="S8056" s="275"/>
      <c r="T8056" s="274"/>
      <c r="W8056" s="276"/>
    </row>
    <row r="8057" spans="19:23">
      <c r="S8057" s="275"/>
      <c r="T8057" s="274"/>
      <c r="W8057" s="276"/>
    </row>
    <row r="8058" spans="19:23">
      <c r="S8058" s="275"/>
      <c r="T8058" s="274"/>
      <c r="W8058" s="276"/>
    </row>
    <row r="8059" spans="19:23">
      <c r="S8059" s="275"/>
      <c r="T8059" s="274"/>
      <c r="W8059" s="276"/>
    </row>
    <row r="8060" spans="19:23">
      <c r="S8060" s="275"/>
      <c r="T8060" s="274"/>
      <c r="W8060" s="276"/>
    </row>
    <row r="8061" spans="19:23">
      <c r="S8061" s="275"/>
      <c r="T8061" s="274"/>
      <c r="W8061" s="276"/>
    </row>
    <row r="8062" spans="19:23">
      <c r="S8062" s="275"/>
      <c r="T8062" s="274"/>
      <c r="W8062" s="276"/>
    </row>
    <row r="8063" spans="19:23">
      <c r="S8063" s="275"/>
      <c r="T8063" s="274"/>
      <c r="W8063" s="276"/>
    </row>
    <row r="8064" spans="19:23">
      <c r="S8064" s="275"/>
      <c r="T8064" s="274"/>
      <c r="W8064" s="276"/>
    </row>
    <row r="8065" spans="19:23">
      <c r="S8065" s="275"/>
      <c r="T8065" s="274"/>
      <c r="W8065" s="276"/>
    </row>
    <row r="8066" spans="19:23">
      <c r="S8066" s="275"/>
      <c r="T8066" s="274"/>
      <c r="W8066" s="276"/>
    </row>
    <row r="8067" spans="19:23">
      <c r="S8067" s="275"/>
      <c r="T8067" s="274"/>
      <c r="W8067" s="276"/>
    </row>
    <row r="8068" spans="19:23">
      <c r="S8068" s="275"/>
      <c r="T8068" s="274"/>
      <c r="W8068" s="276"/>
    </row>
    <row r="8069" spans="19:23">
      <c r="S8069" s="275"/>
      <c r="T8069" s="274"/>
      <c r="W8069" s="276"/>
    </row>
    <row r="8070" spans="19:23">
      <c r="S8070" s="275"/>
      <c r="T8070" s="274"/>
      <c r="W8070" s="276"/>
    </row>
    <row r="8071" spans="19:23">
      <c r="S8071" s="275"/>
      <c r="T8071" s="274"/>
      <c r="W8071" s="276"/>
    </row>
    <row r="8072" spans="19:23">
      <c r="S8072" s="275"/>
      <c r="T8072" s="274"/>
      <c r="W8072" s="276"/>
    </row>
    <row r="8073" spans="19:23">
      <c r="S8073" s="275"/>
      <c r="T8073" s="274"/>
      <c r="W8073" s="276"/>
    </row>
    <row r="8074" spans="19:23">
      <c r="S8074" s="275"/>
      <c r="T8074" s="274"/>
      <c r="W8074" s="276"/>
    </row>
    <row r="8075" spans="19:23">
      <c r="S8075" s="275"/>
      <c r="T8075" s="274"/>
      <c r="W8075" s="276"/>
    </row>
    <row r="8076" spans="19:23">
      <c r="S8076" s="275"/>
      <c r="T8076" s="274"/>
      <c r="W8076" s="276"/>
    </row>
    <row r="8077" spans="19:23">
      <c r="S8077" s="275"/>
      <c r="T8077" s="274"/>
      <c r="W8077" s="276"/>
    </row>
    <row r="8078" spans="19:23">
      <c r="S8078" s="275"/>
      <c r="T8078" s="274"/>
      <c r="W8078" s="276"/>
    </row>
    <row r="8079" spans="19:23">
      <c r="S8079" s="275"/>
      <c r="T8079" s="274"/>
      <c r="W8079" s="276"/>
    </row>
    <row r="8080" spans="19:23">
      <c r="S8080" s="275"/>
      <c r="T8080" s="274"/>
      <c r="W8080" s="276"/>
    </row>
    <row r="8081" spans="19:23">
      <c r="S8081" s="275"/>
      <c r="T8081" s="274"/>
      <c r="W8081" s="276"/>
    </row>
    <row r="8082" spans="19:23">
      <c r="S8082" s="275"/>
      <c r="T8082" s="274"/>
      <c r="W8082" s="276"/>
    </row>
    <row r="8083" spans="19:23">
      <c r="S8083" s="275"/>
      <c r="T8083" s="274"/>
      <c r="W8083" s="276"/>
    </row>
    <row r="8084" spans="19:23">
      <c r="S8084" s="275"/>
      <c r="T8084" s="274"/>
      <c r="W8084" s="276"/>
    </row>
    <row r="8085" spans="19:23">
      <c r="S8085" s="275"/>
      <c r="T8085" s="274"/>
      <c r="W8085" s="276"/>
    </row>
    <row r="8086" spans="19:23">
      <c r="S8086" s="275"/>
      <c r="T8086" s="274"/>
      <c r="W8086" s="276"/>
    </row>
    <row r="8087" spans="19:23">
      <c r="S8087" s="275"/>
      <c r="T8087" s="274"/>
      <c r="W8087" s="276"/>
    </row>
    <row r="8088" spans="19:23">
      <c r="S8088" s="275"/>
      <c r="T8088" s="274"/>
      <c r="W8088" s="276"/>
    </row>
    <row r="8089" spans="19:23">
      <c r="S8089" s="275"/>
      <c r="T8089" s="274"/>
      <c r="W8089" s="276"/>
    </row>
    <row r="8090" spans="19:23">
      <c r="S8090" s="275"/>
      <c r="T8090" s="274"/>
      <c r="W8090" s="276"/>
    </row>
    <row r="8091" spans="19:23">
      <c r="S8091" s="275"/>
      <c r="T8091" s="274"/>
      <c r="W8091" s="276"/>
    </row>
    <row r="8092" spans="19:23">
      <c r="S8092" s="275"/>
      <c r="T8092" s="274"/>
      <c r="W8092" s="276"/>
    </row>
    <row r="8093" spans="19:23">
      <c r="S8093" s="275"/>
      <c r="T8093" s="274"/>
      <c r="W8093" s="276"/>
    </row>
    <row r="8094" spans="19:23">
      <c r="S8094" s="275"/>
      <c r="T8094" s="274"/>
      <c r="W8094" s="276"/>
    </row>
    <row r="8095" spans="19:23">
      <c r="S8095" s="275"/>
      <c r="T8095" s="274"/>
      <c r="W8095" s="276"/>
    </row>
    <row r="8096" spans="19:23">
      <c r="S8096" s="275"/>
      <c r="T8096" s="274"/>
      <c r="W8096" s="276"/>
    </row>
    <row r="8097" spans="19:23">
      <c r="S8097" s="275"/>
      <c r="T8097" s="274"/>
      <c r="W8097" s="276"/>
    </row>
    <row r="8098" spans="19:23">
      <c r="S8098" s="275"/>
      <c r="T8098" s="274"/>
      <c r="W8098" s="276"/>
    </row>
    <row r="8099" spans="19:23">
      <c r="S8099" s="275"/>
      <c r="T8099" s="274"/>
      <c r="W8099" s="276"/>
    </row>
    <row r="8100" spans="19:23">
      <c r="S8100" s="275"/>
      <c r="T8100" s="274"/>
      <c r="W8100" s="276"/>
    </row>
    <row r="8101" spans="19:23">
      <c r="S8101" s="275"/>
      <c r="T8101" s="274"/>
      <c r="W8101" s="276"/>
    </row>
    <row r="8102" spans="19:23">
      <c r="S8102" s="275"/>
      <c r="T8102" s="274"/>
      <c r="W8102" s="276"/>
    </row>
    <row r="8103" spans="19:23">
      <c r="S8103" s="275"/>
      <c r="T8103" s="274"/>
      <c r="W8103" s="276"/>
    </row>
    <row r="8104" spans="19:23">
      <c r="S8104" s="275"/>
      <c r="T8104" s="274"/>
      <c r="W8104" s="276"/>
    </row>
    <row r="8105" spans="19:23">
      <c r="S8105" s="275"/>
      <c r="T8105" s="274"/>
      <c r="W8105" s="276"/>
    </row>
    <row r="8106" spans="19:23">
      <c r="S8106" s="275"/>
      <c r="T8106" s="274"/>
      <c r="W8106" s="276"/>
    </row>
    <row r="8107" spans="19:23">
      <c r="S8107" s="275"/>
      <c r="T8107" s="274"/>
      <c r="W8107" s="276"/>
    </row>
    <row r="8108" spans="19:23">
      <c r="S8108" s="275"/>
      <c r="T8108" s="274"/>
      <c r="W8108" s="276"/>
    </row>
    <row r="8109" spans="19:23">
      <c r="S8109" s="275"/>
      <c r="T8109" s="274"/>
      <c r="W8109" s="276"/>
    </row>
    <row r="8110" spans="19:23">
      <c r="S8110" s="275"/>
      <c r="T8110" s="274"/>
      <c r="W8110" s="276"/>
    </row>
    <row r="8111" spans="19:23">
      <c r="S8111" s="275"/>
      <c r="T8111" s="274"/>
      <c r="W8111" s="276"/>
    </row>
    <row r="8112" spans="19:23">
      <c r="S8112" s="275"/>
      <c r="T8112" s="274"/>
      <c r="W8112" s="276"/>
    </row>
    <row r="8113" spans="19:23">
      <c r="S8113" s="275"/>
      <c r="T8113" s="274"/>
      <c r="W8113" s="276"/>
    </row>
    <row r="8114" spans="19:23">
      <c r="S8114" s="275"/>
      <c r="T8114" s="274"/>
      <c r="W8114" s="276"/>
    </row>
    <row r="8115" spans="19:23">
      <c r="S8115" s="275"/>
      <c r="T8115" s="274"/>
      <c r="W8115" s="276"/>
    </row>
    <row r="8116" spans="19:23">
      <c r="S8116" s="275"/>
      <c r="T8116" s="274"/>
      <c r="W8116" s="276"/>
    </row>
    <row r="8117" spans="19:23">
      <c r="S8117" s="275"/>
      <c r="T8117" s="274"/>
      <c r="W8117" s="276"/>
    </row>
    <row r="8118" spans="19:23">
      <c r="S8118" s="275"/>
      <c r="T8118" s="274"/>
      <c r="W8118" s="276"/>
    </row>
    <row r="8119" spans="19:23">
      <c r="S8119" s="275"/>
      <c r="T8119" s="274"/>
      <c r="W8119" s="276"/>
    </row>
    <row r="8120" spans="19:23">
      <c r="S8120" s="275"/>
      <c r="T8120" s="274"/>
      <c r="W8120" s="276"/>
    </row>
    <row r="8121" spans="19:23">
      <c r="S8121" s="275"/>
      <c r="T8121" s="274"/>
      <c r="W8121" s="276"/>
    </row>
    <row r="8122" spans="19:23">
      <c r="S8122" s="275"/>
      <c r="T8122" s="274"/>
      <c r="W8122" s="276"/>
    </row>
    <row r="8123" spans="19:23">
      <c r="S8123" s="275"/>
      <c r="T8123" s="274"/>
      <c r="W8123" s="276"/>
    </row>
    <row r="8124" spans="19:23">
      <c r="S8124" s="275"/>
      <c r="T8124" s="274"/>
      <c r="W8124" s="276"/>
    </row>
    <row r="8125" spans="19:23">
      <c r="S8125" s="275"/>
      <c r="T8125" s="274"/>
      <c r="W8125" s="276"/>
    </row>
    <row r="8126" spans="19:23">
      <c r="S8126" s="275"/>
      <c r="T8126" s="274"/>
      <c r="W8126" s="276"/>
    </row>
    <row r="8127" spans="19:23">
      <c r="S8127" s="275"/>
      <c r="T8127" s="274"/>
      <c r="W8127" s="276"/>
    </row>
    <row r="8128" spans="19:23">
      <c r="S8128" s="275"/>
      <c r="T8128" s="274"/>
      <c r="W8128" s="276"/>
    </row>
    <row r="8129" spans="19:23">
      <c r="S8129" s="275"/>
      <c r="T8129" s="274"/>
      <c r="W8129" s="276"/>
    </row>
    <row r="8130" spans="19:23">
      <c r="S8130" s="275"/>
      <c r="T8130" s="274"/>
      <c r="W8130" s="276"/>
    </row>
    <row r="8131" spans="19:23">
      <c r="S8131" s="275"/>
      <c r="T8131" s="274"/>
      <c r="W8131" s="276"/>
    </row>
    <row r="8132" spans="19:23">
      <c r="S8132" s="275"/>
      <c r="T8132" s="274"/>
      <c r="W8132" s="276"/>
    </row>
    <row r="8133" spans="19:23">
      <c r="S8133" s="275"/>
      <c r="T8133" s="274"/>
      <c r="W8133" s="276"/>
    </row>
    <row r="8134" spans="19:23">
      <c r="S8134" s="275"/>
      <c r="T8134" s="274"/>
      <c r="W8134" s="276"/>
    </row>
    <row r="8135" spans="19:23">
      <c r="S8135" s="275"/>
      <c r="T8135" s="274"/>
      <c r="W8135" s="276"/>
    </row>
    <row r="8136" spans="19:23">
      <c r="S8136" s="275"/>
      <c r="T8136" s="274"/>
      <c r="W8136" s="276"/>
    </row>
    <row r="8137" spans="19:23">
      <c r="S8137" s="275"/>
      <c r="T8137" s="274"/>
      <c r="W8137" s="276"/>
    </row>
    <row r="8138" spans="19:23">
      <c r="S8138" s="275"/>
      <c r="T8138" s="274"/>
      <c r="W8138" s="276"/>
    </row>
    <row r="8139" spans="19:23">
      <c r="S8139" s="275"/>
      <c r="T8139" s="274"/>
      <c r="W8139" s="276"/>
    </row>
    <row r="8140" spans="19:23">
      <c r="S8140" s="275"/>
      <c r="T8140" s="274"/>
      <c r="W8140" s="276"/>
    </row>
    <row r="8141" spans="19:23">
      <c r="S8141" s="275"/>
      <c r="T8141" s="274"/>
      <c r="W8141" s="276"/>
    </row>
    <row r="8142" spans="19:23">
      <c r="S8142" s="275"/>
      <c r="T8142" s="274"/>
      <c r="W8142" s="276"/>
    </row>
    <row r="8143" spans="19:23">
      <c r="S8143" s="275"/>
      <c r="T8143" s="274"/>
      <c r="W8143" s="276"/>
    </row>
    <row r="8144" spans="19:23">
      <c r="S8144" s="275"/>
      <c r="T8144" s="274"/>
      <c r="W8144" s="276"/>
    </row>
    <row r="8145" spans="19:23">
      <c r="S8145" s="275"/>
      <c r="T8145" s="274"/>
      <c r="W8145" s="276"/>
    </row>
    <row r="8146" spans="19:23">
      <c r="S8146" s="275"/>
      <c r="T8146" s="274"/>
      <c r="W8146" s="276"/>
    </row>
    <row r="8147" spans="19:23">
      <c r="S8147" s="275"/>
      <c r="T8147" s="274"/>
      <c r="W8147" s="276"/>
    </row>
    <row r="8148" spans="19:23">
      <c r="S8148" s="275"/>
      <c r="T8148" s="274"/>
      <c r="W8148" s="276"/>
    </row>
    <row r="8149" spans="19:23">
      <c r="S8149" s="275"/>
      <c r="T8149" s="274"/>
      <c r="W8149" s="276"/>
    </row>
    <row r="8150" spans="19:23">
      <c r="S8150" s="275"/>
      <c r="T8150" s="274"/>
      <c r="W8150" s="276"/>
    </row>
    <row r="8151" spans="19:23">
      <c r="S8151" s="275"/>
      <c r="T8151" s="274"/>
      <c r="W8151" s="276"/>
    </row>
    <row r="8152" spans="19:23">
      <c r="S8152" s="275"/>
      <c r="T8152" s="274"/>
      <c r="W8152" s="276"/>
    </row>
    <row r="8153" spans="19:23">
      <c r="S8153" s="275"/>
      <c r="T8153" s="274"/>
      <c r="W8153" s="276"/>
    </row>
    <row r="8154" spans="19:23">
      <c r="S8154" s="275"/>
      <c r="T8154" s="274"/>
      <c r="W8154" s="276"/>
    </row>
    <row r="8155" spans="19:23">
      <c r="S8155" s="275"/>
      <c r="T8155" s="274"/>
      <c r="W8155" s="276"/>
    </row>
    <row r="8156" spans="19:23">
      <c r="S8156" s="275"/>
      <c r="T8156" s="274"/>
      <c r="W8156" s="276"/>
    </row>
    <row r="8157" spans="19:23">
      <c r="S8157" s="275"/>
      <c r="T8157" s="274"/>
      <c r="W8157" s="276"/>
    </row>
    <row r="8158" spans="19:23">
      <c r="S8158" s="275"/>
      <c r="T8158" s="274"/>
      <c r="W8158" s="276"/>
    </row>
    <row r="8159" spans="19:23">
      <c r="S8159" s="275"/>
      <c r="T8159" s="274"/>
      <c r="W8159" s="276"/>
    </row>
    <row r="8160" spans="19:23">
      <c r="S8160" s="275"/>
      <c r="T8160" s="274"/>
      <c r="W8160" s="276"/>
    </row>
    <row r="8161" spans="19:23">
      <c r="S8161" s="275"/>
      <c r="T8161" s="274"/>
      <c r="W8161" s="276"/>
    </row>
    <row r="8162" spans="19:23">
      <c r="S8162" s="275"/>
      <c r="T8162" s="274"/>
      <c r="W8162" s="276"/>
    </row>
    <row r="8163" spans="19:23">
      <c r="S8163" s="275"/>
      <c r="T8163" s="274"/>
      <c r="W8163" s="276"/>
    </row>
    <row r="8164" spans="19:23">
      <c r="S8164" s="275"/>
      <c r="T8164" s="274"/>
      <c r="W8164" s="276"/>
    </row>
    <row r="8165" spans="19:23">
      <c r="S8165" s="275"/>
      <c r="T8165" s="274"/>
      <c r="W8165" s="276"/>
    </row>
    <row r="8166" spans="19:23">
      <c r="S8166" s="275"/>
      <c r="T8166" s="274"/>
      <c r="W8166" s="276"/>
    </row>
    <row r="8167" spans="19:23">
      <c r="S8167" s="275"/>
      <c r="T8167" s="274"/>
      <c r="W8167" s="276"/>
    </row>
    <row r="8168" spans="19:23">
      <c r="S8168" s="275"/>
      <c r="T8168" s="274"/>
      <c r="W8168" s="276"/>
    </row>
    <row r="8169" spans="19:23">
      <c r="S8169" s="275"/>
      <c r="T8169" s="274"/>
      <c r="W8169" s="276"/>
    </row>
    <row r="8170" spans="19:23">
      <c r="S8170" s="275"/>
      <c r="T8170" s="274"/>
      <c r="W8170" s="276"/>
    </row>
    <row r="8171" spans="19:23">
      <c r="S8171" s="275"/>
      <c r="T8171" s="274"/>
      <c r="W8171" s="276"/>
    </row>
    <row r="8172" spans="19:23">
      <c r="S8172" s="275"/>
      <c r="T8172" s="274"/>
      <c r="W8172" s="276"/>
    </row>
    <row r="8173" spans="19:23">
      <c r="S8173" s="275"/>
      <c r="T8173" s="274"/>
      <c r="W8173" s="276"/>
    </row>
    <row r="8174" spans="19:23">
      <c r="S8174" s="275"/>
      <c r="T8174" s="274"/>
      <c r="W8174" s="276"/>
    </row>
    <row r="8175" spans="19:23">
      <c r="S8175" s="275"/>
      <c r="T8175" s="274"/>
      <c r="W8175" s="276"/>
    </row>
    <row r="8176" spans="19:23">
      <c r="S8176" s="275"/>
      <c r="T8176" s="274"/>
      <c r="W8176" s="276"/>
    </row>
    <row r="8177" spans="19:23">
      <c r="S8177" s="275"/>
      <c r="T8177" s="274"/>
      <c r="W8177" s="276"/>
    </row>
    <row r="8178" spans="19:23">
      <c r="S8178" s="275"/>
      <c r="T8178" s="274"/>
      <c r="W8178" s="276"/>
    </row>
    <row r="8179" spans="19:23">
      <c r="S8179" s="275"/>
      <c r="T8179" s="274"/>
      <c r="W8179" s="276"/>
    </row>
    <row r="8180" spans="19:23">
      <c r="S8180" s="275"/>
      <c r="T8180" s="274"/>
      <c r="W8180" s="276"/>
    </row>
    <row r="8181" spans="19:23">
      <c r="S8181" s="275"/>
      <c r="T8181" s="274"/>
      <c r="W8181" s="276"/>
    </row>
    <row r="8182" spans="19:23">
      <c r="S8182" s="275"/>
      <c r="T8182" s="274"/>
      <c r="W8182" s="276"/>
    </row>
    <row r="8183" spans="19:23">
      <c r="S8183" s="275"/>
      <c r="T8183" s="274"/>
      <c r="W8183" s="276"/>
    </row>
    <row r="8184" spans="19:23">
      <c r="S8184" s="275"/>
      <c r="T8184" s="274"/>
      <c r="W8184" s="276"/>
    </row>
    <row r="8185" spans="19:23">
      <c r="S8185" s="275"/>
      <c r="T8185" s="274"/>
      <c r="W8185" s="276"/>
    </row>
    <row r="8186" spans="19:23">
      <c r="S8186" s="275"/>
      <c r="T8186" s="274"/>
      <c r="W8186" s="276"/>
    </row>
    <row r="8187" spans="19:23">
      <c r="S8187" s="275"/>
      <c r="T8187" s="274"/>
      <c r="W8187" s="276"/>
    </row>
    <row r="8188" spans="19:23">
      <c r="S8188" s="275"/>
      <c r="T8188" s="274"/>
      <c r="W8188" s="276"/>
    </row>
    <row r="8189" spans="19:23">
      <c r="S8189" s="275"/>
      <c r="T8189" s="274"/>
      <c r="W8189" s="276"/>
    </row>
    <row r="8190" spans="19:23">
      <c r="S8190" s="275"/>
      <c r="T8190" s="274"/>
      <c r="W8190" s="276"/>
    </row>
    <row r="8191" spans="19:23">
      <c r="S8191" s="275"/>
      <c r="T8191" s="274"/>
      <c r="W8191" s="276"/>
    </row>
    <row r="8192" spans="19:23">
      <c r="S8192" s="275"/>
      <c r="T8192" s="274"/>
      <c r="W8192" s="276"/>
    </row>
    <row r="8193" spans="19:23">
      <c r="S8193" s="275"/>
      <c r="T8193" s="274"/>
      <c r="W8193" s="276"/>
    </row>
    <row r="8194" spans="19:23">
      <c r="S8194" s="275"/>
      <c r="T8194" s="274"/>
      <c r="W8194" s="276"/>
    </row>
    <row r="8195" spans="19:23">
      <c r="S8195" s="275"/>
      <c r="T8195" s="274"/>
      <c r="W8195" s="276"/>
    </row>
    <row r="8196" spans="19:23">
      <c r="S8196" s="275"/>
      <c r="T8196" s="274"/>
      <c r="W8196" s="276"/>
    </row>
    <row r="8197" spans="19:23">
      <c r="S8197" s="275"/>
      <c r="T8197" s="274"/>
      <c r="W8197" s="276"/>
    </row>
    <row r="8198" spans="19:23">
      <c r="S8198" s="275"/>
      <c r="T8198" s="274"/>
      <c r="W8198" s="276"/>
    </row>
    <row r="8199" spans="19:23">
      <c r="S8199" s="275"/>
      <c r="T8199" s="274"/>
      <c r="W8199" s="276"/>
    </row>
    <row r="8200" spans="19:23">
      <c r="S8200" s="275"/>
      <c r="T8200" s="274"/>
      <c r="W8200" s="276"/>
    </row>
    <row r="8201" spans="19:23">
      <c r="S8201" s="275"/>
      <c r="T8201" s="274"/>
      <c r="W8201" s="276"/>
    </row>
    <row r="8202" spans="19:23">
      <c r="S8202" s="275"/>
      <c r="T8202" s="274"/>
      <c r="W8202" s="276"/>
    </row>
    <row r="8203" spans="19:23">
      <c r="S8203" s="275"/>
      <c r="T8203" s="274"/>
      <c r="W8203" s="276"/>
    </row>
    <row r="8204" spans="19:23">
      <c r="S8204" s="275"/>
      <c r="T8204" s="274"/>
      <c r="W8204" s="276"/>
    </row>
    <row r="8205" spans="19:23">
      <c r="S8205" s="275"/>
      <c r="T8205" s="274"/>
      <c r="W8205" s="276"/>
    </row>
    <row r="8206" spans="19:23">
      <c r="S8206" s="275"/>
      <c r="T8206" s="274"/>
      <c r="W8206" s="276"/>
    </row>
    <row r="8207" spans="19:23">
      <c r="S8207" s="275"/>
      <c r="T8207" s="274"/>
      <c r="W8207" s="276"/>
    </row>
    <row r="8208" spans="19:23">
      <c r="S8208" s="275"/>
      <c r="T8208" s="274"/>
      <c r="W8208" s="276"/>
    </row>
    <row r="8209" spans="19:23">
      <c r="S8209" s="275"/>
      <c r="T8209" s="274"/>
      <c r="W8209" s="276"/>
    </row>
    <row r="8210" spans="19:23">
      <c r="S8210" s="275"/>
      <c r="T8210" s="274"/>
      <c r="W8210" s="276"/>
    </row>
    <row r="8211" spans="19:23">
      <c r="S8211" s="275"/>
      <c r="T8211" s="274"/>
      <c r="W8211" s="276"/>
    </row>
    <row r="8212" spans="19:23">
      <c r="S8212" s="275"/>
      <c r="T8212" s="274"/>
      <c r="W8212" s="276"/>
    </row>
    <row r="8213" spans="19:23">
      <c r="S8213" s="275"/>
      <c r="T8213" s="274"/>
      <c r="W8213" s="276"/>
    </row>
    <row r="8214" spans="19:23">
      <c r="S8214" s="275"/>
      <c r="T8214" s="274"/>
      <c r="W8214" s="276"/>
    </row>
    <row r="8215" spans="19:23">
      <c r="S8215" s="275"/>
      <c r="T8215" s="274"/>
      <c r="W8215" s="276"/>
    </row>
    <row r="8216" spans="19:23">
      <c r="S8216" s="275"/>
      <c r="T8216" s="274"/>
      <c r="W8216" s="276"/>
    </row>
    <row r="8217" spans="19:23">
      <c r="S8217" s="275"/>
      <c r="T8217" s="274"/>
      <c r="W8217" s="276"/>
    </row>
    <row r="8218" spans="19:23">
      <c r="S8218" s="275"/>
      <c r="T8218" s="274"/>
      <c r="W8218" s="276"/>
    </row>
    <row r="8219" spans="19:23">
      <c r="S8219" s="275"/>
      <c r="T8219" s="274"/>
      <c r="W8219" s="276"/>
    </row>
    <row r="8220" spans="19:23">
      <c r="S8220" s="275"/>
      <c r="T8220" s="274"/>
      <c r="W8220" s="276"/>
    </row>
    <row r="8221" spans="19:23">
      <c r="S8221" s="275"/>
      <c r="T8221" s="274"/>
      <c r="W8221" s="276"/>
    </row>
    <row r="8222" spans="19:23">
      <c r="S8222" s="275"/>
      <c r="T8222" s="274"/>
      <c r="W8222" s="276"/>
    </row>
    <row r="8223" spans="19:23">
      <c r="S8223" s="275"/>
      <c r="T8223" s="274"/>
      <c r="W8223" s="276"/>
    </row>
    <row r="8224" spans="19:23">
      <c r="S8224" s="275"/>
      <c r="T8224" s="274"/>
      <c r="W8224" s="276"/>
    </row>
    <row r="8225" spans="19:23">
      <c r="S8225" s="275"/>
      <c r="T8225" s="274"/>
      <c r="W8225" s="276"/>
    </row>
    <row r="8226" spans="19:23">
      <c r="S8226" s="275"/>
      <c r="T8226" s="274"/>
      <c r="W8226" s="276"/>
    </row>
    <row r="8227" spans="19:23">
      <c r="S8227" s="275"/>
      <c r="T8227" s="274"/>
      <c r="W8227" s="276"/>
    </row>
    <row r="8228" spans="19:23">
      <c r="S8228" s="275"/>
      <c r="T8228" s="274"/>
      <c r="W8228" s="276"/>
    </row>
    <row r="8229" spans="19:23">
      <c r="S8229" s="275"/>
      <c r="T8229" s="274"/>
      <c r="W8229" s="276"/>
    </row>
    <row r="8230" spans="19:23">
      <c r="S8230" s="275"/>
      <c r="T8230" s="274"/>
      <c r="W8230" s="276"/>
    </row>
    <row r="8231" spans="19:23">
      <c r="S8231" s="275"/>
      <c r="T8231" s="274"/>
      <c r="W8231" s="276"/>
    </row>
    <row r="8232" spans="19:23">
      <c r="S8232" s="275"/>
      <c r="T8232" s="274"/>
      <c r="W8232" s="276"/>
    </row>
    <row r="8233" spans="19:23">
      <c r="S8233" s="275"/>
      <c r="T8233" s="274"/>
      <c r="W8233" s="276"/>
    </row>
    <row r="8234" spans="19:23">
      <c r="S8234" s="275"/>
      <c r="T8234" s="274"/>
      <c r="W8234" s="276"/>
    </row>
    <row r="8235" spans="19:23">
      <c r="S8235" s="275"/>
      <c r="T8235" s="274"/>
      <c r="W8235" s="276"/>
    </row>
    <row r="8236" spans="19:23">
      <c r="S8236" s="275"/>
      <c r="T8236" s="274"/>
      <c r="W8236" s="276"/>
    </row>
    <row r="8237" spans="19:23">
      <c r="S8237" s="275"/>
      <c r="T8237" s="274"/>
      <c r="W8237" s="276"/>
    </row>
    <row r="8238" spans="19:23">
      <c r="S8238" s="275"/>
      <c r="T8238" s="274"/>
      <c r="W8238" s="276"/>
    </row>
    <row r="8239" spans="19:23">
      <c r="S8239" s="275"/>
      <c r="T8239" s="274"/>
      <c r="W8239" s="276"/>
    </row>
    <row r="8240" spans="19:23">
      <c r="S8240" s="275"/>
      <c r="T8240" s="274"/>
      <c r="W8240" s="276"/>
    </row>
    <row r="8241" spans="19:23">
      <c r="S8241" s="275"/>
      <c r="T8241" s="274"/>
      <c r="W8241" s="276"/>
    </row>
    <row r="8242" spans="19:23">
      <c r="S8242" s="275"/>
      <c r="T8242" s="274"/>
      <c r="W8242" s="276"/>
    </row>
    <row r="8243" spans="19:23">
      <c r="S8243" s="275"/>
      <c r="T8243" s="274"/>
      <c r="W8243" s="276"/>
    </row>
    <row r="8244" spans="19:23">
      <c r="S8244" s="275"/>
      <c r="T8244" s="274"/>
      <c r="W8244" s="276"/>
    </row>
    <row r="8245" spans="19:23">
      <c r="S8245" s="275"/>
      <c r="T8245" s="274"/>
      <c r="W8245" s="276"/>
    </row>
    <row r="8246" spans="19:23">
      <c r="S8246" s="275"/>
      <c r="T8246" s="274"/>
      <c r="W8246" s="276"/>
    </row>
    <row r="8247" spans="19:23">
      <c r="S8247" s="275"/>
      <c r="T8247" s="274"/>
      <c r="W8247" s="276"/>
    </row>
    <row r="8248" spans="19:23">
      <c r="S8248" s="275"/>
      <c r="T8248" s="274"/>
      <c r="W8248" s="276"/>
    </row>
    <row r="8249" spans="19:23">
      <c r="S8249" s="275"/>
      <c r="T8249" s="274"/>
      <c r="W8249" s="276"/>
    </row>
    <row r="8250" spans="19:23">
      <c r="S8250" s="275"/>
      <c r="T8250" s="274"/>
      <c r="W8250" s="276"/>
    </row>
    <row r="8251" spans="19:23">
      <c r="S8251" s="275"/>
      <c r="T8251" s="274"/>
      <c r="W8251" s="276"/>
    </row>
    <row r="8252" spans="19:23">
      <c r="S8252" s="275"/>
      <c r="T8252" s="274"/>
      <c r="W8252" s="276"/>
    </row>
    <row r="8253" spans="19:23">
      <c r="S8253" s="275"/>
      <c r="T8253" s="274"/>
      <c r="W8253" s="276"/>
    </row>
    <row r="8254" spans="19:23">
      <c r="S8254" s="275"/>
      <c r="T8254" s="274"/>
      <c r="W8254" s="276"/>
    </row>
    <row r="8255" spans="19:23">
      <c r="S8255" s="275"/>
      <c r="T8255" s="274"/>
      <c r="W8255" s="276"/>
    </row>
    <row r="8256" spans="19:23">
      <c r="S8256" s="275"/>
      <c r="T8256" s="274"/>
      <c r="W8256" s="276"/>
    </row>
    <row r="8257" spans="19:23">
      <c r="S8257" s="275"/>
      <c r="T8257" s="274"/>
      <c r="W8257" s="276"/>
    </row>
    <row r="8258" spans="19:23">
      <c r="S8258" s="275"/>
      <c r="T8258" s="274"/>
      <c r="W8258" s="276"/>
    </row>
    <row r="8259" spans="19:23">
      <c r="S8259" s="275"/>
      <c r="T8259" s="274"/>
      <c r="W8259" s="276"/>
    </row>
    <row r="8260" spans="19:23">
      <c r="S8260" s="275"/>
      <c r="T8260" s="274"/>
      <c r="W8260" s="276"/>
    </row>
    <row r="8261" spans="19:23">
      <c r="S8261" s="275"/>
      <c r="T8261" s="274"/>
      <c r="W8261" s="276"/>
    </row>
    <row r="8262" spans="19:23">
      <c r="S8262" s="275"/>
      <c r="T8262" s="274"/>
      <c r="W8262" s="276"/>
    </row>
    <row r="8263" spans="19:23">
      <c r="S8263" s="275"/>
      <c r="T8263" s="274"/>
      <c r="W8263" s="276"/>
    </row>
    <row r="8264" spans="19:23">
      <c r="S8264" s="275"/>
      <c r="T8264" s="274"/>
      <c r="W8264" s="276"/>
    </row>
    <row r="8265" spans="19:23">
      <c r="S8265" s="275"/>
      <c r="T8265" s="274"/>
      <c r="W8265" s="276"/>
    </row>
    <row r="8266" spans="19:23">
      <c r="S8266" s="275"/>
      <c r="T8266" s="274"/>
      <c r="W8266" s="276"/>
    </row>
    <row r="8267" spans="19:23">
      <c r="S8267" s="275"/>
      <c r="T8267" s="274"/>
      <c r="W8267" s="276"/>
    </row>
    <row r="8268" spans="19:23">
      <c r="S8268" s="275"/>
      <c r="T8268" s="274"/>
      <c r="W8268" s="276"/>
    </row>
    <row r="8269" spans="19:23">
      <c r="S8269" s="275"/>
      <c r="T8269" s="274"/>
      <c r="W8269" s="276"/>
    </row>
    <row r="8270" spans="19:23">
      <c r="S8270" s="275"/>
      <c r="T8270" s="274"/>
      <c r="W8270" s="276"/>
    </row>
    <row r="8271" spans="19:23">
      <c r="S8271" s="275"/>
      <c r="T8271" s="274"/>
      <c r="W8271" s="276"/>
    </row>
    <row r="8272" spans="19:23">
      <c r="S8272" s="275"/>
      <c r="T8272" s="274"/>
      <c r="W8272" s="276"/>
    </row>
    <row r="8273" spans="19:23">
      <c r="S8273" s="275"/>
      <c r="T8273" s="274"/>
      <c r="W8273" s="276"/>
    </row>
    <row r="8274" spans="19:23">
      <c r="S8274" s="275"/>
      <c r="T8274" s="274"/>
      <c r="W8274" s="276"/>
    </row>
    <row r="8275" spans="19:23">
      <c r="S8275" s="275"/>
      <c r="T8275" s="274"/>
      <c r="W8275" s="276"/>
    </row>
    <row r="8276" spans="19:23">
      <c r="S8276" s="275"/>
      <c r="T8276" s="274"/>
      <c r="W8276" s="276"/>
    </row>
    <row r="8277" spans="19:23">
      <c r="S8277" s="275"/>
      <c r="T8277" s="274"/>
      <c r="W8277" s="276"/>
    </row>
    <row r="8278" spans="19:23">
      <c r="S8278" s="275"/>
      <c r="T8278" s="274"/>
      <c r="W8278" s="276"/>
    </row>
    <row r="8279" spans="19:23">
      <c r="S8279" s="275"/>
      <c r="T8279" s="274"/>
      <c r="W8279" s="276"/>
    </row>
    <row r="8280" spans="19:23">
      <c r="S8280" s="275"/>
      <c r="T8280" s="274"/>
      <c r="W8280" s="276"/>
    </row>
    <row r="8281" spans="19:23">
      <c r="S8281" s="275"/>
      <c r="T8281" s="274"/>
      <c r="W8281" s="276"/>
    </row>
    <row r="8282" spans="19:23">
      <c r="S8282" s="275"/>
      <c r="T8282" s="274"/>
      <c r="W8282" s="276"/>
    </row>
    <row r="8283" spans="19:23">
      <c r="S8283" s="275"/>
      <c r="T8283" s="274"/>
      <c r="W8283" s="276"/>
    </row>
    <row r="8284" spans="19:23">
      <c r="S8284" s="275"/>
      <c r="T8284" s="274"/>
      <c r="W8284" s="276"/>
    </row>
    <row r="8285" spans="19:23">
      <c r="S8285" s="275"/>
      <c r="T8285" s="274"/>
      <c r="W8285" s="276"/>
    </row>
    <row r="8286" spans="19:23">
      <c r="S8286" s="275"/>
      <c r="T8286" s="274"/>
      <c r="W8286" s="276"/>
    </row>
    <row r="8287" spans="19:23">
      <c r="S8287" s="275"/>
      <c r="T8287" s="274"/>
      <c r="W8287" s="276"/>
    </row>
    <row r="8288" spans="19:23">
      <c r="S8288" s="275"/>
      <c r="T8288" s="274"/>
      <c r="W8288" s="276"/>
    </row>
    <row r="8289" spans="19:23">
      <c r="S8289" s="275"/>
      <c r="T8289" s="274"/>
      <c r="W8289" s="276"/>
    </row>
    <row r="8290" spans="19:23">
      <c r="S8290" s="275"/>
      <c r="T8290" s="274"/>
      <c r="W8290" s="276"/>
    </row>
    <row r="8291" spans="19:23">
      <c r="S8291" s="275"/>
      <c r="T8291" s="274"/>
      <c r="W8291" s="276"/>
    </row>
    <row r="8292" spans="19:23">
      <c r="S8292" s="275"/>
      <c r="T8292" s="274"/>
      <c r="W8292" s="276"/>
    </row>
    <row r="8293" spans="19:23">
      <c r="S8293" s="275"/>
      <c r="T8293" s="274"/>
      <c r="W8293" s="276"/>
    </row>
    <row r="8294" spans="19:23">
      <c r="S8294" s="275"/>
      <c r="T8294" s="274"/>
      <c r="W8294" s="276"/>
    </row>
    <row r="8295" spans="19:23">
      <c r="S8295" s="275"/>
      <c r="T8295" s="274"/>
      <c r="W8295" s="276"/>
    </row>
    <row r="8296" spans="19:23">
      <c r="S8296" s="275"/>
      <c r="T8296" s="274"/>
      <c r="W8296" s="276"/>
    </row>
    <row r="8297" spans="19:23">
      <c r="S8297" s="275"/>
      <c r="T8297" s="274"/>
      <c r="W8297" s="276"/>
    </row>
    <row r="8298" spans="19:23">
      <c r="S8298" s="275"/>
      <c r="T8298" s="274"/>
      <c r="W8298" s="276"/>
    </row>
    <row r="8299" spans="19:23">
      <c r="S8299" s="275"/>
      <c r="T8299" s="274"/>
      <c r="W8299" s="276"/>
    </row>
    <row r="8300" spans="19:23">
      <c r="S8300" s="275"/>
      <c r="T8300" s="274"/>
      <c r="W8300" s="276"/>
    </row>
    <row r="8301" spans="19:23">
      <c r="S8301" s="275"/>
      <c r="T8301" s="274"/>
      <c r="W8301" s="276"/>
    </row>
    <row r="8302" spans="19:23">
      <c r="S8302" s="275"/>
      <c r="T8302" s="274"/>
      <c r="W8302" s="276"/>
    </row>
    <row r="8303" spans="19:23">
      <c r="S8303" s="275"/>
      <c r="T8303" s="274"/>
      <c r="W8303" s="276"/>
    </row>
    <row r="8304" spans="19:23">
      <c r="S8304" s="275"/>
      <c r="T8304" s="274"/>
      <c r="W8304" s="276"/>
    </row>
    <row r="8305" spans="19:23">
      <c r="S8305" s="275"/>
      <c r="T8305" s="274"/>
      <c r="W8305" s="276"/>
    </row>
    <row r="8306" spans="19:23">
      <c r="S8306" s="275"/>
      <c r="T8306" s="274"/>
      <c r="W8306" s="276"/>
    </row>
    <row r="8307" spans="19:23">
      <c r="S8307" s="275"/>
      <c r="T8307" s="274"/>
      <c r="W8307" s="276"/>
    </row>
    <row r="8308" spans="19:23">
      <c r="S8308" s="275"/>
      <c r="T8308" s="274"/>
      <c r="W8308" s="276"/>
    </row>
    <row r="8309" spans="19:23">
      <c r="S8309" s="275"/>
      <c r="T8309" s="274"/>
      <c r="W8309" s="276"/>
    </row>
    <row r="8310" spans="19:23">
      <c r="S8310" s="275"/>
      <c r="T8310" s="274"/>
      <c r="W8310" s="276"/>
    </row>
    <row r="8311" spans="19:23">
      <c r="S8311" s="275"/>
      <c r="T8311" s="274"/>
      <c r="W8311" s="276"/>
    </row>
    <row r="8312" spans="19:23">
      <c r="S8312" s="275"/>
      <c r="T8312" s="274"/>
      <c r="W8312" s="276"/>
    </row>
    <row r="8313" spans="19:23">
      <c r="S8313" s="275"/>
      <c r="T8313" s="274"/>
      <c r="W8313" s="276"/>
    </row>
    <row r="8314" spans="19:23">
      <c r="S8314" s="275"/>
      <c r="T8314" s="274"/>
      <c r="W8314" s="276"/>
    </row>
    <row r="8315" spans="19:23">
      <c r="S8315" s="275"/>
      <c r="T8315" s="274"/>
      <c r="W8315" s="276"/>
    </row>
    <row r="8316" spans="19:23">
      <c r="S8316" s="275"/>
      <c r="T8316" s="274"/>
      <c r="W8316" s="276"/>
    </row>
    <row r="8317" spans="19:23">
      <c r="S8317" s="275"/>
      <c r="T8317" s="274"/>
      <c r="W8317" s="276"/>
    </row>
    <row r="8318" spans="19:23">
      <c r="S8318" s="275"/>
      <c r="T8318" s="274"/>
      <c r="W8318" s="276"/>
    </row>
    <row r="8319" spans="19:23">
      <c r="S8319" s="275"/>
      <c r="T8319" s="274"/>
      <c r="W8319" s="276"/>
    </row>
    <row r="8320" spans="19:23">
      <c r="S8320" s="275"/>
      <c r="T8320" s="274"/>
      <c r="W8320" s="276"/>
    </row>
    <row r="8321" spans="19:23">
      <c r="S8321" s="275"/>
      <c r="T8321" s="274"/>
      <c r="W8321" s="276"/>
    </row>
    <row r="8322" spans="19:23">
      <c r="S8322" s="275"/>
      <c r="T8322" s="274"/>
      <c r="W8322" s="276"/>
    </row>
    <row r="8323" spans="19:23">
      <c r="S8323" s="275"/>
      <c r="T8323" s="274"/>
      <c r="W8323" s="276"/>
    </row>
    <row r="8324" spans="19:23">
      <c r="S8324" s="275"/>
      <c r="T8324" s="274"/>
      <c r="W8324" s="276"/>
    </row>
    <row r="8325" spans="19:23">
      <c r="S8325" s="275"/>
      <c r="T8325" s="274"/>
      <c r="W8325" s="276"/>
    </row>
    <row r="8326" spans="19:23">
      <c r="S8326" s="275"/>
      <c r="T8326" s="274"/>
      <c r="W8326" s="276"/>
    </row>
    <row r="8327" spans="19:23">
      <c r="S8327" s="275"/>
      <c r="T8327" s="274"/>
      <c r="W8327" s="276"/>
    </row>
    <row r="8328" spans="19:23">
      <c r="S8328" s="275"/>
      <c r="T8328" s="274"/>
      <c r="W8328" s="276"/>
    </row>
    <row r="8329" spans="19:23">
      <c r="S8329" s="275"/>
      <c r="T8329" s="274"/>
      <c r="W8329" s="276"/>
    </row>
    <row r="8330" spans="19:23">
      <c r="S8330" s="275"/>
      <c r="T8330" s="274"/>
      <c r="W8330" s="276"/>
    </row>
    <row r="8331" spans="19:23">
      <c r="S8331" s="275"/>
      <c r="T8331" s="274"/>
      <c r="W8331" s="276"/>
    </row>
    <row r="8332" spans="19:23">
      <c r="S8332" s="275"/>
      <c r="T8332" s="274"/>
      <c r="W8332" s="276"/>
    </row>
    <row r="8333" spans="19:23">
      <c r="S8333" s="275"/>
      <c r="T8333" s="274"/>
      <c r="W8333" s="276"/>
    </row>
    <row r="8334" spans="19:23">
      <c r="S8334" s="275"/>
      <c r="T8334" s="274"/>
      <c r="W8334" s="276"/>
    </row>
    <row r="8335" spans="19:23">
      <c r="S8335" s="275"/>
      <c r="T8335" s="274"/>
      <c r="W8335" s="276"/>
    </row>
    <row r="8336" spans="19:23">
      <c r="S8336" s="275"/>
      <c r="T8336" s="274"/>
      <c r="W8336" s="276"/>
    </row>
    <row r="8337" spans="19:23">
      <c r="S8337" s="275"/>
      <c r="T8337" s="274"/>
      <c r="W8337" s="276"/>
    </row>
    <row r="8338" spans="19:23">
      <c r="S8338" s="275"/>
      <c r="T8338" s="274"/>
      <c r="W8338" s="276"/>
    </row>
    <row r="8339" spans="19:23">
      <c r="S8339" s="275"/>
      <c r="T8339" s="274"/>
      <c r="W8339" s="276"/>
    </row>
    <row r="8340" spans="19:23">
      <c r="S8340" s="275"/>
      <c r="T8340" s="274"/>
      <c r="W8340" s="276"/>
    </row>
    <row r="8341" spans="19:23">
      <c r="S8341" s="275"/>
      <c r="T8341" s="274"/>
      <c r="W8341" s="276"/>
    </row>
    <row r="8342" spans="19:23">
      <c r="S8342" s="275"/>
      <c r="T8342" s="274"/>
      <c r="W8342" s="276"/>
    </row>
    <row r="8343" spans="19:23">
      <c r="S8343" s="275"/>
      <c r="T8343" s="274"/>
      <c r="W8343" s="276"/>
    </row>
    <row r="8344" spans="19:23">
      <c r="S8344" s="275"/>
      <c r="T8344" s="274"/>
      <c r="W8344" s="276"/>
    </row>
    <row r="8345" spans="19:23">
      <c r="S8345" s="275"/>
      <c r="T8345" s="274"/>
      <c r="W8345" s="276"/>
    </row>
    <row r="8346" spans="19:23">
      <c r="S8346" s="275"/>
      <c r="T8346" s="274"/>
      <c r="W8346" s="276"/>
    </row>
    <row r="8347" spans="19:23">
      <c r="S8347" s="275"/>
      <c r="T8347" s="274"/>
      <c r="W8347" s="276"/>
    </row>
    <row r="8348" spans="19:23">
      <c r="S8348" s="275"/>
      <c r="T8348" s="274"/>
      <c r="W8348" s="276"/>
    </row>
    <row r="8349" spans="19:23">
      <c r="S8349" s="275"/>
      <c r="T8349" s="274"/>
      <c r="W8349" s="276"/>
    </row>
    <row r="8350" spans="19:23">
      <c r="S8350" s="275"/>
      <c r="T8350" s="274"/>
      <c r="W8350" s="276"/>
    </row>
    <row r="8351" spans="19:23">
      <c r="S8351" s="275"/>
      <c r="T8351" s="274"/>
      <c r="W8351" s="276"/>
    </row>
    <row r="8352" spans="19:23">
      <c r="S8352" s="275"/>
      <c r="T8352" s="274"/>
      <c r="W8352" s="276"/>
    </row>
    <row r="8353" spans="19:23">
      <c r="S8353" s="275"/>
      <c r="T8353" s="274"/>
      <c r="W8353" s="276"/>
    </row>
    <row r="8354" spans="19:23">
      <c r="S8354" s="275"/>
      <c r="T8354" s="274"/>
      <c r="W8354" s="276"/>
    </row>
    <row r="8355" spans="19:23">
      <c r="S8355" s="275"/>
      <c r="T8355" s="274"/>
      <c r="W8355" s="276"/>
    </row>
    <row r="8356" spans="19:23">
      <c r="S8356" s="275"/>
      <c r="T8356" s="274"/>
      <c r="W8356" s="276"/>
    </row>
    <row r="8357" spans="19:23">
      <c r="S8357" s="275"/>
      <c r="T8357" s="274"/>
      <c r="W8357" s="276"/>
    </row>
    <row r="8358" spans="19:23">
      <c r="S8358" s="275"/>
      <c r="T8358" s="274"/>
      <c r="W8358" s="276"/>
    </row>
    <row r="8359" spans="19:23">
      <c r="S8359" s="275"/>
      <c r="T8359" s="274"/>
      <c r="W8359" s="276"/>
    </row>
    <row r="8360" spans="19:23">
      <c r="S8360" s="275"/>
      <c r="T8360" s="274"/>
      <c r="W8360" s="276"/>
    </row>
    <row r="8361" spans="19:23">
      <c r="S8361" s="275"/>
      <c r="T8361" s="274"/>
      <c r="W8361" s="276"/>
    </row>
    <row r="8362" spans="19:23">
      <c r="S8362" s="275"/>
      <c r="T8362" s="274"/>
      <c r="W8362" s="276"/>
    </row>
    <row r="8363" spans="19:23">
      <c r="S8363" s="275"/>
      <c r="T8363" s="274"/>
      <c r="W8363" s="276"/>
    </row>
    <row r="8364" spans="19:23">
      <c r="S8364" s="275"/>
      <c r="T8364" s="274"/>
      <c r="W8364" s="276"/>
    </row>
    <row r="8365" spans="19:23">
      <c r="S8365" s="275"/>
      <c r="T8365" s="274"/>
      <c r="W8365" s="276"/>
    </row>
    <row r="8366" spans="19:23">
      <c r="S8366" s="275"/>
      <c r="T8366" s="274"/>
      <c r="W8366" s="276"/>
    </row>
    <row r="8367" spans="19:23">
      <c r="S8367" s="275"/>
      <c r="T8367" s="274"/>
      <c r="W8367" s="276"/>
    </row>
    <row r="8368" spans="19:23">
      <c r="S8368" s="275"/>
      <c r="T8368" s="274"/>
      <c r="W8368" s="276"/>
    </row>
    <row r="8369" spans="19:23">
      <c r="S8369" s="275"/>
      <c r="T8369" s="274"/>
      <c r="W8369" s="276"/>
    </row>
    <row r="8370" spans="19:23">
      <c r="S8370" s="275"/>
      <c r="T8370" s="274"/>
      <c r="W8370" s="276"/>
    </row>
    <row r="8371" spans="19:23">
      <c r="S8371" s="275"/>
      <c r="T8371" s="274"/>
      <c r="W8371" s="276"/>
    </row>
    <row r="8372" spans="19:23">
      <c r="S8372" s="275"/>
      <c r="T8372" s="274"/>
      <c r="W8372" s="276"/>
    </row>
    <row r="8373" spans="19:23">
      <c r="S8373" s="275"/>
      <c r="T8373" s="274"/>
      <c r="W8373" s="276"/>
    </row>
    <row r="8374" spans="19:23">
      <c r="S8374" s="275"/>
      <c r="T8374" s="274"/>
      <c r="W8374" s="276"/>
    </row>
    <row r="8375" spans="19:23">
      <c r="S8375" s="275"/>
      <c r="T8375" s="274"/>
      <c r="W8375" s="276"/>
    </row>
    <row r="8376" spans="19:23">
      <c r="S8376" s="275"/>
      <c r="T8376" s="274"/>
      <c r="W8376" s="276"/>
    </row>
    <row r="8377" spans="19:23">
      <c r="S8377" s="275"/>
      <c r="T8377" s="274"/>
      <c r="W8377" s="276"/>
    </row>
    <row r="8378" spans="19:23">
      <c r="S8378" s="275"/>
      <c r="T8378" s="274"/>
      <c r="W8378" s="276"/>
    </row>
    <row r="8379" spans="19:23">
      <c r="S8379" s="275"/>
      <c r="T8379" s="274"/>
      <c r="W8379" s="276"/>
    </row>
    <row r="8380" spans="19:23">
      <c r="S8380" s="275"/>
      <c r="T8380" s="274"/>
      <c r="W8380" s="276"/>
    </row>
    <row r="8381" spans="19:23">
      <c r="S8381" s="275"/>
      <c r="T8381" s="274"/>
      <c r="W8381" s="276"/>
    </row>
    <row r="8382" spans="19:23">
      <c r="S8382" s="275"/>
      <c r="T8382" s="274"/>
      <c r="W8382" s="276"/>
    </row>
    <row r="8383" spans="19:23">
      <c r="S8383" s="275"/>
      <c r="T8383" s="274"/>
      <c r="W8383" s="276"/>
    </row>
    <row r="8384" spans="19:23">
      <c r="S8384" s="275"/>
      <c r="T8384" s="274"/>
      <c r="W8384" s="276"/>
    </row>
    <row r="8385" spans="19:23">
      <c r="S8385" s="275"/>
      <c r="T8385" s="274"/>
      <c r="W8385" s="276"/>
    </row>
    <row r="8386" spans="19:23">
      <c r="S8386" s="275"/>
      <c r="T8386" s="274"/>
      <c r="W8386" s="276"/>
    </row>
    <row r="8387" spans="19:23">
      <c r="S8387" s="275"/>
      <c r="T8387" s="274"/>
      <c r="W8387" s="276"/>
    </row>
    <row r="8388" spans="19:23">
      <c r="S8388" s="275"/>
      <c r="T8388" s="274"/>
      <c r="W8388" s="276"/>
    </row>
    <row r="8389" spans="19:23">
      <c r="S8389" s="275"/>
      <c r="T8389" s="274"/>
      <c r="W8389" s="276"/>
    </row>
    <row r="8390" spans="19:23">
      <c r="S8390" s="275"/>
      <c r="T8390" s="274"/>
      <c r="W8390" s="276"/>
    </row>
    <row r="8391" spans="19:23">
      <c r="S8391" s="275"/>
      <c r="T8391" s="274"/>
      <c r="W8391" s="276"/>
    </row>
    <row r="8392" spans="19:23">
      <c r="S8392" s="275"/>
      <c r="T8392" s="274"/>
      <c r="W8392" s="276"/>
    </row>
    <row r="8393" spans="19:23">
      <c r="S8393" s="275"/>
      <c r="T8393" s="274"/>
      <c r="W8393" s="276"/>
    </row>
    <row r="8394" spans="19:23">
      <c r="S8394" s="275"/>
      <c r="T8394" s="274"/>
      <c r="W8394" s="276"/>
    </row>
    <row r="8395" spans="19:23">
      <c r="S8395" s="275"/>
      <c r="T8395" s="274"/>
      <c r="W8395" s="276"/>
    </row>
    <row r="8396" spans="19:23">
      <c r="S8396" s="275"/>
      <c r="T8396" s="274"/>
      <c r="W8396" s="276"/>
    </row>
    <row r="8397" spans="19:23">
      <c r="S8397" s="275"/>
      <c r="T8397" s="274"/>
      <c r="W8397" s="276"/>
    </row>
    <row r="8398" spans="19:23">
      <c r="S8398" s="275"/>
      <c r="T8398" s="274"/>
      <c r="W8398" s="276"/>
    </row>
    <row r="8399" spans="19:23">
      <c r="S8399" s="275"/>
      <c r="T8399" s="274"/>
      <c r="W8399" s="276"/>
    </row>
    <row r="8400" spans="19:23">
      <c r="S8400" s="275"/>
      <c r="T8400" s="274"/>
      <c r="W8400" s="276"/>
    </row>
    <row r="8401" spans="19:23">
      <c r="S8401" s="275"/>
      <c r="T8401" s="274"/>
      <c r="W8401" s="276"/>
    </row>
    <row r="8402" spans="19:23">
      <c r="S8402" s="275"/>
      <c r="T8402" s="274"/>
      <c r="W8402" s="276"/>
    </row>
    <row r="8403" spans="19:23">
      <c r="S8403" s="275"/>
      <c r="T8403" s="274"/>
      <c r="W8403" s="276"/>
    </row>
    <row r="8404" spans="19:23">
      <c r="S8404" s="275"/>
      <c r="T8404" s="274"/>
      <c r="W8404" s="276"/>
    </row>
    <row r="8405" spans="19:23">
      <c r="S8405" s="275"/>
      <c r="T8405" s="274"/>
      <c r="W8405" s="276"/>
    </row>
    <row r="8406" spans="19:23">
      <c r="S8406" s="275"/>
      <c r="T8406" s="274"/>
      <c r="W8406" s="276"/>
    </row>
    <row r="8407" spans="19:23">
      <c r="S8407" s="275"/>
      <c r="T8407" s="274"/>
      <c r="W8407" s="276"/>
    </row>
    <row r="8408" spans="19:23">
      <c r="S8408" s="275"/>
      <c r="T8408" s="274"/>
      <c r="W8408" s="276"/>
    </row>
    <row r="8409" spans="19:23">
      <c r="S8409" s="275"/>
      <c r="T8409" s="274"/>
      <c r="W8409" s="276"/>
    </row>
    <row r="8410" spans="19:23">
      <c r="S8410" s="275"/>
      <c r="T8410" s="274"/>
      <c r="W8410" s="276"/>
    </row>
    <row r="8411" spans="19:23">
      <c r="S8411" s="275"/>
      <c r="T8411" s="274"/>
      <c r="W8411" s="276"/>
    </row>
    <row r="8412" spans="19:23">
      <c r="S8412" s="275"/>
      <c r="T8412" s="274"/>
      <c r="W8412" s="276"/>
    </row>
    <row r="8413" spans="19:23">
      <c r="S8413" s="275"/>
      <c r="T8413" s="274"/>
      <c r="W8413" s="276"/>
    </row>
    <row r="8414" spans="19:23">
      <c r="S8414" s="275"/>
      <c r="T8414" s="274"/>
      <c r="W8414" s="276"/>
    </row>
    <row r="8415" spans="19:23">
      <c r="S8415" s="275"/>
      <c r="T8415" s="274"/>
      <c r="W8415" s="276"/>
    </row>
    <row r="8416" spans="19:23">
      <c r="S8416" s="275"/>
      <c r="T8416" s="274"/>
      <c r="W8416" s="276"/>
    </row>
    <row r="8417" spans="19:23">
      <c r="S8417" s="275"/>
      <c r="T8417" s="274"/>
      <c r="W8417" s="276"/>
    </row>
    <row r="8418" spans="19:23">
      <c r="S8418" s="275"/>
      <c r="T8418" s="274"/>
      <c r="W8418" s="276"/>
    </row>
    <row r="8419" spans="19:23">
      <c r="S8419" s="275"/>
      <c r="T8419" s="274"/>
      <c r="W8419" s="276"/>
    </row>
    <row r="8420" spans="19:23">
      <c r="S8420" s="275"/>
      <c r="T8420" s="274"/>
      <c r="W8420" s="276"/>
    </row>
    <row r="8421" spans="19:23">
      <c r="S8421" s="275"/>
      <c r="T8421" s="274"/>
      <c r="W8421" s="276"/>
    </row>
    <row r="8422" spans="19:23">
      <c r="S8422" s="275"/>
      <c r="T8422" s="274"/>
      <c r="W8422" s="276"/>
    </row>
    <row r="8423" spans="19:23">
      <c r="S8423" s="275"/>
      <c r="T8423" s="274"/>
      <c r="W8423" s="276"/>
    </row>
    <row r="8424" spans="19:23">
      <c r="S8424" s="275"/>
      <c r="T8424" s="274"/>
      <c r="W8424" s="276"/>
    </row>
    <row r="8425" spans="19:23">
      <c r="S8425" s="275"/>
      <c r="T8425" s="274"/>
      <c r="W8425" s="276"/>
    </row>
    <row r="8426" spans="19:23">
      <c r="S8426" s="275"/>
      <c r="T8426" s="274"/>
      <c r="W8426" s="276"/>
    </row>
    <row r="8427" spans="19:23">
      <c r="S8427" s="275"/>
      <c r="T8427" s="274"/>
      <c r="W8427" s="276"/>
    </row>
    <row r="8428" spans="19:23">
      <c r="S8428" s="275"/>
      <c r="T8428" s="274"/>
      <c r="W8428" s="276"/>
    </row>
    <row r="8429" spans="19:23">
      <c r="S8429" s="275"/>
      <c r="T8429" s="274"/>
      <c r="W8429" s="276"/>
    </row>
    <row r="8430" spans="19:23">
      <c r="S8430" s="275"/>
      <c r="T8430" s="274"/>
      <c r="W8430" s="276"/>
    </row>
    <row r="8431" spans="19:23">
      <c r="S8431" s="275"/>
      <c r="T8431" s="274"/>
      <c r="W8431" s="276"/>
    </row>
    <row r="8432" spans="19:23">
      <c r="S8432" s="275"/>
      <c r="T8432" s="274"/>
      <c r="W8432" s="276"/>
    </row>
    <row r="8433" spans="19:23">
      <c r="S8433" s="275"/>
      <c r="T8433" s="274"/>
      <c r="W8433" s="276"/>
    </row>
    <row r="8434" spans="19:23">
      <c r="S8434" s="275"/>
      <c r="T8434" s="274"/>
      <c r="W8434" s="276"/>
    </row>
    <row r="8435" spans="19:23">
      <c r="S8435" s="275"/>
      <c r="T8435" s="274"/>
      <c r="W8435" s="276"/>
    </row>
    <row r="8436" spans="19:23">
      <c r="S8436" s="275"/>
      <c r="T8436" s="274"/>
      <c r="W8436" s="276"/>
    </row>
    <row r="8437" spans="19:23">
      <c r="S8437" s="275"/>
      <c r="T8437" s="274"/>
      <c r="W8437" s="276"/>
    </row>
    <row r="8438" spans="19:23">
      <c r="S8438" s="275"/>
      <c r="T8438" s="274"/>
      <c r="W8438" s="276"/>
    </row>
    <row r="8439" spans="19:23">
      <c r="S8439" s="275"/>
      <c r="T8439" s="274"/>
      <c r="W8439" s="276"/>
    </row>
    <row r="8440" spans="19:23">
      <c r="S8440" s="275"/>
      <c r="T8440" s="274"/>
      <c r="W8440" s="276"/>
    </row>
    <row r="8441" spans="19:23">
      <c r="S8441" s="275"/>
      <c r="T8441" s="274"/>
      <c r="W8441" s="276"/>
    </row>
    <row r="8442" spans="19:23">
      <c r="S8442" s="275"/>
      <c r="T8442" s="274"/>
      <c r="W8442" s="276"/>
    </row>
    <row r="8443" spans="19:23">
      <c r="S8443" s="275"/>
      <c r="T8443" s="274"/>
      <c r="W8443" s="276"/>
    </row>
    <row r="8444" spans="19:23">
      <c r="S8444" s="275"/>
      <c r="T8444" s="274"/>
      <c r="W8444" s="276"/>
    </row>
    <row r="8445" spans="19:23">
      <c r="S8445" s="275"/>
      <c r="T8445" s="274"/>
      <c r="W8445" s="276"/>
    </row>
    <row r="8446" spans="19:23">
      <c r="S8446" s="275"/>
      <c r="T8446" s="274"/>
      <c r="W8446" s="276"/>
    </row>
    <row r="8447" spans="19:23">
      <c r="S8447" s="275"/>
      <c r="T8447" s="274"/>
      <c r="W8447" s="276"/>
    </row>
    <row r="8448" spans="19:23">
      <c r="S8448" s="275"/>
      <c r="T8448" s="274"/>
      <c r="W8448" s="276"/>
    </row>
    <row r="8449" spans="19:23">
      <c r="S8449" s="275"/>
      <c r="T8449" s="274"/>
      <c r="W8449" s="276"/>
    </row>
    <row r="8450" spans="19:23">
      <c r="S8450" s="275"/>
      <c r="T8450" s="274"/>
      <c r="W8450" s="276"/>
    </row>
    <row r="8451" spans="19:23">
      <c r="S8451" s="275"/>
      <c r="T8451" s="274"/>
      <c r="W8451" s="276"/>
    </row>
    <row r="8452" spans="19:23">
      <c r="S8452" s="275"/>
      <c r="T8452" s="274"/>
      <c r="W8452" s="276"/>
    </row>
    <row r="8453" spans="19:23">
      <c r="S8453" s="275"/>
      <c r="T8453" s="274"/>
      <c r="W8453" s="276"/>
    </row>
    <row r="8454" spans="19:23">
      <c r="S8454" s="275"/>
      <c r="T8454" s="274"/>
      <c r="W8454" s="276"/>
    </row>
    <row r="8455" spans="19:23">
      <c r="S8455" s="275"/>
      <c r="T8455" s="274"/>
      <c r="W8455" s="276"/>
    </row>
    <row r="8456" spans="19:23">
      <c r="S8456" s="275"/>
      <c r="T8456" s="274"/>
      <c r="W8456" s="276"/>
    </row>
    <row r="8457" spans="19:23">
      <c r="S8457" s="275"/>
      <c r="T8457" s="274"/>
      <c r="W8457" s="276"/>
    </row>
    <row r="8458" spans="19:23">
      <c r="S8458" s="275"/>
      <c r="T8458" s="274"/>
      <c r="W8458" s="276"/>
    </row>
    <row r="8459" spans="19:23">
      <c r="S8459" s="275"/>
      <c r="T8459" s="274"/>
      <c r="W8459" s="276"/>
    </row>
    <row r="8460" spans="19:23">
      <c r="S8460" s="275"/>
      <c r="T8460" s="274"/>
      <c r="W8460" s="276"/>
    </row>
    <row r="8461" spans="19:23">
      <c r="S8461" s="275"/>
      <c r="T8461" s="274"/>
      <c r="W8461" s="276"/>
    </row>
    <row r="8462" spans="19:23">
      <c r="S8462" s="275"/>
      <c r="T8462" s="274"/>
      <c r="W8462" s="276"/>
    </row>
    <row r="8463" spans="19:23">
      <c r="S8463" s="275"/>
      <c r="T8463" s="274"/>
      <c r="W8463" s="276"/>
    </row>
    <row r="8464" spans="19:23">
      <c r="S8464" s="275"/>
      <c r="T8464" s="274"/>
      <c r="W8464" s="276"/>
    </row>
    <row r="8465" spans="19:23">
      <c r="S8465" s="275"/>
      <c r="T8465" s="274"/>
      <c r="W8465" s="276"/>
    </row>
    <row r="8466" spans="19:23">
      <c r="S8466" s="275"/>
      <c r="T8466" s="274"/>
      <c r="W8466" s="276"/>
    </row>
    <row r="8467" spans="19:23">
      <c r="S8467" s="275"/>
      <c r="T8467" s="274"/>
      <c r="W8467" s="276"/>
    </row>
    <row r="8468" spans="19:23">
      <c r="S8468" s="275"/>
      <c r="T8468" s="274"/>
      <c r="W8468" s="276"/>
    </row>
    <row r="8469" spans="19:23">
      <c r="S8469" s="275"/>
      <c r="T8469" s="274"/>
      <c r="W8469" s="276"/>
    </row>
    <row r="8470" spans="19:23">
      <c r="S8470" s="275"/>
      <c r="T8470" s="274"/>
      <c r="W8470" s="276"/>
    </row>
    <row r="8471" spans="19:23">
      <c r="S8471" s="275"/>
      <c r="T8471" s="274"/>
      <c r="W8471" s="276"/>
    </row>
    <row r="8472" spans="19:23">
      <c r="S8472" s="275"/>
      <c r="T8472" s="274"/>
      <c r="W8472" s="276"/>
    </row>
    <row r="8473" spans="19:23">
      <c r="S8473" s="275"/>
      <c r="T8473" s="274"/>
      <c r="W8473" s="276"/>
    </row>
    <row r="8474" spans="19:23">
      <c r="S8474" s="275"/>
      <c r="T8474" s="274"/>
      <c r="W8474" s="276"/>
    </row>
    <row r="8475" spans="19:23">
      <c r="S8475" s="275"/>
      <c r="T8475" s="274"/>
      <c r="W8475" s="276"/>
    </row>
    <row r="8476" spans="19:23">
      <c r="S8476" s="275"/>
      <c r="T8476" s="274"/>
      <c r="W8476" s="276"/>
    </row>
    <row r="8477" spans="19:23">
      <c r="S8477" s="275"/>
      <c r="T8477" s="274"/>
      <c r="W8477" s="276"/>
    </row>
    <row r="8478" spans="19:23">
      <c r="S8478" s="275"/>
      <c r="T8478" s="274"/>
      <c r="W8478" s="276"/>
    </row>
    <row r="8479" spans="19:23">
      <c r="S8479" s="275"/>
      <c r="T8479" s="274"/>
      <c r="W8479" s="276"/>
    </row>
    <row r="8480" spans="19:23">
      <c r="S8480" s="275"/>
      <c r="T8480" s="274"/>
      <c r="W8480" s="276"/>
    </row>
    <row r="8481" spans="19:23">
      <c r="S8481" s="275"/>
      <c r="T8481" s="274"/>
      <c r="W8481" s="276"/>
    </row>
    <row r="8482" spans="19:23">
      <c r="S8482" s="275"/>
      <c r="T8482" s="274"/>
      <c r="W8482" s="276"/>
    </row>
    <row r="8483" spans="19:23">
      <c r="S8483" s="275"/>
      <c r="T8483" s="274"/>
      <c r="W8483" s="276"/>
    </row>
    <row r="8484" spans="19:23">
      <c r="S8484" s="275"/>
      <c r="T8484" s="274"/>
      <c r="W8484" s="276"/>
    </row>
    <row r="8485" spans="19:23">
      <c r="S8485" s="275"/>
      <c r="T8485" s="274"/>
      <c r="W8485" s="276"/>
    </row>
    <row r="8486" spans="19:23">
      <c r="S8486" s="275"/>
      <c r="T8486" s="274"/>
      <c r="W8486" s="276"/>
    </row>
    <row r="8487" spans="19:23">
      <c r="S8487" s="275"/>
      <c r="T8487" s="274"/>
      <c r="W8487" s="276"/>
    </row>
    <row r="8488" spans="19:23">
      <c r="S8488" s="275"/>
      <c r="T8488" s="274"/>
      <c r="W8488" s="276"/>
    </row>
    <row r="8489" spans="19:23">
      <c r="S8489" s="275"/>
      <c r="T8489" s="274"/>
      <c r="W8489" s="276"/>
    </row>
    <row r="8490" spans="19:23">
      <c r="S8490" s="275"/>
      <c r="T8490" s="274"/>
      <c r="W8490" s="276"/>
    </row>
    <row r="8491" spans="19:23">
      <c r="S8491" s="275"/>
      <c r="T8491" s="274"/>
      <c r="W8491" s="276"/>
    </row>
    <row r="8492" spans="19:23">
      <c r="S8492" s="275"/>
      <c r="T8492" s="274"/>
      <c r="W8492" s="276"/>
    </row>
    <row r="8493" spans="19:23">
      <c r="S8493" s="275"/>
      <c r="T8493" s="274"/>
      <c r="W8493" s="276"/>
    </row>
    <row r="8494" spans="19:23">
      <c r="S8494" s="275"/>
      <c r="T8494" s="274"/>
      <c r="W8494" s="276"/>
    </row>
    <row r="8495" spans="19:23">
      <c r="S8495" s="275"/>
      <c r="T8495" s="274"/>
      <c r="W8495" s="276"/>
    </row>
    <row r="8496" spans="19:23">
      <c r="S8496" s="275"/>
      <c r="T8496" s="274"/>
      <c r="W8496" s="276"/>
    </row>
    <row r="8497" spans="19:23">
      <c r="S8497" s="275"/>
      <c r="T8497" s="274"/>
      <c r="W8497" s="276"/>
    </row>
    <row r="8498" spans="19:23">
      <c r="S8498" s="275"/>
      <c r="T8498" s="274"/>
      <c r="W8498" s="276"/>
    </row>
    <row r="8499" spans="19:23">
      <c r="S8499" s="275"/>
      <c r="T8499" s="274"/>
      <c r="W8499" s="276"/>
    </row>
    <row r="8500" spans="19:23">
      <c r="S8500" s="275"/>
      <c r="T8500" s="274"/>
      <c r="W8500" s="276"/>
    </row>
    <row r="8501" spans="19:23">
      <c r="S8501" s="275"/>
      <c r="T8501" s="274"/>
      <c r="W8501" s="276"/>
    </row>
    <row r="8502" spans="19:23">
      <c r="S8502" s="275"/>
      <c r="T8502" s="274"/>
      <c r="W8502" s="276"/>
    </row>
    <row r="8503" spans="19:23">
      <c r="S8503" s="275"/>
      <c r="T8503" s="274"/>
      <c r="W8503" s="276"/>
    </row>
    <row r="8504" spans="19:23">
      <c r="S8504" s="275"/>
      <c r="T8504" s="274"/>
      <c r="W8504" s="276"/>
    </row>
    <row r="8505" spans="19:23">
      <c r="S8505" s="275"/>
      <c r="T8505" s="274"/>
      <c r="W8505" s="276"/>
    </row>
    <row r="8506" spans="19:23">
      <c r="S8506" s="275"/>
      <c r="T8506" s="274"/>
      <c r="W8506" s="276"/>
    </row>
    <row r="8507" spans="19:23">
      <c r="S8507" s="275"/>
      <c r="T8507" s="274"/>
      <c r="W8507" s="276"/>
    </row>
    <row r="8508" spans="19:23">
      <c r="S8508" s="275"/>
      <c r="T8508" s="274"/>
      <c r="W8508" s="276"/>
    </row>
    <row r="8509" spans="19:23">
      <c r="S8509" s="275"/>
      <c r="T8509" s="274"/>
      <c r="W8509" s="276"/>
    </row>
    <row r="8510" spans="19:23">
      <c r="S8510" s="275"/>
      <c r="T8510" s="274"/>
      <c r="W8510" s="276"/>
    </row>
    <row r="8511" spans="19:23">
      <c r="S8511" s="275"/>
      <c r="T8511" s="274"/>
      <c r="W8511" s="276"/>
    </row>
    <row r="8512" spans="19:23">
      <c r="S8512" s="275"/>
      <c r="T8512" s="274"/>
      <c r="W8512" s="276"/>
    </row>
    <row r="8513" spans="19:23">
      <c r="S8513" s="275"/>
      <c r="T8513" s="274"/>
      <c r="W8513" s="276"/>
    </row>
    <row r="8514" spans="19:23">
      <c r="S8514" s="275"/>
      <c r="T8514" s="274"/>
      <c r="W8514" s="276"/>
    </row>
    <row r="8515" spans="19:23">
      <c r="S8515" s="275"/>
      <c r="T8515" s="274"/>
      <c r="W8515" s="276"/>
    </row>
    <row r="8516" spans="19:23">
      <c r="S8516" s="275"/>
      <c r="T8516" s="274"/>
      <c r="W8516" s="276"/>
    </row>
    <row r="8517" spans="19:23">
      <c r="S8517" s="275"/>
      <c r="T8517" s="274"/>
      <c r="W8517" s="276"/>
    </row>
    <row r="8518" spans="19:23">
      <c r="S8518" s="275"/>
      <c r="T8518" s="274"/>
      <c r="W8518" s="276"/>
    </row>
    <row r="8519" spans="19:23">
      <c r="S8519" s="275"/>
      <c r="T8519" s="274"/>
      <c r="W8519" s="276"/>
    </row>
    <row r="8520" spans="19:23">
      <c r="S8520" s="275"/>
      <c r="T8520" s="274"/>
      <c r="W8520" s="276"/>
    </row>
    <row r="8521" spans="19:23">
      <c r="S8521" s="275"/>
      <c r="T8521" s="274"/>
      <c r="W8521" s="276"/>
    </row>
    <row r="8522" spans="19:23">
      <c r="S8522" s="275"/>
      <c r="T8522" s="274"/>
      <c r="W8522" s="276"/>
    </row>
    <row r="8523" spans="19:23">
      <c r="S8523" s="275"/>
      <c r="T8523" s="274"/>
      <c r="W8523" s="276"/>
    </row>
    <row r="8524" spans="19:23">
      <c r="S8524" s="275"/>
      <c r="T8524" s="274"/>
      <c r="W8524" s="276"/>
    </row>
    <row r="8525" spans="19:23">
      <c r="S8525" s="275"/>
      <c r="T8525" s="274"/>
      <c r="W8525" s="276"/>
    </row>
    <row r="8526" spans="19:23">
      <c r="S8526" s="275"/>
      <c r="T8526" s="274"/>
      <c r="W8526" s="276"/>
    </row>
    <row r="8527" spans="19:23">
      <c r="S8527" s="275"/>
      <c r="T8527" s="274"/>
      <c r="W8527" s="276"/>
    </row>
    <row r="8528" spans="19:23">
      <c r="S8528" s="275"/>
      <c r="T8528" s="274"/>
      <c r="W8528" s="276"/>
    </row>
    <row r="8529" spans="19:23">
      <c r="S8529" s="275"/>
      <c r="T8529" s="274"/>
      <c r="W8529" s="276"/>
    </row>
    <row r="8530" spans="19:23">
      <c r="S8530" s="275"/>
      <c r="T8530" s="274"/>
      <c r="W8530" s="276"/>
    </row>
    <row r="8531" spans="19:23">
      <c r="S8531" s="275"/>
      <c r="T8531" s="274"/>
      <c r="W8531" s="276"/>
    </row>
    <row r="8532" spans="19:23">
      <c r="S8532" s="275"/>
      <c r="T8532" s="274"/>
      <c r="W8532" s="276"/>
    </row>
    <row r="8533" spans="19:23">
      <c r="S8533" s="275"/>
      <c r="T8533" s="274"/>
      <c r="W8533" s="276"/>
    </row>
    <row r="8534" spans="19:23">
      <c r="S8534" s="275"/>
      <c r="T8534" s="274"/>
      <c r="W8534" s="276"/>
    </row>
    <row r="8535" spans="19:23">
      <c r="S8535" s="275"/>
      <c r="T8535" s="274"/>
      <c r="W8535" s="276"/>
    </row>
    <row r="8536" spans="19:23">
      <c r="S8536" s="275"/>
      <c r="T8536" s="274"/>
      <c r="W8536" s="276"/>
    </row>
    <row r="8537" spans="19:23">
      <c r="S8537" s="275"/>
      <c r="T8537" s="274"/>
      <c r="W8537" s="276"/>
    </row>
    <row r="8538" spans="19:23">
      <c r="S8538" s="275"/>
      <c r="T8538" s="274"/>
      <c r="W8538" s="276"/>
    </row>
    <row r="8539" spans="19:23">
      <c r="S8539" s="275"/>
      <c r="T8539" s="274"/>
      <c r="W8539" s="276"/>
    </row>
    <row r="8540" spans="19:23">
      <c r="S8540" s="275"/>
      <c r="T8540" s="274"/>
      <c r="W8540" s="276"/>
    </row>
    <row r="8541" spans="19:23">
      <c r="S8541" s="275"/>
      <c r="T8541" s="274"/>
      <c r="W8541" s="276"/>
    </row>
    <row r="8542" spans="19:23">
      <c r="S8542" s="275"/>
      <c r="T8542" s="274"/>
      <c r="W8542" s="276"/>
    </row>
    <row r="8543" spans="19:23">
      <c r="S8543" s="275"/>
      <c r="T8543" s="274"/>
      <c r="W8543" s="276"/>
    </row>
    <row r="8544" spans="19:23">
      <c r="S8544" s="275"/>
      <c r="T8544" s="274"/>
      <c r="W8544" s="276"/>
    </row>
    <row r="8545" spans="19:23">
      <c r="S8545" s="275"/>
      <c r="T8545" s="274"/>
      <c r="W8545" s="276"/>
    </row>
    <row r="8546" spans="19:23">
      <c r="S8546" s="275"/>
      <c r="T8546" s="274"/>
      <c r="W8546" s="276"/>
    </row>
    <row r="8547" spans="19:23">
      <c r="S8547" s="275"/>
      <c r="T8547" s="274"/>
      <c r="W8547" s="276"/>
    </row>
    <row r="8548" spans="19:23">
      <c r="S8548" s="275"/>
      <c r="T8548" s="274"/>
      <c r="W8548" s="276"/>
    </row>
    <row r="8549" spans="19:23">
      <c r="S8549" s="275"/>
      <c r="T8549" s="274"/>
      <c r="W8549" s="276"/>
    </row>
    <row r="8550" spans="19:23">
      <c r="S8550" s="275"/>
      <c r="T8550" s="274"/>
      <c r="W8550" s="276"/>
    </row>
    <row r="8551" spans="19:23">
      <c r="S8551" s="275"/>
      <c r="T8551" s="274"/>
      <c r="W8551" s="276"/>
    </row>
    <row r="8552" spans="19:23">
      <c r="S8552" s="275"/>
      <c r="T8552" s="274"/>
      <c r="W8552" s="276"/>
    </row>
    <row r="8553" spans="19:23">
      <c r="S8553" s="275"/>
      <c r="T8553" s="274"/>
      <c r="W8553" s="276"/>
    </row>
    <row r="8554" spans="19:23">
      <c r="S8554" s="275"/>
      <c r="T8554" s="274"/>
      <c r="W8554" s="276"/>
    </row>
    <row r="8555" spans="19:23">
      <c r="S8555" s="275"/>
      <c r="T8555" s="274"/>
      <c r="W8555" s="276"/>
    </row>
    <row r="8556" spans="19:23">
      <c r="S8556" s="275"/>
      <c r="T8556" s="274"/>
      <c r="W8556" s="276"/>
    </row>
    <row r="8557" spans="19:23">
      <c r="S8557" s="275"/>
      <c r="T8557" s="274"/>
      <c r="W8557" s="276"/>
    </row>
    <row r="8558" spans="19:23">
      <c r="S8558" s="275"/>
      <c r="T8558" s="274"/>
      <c r="W8558" s="276"/>
    </row>
    <row r="8559" spans="19:23">
      <c r="S8559" s="275"/>
      <c r="T8559" s="274"/>
      <c r="W8559" s="276"/>
    </row>
    <row r="8560" spans="19:23">
      <c r="S8560" s="275"/>
      <c r="T8560" s="274"/>
      <c r="W8560" s="276"/>
    </row>
    <row r="8561" spans="19:23">
      <c r="S8561" s="275"/>
      <c r="T8561" s="274"/>
      <c r="W8561" s="276"/>
    </row>
    <row r="8562" spans="19:23">
      <c r="S8562" s="275"/>
      <c r="T8562" s="274"/>
      <c r="W8562" s="276"/>
    </row>
    <row r="8563" spans="19:23">
      <c r="S8563" s="275"/>
      <c r="T8563" s="274"/>
      <c r="W8563" s="276"/>
    </row>
    <row r="8564" spans="19:23">
      <c r="S8564" s="275"/>
      <c r="T8564" s="274"/>
      <c r="W8564" s="276"/>
    </row>
    <row r="8565" spans="19:23">
      <c r="S8565" s="275"/>
      <c r="T8565" s="274"/>
      <c r="W8565" s="276"/>
    </row>
    <row r="8566" spans="19:23">
      <c r="S8566" s="275"/>
      <c r="T8566" s="274"/>
      <c r="W8566" s="276"/>
    </row>
    <row r="8567" spans="19:23">
      <c r="S8567" s="275"/>
      <c r="T8567" s="274"/>
      <c r="W8567" s="276"/>
    </row>
    <row r="8568" spans="19:23">
      <c r="S8568" s="275"/>
      <c r="T8568" s="274"/>
      <c r="W8568" s="276"/>
    </row>
    <row r="8569" spans="19:23">
      <c r="S8569" s="275"/>
      <c r="T8569" s="274"/>
      <c r="W8569" s="276"/>
    </row>
    <row r="8570" spans="19:23">
      <c r="S8570" s="275"/>
      <c r="T8570" s="274"/>
      <c r="W8570" s="276"/>
    </row>
    <row r="8571" spans="19:23">
      <c r="S8571" s="275"/>
      <c r="T8571" s="274"/>
      <c r="W8571" s="276"/>
    </row>
    <row r="8572" spans="19:23">
      <c r="S8572" s="275"/>
      <c r="T8572" s="274"/>
      <c r="W8572" s="276"/>
    </row>
    <row r="8573" spans="19:23">
      <c r="S8573" s="275"/>
      <c r="T8573" s="274"/>
      <c r="W8573" s="276"/>
    </row>
    <row r="8574" spans="19:23">
      <c r="S8574" s="275"/>
      <c r="T8574" s="274"/>
      <c r="W8574" s="276"/>
    </row>
    <row r="8575" spans="19:23">
      <c r="S8575" s="275"/>
      <c r="T8575" s="274"/>
      <c r="W8575" s="276"/>
    </row>
    <row r="8576" spans="19:23">
      <c r="S8576" s="275"/>
      <c r="T8576" s="274"/>
      <c r="W8576" s="276"/>
    </row>
    <row r="8577" spans="19:23">
      <c r="S8577" s="275"/>
      <c r="T8577" s="274"/>
      <c r="W8577" s="276"/>
    </row>
    <row r="8578" spans="19:23">
      <c r="S8578" s="275"/>
      <c r="T8578" s="274"/>
      <c r="W8578" s="276"/>
    </row>
    <row r="8579" spans="19:23">
      <c r="S8579" s="275"/>
      <c r="T8579" s="274"/>
      <c r="W8579" s="276"/>
    </row>
    <row r="8580" spans="19:23">
      <c r="S8580" s="275"/>
      <c r="T8580" s="274"/>
      <c r="W8580" s="276"/>
    </row>
    <row r="8581" spans="19:23">
      <c r="S8581" s="275"/>
      <c r="T8581" s="274"/>
      <c r="W8581" s="276"/>
    </row>
    <row r="8582" spans="19:23">
      <c r="S8582" s="275"/>
      <c r="T8582" s="274"/>
      <c r="W8582" s="276"/>
    </row>
    <row r="8583" spans="19:23">
      <c r="S8583" s="275"/>
      <c r="T8583" s="274"/>
      <c r="W8583" s="276"/>
    </row>
    <row r="8584" spans="19:23">
      <c r="S8584" s="275"/>
      <c r="T8584" s="274"/>
      <c r="W8584" s="276"/>
    </row>
    <row r="8585" spans="19:23">
      <c r="S8585" s="275"/>
      <c r="T8585" s="274"/>
      <c r="W8585" s="276"/>
    </row>
    <row r="8586" spans="19:23">
      <c r="S8586" s="275"/>
      <c r="T8586" s="274"/>
      <c r="W8586" s="276"/>
    </row>
    <row r="8587" spans="19:23">
      <c r="S8587" s="275"/>
      <c r="T8587" s="274"/>
      <c r="W8587" s="276"/>
    </row>
    <row r="8588" spans="19:23">
      <c r="S8588" s="275"/>
      <c r="T8588" s="274"/>
      <c r="W8588" s="276"/>
    </row>
    <row r="8589" spans="19:23">
      <c r="S8589" s="275"/>
      <c r="T8589" s="274"/>
      <c r="W8589" s="276"/>
    </row>
    <row r="8590" spans="19:23">
      <c r="S8590" s="275"/>
      <c r="T8590" s="274"/>
      <c r="W8590" s="276"/>
    </row>
    <row r="8591" spans="19:23">
      <c r="S8591" s="275"/>
      <c r="T8591" s="274"/>
      <c r="W8591" s="276"/>
    </row>
    <row r="8592" spans="19:23">
      <c r="S8592" s="275"/>
      <c r="T8592" s="274"/>
      <c r="W8592" s="276"/>
    </row>
    <row r="8593" spans="19:23">
      <c r="S8593" s="275"/>
      <c r="T8593" s="274"/>
      <c r="W8593" s="276"/>
    </row>
    <row r="8594" spans="19:23">
      <c r="S8594" s="275"/>
      <c r="T8594" s="274"/>
      <c r="W8594" s="276"/>
    </row>
    <row r="8595" spans="19:23">
      <c r="S8595" s="275"/>
      <c r="T8595" s="274"/>
      <c r="W8595" s="276"/>
    </row>
    <row r="8596" spans="19:23">
      <c r="S8596" s="275"/>
      <c r="T8596" s="274"/>
      <c r="W8596" s="276"/>
    </row>
    <row r="8597" spans="19:23">
      <c r="S8597" s="275"/>
      <c r="T8597" s="274"/>
      <c r="W8597" s="276"/>
    </row>
    <row r="8598" spans="19:23">
      <c r="S8598" s="275"/>
      <c r="T8598" s="274"/>
      <c r="W8598" s="276"/>
    </row>
    <row r="8599" spans="19:23">
      <c r="S8599" s="275"/>
      <c r="T8599" s="274"/>
      <c r="W8599" s="276"/>
    </row>
    <row r="8600" spans="19:23">
      <c r="S8600" s="275"/>
      <c r="T8600" s="274"/>
      <c r="W8600" s="276"/>
    </row>
    <row r="8601" spans="19:23">
      <c r="S8601" s="275"/>
      <c r="T8601" s="274"/>
      <c r="W8601" s="276"/>
    </row>
    <row r="8602" spans="19:23">
      <c r="S8602" s="275"/>
      <c r="T8602" s="274"/>
      <c r="W8602" s="276"/>
    </row>
    <row r="8603" spans="19:23">
      <c r="S8603" s="275"/>
      <c r="T8603" s="274"/>
      <c r="W8603" s="276"/>
    </row>
    <row r="8604" spans="19:23">
      <c r="S8604" s="275"/>
      <c r="T8604" s="274"/>
      <c r="W8604" s="276"/>
    </row>
    <row r="8605" spans="19:23">
      <c r="S8605" s="275"/>
      <c r="T8605" s="274"/>
      <c r="W8605" s="276"/>
    </row>
    <row r="8606" spans="19:23">
      <c r="S8606" s="275"/>
      <c r="T8606" s="274"/>
      <c r="W8606" s="276"/>
    </row>
    <row r="8607" spans="19:23">
      <c r="S8607" s="275"/>
      <c r="T8607" s="274"/>
      <c r="W8607" s="276"/>
    </row>
    <row r="8608" spans="19:23">
      <c r="S8608" s="275"/>
      <c r="T8608" s="274"/>
      <c r="W8608" s="276"/>
    </row>
    <row r="8609" spans="19:23">
      <c r="S8609" s="275"/>
      <c r="T8609" s="274"/>
      <c r="W8609" s="276"/>
    </row>
    <row r="8610" spans="19:23">
      <c r="S8610" s="275"/>
      <c r="T8610" s="274"/>
      <c r="W8610" s="276"/>
    </row>
    <row r="8611" spans="19:23">
      <c r="S8611" s="275"/>
      <c r="T8611" s="274"/>
      <c r="W8611" s="276"/>
    </row>
    <row r="8612" spans="19:23">
      <c r="S8612" s="275"/>
      <c r="T8612" s="274"/>
      <c r="W8612" s="276"/>
    </row>
    <row r="8613" spans="19:23">
      <c r="S8613" s="275"/>
      <c r="T8613" s="274"/>
      <c r="W8613" s="276"/>
    </row>
    <row r="8614" spans="19:23">
      <c r="S8614" s="275"/>
      <c r="T8614" s="274"/>
      <c r="W8614" s="276"/>
    </row>
    <row r="8615" spans="19:23">
      <c r="S8615" s="275"/>
      <c r="T8615" s="274"/>
      <c r="W8615" s="276"/>
    </row>
    <row r="8616" spans="19:23">
      <c r="S8616" s="275"/>
      <c r="T8616" s="274"/>
      <c r="W8616" s="276"/>
    </row>
    <row r="8617" spans="19:23">
      <c r="S8617" s="275"/>
      <c r="T8617" s="274"/>
      <c r="W8617" s="276"/>
    </row>
    <row r="8618" spans="19:23">
      <c r="S8618" s="275"/>
      <c r="T8618" s="274"/>
      <c r="W8618" s="276"/>
    </row>
    <row r="8619" spans="19:23">
      <c r="S8619" s="275"/>
      <c r="T8619" s="274"/>
      <c r="W8619" s="276"/>
    </row>
    <row r="8620" spans="19:23">
      <c r="S8620" s="275"/>
      <c r="T8620" s="274"/>
      <c r="W8620" s="276"/>
    </row>
    <row r="8621" spans="19:23">
      <c r="S8621" s="275"/>
      <c r="T8621" s="274"/>
      <c r="W8621" s="276"/>
    </row>
    <row r="8622" spans="19:23">
      <c r="S8622" s="275"/>
      <c r="T8622" s="274"/>
      <c r="W8622" s="276"/>
    </row>
    <row r="8623" spans="19:23">
      <c r="S8623" s="275"/>
      <c r="T8623" s="274"/>
      <c r="W8623" s="276"/>
    </row>
    <row r="8624" spans="19:23">
      <c r="S8624" s="275"/>
      <c r="T8624" s="274"/>
      <c r="W8624" s="276"/>
    </row>
    <row r="8625" spans="19:23">
      <c r="S8625" s="275"/>
      <c r="T8625" s="274"/>
      <c r="W8625" s="276"/>
    </row>
    <row r="8626" spans="19:23">
      <c r="S8626" s="275"/>
      <c r="T8626" s="274"/>
      <c r="W8626" s="276"/>
    </row>
    <row r="8627" spans="19:23">
      <c r="S8627" s="275"/>
      <c r="T8627" s="274"/>
      <c r="W8627" s="276"/>
    </row>
    <row r="8628" spans="19:23">
      <c r="S8628" s="275"/>
      <c r="T8628" s="274"/>
      <c r="W8628" s="276"/>
    </row>
    <row r="8629" spans="19:23">
      <c r="S8629" s="275"/>
      <c r="T8629" s="274"/>
      <c r="W8629" s="276"/>
    </row>
    <row r="8630" spans="19:23">
      <c r="S8630" s="275"/>
      <c r="T8630" s="274"/>
      <c r="W8630" s="276"/>
    </row>
    <row r="8631" spans="19:23">
      <c r="S8631" s="275"/>
      <c r="T8631" s="274"/>
      <c r="W8631" s="276"/>
    </row>
    <row r="8632" spans="19:23">
      <c r="S8632" s="275"/>
      <c r="T8632" s="274"/>
      <c r="W8632" s="276"/>
    </row>
    <row r="8633" spans="19:23">
      <c r="S8633" s="275"/>
      <c r="T8633" s="274"/>
      <c r="W8633" s="276"/>
    </row>
    <row r="8634" spans="19:23">
      <c r="S8634" s="275"/>
      <c r="T8634" s="274"/>
      <c r="W8634" s="276"/>
    </row>
    <row r="8635" spans="19:23">
      <c r="S8635" s="275"/>
      <c r="T8635" s="274"/>
      <c r="W8635" s="276"/>
    </row>
    <row r="8636" spans="19:23">
      <c r="S8636" s="275"/>
      <c r="T8636" s="274"/>
      <c r="W8636" s="276"/>
    </row>
    <row r="8637" spans="19:23">
      <c r="S8637" s="275"/>
      <c r="T8637" s="274"/>
      <c r="W8637" s="276"/>
    </row>
    <row r="8638" spans="19:23">
      <c r="S8638" s="275"/>
      <c r="T8638" s="274"/>
      <c r="W8638" s="276"/>
    </row>
    <row r="8639" spans="19:23">
      <c r="S8639" s="275"/>
      <c r="T8639" s="274"/>
      <c r="W8639" s="276"/>
    </row>
    <row r="8640" spans="19:23">
      <c r="S8640" s="275"/>
      <c r="T8640" s="274"/>
      <c r="W8640" s="276"/>
    </row>
    <row r="8641" spans="19:23">
      <c r="S8641" s="275"/>
      <c r="T8641" s="274"/>
      <c r="W8641" s="276"/>
    </row>
    <row r="8642" spans="19:23">
      <c r="S8642" s="275"/>
      <c r="T8642" s="274"/>
      <c r="W8642" s="276"/>
    </row>
    <row r="8643" spans="19:23">
      <c r="S8643" s="275"/>
      <c r="T8643" s="274"/>
      <c r="W8643" s="276"/>
    </row>
    <row r="8644" spans="19:23">
      <c r="S8644" s="275"/>
      <c r="T8644" s="274"/>
      <c r="W8644" s="276"/>
    </row>
    <row r="8645" spans="19:23">
      <c r="S8645" s="275"/>
      <c r="T8645" s="274"/>
      <c r="W8645" s="276"/>
    </row>
    <row r="8646" spans="19:23">
      <c r="S8646" s="275"/>
      <c r="T8646" s="274"/>
      <c r="W8646" s="276"/>
    </row>
    <row r="8647" spans="19:23">
      <c r="S8647" s="275"/>
      <c r="T8647" s="274"/>
      <c r="W8647" s="276"/>
    </row>
    <row r="8648" spans="19:23">
      <c r="S8648" s="275"/>
      <c r="T8648" s="274"/>
      <c r="W8648" s="276"/>
    </row>
    <row r="8649" spans="19:23">
      <c r="S8649" s="275"/>
      <c r="T8649" s="274"/>
      <c r="W8649" s="276"/>
    </row>
    <row r="8650" spans="19:23">
      <c r="S8650" s="275"/>
      <c r="T8650" s="274"/>
      <c r="W8650" s="276"/>
    </row>
    <row r="8651" spans="19:23">
      <c r="S8651" s="275"/>
      <c r="T8651" s="274"/>
      <c r="W8651" s="276"/>
    </row>
    <row r="8652" spans="19:23">
      <c r="S8652" s="275"/>
      <c r="T8652" s="274"/>
      <c r="W8652" s="276"/>
    </row>
    <row r="8653" spans="19:23">
      <c r="S8653" s="275"/>
      <c r="T8653" s="274"/>
      <c r="W8653" s="276"/>
    </row>
    <row r="8654" spans="19:23">
      <c r="S8654" s="275"/>
      <c r="T8654" s="274"/>
      <c r="W8654" s="276"/>
    </row>
    <row r="8655" spans="19:23">
      <c r="S8655" s="275"/>
      <c r="T8655" s="274"/>
      <c r="W8655" s="276"/>
    </row>
    <row r="8656" spans="19:23">
      <c r="S8656" s="275"/>
      <c r="T8656" s="274"/>
      <c r="W8656" s="276"/>
    </row>
    <row r="8657" spans="19:23">
      <c r="S8657" s="275"/>
      <c r="T8657" s="274"/>
      <c r="W8657" s="276"/>
    </row>
    <row r="8658" spans="19:23">
      <c r="S8658" s="275"/>
      <c r="T8658" s="274"/>
      <c r="W8658" s="276"/>
    </row>
    <row r="8659" spans="19:23">
      <c r="S8659" s="275"/>
      <c r="T8659" s="274"/>
      <c r="W8659" s="276"/>
    </row>
    <row r="8660" spans="19:23">
      <c r="S8660" s="275"/>
      <c r="T8660" s="274"/>
      <c r="W8660" s="276"/>
    </row>
    <row r="8661" spans="19:23">
      <c r="S8661" s="275"/>
      <c r="T8661" s="274"/>
      <c r="W8661" s="276"/>
    </row>
    <row r="8662" spans="19:23">
      <c r="S8662" s="275"/>
      <c r="T8662" s="274"/>
      <c r="W8662" s="276"/>
    </row>
    <row r="8663" spans="19:23">
      <c r="S8663" s="275"/>
      <c r="T8663" s="274"/>
      <c r="W8663" s="276"/>
    </row>
    <row r="8664" spans="19:23">
      <c r="S8664" s="275"/>
      <c r="T8664" s="274"/>
      <c r="W8664" s="276"/>
    </row>
    <row r="8665" spans="19:23">
      <c r="S8665" s="275"/>
      <c r="T8665" s="274"/>
      <c r="W8665" s="276"/>
    </row>
    <row r="8666" spans="19:23">
      <c r="S8666" s="275"/>
      <c r="T8666" s="274"/>
      <c r="W8666" s="276"/>
    </row>
    <row r="8667" spans="19:23">
      <c r="S8667" s="275"/>
      <c r="T8667" s="274"/>
      <c r="W8667" s="276"/>
    </row>
    <row r="8668" spans="19:23">
      <c r="S8668" s="275"/>
      <c r="T8668" s="274"/>
      <c r="W8668" s="276"/>
    </row>
    <row r="8669" spans="19:23">
      <c r="S8669" s="275"/>
      <c r="T8669" s="274"/>
      <c r="W8669" s="276"/>
    </row>
    <row r="8670" spans="19:23">
      <c r="S8670" s="275"/>
      <c r="T8670" s="274"/>
      <c r="W8670" s="276"/>
    </row>
    <row r="8671" spans="19:23">
      <c r="S8671" s="275"/>
      <c r="T8671" s="274"/>
      <c r="W8671" s="276"/>
    </row>
    <row r="8672" spans="19:23">
      <c r="S8672" s="275"/>
      <c r="T8672" s="274"/>
      <c r="W8672" s="276"/>
    </row>
    <row r="8673" spans="19:23">
      <c r="S8673" s="275"/>
      <c r="T8673" s="274"/>
      <c r="W8673" s="276"/>
    </row>
    <row r="8674" spans="19:23">
      <c r="S8674" s="275"/>
      <c r="T8674" s="274"/>
      <c r="W8674" s="276"/>
    </row>
    <row r="8675" spans="19:23">
      <c r="S8675" s="275"/>
      <c r="T8675" s="274"/>
      <c r="W8675" s="276"/>
    </row>
    <row r="8676" spans="19:23">
      <c r="S8676" s="275"/>
      <c r="T8676" s="274"/>
      <c r="W8676" s="276"/>
    </row>
    <row r="8677" spans="19:23">
      <c r="S8677" s="275"/>
      <c r="T8677" s="274"/>
      <c r="W8677" s="276"/>
    </row>
    <row r="8678" spans="19:23">
      <c r="S8678" s="275"/>
      <c r="T8678" s="274"/>
      <c r="W8678" s="276"/>
    </row>
    <row r="8679" spans="19:23">
      <c r="S8679" s="275"/>
      <c r="T8679" s="274"/>
      <c r="W8679" s="276"/>
    </row>
    <row r="8680" spans="19:23">
      <c r="S8680" s="275"/>
      <c r="T8680" s="274"/>
      <c r="W8680" s="276"/>
    </row>
    <row r="8681" spans="19:23">
      <c r="S8681" s="275"/>
      <c r="T8681" s="274"/>
      <c r="W8681" s="276"/>
    </row>
    <row r="8682" spans="19:23">
      <c r="S8682" s="275"/>
      <c r="T8682" s="274"/>
      <c r="W8682" s="276"/>
    </row>
    <row r="8683" spans="19:23">
      <c r="S8683" s="275"/>
      <c r="T8683" s="274"/>
      <c r="W8683" s="276"/>
    </row>
    <row r="8684" spans="19:23">
      <c r="S8684" s="275"/>
      <c r="T8684" s="274"/>
      <c r="W8684" s="276"/>
    </row>
    <row r="8685" spans="19:23">
      <c r="S8685" s="275"/>
      <c r="T8685" s="274"/>
      <c r="W8685" s="276"/>
    </row>
    <row r="8686" spans="19:23">
      <c r="S8686" s="275"/>
      <c r="T8686" s="274"/>
      <c r="W8686" s="276"/>
    </row>
    <row r="8687" spans="19:23">
      <c r="S8687" s="275"/>
      <c r="T8687" s="274"/>
      <c r="W8687" s="276"/>
    </row>
    <row r="8688" spans="19:23">
      <c r="S8688" s="275"/>
      <c r="T8688" s="274"/>
      <c r="W8688" s="276"/>
    </row>
    <row r="8689" spans="19:23">
      <c r="S8689" s="275"/>
      <c r="T8689" s="274"/>
      <c r="W8689" s="276"/>
    </row>
    <row r="8690" spans="19:23">
      <c r="S8690" s="275"/>
      <c r="T8690" s="274"/>
      <c r="W8690" s="276"/>
    </row>
    <row r="8691" spans="19:23">
      <c r="S8691" s="275"/>
      <c r="T8691" s="274"/>
      <c r="W8691" s="276"/>
    </row>
    <row r="8692" spans="19:23">
      <c r="S8692" s="275"/>
      <c r="T8692" s="274"/>
      <c r="W8692" s="276"/>
    </row>
    <row r="8693" spans="19:23">
      <c r="S8693" s="275"/>
      <c r="T8693" s="274"/>
      <c r="W8693" s="276"/>
    </row>
    <row r="8694" spans="19:23">
      <c r="S8694" s="275"/>
      <c r="T8694" s="274"/>
      <c r="W8694" s="276"/>
    </row>
    <row r="8695" spans="19:23">
      <c r="S8695" s="275"/>
      <c r="T8695" s="274"/>
      <c r="W8695" s="276"/>
    </row>
    <row r="8696" spans="19:23">
      <c r="S8696" s="275"/>
      <c r="T8696" s="274"/>
      <c r="W8696" s="276"/>
    </row>
    <row r="8697" spans="19:23">
      <c r="S8697" s="275"/>
      <c r="T8697" s="274"/>
      <c r="W8697" s="276"/>
    </row>
    <row r="8698" spans="19:23">
      <c r="S8698" s="275"/>
      <c r="T8698" s="274"/>
      <c r="W8698" s="276"/>
    </row>
    <row r="8699" spans="19:23">
      <c r="S8699" s="275"/>
      <c r="T8699" s="274"/>
      <c r="W8699" s="276"/>
    </row>
    <row r="8700" spans="19:23">
      <c r="S8700" s="275"/>
      <c r="T8700" s="274"/>
      <c r="W8700" s="276"/>
    </row>
    <row r="8701" spans="19:23">
      <c r="S8701" s="275"/>
      <c r="T8701" s="274"/>
      <c r="W8701" s="276"/>
    </row>
    <row r="8702" spans="19:23">
      <c r="S8702" s="275"/>
      <c r="T8702" s="274"/>
      <c r="W8702" s="276"/>
    </row>
    <row r="8703" spans="19:23">
      <c r="S8703" s="275"/>
      <c r="T8703" s="274"/>
      <c r="W8703" s="276"/>
    </row>
    <row r="8704" spans="19:23">
      <c r="S8704" s="275"/>
      <c r="T8704" s="274"/>
      <c r="W8704" s="276"/>
    </row>
    <row r="8705" spans="19:23">
      <c r="S8705" s="275"/>
      <c r="T8705" s="274"/>
      <c r="W8705" s="276"/>
    </row>
    <row r="8706" spans="19:23">
      <c r="S8706" s="275"/>
      <c r="T8706" s="274"/>
      <c r="W8706" s="276"/>
    </row>
    <row r="8707" spans="19:23">
      <c r="S8707" s="275"/>
      <c r="T8707" s="274"/>
      <c r="W8707" s="276"/>
    </row>
    <row r="8708" spans="19:23">
      <c r="S8708" s="275"/>
      <c r="T8708" s="274"/>
      <c r="W8708" s="276"/>
    </row>
    <row r="8709" spans="19:23">
      <c r="S8709" s="275"/>
      <c r="T8709" s="274"/>
      <c r="W8709" s="276"/>
    </row>
    <row r="8710" spans="19:23">
      <c r="S8710" s="275"/>
      <c r="T8710" s="274"/>
      <c r="W8710" s="276"/>
    </row>
    <row r="8711" spans="19:23">
      <c r="S8711" s="275"/>
      <c r="T8711" s="274"/>
      <c r="W8711" s="276"/>
    </row>
    <row r="8712" spans="19:23">
      <c r="S8712" s="275"/>
      <c r="T8712" s="274"/>
      <c r="W8712" s="276"/>
    </row>
    <row r="8713" spans="19:23">
      <c r="S8713" s="275"/>
      <c r="T8713" s="274"/>
      <c r="W8713" s="276"/>
    </row>
    <row r="8714" spans="19:23">
      <c r="S8714" s="275"/>
      <c r="T8714" s="274"/>
      <c r="W8714" s="276"/>
    </row>
    <row r="8715" spans="19:23">
      <c r="S8715" s="275"/>
      <c r="T8715" s="274"/>
      <c r="W8715" s="276"/>
    </row>
    <row r="8716" spans="19:23">
      <c r="S8716" s="275"/>
      <c r="T8716" s="274"/>
      <c r="W8716" s="276"/>
    </row>
    <row r="8717" spans="19:23">
      <c r="S8717" s="275"/>
      <c r="T8717" s="274"/>
      <c r="W8717" s="276"/>
    </row>
    <row r="8718" spans="19:23">
      <c r="S8718" s="275"/>
      <c r="T8718" s="274"/>
      <c r="W8718" s="276"/>
    </row>
    <row r="8719" spans="19:23">
      <c r="S8719" s="275"/>
      <c r="T8719" s="274"/>
      <c r="W8719" s="276"/>
    </row>
    <row r="8720" spans="19:23">
      <c r="S8720" s="275"/>
      <c r="T8720" s="274"/>
      <c r="W8720" s="276"/>
    </row>
    <row r="8721" spans="19:23">
      <c r="S8721" s="275"/>
      <c r="T8721" s="274"/>
      <c r="W8721" s="276"/>
    </row>
    <row r="8722" spans="19:23">
      <c r="S8722" s="275"/>
      <c r="T8722" s="274"/>
      <c r="W8722" s="276"/>
    </row>
    <row r="8723" spans="19:23">
      <c r="S8723" s="275"/>
      <c r="T8723" s="274"/>
      <c r="W8723" s="276"/>
    </row>
    <row r="8724" spans="19:23">
      <c r="S8724" s="275"/>
      <c r="T8724" s="274"/>
      <c r="W8724" s="276"/>
    </row>
    <row r="8725" spans="19:23">
      <c r="S8725" s="275"/>
      <c r="T8725" s="274"/>
      <c r="W8725" s="276"/>
    </row>
    <row r="8726" spans="19:23">
      <c r="S8726" s="275"/>
      <c r="T8726" s="274"/>
      <c r="W8726" s="276"/>
    </row>
    <row r="8727" spans="19:23">
      <c r="S8727" s="275"/>
      <c r="T8727" s="274"/>
      <c r="W8727" s="276"/>
    </row>
    <row r="8728" spans="19:23">
      <c r="S8728" s="275"/>
      <c r="T8728" s="274"/>
      <c r="W8728" s="276"/>
    </row>
    <row r="8729" spans="19:23">
      <c r="S8729" s="275"/>
      <c r="T8729" s="274"/>
      <c r="W8729" s="276"/>
    </row>
    <row r="8730" spans="19:23">
      <c r="S8730" s="275"/>
      <c r="T8730" s="274"/>
      <c r="W8730" s="276"/>
    </row>
    <row r="8731" spans="19:23">
      <c r="S8731" s="275"/>
      <c r="T8731" s="274"/>
      <c r="W8731" s="276"/>
    </row>
    <row r="8732" spans="19:23">
      <c r="S8732" s="275"/>
      <c r="T8732" s="274"/>
      <c r="W8732" s="276"/>
    </row>
    <row r="8733" spans="19:23">
      <c r="S8733" s="275"/>
      <c r="T8733" s="274"/>
      <c r="W8733" s="276"/>
    </row>
    <row r="8734" spans="19:23">
      <c r="S8734" s="275"/>
      <c r="T8734" s="274"/>
      <c r="W8734" s="276"/>
    </row>
    <row r="8735" spans="19:23">
      <c r="S8735" s="275"/>
      <c r="T8735" s="274"/>
      <c r="W8735" s="276"/>
    </row>
    <row r="8736" spans="19:23">
      <c r="S8736" s="275"/>
      <c r="T8736" s="274"/>
      <c r="W8736" s="276"/>
    </row>
    <row r="8737" spans="19:23">
      <c r="S8737" s="275"/>
      <c r="T8737" s="274"/>
      <c r="W8737" s="276"/>
    </row>
    <row r="8738" spans="19:23">
      <c r="S8738" s="275"/>
      <c r="T8738" s="274"/>
      <c r="W8738" s="276"/>
    </row>
    <row r="8739" spans="19:23">
      <c r="S8739" s="275"/>
      <c r="T8739" s="274"/>
      <c r="W8739" s="276"/>
    </row>
    <row r="8740" spans="19:23">
      <c r="S8740" s="275"/>
      <c r="T8740" s="274"/>
      <c r="W8740" s="276"/>
    </row>
    <row r="8741" spans="19:23">
      <c r="S8741" s="275"/>
      <c r="T8741" s="274"/>
      <c r="W8741" s="276"/>
    </row>
    <row r="8742" spans="19:23">
      <c r="S8742" s="275"/>
      <c r="T8742" s="274"/>
      <c r="W8742" s="276"/>
    </row>
    <row r="8743" spans="19:23">
      <c r="S8743" s="275"/>
      <c r="T8743" s="274"/>
      <c r="W8743" s="276"/>
    </row>
    <row r="8744" spans="19:23">
      <c r="S8744" s="275"/>
      <c r="T8744" s="274"/>
      <c r="W8744" s="276"/>
    </row>
    <row r="8745" spans="19:23">
      <c r="S8745" s="275"/>
      <c r="T8745" s="274"/>
      <c r="W8745" s="276"/>
    </row>
    <row r="8746" spans="19:23">
      <c r="S8746" s="275"/>
      <c r="T8746" s="274"/>
      <c r="W8746" s="276"/>
    </row>
    <row r="8747" spans="19:23">
      <c r="S8747" s="275"/>
      <c r="T8747" s="274"/>
      <c r="W8747" s="276"/>
    </row>
    <row r="8748" spans="19:23">
      <c r="S8748" s="275"/>
      <c r="T8748" s="274"/>
      <c r="W8748" s="276"/>
    </row>
    <row r="8749" spans="19:23">
      <c r="S8749" s="275"/>
      <c r="T8749" s="274"/>
      <c r="W8749" s="276"/>
    </row>
    <row r="8750" spans="19:23">
      <c r="S8750" s="275"/>
      <c r="T8750" s="274"/>
      <c r="W8750" s="276"/>
    </row>
    <row r="8751" spans="19:23">
      <c r="S8751" s="275"/>
      <c r="T8751" s="274"/>
      <c r="W8751" s="276"/>
    </row>
    <row r="8752" spans="19:23">
      <c r="S8752" s="275"/>
      <c r="T8752" s="274"/>
      <c r="W8752" s="276"/>
    </row>
    <row r="8753" spans="19:23">
      <c r="S8753" s="275"/>
      <c r="T8753" s="274"/>
      <c r="W8753" s="276"/>
    </row>
    <row r="8754" spans="19:23">
      <c r="S8754" s="275"/>
      <c r="T8754" s="274"/>
      <c r="W8754" s="276"/>
    </row>
    <row r="8755" spans="19:23">
      <c r="S8755" s="275"/>
      <c r="T8755" s="274"/>
      <c r="W8755" s="276"/>
    </row>
    <row r="8756" spans="19:23">
      <c r="S8756" s="275"/>
      <c r="T8756" s="274"/>
      <c r="W8756" s="276"/>
    </row>
    <row r="8757" spans="19:23">
      <c r="S8757" s="275"/>
      <c r="T8757" s="274"/>
      <c r="W8757" s="276"/>
    </row>
    <row r="8758" spans="19:23">
      <c r="S8758" s="275"/>
      <c r="T8758" s="274"/>
      <c r="W8758" s="276"/>
    </row>
    <row r="8759" spans="19:23">
      <c r="S8759" s="275"/>
      <c r="T8759" s="274"/>
      <c r="W8759" s="276"/>
    </row>
    <row r="8760" spans="19:23">
      <c r="S8760" s="275"/>
      <c r="T8760" s="274"/>
      <c r="W8760" s="276"/>
    </row>
    <row r="8761" spans="19:23">
      <c r="S8761" s="275"/>
      <c r="T8761" s="274"/>
      <c r="W8761" s="276"/>
    </row>
    <row r="8762" spans="19:23">
      <c r="S8762" s="275"/>
      <c r="T8762" s="274"/>
      <c r="W8762" s="276"/>
    </row>
    <row r="8763" spans="19:23">
      <c r="S8763" s="275"/>
      <c r="T8763" s="274"/>
      <c r="W8763" s="276"/>
    </row>
    <row r="8764" spans="19:23">
      <c r="S8764" s="275"/>
      <c r="T8764" s="274"/>
      <c r="W8764" s="276"/>
    </row>
    <row r="8765" spans="19:23">
      <c r="S8765" s="275"/>
      <c r="T8765" s="274"/>
      <c r="W8765" s="276"/>
    </row>
    <row r="8766" spans="19:23">
      <c r="S8766" s="275"/>
      <c r="T8766" s="274"/>
      <c r="W8766" s="276"/>
    </row>
    <row r="8767" spans="19:23">
      <c r="S8767" s="275"/>
      <c r="T8767" s="274"/>
      <c r="W8767" s="276"/>
    </row>
    <row r="8768" spans="19:23">
      <c r="S8768" s="275"/>
      <c r="T8768" s="274"/>
      <c r="W8768" s="276"/>
    </row>
    <row r="8769" spans="19:23">
      <c r="S8769" s="275"/>
      <c r="T8769" s="274"/>
      <c r="W8769" s="276"/>
    </row>
    <row r="8770" spans="19:23">
      <c r="S8770" s="275"/>
      <c r="T8770" s="274"/>
      <c r="W8770" s="276"/>
    </row>
    <row r="8771" spans="19:23">
      <c r="S8771" s="275"/>
      <c r="T8771" s="274"/>
      <c r="W8771" s="276"/>
    </row>
    <row r="8772" spans="19:23">
      <c r="S8772" s="275"/>
      <c r="T8772" s="274"/>
      <c r="W8772" s="276"/>
    </row>
    <row r="8773" spans="19:23">
      <c r="S8773" s="275"/>
      <c r="T8773" s="274"/>
      <c r="W8773" s="276"/>
    </row>
    <row r="8774" spans="19:23">
      <c r="S8774" s="275"/>
      <c r="T8774" s="274"/>
      <c r="W8774" s="276"/>
    </row>
    <row r="8775" spans="19:23">
      <c r="S8775" s="275"/>
      <c r="T8775" s="274"/>
      <c r="W8775" s="276"/>
    </row>
    <row r="8776" spans="19:23">
      <c r="S8776" s="275"/>
      <c r="T8776" s="274"/>
      <c r="W8776" s="276"/>
    </row>
    <row r="8777" spans="19:23">
      <c r="S8777" s="275"/>
      <c r="T8777" s="274"/>
      <c r="W8777" s="276"/>
    </row>
    <row r="8778" spans="19:23">
      <c r="S8778" s="275"/>
      <c r="T8778" s="274"/>
      <c r="W8778" s="276"/>
    </row>
    <row r="8779" spans="19:23">
      <c r="S8779" s="275"/>
      <c r="T8779" s="274"/>
      <c r="W8779" s="276"/>
    </row>
    <row r="8780" spans="19:23">
      <c r="S8780" s="275"/>
      <c r="T8780" s="274"/>
      <c r="W8780" s="276"/>
    </row>
    <row r="8781" spans="19:23">
      <c r="S8781" s="275"/>
      <c r="T8781" s="274"/>
      <c r="W8781" s="276"/>
    </row>
    <row r="8782" spans="19:23">
      <c r="S8782" s="275"/>
      <c r="T8782" s="274"/>
      <c r="W8782" s="276"/>
    </row>
    <row r="8783" spans="19:23">
      <c r="S8783" s="275"/>
      <c r="T8783" s="274"/>
      <c r="W8783" s="276"/>
    </row>
    <row r="8784" spans="19:23">
      <c r="S8784" s="275"/>
      <c r="T8784" s="274"/>
      <c r="W8784" s="276"/>
    </row>
    <row r="8785" spans="19:23">
      <c r="S8785" s="275"/>
      <c r="T8785" s="274"/>
      <c r="W8785" s="276"/>
    </row>
    <row r="8786" spans="19:23">
      <c r="S8786" s="275"/>
      <c r="T8786" s="274"/>
      <c r="W8786" s="276"/>
    </row>
    <row r="8787" spans="19:23">
      <c r="S8787" s="275"/>
      <c r="T8787" s="274"/>
      <c r="W8787" s="276"/>
    </row>
    <row r="8788" spans="19:23">
      <c r="S8788" s="275"/>
      <c r="T8788" s="274"/>
      <c r="W8788" s="276"/>
    </row>
    <row r="8789" spans="19:23">
      <c r="S8789" s="275"/>
      <c r="T8789" s="274"/>
      <c r="W8789" s="276"/>
    </row>
    <row r="8790" spans="19:23">
      <c r="S8790" s="275"/>
      <c r="T8790" s="274"/>
      <c r="W8790" s="276"/>
    </row>
    <row r="8791" spans="19:23">
      <c r="S8791" s="275"/>
      <c r="T8791" s="274"/>
      <c r="W8791" s="276"/>
    </row>
    <row r="8792" spans="19:23">
      <c r="S8792" s="275"/>
      <c r="T8792" s="274"/>
      <c r="W8792" s="276"/>
    </row>
    <row r="8793" spans="19:23">
      <c r="S8793" s="275"/>
      <c r="T8793" s="274"/>
      <c r="W8793" s="276"/>
    </row>
    <row r="8794" spans="19:23">
      <c r="S8794" s="275"/>
      <c r="T8794" s="274"/>
      <c r="W8794" s="276"/>
    </row>
    <row r="8795" spans="19:23">
      <c r="S8795" s="275"/>
      <c r="T8795" s="274"/>
      <c r="W8795" s="276"/>
    </row>
    <row r="8796" spans="19:23">
      <c r="S8796" s="275"/>
      <c r="T8796" s="274"/>
      <c r="W8796" s="276"/>
    </row>
    <row r="8797" spans="19:23">
      <c r="S8797" s="275"/>
      <c r="T8797" s="274"/>
      <c r="W8797" s="276"/>
    </row>
    <row r="8798" spans="19:23">
      <c r="S8798" s="275"/>
      <c r="T8798" s="274"/>
      <c r="W8798" s="276"/>
    </row>
    <row r="8799" spans="19:23">
      <c r="S8799" s="275"/>
      <c r="T8799" s="274"/>
      <c r="W8799" s="276"/>
    </row>
    <row r="8800" spans="19:23">
      <c r="S8800" s="275"/>
      <c r="T8800" s="274"/>
      <c r="W8800" s="276"/>
    </row>
    <row r="8801" spans="19:23">
      <c r="S8801" s="275"/>
      <c r="T8801" s="274"/>
      <c r="W8801" s="276"/>
    </row>
    <row r="8802" spans="19:23">
      <c r="S8802" s="275"/>
      <c r="T8802" s="274"/>
      <c r="W8802" s="276"/>
    </row>
    <row r="8803" spans="19:23">
      <c r="S8803" s="275"/>
      <c r="T8803" s="274"/>
      <c r="W8803" s="276"/>
    </row>
    <row r="8804" spans="19:23">
      <c r="S8804" s="275"/>
      <c r="T8804" s="274"/>
      <c r="W8804" s="276"/>
    </row>
    <row r="8805" spans="19:23">
      <c r="S8805" s="275"/>
      <c r="T8805" s="274"/>
      <c r="W8805" s="276"/>
    </row>
    <row r="8806" spans="19:23">
      <c r="S8806" s="275"/>
      <c r="T8806" s="274"/>
      <c r="W8806" s="276"/>
    </row>
    <row r="8807" spans="19:23">
      <c r="S8807" s="275"/>
      <c r="T8807" s="274"/>
      <c r="W8807" s="276"/>
    </row>
    <row r="8808" spans="19:23">
      <c r="S8808" s="275"/>
      <c r="T8808" s="274"/>
      <c r="W8808" s="276"/>
    </row>
    <row r="8809" spans="19:23">
      <c r="S8809" s="275"/>
      <c r="T8809" s="274"/>
      <c r="W8809" s="276"/>
    </row>
    <row r="8810" spans="19:23">
      <c r="S8810" s="275"/>
      <c r="T8810" s="274"/>
      <c r="W8810" s="276"/>
    </row>
    <row r="8811" spans="19:23">
      <c r="S8811" s="275"/>
      <c r="T8811" s="274"/>
      <c r="W8811" s="276"/>
    </row>
    <row r="8812" spans="19:23">
      <c r="S8812" s="275"/>
      <c r="T8812" s="274"/>
      <c r="W8812" s="276"/>
    </row>
    <row r="8813" spans="19:23">
      <c r="S8813" s="275"/>
      <c r="T8813" s="274"/>
      <c r="W8813" s="276"/>
    </row>
    <row r="8814" spans="19:23">
      <c r="S8814" s="275"/>
      <c r="T8814" s="274"/>
      <c r="W8814" s="276"/>
    </row>
    <row r="8815" spans="19:23">
      <c r="S8815" s="275"/>
      <c r="T8815" s="274"/>
      <c r="W8815" s="276"/>
    </row>
    <row r="8816" spans="19:23">
      <c r="S8816" s="275"/>
      <c r="T8816" s="274"/>
      <c r="W8816" s="276"/>
    </row>
    <row r="8817" spans="19:23">
      <c r="S8817" s="275"/>
      <c r="T8817" s="274"/>
      <c r="W8817" s="276"/>
    </row>
    <row r="8818" spans="19:23">
      <c r="S8818" s="275"/>
      <c r="T8818" s="274"/>
      <c r="W8818" s="276"/>
    </row>
    <row r="8819" spans="19:23">
      <c r="S8819" s="275"/>
      <c r="T8819" s="274"/>
      <c r="W8819" s="276"/>
    </row>
    <row r="8820" spans="19:23">
      <c r="S8820" s="275"/>
      <c r="T8820" s="274"/>
      <c r="W8820" s="276"/>
    </row>
    <row r="8821" spans="19:23">
      <c r="S8821" s="275"/>
      <c r="T8821" s="274"/>
      <c r="W8821" s="276"/>
    </row>
    <row r="8822" spans="19:23">
      <c r="S8822" s="275"/>
      <c r="T8822" s="274"/>
      <c r="W8822" s="276"/>
    </row>
    <row r="8823" spans="19:23">
      <c r="S8823" s="275"/>
      <c r="T8823" s="274"/>
      <c r="W8823" s="276"/>
    </row>
    <row r="8824" spans="19:23">
      <c r="S8824" s="275"/>
      <c r="T8824" s="274"/>
      <c r="W8824" s="276"/>
    </row>
    <row r="8825" spans="19:23">
      <c r="S8825" s="275"/>
      <c r="T8825" s="274"/>
      <c r="W8825" s="276"/>
    </row>
    <row r="8826" spans="19:23">
      <c r="S8826" s="275"/>
      <c r="T8826" s="274"/>
      <c r="W8826" s="276"/>
    </row>
    <row r="8827" spans="19:23">
      <c r="S8827" s="275"/>
      <c r="T8827" s="274"/>
      <c r="W8827" s="276"/>
    </row>
    <row r="8828" spans="19:23">
      <c r="S8828" s="275"/>
      <c r="T8828" s="274"/>
      <c r="W8828" s="276"/>
    </row>
    <row r="8829" spans="19:23">
      <c r="S8829" s="275"/>
      <c r="T8829" s="274"/>
      <c r="W8829" s="276"/>
    </row>
    <row r="8830" spans="19:23">
      <c r="S8830" s="275"/>
      <c r="T8830" s="274"/>
      <c r="W8830" s="276"/>
    </row>
    <row r="8831" spans="19:23">
      <c r="S8831" s="275"/>
      <c r="T8831" s="274"/>
      <c r="W8831" s="276"/>
    </row>
    <row r="8832" spans="19:23">
      <c r="S8832" s="275"/>
      <c r="T8832" s="274"/>
      <c r="W8832" s="276"/>
    </row>
    <row r="8833" spans="19:23">
      <c r="S8833" s="275"/>
      <c r="T8833" s="274"/>
      <c r="W8833" s="276"/>
    </row>
    <row r="8834" spans="19:23">
      <c r="S8834" s="275"/>
      <c r="T8834" s="274"/>
      <c r="W8834" s="276"/>
    </row>
    <row r="8835" spans="19:23">
      <c r="S8835" s="275"/>
      <c r="T8835" s="274"/>
      <c r="W8835" s="276"/>
    </row>
    <row r="8836" spans="19:23">
      <c r="S8836" s="275"/>
      <c r="T8836" s="274"/>
      <c r="W8836" s="276"/>
    </row>
    <row r="8837" spans="19:23">
      <c r="S8837" s="275"/>
      <c r="T8837" s="274"/>
      <c r="W8837" s="276"/>
    </row>
    <row r="8838" spans="19:23">
      <c r="S8838" s="275"/>
      <c r="T8838" s="274"/>
      <c r="W8838" s="276"/>
    </row>
    <row r="8839" spans="19:23">
      <c r="S8839" s="275"/>
      <c r="T8839" s="274"/>
      <c r="W8839" s="276"/>
    </row>
    <row r="8840" spans="19:23">
      <c r="S8840" s="275"/>
      <c r="T8840" s="274"/>
      <c r="W8840" s="276"/>
    </row>
    <row r="8841" spans="19:23">
      <c r="S8841" s="275"/>
      <c r="T8841" s="274"/>
      <c r="W8841" s="276"/>
    </row>
    <row r="8842" spans="19:23">
      <c r="S8842" s="275"/>
      <c r="T8842" s="274"/>
      <c r="W8842" s="276"/>
    </row>
    <row r="8843" spans="19:23">
      <c r="S8843" s="275"/>
      <c r="T8843" s="274"/>
      <c r="W8843" s="276"/>
    </row>
    <row r="8844" spans="19:23">
      <c r="S8844" s="275"/>
      <c r="T8844" s="274"/>
      <c r="W8844" s="276"/>
    </row>
    <row r="8845" spans="19:23">
      <c r="S8845" s="275"/>
      <c r="T8845" s="274"/>
      <c r="W8845" s="276"/>
    </row>
    <row r="8846" spans="19:23">
      <c r="S8846" s="275"/>
      <c r="T8846" s="274"/>
      <c r="W8846" s="276"/>
    </row>
    <row r="8847" spans="19:23">
      <c r="S8847" s="275"/>
      <c r="T8847" s="274"/>
      <c r="W8847" s="276"/>
    </row>
    <row r="8848" spans="19:23">
      <c r="S8848" s="275"/>
      <c r="T8848" s="274"/>
      <c r="W8848" s="276"/>
    </row>
    <row r="8849" spans="19:23">
      <c r="S8849" s="275"/>
      <c r="T8849" s="274"/>
      <c r="W8849" s="276"/>
    </row>
    <row r="8850" spans="19:23">
      <c r="S8850" s="275"/>
      <c r="T8850" s="274"/>
      <c r="W8850" s="276"/>
    </row>
    <row r="8851" spans="19:23">
      <c r="S8851" s="275"/>
      <c r="T8851" s="274"/>
      <c r="W8851" s="276"/>
    </row>
    <row r="8852" spans="19:23">
      <c r="S8852" s="275"/>
      <c r="T8852" s="274"/>
      <c r="W8852" s="276"/>
    </row>
    <row r="8853" spans="19:23">
      <c r="S8853" s="275"/>
      <c r="T8853" s="274"/>
      <c r="W8853" s="276"/>
    </row>
    <row r="8854" spans="19:23">
      <c r="S8854" s="275"/>
      <c r="T8854" s="274"/>
      <c r="W8854" s="276"/>
    </row>
    <row r="8855" spans="19:23">
      <c r="S8855" s="275"/>
      <c r="T8855" s="274"/>
      <c r="W8855" s="276"/>
    </row>
    <row r="8856" spans="19:23">
      <c r="S8856" s="275"/>
      <c r="T8856" s="274"/>
      <c r="W8856" s="276"/>
    </row>
    <row r="8857" spans="19:23">
      <c r="S8857" s="275"/>
      <c r="T8857" s="274"/>
      <c r="W8857" s="276"/>
    </row>
    <row r="8858" spans="19:23">
      <c r="S8858" s="275"/>
      <c r="T8858" s="274"/>
      <c r="W8858" s="276"/>
    </row>
    <row r="8859" spans="19:23">
      <c r="S8859" s="275"/>
      <c r="T8859" s="274"/>
      <c r="W8859" s="276"/>
    </row>
    <row r="8860" spans="19:23">
      <c r="S8860" s="275"/>
      <c r="T8860" s="274"/>
      <c r="W8860" s="276"/>
    </row>
    <row r="8861" spans="19:23">
      <c r="S8861" s="275"/>
      <c r="T8861" s="274"/>
      <c r="W8861" s="276"/>
    </row>
    <row r="8862" spans="19:23">
      <c r="S8862" s="275"/>
      <c r="T8862" s="274"/>
      <c r="W8862" s="276"/>
    </row>
    <row r="8863" spans="19:23">
      <c r="S8863" s="275"/>
      <c r="T8863" s="274"/>
      <c r="W8863" s="276"/>
    </row>
    <row r="8864" spans="19:23">
      <c r="S8864" s="275"/>
      <c r="T8864" s="274"/>
      <c r="W8864" s="276"/>
    </row>
    <row r="8865" spans="19:23">
      <c r="S8865" s="275"/>
      <c r="T8865" s="274"/>
      <c r="W8865" s="276"/>
    </row>
    <row r="8866" spans="19:23">
      <c r="S8866" s="275"/>
      <c r="T8866" s="274"/>
      <c r="W8866" s="276"/>
    </row>
    <row r="8867" spans="19:23">
      <c r="S8867" s="275"/>
      <c r="T8867" s="274"/>
      <c r="W8867" s="276"/>
    </row>
    <row r="8868" spans="19:23">
      <c r="S8868" s="275"/>
      <c r="T8868" s="274"/>
      <c r="W8868" s="276"/>
    </row>
    <row r="8869" spans="19:23">
      <c r="S8869" s="275"/>
      <c r="T8869" s="274"/>
      <c r="W8869" s="276"/>
    </row>
    <row r="8870" spans="19:23">
      <c r="S8870" s="275"/>
      <c r="T8870" s="274"/>
      <c r="W8870" s="276"/>
    </row>
    <row r="8871" spans="19:23">
      <c r="S8871" s="275"/>
      <c r="T8871" s="274"/>
      <c r="W8871" s="276"/>
    </row>
    <row r="8872" spans="19:23">
      <c r="S8872" s="275"/>
      <c r="T8872" s="274"/>
      <c r="W8872" s="276"/>
    </row>
    <row r="8873" spans="19:23">
      <c r="S8873" s="275"/>
      <c r="T8873" s="274"/>
      <c r="W8873" s="276"/>
    </row>
    <row r="8874" spans="19:23">
      <c r="S8874" s="275"/>
      <c r="T8874" s="274"/>
      <c r="W8874" s="276"/>
    </row>
    <row r="8875" spans="19:23">
      <c r="S8875" s="275"/>
      <c r="T8875" s="274"/>
      <c r="W8875" s="276"/>
    </row>
    <row r="8876" spans="19:23">
      <c r="S8876" s="275"/>
      <c r="T8876" s="274"/>
      <c r="W8876" s="276"/>
    </row>
    <row r="8877" spans="19:23">
      <c r="S8877" s="275"/>
      <c r="T8877" s="274"/>
      <c r="W8877" s="276"/>
    </row>
    <row r="8878" spans="19:23">
      <c r="S8878" s="275"/>
      <c r="T8878" s="274"/>
      <c r="W8878" s="276"/>
    </row>
    <row r="8879" spans="19:23">
      <c r="S8879" s="275"/>
      <c r="T8879" s="274"/>
      <c r="W8879" s="276"/>
    </row>
    <row r="8880" spans="19:23">
      <c r="S8880" s="275"/>
      <c r="T8880" s="274"/>
      <c r="W8880" s="276"/>
    </row>
    <row r="8881" spans="19:23">
      <c r="S8881" s="275"/>
      <c r="T8881" s="274"/>
      <c r="W8881" s="276"/>
    </row>
    <row r="8882" spans="19:23">
      <c r="S8882" s="275"/>
      <c r="T8882" s="274"/>
      <c r="W8882" s="276"/>
    </row>
    <row r="8883" spans="19:23">
      <c r="S8883" s="275"/>
      <c r="T8883" s="274"/>
      <c r="W8883" s="276"/>
    </row>
    <row r="8884" spans="19:23">
      <c r="S8884" s="275"/>
      <c r="T8884" s="274"/>
      <c r="W8884" s="276"/>
    </row>
    <row r="8885" spans="19:23">
      <c r="S8885" s="275"/>
      <c r="T8885" s="274"/>
      <c r="W8885" s="276"/>
    </row>
    <row r="8886" spans="19:23">
      <c r="S8886" s="275"/>
      <c r="T8886" s="274"/>
      <c r="W8886" s="276"/>
    </row>
    <row r="8887" spans="19:23">
      <c r="S8887" s="275"/>
      <c r="T8887" s="274"/>
      <c r="W8887" s="276"/>
    </row>
    <row r="8888" spans="19:23">
      <c r="S8888" s="275"/>
      <c r="T8888" s="274"/>
      <c r="W8888" s="276"/>
    </row>
    <row r="8889" spans="19:23">
      <c r="S8889" s="275"/>
      <c r="T8889" s="274"/>
      <c r="W8889" s="276"/>
    </row>
    <row r="8890" spans="19:23">
      <c r="S8890" s="275"/>
      <c r="T8890" s="274"/>
      <c r="W8890" s="276"/>
    </row>
    <row r="8891" spans="19:23">
      <c r="S8891" s="275"/>
      <c r="T8891" s="274"/>
      <c r="W8891" s="276"/>
    </row>
    <row r="8892" spans="19:23">
      <c r="S8892" s="275"/>
      <c r="T8892" s="274"/>
      <c r="W8892" s="276"/>
    </row>
    <row r="8893" spans="19:23">
      <c r="S8893" s="275"/>
      <c r="T8893" s="274"/>
      <c r="W8893" s="276"/>
    </row>
    <row r="8894" spans="19:23">
      <c r="S8894" s="275"/>
      <c r="T8894" s="274"/>
      <c r="W8894" s="276"/>
    </row>
    <row r="8895" spans="19:23">
      <c r="S8895" s="275"/>
      <c r="T8895" s="274"/>
      <c r="W8895" s="276"/>
    </row>
    <row r="8896" spans="19:23">
      <c r="S8896" s="275"/>
      <c r="T8896" s="274"/>
      <c r="W8896" s="276"/>
    </row>
    <row r="8897" spans="19:23">
      <c r="S8897" s="275"/>
      <c r="T8897" s="274"/>
      <c r="W8897" s="276"/>
    </row>
    <row r="8898" spans="19:23">
      <c r="S8898" s="275"/>
      <c r="T8898" s="274"/>
      <c r="W8898" s="276"/>
    </row>
    <row r="8899" spans="19:23">
      <c r="S8899" s="275"/>
      <c r="T8899" s="274"/>
      <c r="W8899" s="276"/>
    </row>
    <row r="8900" spans="19:23">
      <c r="S8900" s="275"/>
      <c r="T8900" s="274"/>
      <c r="W8900" s="276"/>
    </row>
    <row r="8901" spans="19:23">
      <c r="S8901" s="275"/>
      <c r="T8901" s="274"/>
      <c r="W8901" s="276"/>
    </row>
    <row r="8902" spans="19:23">
      <c r="S8902" s="275"/>
      <c r="T8902" s="274"/>
      <c r="W8902" s="276"/>
    </row>
    <row r="8903" spans="19:23">
      <c r="S8903" s="275"/>
      <c r="T8903" s="274"/>
      <c r="W8903" s="276"/>
    </row>
    <row r="8904" spans="19:23">
      <c r="S8904" s="275"/>
      <c r="T8904" s="274"/>
      <c r="W8904" s="276"/>
    </row>
    <row r="8905" spans="19:23">
      <c r="S8905" s="275"/>
      <c r="T8905" s="274"/>
      <c r="W8905" s="276"/>
    </row>
    <row r="8906" spans="19:23">
      <c r="S8906" s="275"/>
      <c r="T8906" s="274"/>
      <c r="W8906" s="276"/>
    </row>
    <row r="8907" spans="19:23">
      <c r="S8907" s="275"/>
      <c r="T8907" s="274"/>
      <c r="W8907" s="276"/>
    </row>
    <row r="8908" spans="19:23">
      <c r="S8908" s="275"/>
      <c r="T8908" s="274"/>
      <c r="W8908" s="276"/>
    </row>
    <row r="8909" spans="19:23">
      <c r="S8909" s="275"/>
      <c r="T8909" s="274"/>
      <c r="W8909" s="276"/>
    </row>
    <row r="8910" spans="19:23">
      <c r="S8910" s="275"/>
      <c r="T8910" s="274"/>
      <c r="W8910" s="276"/>
    </row>
    <row r="8911" spans="19:23">
      <c r="S8911" s="275"/>
      <c r="T8911" s="274"/>
      <c r="W8911" s="276"/>
    </row>
    <row r="8912" spans="19:23">
      <c r="S8912" s="275"/>
      <c r="T8912" s="274"/>
      <c r="W8912" s="276"/>
    </row>
    <row r="8913" spans="19:23">
      <c r="S8913" s="275"/>
      <c r="T8913" s="274"/>
      <c r="W8913" s="276"/>
    </row>
    <row r="8914" spans="19:23">
      <c r="S8914" s="275"/>
      <c r="T8914" s="274"/>
      <c r="W8914" s="276"/>
    </row>
    <row r="8915" spans="19:23">
      <c r="S8915" s="275"/>
      <c r="T8915" s="274"/>
      <c r="W8915" s="276"/>
    </row>
    <row r="8916" spans="19:23">
      <c r="S8916" s="275"/>
      <c r="T8916" s="274"/>
      <c r="W8916" s="276"/>
    </row>
    <row r="8917" spans="19:23">
      <c r="S8917" s="275"/>
      <c r="T8917" s="274"/>
      <c r="W8917" s="276"/>
    </row>
    <row r="8918" spans="19:23">
      <c r="S8918" s="275"/>
      <c r="T8918" s="274"/>
      <c r="W8918" s="276"/>
    </row>
    <row r="8919" spans="19:23">
      <c r="S8919" s="275"/>
      <c r="T8919" s="274"/>
      <c r="W8919" s="276"/>
    </row>
    <row r="8920" spans="19:23">
      <c r="S8920" s="275"/>
      <c r="T8920" s="274"/>
      <c r="W8920" s="276"/>
    </row>
    <row r="8921" spans="19:23">
      <c r="S8921" s="275"/>
      <c r="T8921" s="274"/>
      <c r="W8921" s="276"/>
    </row>
    <row r="8922" spans="19:23">
      <c r="S8922" s="275"/>
      <c r="T8922" s="274"/>
      <c r="W8922" s="276"/>
    </row>
    <row r="8923" spans="19:23">
      <c r="S8923" s="275"/>
      <c r="T8923" s="274"/>
      <c r="W8923" s="276"/>
    </row>
    <row r="8924" spans="19:23">
      <c r="S8924" s="275"/>
      <c r="T8924" s="274"/>
      <c r="W8924" s="276"/>
    </row>
    <row r="8925" spans="19:23">
      <c r="S8925" s="275"/>
      <c r="T8925" s="274"/>
      <c r="W8925" s="276"/>
    </row>
    <row r="8926" spans="19:23">
      <c r="S8926" s="275"/>
      <c r="T8926" s="274"/>
      <c r="W8926" s="276"/>
    </row>
    <row r="8927" spans="19:23">
      <c r="S8927" s="275"/>
      <c r="T8927" s="274"/>
      <c r="W8927" s="276"/>
    </row>
    <row r="8928" spans="19:23">
      <c r="S8928" s="275"/>
      <c r="T8928" s="274"/>
      <c r="W8928" s="276"/>
    </row>
    <row r="8929" spans="19:23">
      <c r="S8929" s="275"/>
      <c r="T8929" s="274"/>
      <c r="W8929" s="276"/>
    </row>
    <row r="8930" spans="19:23">
      <c r="S8930" s="275"/>
      <c r="T8930" s="274"/>
      <c r="W8930" s="276"/>
    </row>
    <row r="8931" spans="19:23">
      <c r="S8931" s="275"/>
      <c r="T8931" s="274"/>
      <c r="W8931" s="276"/>
    </row>
    <row r="8932" spans="19:23">
      <c r="S8932" s="275"/>
      <c r="T8932" s="274"/>
      <c r="W8932" s="276"/>
    </row>
    <row r="8933" spans="19:23">
      <c r="S8933" s="275"/>
      <c r="T8933" s="274"/>
      <c r="W8933" s="276"/>
    </row>
    <row r="8934" spans="19:23">
      <c r="S8934" s="275"/>
      <c r="T8934" s="274"/>
      <c r="W8934" s="276"/>
    </row>
    <row r="8935" spans="19:23">
      <c r="S8935" s="275"/>
      <c r="T8935" s="274"/>
      <c r="W8935" s="276"/>
    </row>
    <row r="8936" spans="19:23">
      <c r="S8936" s="275"/>
      <c r="T8936" s="274"/>
      <c r="W8936" s="276"/>
    </row>
    <row r="8937" spans="19:23">
      <c r="S8937" s="275"/>
      <c r="T8937" s="274"/>
      <c r="W8937" s="276"/>
    </row>
    <row r="8938" spans="19:23">
      <c r="S8938" s="275"/>
      <c r="T8938" s="274"/>
      <c r="W8938" s="276"/>
    </row>
    <row r="8939" spans="19:23">
      <c r="S8939" s="275"/>
      <c r="T8939" s="274"/>
      <c r="W8939" s="276"/>
    </row>
    <row r="8940" spans="19:23">
      <c r="S8940" s="275"/>
      <c r="T8940" s="274"/>
      <c r="W8940" s="276"/>
    </row>
    <row r="8941" spans="19:23">
      <c r="S8941" s="275"/>
      <c r="T8941" s="274"/>
      <c r="W8941" s="276"/>
    </row>
    <row r="8942" spans="19:23">
      <c r="S8942" s="275"/>
      <c r="T8942" s="274"/>
      <c r="W8942" s="276"/>
    </row>
    <row r="8943" spans="19:23">
      <c r="S8943" s="275"/>
      <c r="T8943" s="274"/>
      <c r="W8943" s="276"/>
    </row>
    <row r="8944" spans="19:23">
      <c r="S8944" s="275"/>
      <c r="T8944" s="274"/>
      <c r="W8944" s="276"/>
    </row>
    <row r="8945" spans="19:23">
      <c r="S8945" s="275"/>
      <c r="T8945" s="274"/>
      <c r="W8945" s="276"/>
    </row>
    <row r="8946" spans="19:23">
      <c r="S8946" s="275"/>
      <c r="T8946" s="274"/>
      <c r="W8946" s="276"/>
    </row>
    <row r="8947" spans="19:23">
      <c r="S8947" s="275"/>
      <c r="T8947" s="274"/>
      <c r="W8947" s="276"/>
    </row>
    <row r="8948" spans="19:23">
      <c r="S8948" s="275"/>
      <c r="T8948" s="274"/>
      <c r="W8948" s="276"/>
    </row>
    <row r="8949" spans="19:23">
      <c r="S8949" s="275"/>
      <c r="T8949" s="274"/>
      <c r="W8949" s="276"/>
    </row>
    <row r="8950" spans="19:23">
      <c r="S8950" s="275"/>
      <c r="T8950" s="274"/>
      <c r="W8950" s="276"/>
    </row>
    <row r="8951" spans="19:23">
      <c r="S8951" s="275"/>
      <c r="T8951" s="274"/>
      <c r="W8951" s="276"/>
    </row>
    <row r="8952" spans="19:23">
      <c r="S8952" s="275"/>
      <c r="T8952" s="274"/>
      <c r="W8952" s="276"/>
    </row>
    <row r="8953" spans="19:23">
      <c r="S8953" s="275"/>
      <c r="T8953" s="274"/>
      <c r="W8953" s="276"/>
    </row>
    <row r="8954" spans="19:23">
      <c r="S8954" s="275"/>
      <c r="T8954" s="274"/>
      <c r="W8954" s="276"/>
    </row>
    <row r="8955" spans="19:23">
      <c r="S8955" s="275"/>
      <c r="T8955" s="274"/>
      <c r="W8955" s="276"/>
    </row>
    <row r="8956" spans="19:23">
      <c r="S8956" s="275"/>
      <c r="T8956" s="274"/>
      <c r="W8956" s="276"/>
    </row>
    <row r="8957" spans="19:23">
      <c r="S8957" s="275"/>
      <c r="T8957" s="274"/>
      <c r="W8957" s="276"/>
    </row>
    <row r="8958" spans="19:23">
      <c r="S8958" s="275"/>
      <c r="T8958" s="274"/>
      <c r="W8958" s="276"/>
    </row>
    <row r="8959" spans="19:23">
      <c r="S8959" s="275"/>
      <c r="T8959" s="274"/>
      <c r="W8959" s="276"/>
    </row>
    <row r="8960" spans="19:23">
      <c r="S8960" s="275"/>
      <c r="T8960" s="274"/>
      <c r="W8960" s="276"/>
    </row>
    <row r="8961" spans="19:23">
      <c r="S8961" s="275"/>
      <c r="T8961" s="274"/>
      <c r="W8961" s="276"/>
    </row>
    <row r="8962" spans="19:23">
      <c r="S8962" s="275"/>
      <c r="T8962" s="274"/>
      <c r="W8962" s="276"/>
    </row>
    <row r="8963" spans="19:23">
      <c r="S8963" s="275"/>
      <c r="T8963" s="274"/>
      <c r="W8963" s="276"/>
    </row>
    <row r="8964" spans="19:23">
      <c r="S8964" s="275"/>
      <c r="T8964" s="274"/>
      <c r="W8964" s="276"/>
    </row>
    <row r="8965" spans="19:23">
      <c r="S8965" s="275"/>
      <c r="T8965" s="274"/>
      <c r="W8965" s="276"/>
    </row>
    <row r="8966" spans="19:23">
      <c r="S8966" s="275"/>
      <c r="T8966" s="274"/>
      <c r="W8966" s="276"/>
    </row>
    <row r="8967" spans="19:23">
      <c r="S8967" s="275"/>
      <c r="T8967" s="274"/>
      <c r="W8967" s="276"/>
    </row>
    <row r="8968" spans="19:23">
      <c r="S8968" s="275"/>
      <c r="T8968" s="274"/>
      <c r="W8968" s="276"/>
    </row>
    <row r="8969" spans="19:23">
      <c r="S8969" s="275"/>
      <c r="T8969" s="274"/>
      <c r="W8969" s="276"/>
    </row>
    <row r="8970" spans="19:23">
      <c r="S8970" s="275"/>
      <c r="T8970" s="274"/>
      <c r="W8970" s="276"/>
    </row>
    <row r="8971" spans="19:23">
      <c r="S8971" s="275"/>
      <c r="T8971" s="274"/>
      <c r="W8971" s="276"/>
    </row>
    <row r="8972" spans="19:23">
      <c r="S8972" s="275"/>
      <c r="T8972" s="274"/>
      <c r="W8972" s="276"/>
    </row>
    <row r="8973" spans="19:23">
      <c r="S8973" s="275"/>
      <c r="T8973" s="274"/>
      <c r="W8973" s="276"/>
    </row>
    <row r="8974" spans="19:23">
      <c r="S8974" s="275"/>
      <c r="T8974" s="274"/>
      <c r="W8974" s="276"/>
    </row>
    <row r="8975" spans="19:23">
      <c r="S8975" s="275"/>
      <c r="T8975" s="274"/>
      <c r="W8975" s="276"/>
    </row>
    <row r="8976" spans="19:23">
      <c r="S8976" s="275"/>
      <c r="T8976" s="274"/>
      <c r="W8976" s="276"/>
    </row>
    <row r="8977" spans="19:23">
      <c r="S8977" s="275"/>
      <c r="T8977" s="274"/>
      <c r="W8977" s="276"/>
    </row>
    <row r="8978" spans="19:23">
      <c r="S8978" s="275"/>
      <c r="T8978" s="274"/>
      <c r="W8978" s="276"/>
    </row>
    <row r="8979" spans="19:23">
      <c r="S8979" s="275"/>
      <c r="T8979" s="274"/>
      <c r="W8979" s="276"/>
    </row>
    <row r="8980" spans="19:23">
      <c r="S8980" s="275"/>
      <c r="T8980" s="274"/>
      <c r="W8980" s="276"/>
    </row>
    <row r="8981" spans="19:23">
      <c r="S8981" s="275"/>
      <c r="T8981" s="274"/>
      <c r="W8981" s="276"/>
    </row>
    <row r="8982" spans="19:23">
      <c r="S8982" s="275"/>
      <c r="T8982" s="274"/>
      <c r="W8982" s="276"/>
    </row>
    <row r="8983" spans="19:23">
      <c r="S8983" s="275"/>
      <c r="T8983" s="274"/>
      <c r="W8983" s="276"/>
    </row>
    <row r="8984" spans="19:23">
      <c r="S8984" s="275"/>
      <c r="T8984" s="274"/>
      <c r="W8984" s="276"/>
    </row>
    <row r="8985" spans="19:23">
      <c r="S8985" s="275"/>
      <c r="T8985" s="274"/>
      <c r="W8985" s="276"/>
    </row>
    <row r="8986" spans="19:23">
      <c r="S8986" s="275"/>
      <c r="T8986" s="274"/>
      <c r="W8986" s="276"/>
    </row>
    <row r="8987" spans="19:23">
      <c r="S8987" s="275"/>
      <c r="T8987" s="274"/>
      <c r="W8987" s="276"/>
    </row>
    <row r="8988" spans="19:23">
      <c r="S8988" s="275"/>
      <c r="T8988" s="274"/>
      <c r="W8988" s="276"/>
    </row>
    <row r="8989" spans="19:23">
      <c r="S8989" s="275"/>
      <c r="T8989" s="274"/>
      <c r="W8989" s="276"/>
    </row>
    <row r="8990" spans="19:23">
      <c r="S8990" s="275"/>
      <c r="T8990" s="274"/>
      <c r="W8990" s="276"/>
    </row>
    <row r="8991" spans="19:23">
      <c r="S8991" s="275"/>
      <c r="T8991" s="274"/>
      <c r="W8991" s="276"/>
    </row>
    <row r="8992" spans="19:23">
      <c r="S8992" s="275"/>
      <c r="T8992" s="274"/>
      <c r="W8992" s="276"/>
    </row>
    <row r="8993" spans="19:23">
      <c r="S8993" s="275"/>
      <c r="T8993" s="274"/>
      <c r="W8993" s="276"/>
    </row>
    <row r="8994" spans="19:23">
      <c r="S8994" s="275"/>
      <c r="T8994" s="274"/>
      <c r="W8994" s="276"/>
    </row>
    <row r="8995" spans="19:23">
      <c r="S8995" s="275"/>
      <c r="T8995" s="274"/>
      <c r="W8995" s="276"/>
    </row>
    <row r="8996" spans="19:23">
      <c r="S8996" s="275"/>
      <c r="T8996" s="274"/>
      <c r="W8996" s="276"/>
    </row>
    <row r="8997" spans="19:23">
      <c r="S8997" s="275"/>
      <c r="T8997" s="274"/>
      <c r="W8997" s="276"/>
    </row>
    <row r="8998" spans="19:23">
      <c r="S8998" s="275"/>
      <c r="T8998" s="274"/>
      <c r="W8998" s="276"/>
    </row>
    <row r="8999" spans="19:23">
      <c r="S8999" s="275"/>
      <c r="T8999" s="274"/>
      <c r="W8999" s="276"/>
    </row>
    <row r="9000" spans="19:23">
      <c r="S9000" s="275"/>
      <c r="T9000" s="274"/>
      <c r="W9000" s="276"/>
    </row>
    <row r="9001" spans="19:23">
      <c r="S9001" s="275"/>
      <c r="T9001" s="274"/>
      <c r="W9001" s="276"/>
    </row>
    <row r="9002" spans="19:23">
      <c r="S9002" s="275"/>
      <c r="T9002" s="274"/>
      <c r="W9002" s="276"/>
    </row>
    <row r="9003" spans="19:23">
      <c r="S9003" s="275"/>
      <c r="T9003" s="274"/>
      <c r="W9003" s="276"/>
    </row>
    <row r="9004" spans="19:23">
      <c r="S9004" s="275"/>
      <c r="T9004" s="274"/>
      <c r="W9004" s="276"/>
    </row>
    <row r="9005" spans="19:23">
      <c r="S9005" s="275"/>
      <c r="T9005" s="274"/>
      <c r="W9005" s="276"/>
    </row>
    <row r="9006" spans="19:23">
      <c r="S9006" s="275"/>
      <c r="T9006" s="274"/>
      <c r="W9006" s="276"/>
    </row>
    <row r="9007" spans="19:23">
      <c r="S9007" s="275"/>
      <c r="T9007" s="274"/>
      <c r="W9007" s="276"/>
    </row>
    <row r="9008" spans="19:23">
      <c r="S9008" s="275"/>
      <c r="T9008" s="274"/>
      <c r="W9008" s="276"/>
    </row>
    <row r="9009" spans="19:23">
      <c r="S9009" s="275"/>
      <c r="T9009" s="274"/>
      <c r="W9009" s="276"/>
    </row>
    <row r="9010" spans="19:23">
      <c r="S9010" s="275"/>
      <c r="T9010" s="274"/>
      <c r="W9010" s="276"/>
    </row>
    <row r="9011" spans="19:23">
      <c r="S9011" s="275"/>
      <c r="T9011" s="274"/>
      <c r="W9011" s="276"/>
    </row>
    <row r="9012" spans="19:23">
      <c r="S9012" s="275"/>
      <c r="T9012" s="274"/>
      <c r="W9012" s="276"/>
    </row>
    <row r="9013" spans="19:23">
      <c r="S9013" s="275"/>
      <c r="T9013" s="274"/>
      <c r="W9013" s="276"/>
    </row>
    <row r="9014" spans="19:23">
      <c r="S9014" s="275"/>
      <c r="T9014" s="274"/>
      <c r="W9014" s="276"/>
    </row>
    <row r="9015" spans="19:23">
      <c r="S9015" s="275"/>
      <c r="T9015" s="274"/>
      <c r="W9015" s="276"/>
    </row>
    <row r="9016" spans="19:23">
      <c r="S9016" s="275"/>
      <c r="T9016" s="274"/>
      <c r="W9016" s="276"/>
    </row>
    <row r="9017" spans="19:23">
      <c r="S9017" s="275"/>
      <c r="T9017" s="274"/>
      <c r="W9017" s="276"/>
    </row>
    <row r="9018" spans="19:23">
      <c r="S9018" s="275"/>
      <c r="T9018" s="274"/>
      <c r="W9018" s="276"/>
    </row>
    <row r="9019" spans="19:23">
      <c r="S9019" s="275"/>
      <c r="T9019" s="274"/>
      <c r="W9019" s="276"/>
    </row>
    <row r="9020" spans="19:23">
      <c r="S9020" s="275"/>
      <c r="T9020" s="274"/>
      <c r="W9020" s="276"/>
    </row>
    <row r="9021" spans="19:23">
      <c r="S9021" s="275"/>
      <c r="T9021" s="274"/>
      <c r="W9021" s="276"/>
    </row>
    <row r="9022" spans="19:23">
      <c r="S9022" s="275"/>
      <c r="T9022" s="274"/>
      <c r="W9022" s="276"/>
    </row>
    <row r="9023" spans="19:23">
      <c r="S9023" s="275"/>
      <c r="T9023" s="274"/>
      <c r="W9023" s="276"/>
    </row>
    <row r="9024" spans="19:23">
      <c r="S9024" s="275"/>
      <c r="T9024" s="274"/>
      <c r="W9024" s="276"/>
    </row>
    <row r="9025" spans="19:23">
      <c r="S9025" s="275"/>
      <c r="T9025" s="274"/>
      <c r="W9025" s="276"/>
    </row>
    <row r="9026" spans="19:23">
      <c r="S9026" s="275"/>
      <c r="T9026" s="274"/>
      <c r="W9026" s="276"/>
    </row>
    <row r="9027" spans="19:23">
      <c r="S9027" s="275"/>
      <c r="T9027" s="274"/>
      <c r="W9027" s="276"/>
    </row>
    <row r="9028" spans="19:23">
      <c r="S9028" s="275"/>
      <c r="T9028" s="274"/>
      <c r="W9028" s="276"/>
    </row>
    <row r="9029" spans="19:23">
      <c r="S9029" s="275"/>
      <c r="T9029" s="274"/>
      <c r="W9029" s="276"/>
    </row>
    <row r="9030" spans="19:23">
      <c r="S9030" s="275"/>
      <c r="T9030" s="274"/>
      <c r="W9030" s="276"/>
    </row>
    <row r="9031" spans="19:23">
      <c r="S9031" s="275"/>
      <c r="T9031" s="274"/>
      <c r="W9031" s="276"/>
    </row>
    <row r="9032" spans="19:23">
      <c r="S9032" s="275"/>
      <c r="T9032" s="274"/>
      <c r="W9032" s="276"/>
    </row>
    <row r="9033" spans="19:23">
      <c r="S9033" s="275"/>
      <c r="T9033" s="274"/>
      <c r="W9033" s="276"/>
    </row>
    <row r="9034" spans="19:23">
      <c r="S9034" s="275"/>
      <c r="T9034" s="274"/>
      <c r="W9034" s="276"/>
    </row>
    <row r="9035" spans="19:23">
      <c r="S9035" s="275"/>
      <c r="T9035" s="274"/>
      <c r="W9035" s="276"/>
    </row>
    <row r="9036" spans="19:23">
      <c r="S9036" s="275"/>
      <c r="T9036" s="274"/>
      <c r="W9036" s="276"/>
    </row>
    <row r="9037" spans="19:23">
      <c r="S9037" s="275"/>
      <c r="T9037" s="274"/>
      <c r="W9037" s="276"/>
    </row>
    <row r="9038" spans="19:23">
      <c r="S9038" s="275"/>
      <c r="T9038" s="274"/>
      <c r="W9038" s="276"/>
    </row>
    <row r="9039" spans="19:23">
      <c r="S9039" s="275"/>
      <c r="T9039" s="274"/>
      <c r="W9039" s="276"/>
    </row>
    <row r="9040" spans="19:23">
      <c r="S9040" s="275"/>
      <c r="T9040" s="274"/>
      <c r="W9040" s="276"/>
    </row>
    <row r="9041" spans="19:23">
      <c r="S9041" s="275"/>
      <c r="T9041" s="274"/>
      <c r="W9041" s="276"/>
    </row>
    <row r="9042" spans="19:23">
      <c r="S9042" s="275"/>
      <c r="T9042" s="274"/>
      <c r="W9042" s="276"/>
    </row>
    <row r="9043" spans="19:23">
      <c r="S9043" s="275"/>
      <c r="T9043" s="274"/>
      <c r="W9043" s="276"/>
    </row>
    <row r="9044" spans="19:23">
      <c r="S9044" s="275"/>
      <c r="T9044" s="274"/>
      <c r="W9044" s="276"/>
    </row>
    <row r="9045" spans="19:23">
      <c r="S9045" s="275"/>
      <c r="T9045" s="274"/>
      <c r="W9045" s="276"/>
    </row>
    <row r="9046" spans="19:23">
      <c r="S9046" s="275"/>
      <c r="T9046" s="274"/>
      <c r="W9046" s="276"/>
    </row>
    <row r="9047" spans="19:23">
      <c r="S9047" s="275"/>
      <c r="T9047" s="274"/>
      <c r="W9047" s="276"/>
    </row>
    <row r="9048" spans="19:23">
      <c r="S9048" s="275"/>
      <c r="T9048" s="274"/>
      <c r="W9048" s="276"/>
    </row>
    <row r="9049" spans="19:23">
      <c r="S9049" s="275"/>
      <c r="T9049" s="274"/>
      <c r="W9049" s="276"/>
    </row>
    <row r="9050" spans="19:23">
      <c r="S9050" s="275"/>
      <c r="T9050" s="274"/>
      <c r="W9050" s="276"/>
    </row>
    <row r="9051" spans="19:23">
      <c r="S9051" s="275"/>
      <c r="T9051" s="274"/>
      <c r="W9051" s="276"/>
    </row>
    <row r="9052" spans="19:23">
      <c r="S9052" s="275"/>
      <c r="T9052" s="274"/>
      <c r="W9052" s="276"/>
    </row>
    <row r="9053" spans="19:23">
      <c r="S9053" s="275"/>
      <c r="T9053" s="274"/>
      <c r="W9053" s="276"/>
    </row>
    <row r="9054" spans="19:23">
      <c r="S9054" s="275"/>
      <c r="T9054" s="274"/>
      <c r="W9054" s="276"/>
    </row>
    <row r="9055" spans="19:23">
      <c r="S9055" s="275"/>
      <c r="T9055" s="274"/>
      <c r="W9055" s="276"/>
    </row>
    <row r="9056" spans="19:23">
      <c r="S9056" s="275"/>
      <c r="T9056" s="274"/>
      <c r="W9056" s="276"/>
    </row>
    <row r="9057" spans="19:23">
      <c r="S9057" s="275"/>
      <c r="T9057" s="274"/>
      <c r="W9057" s="276"/>
    </row>
    <row r="9058" spans="19:23">
      <c r="S9058" s="275"/>
      <c r="T9058" s="274"/>
      <c r="W9058" s="276"/>
    </row>
    <row r="9059" spans="19:23">
      <c r="S9059" s="275"/>
      <c r="T9059" s="274"/>
      <c r="W9059" s="276"/>
    </row>
    <row r="9060" spans="19:23">
      <c r="S9060" s="275"/>
      <c r="T9060" s="274"/>
      <c r="W9060" s="276"/>
    </row>
    <row r="9061" spans="19:23">
      <c r="S9061" s="275"/>
      <c r="T9061" s="274"/>
      <c r="W9061" s="276"/>
    </row>
    <row r="9062" spans="19:23">
      <c r="S9062" s="275"/>
      <c r="T9062" s="274"/>
      <c r="W9062" s="276"/>
    </row>
    <row r="9063" spans="19:23">
      <c r="S9063" s="275"/>
      <c r="T9063" s="274"/>
      <c r="W9063" s="276"/>
    </row>
    <row r="9064" spans="19:23">
      <c r="S9064" s="275"/>
      <c r="T9064" s="274"/>
      <c r="W9064" s="276"/>
    </row>
    <row r="9065" spans="19:23">
      <c r="S9065" s="275"/>
      <c r="T9065" s="274"/>
      <c r="W9065" s="276"/>
    </row>
    <row r="9066" spans="19:23">
      <c r="S9066" s="275"/>
      <c r="T9066" s="274"/>
      <c r="W9066" s="276"/>
    </row>
    <row r="9067" spans="19:23">
      <c r="S9067" s="275"/>
      <c r="T9067" s="274"/>
      <c r="W9067" s="276"/>
    </row>
    <row r="9068" spans="19:23">
      <c r="S9068" s="275"/>
      <c r="T9068" s="274"/>
      <c r="W9068" s="276"/>
    </row>
    <row r="9069" spans="19:23">
      <c r="S9069" s="275"/>
      <c r="T9069" s="274"/>
      <c r="W9069" s="276"/>
    </row>
    <row r="9070" spans="19:23">
      <c r="S9070" s="275"/>
      <c r="T9070" s="274"/>
      <c r="W9070" s="276"/>
    </row>
    <row r="9071" spans="19:23">
      <c r="S9071" s="275"/>
      <c r="T9071" s="274"/>
      <c r="W9071" s="276"/>
    </row>
    <row r="9072" spans="19:23">
      <c r="S9072" s="275"/>
      <c r="T9072" s="274"/>
      <c r="W9072" s="276"/>
    </row>
    <row r="9073" spans="19:23">
      <c r="S9073" s="275"/>
      <c r="T9073" s="274"/>
      <c r="W9073" s="276"/>
    </row>
    <row r="9074" spans="19:23">
      <c r="S9074" s="275"/>
      <c r="T9074" s="274"/>
      <c r="W9074" s="276"/>
    </row>
    <row r="9075" spans="19:23">
      <c r="S9075" s="275"/>
      <c r="T9075" s="274"/>
      <c r="W9075" s="276"/>
    </row>
    <row r="9076" spans="19:23">
      <c r="S9076" s="275"/>
      <c r="T9076" s="274"/>
      <c r="W9076" s="276"/>
    </row>
    <row r="9077" spans="19:23">
      <c r="S9077" s="275"/>
      <c r="T9077" s="274"/>
      <c r="W9077" s="276"/>
    </row>
    <row r="9078" spans="19:23">
      <c r="S9078" s="275"/>
      <c r="T9078" s="274"/>
      <c r="W9078" s="276"/>
    </row>
    <row r="9079" spans="19:23">
      <c r="S9079" s="275"/>
      <c r="T9079" s="274"/>
      <c r="W9079" s="276"/>
    </row>
    <row r="9080" spans="19:23">
      <c r="S9080" s="275"/>
      <c r="T9080" s="274"/>
      <c r="W9080" s="276"/>
    </row>
    <row r="9081" spans="19:23">
      <c r="S9081" s="275"/>
      <c r="T9081" s="274"/>
      <c r="W9081" s="276"/>
    </row>
    <row r="9082" spans="19:23">
      <c r="S9082" s="275"/>
      <c r="T9082" s="274"/>
      <c r="W9082" s="276"/>
    </row>
    <row r="9083" spans="19:23">
      <c r="S9083" s="275"/>
      <c r="T9083" s="274"/>
      <c r="W9083" s="276"/>
    </row>
    <row r="9084" spans="19:23">
      <c r="S9084" s="275"/>
      <c r="T9084" s="274"/>
      <c r="W9084" s="276"/>
    </row>
    <row r="9085" spans="19:23">
      <c r="S9085" s="275"/>
      <c r="T9085" s="274"/>
      <c r="W9085" s="276"/>
    </row>
    <row r="9086" spans="19:23">
      <c r="S9086" s="275"/>
      <c r="T9086" s="274"/>
      <c r="W9086" s="276"/>
    </row>
    <row r="9087" spans="19:23">
      <c r="S9087" s="275"/>
      <c r="T9087" s="274"/>
      <c r="W9087" s="276"/>
    </row>
    <row r="9088" spans="19:23">
      <c r="S9088" s="275"/>
      <c r="T9088" s="274"/>
      <c r="W9088" s="276"/>
    </row>
    <row r="9089" spans="19:23">
      <c r="S9089" s="275"/>
      <c r="T9089" s="274"/>
      <c r="W9089" s="276"/>
    </row>
    <row r="9090" spans="19:23">
      <c r="S9090" s="275"/>
      <c r="T9090" s="274"/>
      <c r="W9090" s="276"/>
    </row>
    <row r="9091" spans="19:23">
      <c r="S9091" s="275"/>
      <c r="T9091" s="274"/>
      <c r="W9091" s="276"/>
    </row>
    <row r="9092" spans="19:23">
      <c r="S9092" s="275"/>
      <c r="T9092" s="274"/>
      <c r="W9092" s="276"/>
    </row>
    <row r="9093" spans="19:23">
      <c r="S9093" s="275"/>
      <c r="T9093" s="274"/>
      <c r="W9093" s="276"/>
    </row>
    <row r="9094" spans="19:23">
      <c r="S9094" s="275"/>
      <c r="T9094" s="274"/>
      <c r="W9094" s="276"/>
    </row>
    <row r="9095" spans="19:23">
      <c r="S9095" s="275"/>
      <c r="T9095" s="274"/>
      <c r="W9095" s="276"/>
    </row>
    <row r="9096" spans="19:23">
      <c r="S9096" s="275"/>
      <c r="T9096" s="274"/>
      <c r="W9096" s="276"/>
    </row>
    <row r="9097" spans="19:23">
      <c r="S9097" s="275"/>
      <c r="T9097" s="274"/>
      <c r="W9097" s="276"/>
    </row>
    <row r="9098" spans="19:23">
      <c r="S9098" s="275"/>
      <c r="T9098" s="274"/>
      <c r="W9098" s="276"/>
    </row>
    <row r="9099" spans="19:23">
      <c r="S9099" s="275"/>
      <c r="T9099" s="274"/>
      <c r="W9099" s="276"/>
    </row>
    <row r="9100" spans="19:23">
      <c r="S9100" s="275"/>
      <c r="T9100" s="274"/>
      <c r="W9100" s="276"/>
    </row>
    <row r="9101" spans="19:23">
      <c r="S9101" s="275"/>
      <c r="T9101" s="274"/>
      <c r="W9101" s="276"/>
    </row>
    <row r="9102" spans="19:23">
      <c r="S9102" s="275"/>
      <c r="T9102" s="274"/>
      <c r="W9102" s="276"/>
    </row>
    <row r="9103" spans="19:23">
      <c r="S9103" s="275"/>
      <c r="T9103" s="274"/>
      <c r="W9103" s="276"/>
    </row>
    <row r="9104" spans="19:23">
      <c r="S9104" s="275"/>
      <c r="T9104" s="274"/>
      <c r="W9104" s="276"/>
    </row>
    <row r="9105" spans="19:23">
      <c r="S9105" s="275"/>
      <c r="T9105" s="274"/>
      <c r="W9105" s="276"/>
    </row>
    <row r="9106" spans="19:23">
      <c r="S9106" s="275"/>
      <c r="T9106" s="274"/>
      <c r="W9106" s="276"/>
    </row>
    <row r="9107" spans="19:23">
      <c r="S9107" s="275"/>
      <c r="T9107" s="274"/>
      <c r="W9107" s="276"/>
    </row>
    <row r="9108" spans="19:23">
      <c r="S9108" s="275"/>
      <c r="T9108" s="274"/>
      <c r="W9108" s="276"/>
    </row>
    <row r="9109" spans="19:23">
      <c r="S9109" s="275"/>
      <c r="T9109" s="274"/>
      <c r="W9109" s="276"/>
    </row>
    <row r="9110" spans="19:23">
      <c r="S9110" s="275"/>
      <c r="T9110" s="274"/>
      <c r="W9110" s="276"/>
    </row>
    <row r="9111" spans="19:23">
      <c r="S9111" s="275"/>
      <c r="T9111" s="274"/>
      <c r="W9111" s="276"/>
    </row>
    <row r="9112" spans="19:23">
      <c r="S9112" s="275"/>
      <c r="T9112" s="274"/>
      <c r="W9112" s="276"/>
    </row>
    <row r="9113" spans="19:23">
      <c r="S9113" s="275"/>
      <c r="T9113" s="274"/>
      <c r="W9113" s="276"/>
    </row>
    <row r="9114" spans="19:23">
      <c r="S9114" s="275"/>
      <c r="T9114" s="274"/>
      <c r="W9114" s="276"/>
    </row>
    <row r="9115" spans="19:23">
      <c r="S9115" s="275"/>
      <c r="T9115" s="274"/>
      <c r="W9115" s="276"/>
    </row>
    <row r="9116" spans="19:23">
      <c r="S9116" s="275"/>
      <c r="T9116" s="274"/>
      <c r="W9116" s="276"/>
    </row>
    <row r="9117" spans="19:23">
      <c r="S9117" s="275"/>
      <c r="T9117" s="274"/>
      <c r="W9117" s="276"/>
    </row>
    <row r="9118" spans="19:23">
      <c r="S9118" s="275"/>
      <c r="T9118" s="274"/>
      <c r="W9118" s="276"/>
    </row>
    <row r="9119" spans="19:23">
      <c r="S9119" s="275"/>
      <c r="T9119" s="274"/>
      <c r="W9119" s="276"/>
    </row>
    <row r="9120" spans="19:23">
      <c r="S9120" s="275"/>
      <c r="T9120" s="274"/>
      <c r="W9120" s="276"/>
    </row>
    <row r="9121" spans="19:23">
      <c r="S9121" s="275"/>
      <c r="T9121" s="274"/>
      <c r="W9121" s="276"/>
    </row>
    <row r="9122" spans="19:23">
      <c r="S9122" s="275"/>
      <c r="T9122" s="274"/>
      <c r="W9122" s="276"/>
    </row>
    <row r="9123" spans="19:23">
      <c r="S9123" s="275"/>
      <c r="T9123" s="274"/>
      <c r="W9123" s="276"/>
    </row>
    <row r="9124" spans="19:23">
      <c r="S9124" s="275"/>
      <c r="T9124" s="274"/>
      <c r="W9124" s="276"/>
    </row>
    <row r="9125" spans="19:23">
      <c r="S9125" s="275"/>
      <c r="T9125" s="274"/>
      <c r="W9125" s="276"/>
    </row>
    <row r="9126" spans="19:23">
      <c r="S9126" s="275"/>
      <c r="T9126" s="274"/>
      <c r="W9126" s="276"/>
    </row>
    <row r="9127" spans="19:23">
      <c r="S9127" s="275"/>
      <c r="T9127" s="274"/>
      <c r="W9127" s="276"/>
    </row>
    <row r="9128" spans="19:23">
      <c r="S9128" s="275"/>
      <c r="T9128" s="274"/>
      <c r="W9128" s="276"/>
    </row>
    <row r="9129" spans="19:23">
      <c r="S9129" s="275"/>
      <c r="T9129" s="274"/>
      <c r="W9129" s="276"/>
    </row>
    <row r="9130" spans="19:23">
      <c r="S9130" s="275"/>
      <c r="T9130" s="274"/>
      <c r="W9130" s="276"/>
    </row>
    <row r="9131" spans="19:23">
      <c r="S9131" s="275"/>
      <c r="T9131" s="274"/>
      <c r="W9131" s="276"/>
    </row>
    <row r="9132" spans="19:23">
      <c r="S9132" s="275"/>
      <c r="T9132" s="274"/>
      <c r="W9132" s="276"/>
    </row>
    <row r="9133" spans="19:23">
      <c r="S9133" s="275"/>
      <c r="T9133" s="274"/>
      <c r="W9133" s="276"/>
    </row>
    <row r="9134" spans="19:23">
      <c r="S9134" s="275"/>
      <c r="T9134" s="274"/>
      <c r="W9134" s="276"/>
    </row>
    <row r="9135" spans="19:23">
      <c r="S9135" s="275"/>
      <c r="T9135" s="274"/>
      <c r="W9135" s="276"/>
    </row>
    <row r="9136" spans="19:23">
      <c r="S9136" s="275"/>
      <c r="T9136" s="274"/>
      <c r="W9136" s="276"/>
    </row>
    <row r="9137" spans="19:23">
      <c r="S9137" s="275"/>
      <c r="T9137" s="274"/>
      <c r="W9137" s="276"/>
    </row>
    <row r="9138" spans="19:23">
      <c r="S9138" s="275"/>
      <c r="T9138" s="274"/>
      <c r="W9138" s="276"/>
    </row>
    <row r="9139" spans="19:23">
      <c r="S9139" s="275"/>
      <c r="T9139" s="274"/>
      <c r="W9139" s="276"/>
    </row>
    <row r="9140" spans="19:23">
      <c r="S9140" s="275"/>
      <c r="T9140" s="274"/>
      <c r="W9140" s="276"/>
    </row>
    <row r="9141" spans="19:23">
      <c r="S9141" s="275"/>
      <c r="T9141" s="274"/>
      <c r="W9141" s="276"/>
    </row>
    <row r="9142" spans="19:23">
      <c r="S9142" s="275"/>
      <c r="T9142" s="274"/>
      <c r="W9142" s="276"/>
    </row>
    <row r="9143" spans="19:23">
      <c r="S9143" s="275"/>
      <c r="T9143" s="274"/>
      <c r="W9143" s="276"/>
    </row>
    <row r="9144" spans="19:23">
      <c r="S9144" s="275"/>
      <c r="T9144" s="274"/>
      <c r="W9144" s="276"/>
    </row>
    <row r="9145" spans="19:23">
      <c r="S9145" s="275"/>
      <c r="T9145" s="274"/>
      <c r="W9145" s="276"/>
    </row>
    <row r="9146" spans="19:23">
      <c r="S9146" s="275"/>
      <c r="T9146" s="274"/>
      <c r="W9146" s="276"/>
    </row>
    <row r="9147" spans="19:23">
      <c r="S9147" s="275"/>
      <c r="T9147" s="274"/>
      <c r="W9147" s="276"/>
    </row>
    <row r="9148" spans="19:23">
      <c r="S9148" s="275"/>
      <c r="T9148" s="274"/>
      <c r="W9148" s="276"/>
    </row>
    <row r="9149" spans="19:23">
      <c r="S9149" s="275"/>
      <c r="T9149" s="274"/>
      <c r="W9149" s="276"/>
    </row>
    <row r="9150" spans="19:23">
      <c r="S9150" s="275"/>
      <c r="T9150" s="274"/>
      <c r="W9150" s="276"/>
    </row>
    <row r="9151" spans="19:23">
      <c r="S9151" s="275"/>
      <c r="T9151" s="274"/>
      <c r="W9151" s="276"/>
    </row>
    <row r="9152" spans="19:23">
      <c r="S9152" s="275"/>
      <c r="T9152" s="274"/>
      <c r="W9152" s="276"/>
    </row>
    <row r="9153" spans="19:23">
      <c r="S9153" s="275"/>
      <c r="T9153" s="274"/>
      <c r="W9153" s="276"/>
    </row>
    <row r="9154" spans="19:23">
      <c r="S9154" s="275"/>
      <c r="T9154" s="274"/>
      <c r="W9154" s="276"/>
    </row>
    <row r="9155" spans="19:23">
      <c r="S9155" s="275"/>
      <c r="T9155" s="274"/>
      <c r="W9155" s="276"/>
    </row>
    <row r="9156" spans="19:23">
      <c r="S9156" s="275"/>
      <c r="T9156" s="274"/>
      <c r="W9156" s="276"/>
    </row>
    <row r="9157" spans="19:23">
      <c r="S9157" s="275"/>
      <c r="T9157" s="274"/>
      <c r="W9157" s="276"/>
    </row>
    <row r="9158" spans="19:23">
      <c r="S9158" s="275"/>
      <c r="T9158" s="274"/>
      <c r="W9158" s="276"/>
    </row>
    <row r="9159" spans="19:23">
      <c r="S9159" s="275"/>
      <c r="T9159" s="274"/>
      <c r="W9159" s="276"/>
    </row>
    <row r="9160" spans="19:23">
      <c r="S9160" s="275"/>
      <c r="T9160" s="274"/>
      <c r="W9160" s="276"/>
    </row>
    <row r="9161" spans="19:23">
      <c r="S9161" s="275"/>
      <c r="T9161" s="274"/>
      <c r="W9161" s="276"/>
    </row>
    <row r="9162" spans="19:23">
      <c r="S9162" s="275"/>
      <c r="T9162" s="274"/>
      <c r="W9162" s="276"/>
    </row>
    <row r="9163" spans="19:23">
      <c r="S9163" s="275"/>
      <c r="T9163" s="274"/>
      <c r="W9163" s="276"/>
    </row>
    <row r="9164" spans="19:23">
      <c r="S9164" s="275"/>
      <c r="T9164" s="274"/>
      <c r="W9164" s="276"/>
    </row>
    <row r="9165" spans="19:23">
      <c r="S9165" s="275"/>
      <c r="T9165" s="274"/>
      <c r="W9165" s="276"/>
    </row>
    <row r="9166" spans="19:23">
      <c r="S9166" s="275"/>
      <c r="T9166" s="274"/>
      <c r="W9166" s="276"/>
    </row>
    <row r="9167" spans="19:23">
      <c r="S9167" s="275"/>
      <c r="T9167" s="274"/>
      <c r="W9167" s="276"/>
    </row>
    <row r="9168" spans="19:23">
      <c r="S9168" s="275"/>
      <c r="T9168" s="274"/>
      <c r="W9168" s="276"/>
    </row>
    <row r="9169" spans="19:23">
      <c r="S9169" s="275"/>
      <c r="T9169" s="274"/>
      <c r="W9169" s="276"/>
    </row>
    <row r="9170" spans="19:23">
      <c r="S9170" s="275"/>
      <c r="T9170" s="274"/>
      <c r="W9170" s="276"/>
    </row>
    <row r="9171" spans="19:23">
      <c r="S9171" s="275"/>
      <c r="T9171" s="274"/>
      <c r="W9171" s="276"/>
    </row>
    <row r="9172" spans="19:23">
      <c r="S9172" s="275"/>
      <c r="T9172" s="274"/>
      <c r="W9172" s="276"/>
    </row>
    <row r="9173" spans="19:23">
      <c r="S9173" s="275"/>
      <c r="T9173" s="274"/>
      <c r="W9173" s="276"/>
    </row>
    <row r="9174" spans="19:23">
      <c r="S9174" s="275"/>
      <c r="T9174" s="274"/>
      <c r="W9174" s="276"/>
    </row>
    <row r="9175" spans="19:23">
      <c r="S9175" s="275"/>
      <c r="T9175" s="274"/>
      <c r="W9175" s="276"/>
    </row>
    <row r="9176" spans="19:23">
      <c r="S9176" s="275"/>
      <c r="T9176" s="274"/>
      <c r="W9176" s="276"/>
    </row>
    <row r="9177" spans="19:23">
      <c r="S9177" s="275"/>
      <c r="T9177" s="274"/>
      <c r="W9177" s="276"/>
    </row>
    <row r="9178" spans="19:23">
      <c r="S9178" s="275"/>
      <c r="T9178" s="274"/>
      <c r="W9178" s="276"/>
    </row>
    <row r="9179" spans="19:23">
      <c r="S9179" s="275"/>
      <c r="T9179" s="274"/>
      <c r="W9179" s="276"/>
    </row>
    <row r="9180" spans="19:23">
      <c r="S9180" s="275"/>
      <c r="T9180" s="274"/>
      <c r="W9180" s="276"/>
    </row>
    <row r="9181" spans="19:23">
      <c r="S9181" s="275"/>
      <c r="T9181" s="274"/>
      <c r="W9181" s="276"/>
    </row>
    <row r="9182" spans="19:23">
      <c r="S9182" s="275"/>
      <c r="T9182" s="274"/>
      <c r="W9182" s="276"/>
    </row>
    <row r="9183" spans="19:23">
      <c r="S9183" s="275"/>
      <c r="T9183" s="274"/>
      <c r="W9183" s="276"/>
    </row>
    <row r="9184" spans="19:23">
      <c r="S9184" s="275"/>
      <c r="T9184" s="274"/>
      <c r="W9184" s="276"/>
    </row>
    <row r="9185" spans="19:23">
      <c r="S9185" s="275"/>
      <c r="T9185" s="274"/>
      <c r="W9185" s="276"/>
    </row>
    <row r="9186" spans="19:23">
      <c r="S9186" s="275"/>
      <c r="T9186" s="274"/>
      <c r="W9186" s="276"/>
    </row>
    <row r="9187" spans="19:23">
      <c r="S9187" s="275"/>
      <c r="T9187" s="274"/>
      <c r="W9187" s="276"/>
    </row>
    <row r="9188" spans="19:23">
      <c r="S9188" s="275"/>
      <c r="T9188" s="274"/>
      <c r="W9188" s="276"/>
    </row>
    <row r="9189" spans="19:23">
      <c r="S9189" s="275"/>
      <c r="T9189" s="274"/>
      <c r="W9189" s="276"/>
    </row>
    <row r="9190" spans="19:23">
      <c r="S9190" s="275"/>
      <c r="T9190" s="274"/>
      <c r="W9190" s="276"/>
    </row>
    <row r="9191" spans="19:23">
      <c r="S9191" s="275"/>
      <c r="T9191" s="274"/>
      <c r="W9191" s="276"/>
    </row>
    <row r="9192" spans="19:23">
      <c r="S9192" s="275"/>
      <c r="T9192" s="274"/>
      <c r="W9192" s="276"/>
    </row>
    <row r="9193" spans="19:23">
      <c r="S9193" s="275"/>
      <c r="T9193" s="274"/>
      <c r="W9193" s="276"/>
    </row>
    <row r="9194" spans="19:23">
      <c r="S9194" s="275"/>
      <c r="T9194" s="274"/>
      <c r="W9194" s="276"/>
    </row>
    <row r="9195" spans="19:23">
      <c r="S9195" s="275"/>
      <c r="T9195" s="274"/>
      <c r="W9195" s="276"/>
    </row>
    <row r="9196" spans="19:23">
      <c r="S9196" s="275"/>
      <c r="T9196" s="274"/>
      <c r="W9196" s="276"/>
    </row>
    <row r="9197" spans="19:23">
      <c r="S9197" s="275"/>
      <c r="T9197" s="274"/>
      <c r="W9197" s="276"/>
    </row>
    <row r="9198" spans="19:23">
      <c r="S9198" s="275"/>
      <c r="T9198" s="274"/>
      <c r="W9198" s="276"/>
    </row>
    <row r="9199" spans="19:23">
      <c r="S9199" s="275"/>
      <c r="T9199" s="274"/>
      <c r="W9199" s="276"/>
    </row>
    <row r="9200" spans="19:23">
      <c r="S9200" s="275"/>
      <c r="T9200" s="274"/>
      <c r="W9200" s="276"/>
    </row>
    <row r="9201" spans="19:23">
      <c r="S9201" s="275"/>
      <c r="T9201" s="274"/>
      <c r="W9201" s="276"/>
    </row>
    <row r="9202" spans="19:23">
      <c r="S9202" s="275"/>
      <c r="T9202" s="274"/>
      <c r="W9202" s="276"/>
    </row>
    <row r="9203" spans="19:23">
      <c r="S9203" s="275"/>
      <c r="T9203" s="274"/>
      <c r="W9203" s="276"/>
    </row>
    <row r="9204" spans="19:23">
      <c r="S9204" s="275"/>
      <c r="T9204" s="274"/>
      <c r="W9204" s="276"/>
    </row>
    <row r="9205" spans="19:23">
      <c r="S9205" s="275"/>
      <c r="T9205" s="274"/>
      <c r="W9205" s="276"/>
    </row>
    <row r="9206" spans="19:23">
      <c r="S9206" s="275"/>
      <c r="T9206" s="274"/>
      <c r="W9206" s="276"/>
    </row>
    <row r="9207" spans="19:23">
      <c r="S9207" s="275"/>
      <c r="T9207" s="274"/>
      <c r="W9207" s="276"/>
    </row>
    <row r="9208" spans="19:23">
      <c r="S9208" s="275"/>
      <c r="T9208" s="274"/>
      <c r="W9208" s="276"/>
    </row>
    <row r="9209" spans="19:23">
      <c r="S9209" s="275"/>
      <c r="T9209" s="274"/>
      <c r="W9209" s="276"/>
    </row>
    <row r="9210" spans="19:23">
      <c r="S9210" s="275"/>
      <c r="T9210" s="274"/>
      <c r="W9210" s="276"/>
    </row>
    <row r="9211" spans="19:23">
      <c r="S9211" s="275"/>
      <c r="T9211" s="274"/>
      <c r="W9211" s="276"/>
    </row>
    <row r="9212" spans="19:23">
      <c r="S9212" s="275"/>
      <c r="T9212" s="274"/>
      <c r="W9212" s="276"/>
    </row>
    <row r="9213" spans="19:23">
      <c r="S9213" s="275"/>
      <c r="T9213" s="274"/>
      <c r="W9213" s="276"/>
    </row>
    <row r="9214" spans="19:23">
      <c r="S9214" s="275"/>
      <c r="T9214" s="274"/>
      <c r="W9214" s="276"/>
    </row>
    <row r="9215" spans="19:23">
      <c r="S9215" s="275"/>
      <c r="T9215" s="274"/>
      <c r="W9215" s="276"/>
    </row>
    <row r="9216" spans="19:23">
      <c r="S9216" s="275"/>
      <c r="T9216" s="274"/>
      <c r="W9216" s="276"/>
    </row>
    <row r="9217" spans="19:23">
      <c r="S9217" s="275"/>
      <c r="T9217" s="274"/>
      <c r="W9217" s="276"/>
    </row>
    <row r="9218" spans="19:23">
      <c r="S9218" s="275"/>
      <c r="T9218" s="274"/>
      <c r="W9218" s="276"/>
    </row>
    <row r="9219" spans="19:23">
      <c r="S9219" s="275"/>
      <c r="T9219" s="274"/>
      <c r="W9219" s="276"/>
    </row>
    <row r="9220" spans="19:23">
      <c r="S9220" s="275"/>
      <c r="T9220" s="274"/>
      <c r="W9220" s="276"/>
    </row>
    <row r="9221" spans="19:23">
      <c r="S9221" s="275"/>
      <c r="T9221" s="274"/>
      <c r="W9221" s="276"/>
    </row>
    <row r="9222" spans="19:23">
      <c r="S9222" s="275"/>
      <c r="T9222" s="274"/>
      <c r="W9222" s="276"/>
    </row>
    <row r="9223" spans="19:23">
      <c r="S9223" s="275"/>
      <c r="T9223" s="274"/>
      <c r="W9223" s="276"/>
    </row>
    <row r="9224" spans="19:23">
      <c r="S9224" s="275"/>
      <c r="T9224" s="274"/>
      <c r="W9224" s="276"/>
    </row>
    <row r="9225" spans="19:23">
      <c r="S9225" s="275"/>
      <c r="T9225" s="274"/>
      <c r="W9225" s="276"/>
    </row>
    <row r="9226" spans="19:23">
      <c r="S9226" s="275"/>
      <c r="T9226" s="274"/>
      <c r="W9226" s="276"/>
    </row>
    <row r="9227" spans="19:23">
      <c r="S9227" s="275"/>
      <c r="T9227" s="274"/>
      <c r="W9227" s="276"/>
    </row>
    <row r="9228" spans="19:23">
      <c r="S9228" s="275"/>
      <c r="T9228" s="274"/>
      <c r="W9228" s="276"/>
    </row>
    <row r="9229" spans="19:23">
      <c r="S9229" s="275"/>
      <c r="T9229" s="274"/>
      <c r="W9229" s="276"/>
    </row>
    <row r="9230" spans="19:23">
      <c r="S9230" s="275"/>
      <c r="T9230" s="274"/>
      <c r="W9230" s="276"/>
    </row>
    <row r="9231" spans="19:23">
      <c r="S9231" s="275"/>
      <c r="T9231" s="274"/>
      <c r="W9231" s="276"/>
    </row>
    <row r="9232" spans="19:23">
      <c r="S9232" s="275"/>
      <c r="T9232" s="274"/>
      <c r="W9232" s="276"/>
    </row>
    <row r="9233" spans="19:23">
      <c r="S9233" s="275"/>
      <c r="T9233" s="274"/>
      <c r="W9233" s="276"/>
    </row>
    <row r="9234" spans="19:23">
      <c r="S9234" s="275"/>
      <c r="T9234" s="274"/>
      <c r="W9234" s="276"/>
    </row>
    <row r="9235" spans="19:23">
      <c r="S9235" s="275"/>
      <c r="T9235" s="274"/>
      <c r="W9235" s="276"/>
    </row>
    <row r="9236" spans="19:23">
      <c r="S9236" s="275"/>
      <c r="T9236" s="274"/>
      <c r="W9236" s="276"/>
    </row>
    <row r="9237" spans="19:23">
      <c r="S9237" s="275"/>
      <c r="T9237" s="274"/>
      <c r="W9237" s="276"/>
    </row>
    <row r="9238" spans="19:23">
      <c r="S9238" s="275"/>
      <c r="T9238" s="274"/>
      <c r="W9238" s="276"/>
    </row>
    <row r="9239" spans="19:23">
      <c r="S9239" s="275"/>
      <c r="T9239" s="274"/>
      <c r="W9239" s="276"/>
    </row>
    <row r="9240" spans="19:23">
      <c r="S9240" s="275"/>
      <c r="T9240" s="274"/>
      <c r="W9240" s="276"/>
    </row>
    <row r="9241" spans="19:23">
      <c r="S9241" s="275"/>
      <c r="T9241" s="274"/>
      <c r="W9241" s="276"/>
    </row>
    <row r="9242" spans="19:23">
      <c r="S9242" s="275"/>
      <c r="T9242" s="274"/>
      <c r="W9242" s="276"/>
    </row>
    <row r="9243" spans="19:23">
      <c r="S9243" s="275"/>
      <c r="T9243" s="274"/>
      <c r="W9243" s="276"/>
    </row>
    <row r="9244" spans="19:23">
      <c r="S9244" s="275"/>
      <c r="T9244" s="274"/>
      <c r="W9244" s="276"/>
    </row>
    <row r="9245" spans="19:23">
      <c r="S9245" s="275"/>
      <c r="T9245" s="274"/>
      <c r="W9245" s="276"/>
    </row>
    <row r="9246" spans="19:23">
      <c r="S9246" s="275"/>
      <c r="T9246" s="274"/>
      <c r="W9246" s="276"/>
    </row>
    <row r="9247" spans="19:23">
      <c r="S9247" s="275"/>
      <c r="T9247" s="274"/>
      <c r="W9247" s="276"/>
    </row>
    <row r="9248" spans="19:23">
      <c r="S9248" s="275"/>
      <c r="T9248" s="274"/>
      <c r="W9248" s="276"/>
    </row>
    <row r="9249" spans="19:23">
      <c r="S9249" s="275"/>
      <c r="T9249" s="274"/>
      <c r="W9249" s="276"/>
    </row>
    <row r="9250" spans="19:23">
      <c r="S9250" s="275"/>
      <c r="T9250" s="274"/>
      <c r="W9250" s="276"/>
    </row>
    <row r="9251" spans="19:23">
      <c r="S9251" s="275"/>
      <c r="T9251" s="274"/>
      <c r="W9251" s="276"/>
    </row>
    <row r="9252" spans="19:23">
      <c r="S9252" s="275"/>
      <c r="T9252" s="274"/>
      <c r="W9252" s="276"/>
    </row>
    <row r="9253" spans="19:23">
      <c r="S9253" s="275"/>
      <c r="T9253" s="274"/>
      <c r="W9253" s="276"/>
    </row>
    <row r="9254" spans="19:23">
      <c r="S9254" s="275"/>
      <c r="T9254" s="274"/>
      <c r="W9254" s="276"/>
    </row>
    <row r="9255" spans="19:23">
      <c r="S9255" s="275"/>
      <c r="T9255" s="274"/>
      <c r="W9255" s="276"/>
    </row>
    <row r="9256" spans="19:23">
      <c r="S9256" s="275"/>
      <c r="T9256" s="274"/>
      <c r="W9256" s="276"/>
    </row>
    <row r="9257" spans="19:23">
      <c r="S9257" s="275"/>
      <c r="T9257" s="274"/>
      <c r="W9257" s="276"/>
    </row>
    <row r="9258" spans="19:23">
      <c r="S9258" s="275"/>
      <c r="T9258" s="274"/>
      <c r="W9258" s="276"/>
    </row>
    <row r="9259" spans="19:23">
      <c r="S9259" s="275"/>
      <c r="T9259" s="274"/>
      <c r="W9259" s="276"/>
    </row>
    <row r="9260" spans="19:23">
      <c r="S9260" s="275"/>
      <c r="T9260" s="274"/>
      <c r="W9260" s="276"/>
    </row>
    <row r="9261" spans="19:23">
      <c r="S9261" s="275"/>
      <c r="T9261" s="274"/>
      <c r="W9261" s="276"/>
    </row>
    <row r="9262" spans="19:23">
      <c r="S9262" s="275"/>
      <c r="T9262" s="274"/>
      <c r="W9262" s="276"/>
    </row>
    <row r="9263" spans="19:23">
      <c r="S9263" s="275"/>
      <c r="T9263" s="274"/>
      <c r="W9263" s="276"/>
    </row>
    <row r="9264" spans="19:23">
      <c r="S9264" s="275"/>
      <c r="T9264" s="274"/>
      <c r="W9264" s="276"/>
    </row>
    <row r="9265" spans="19:23">
      <c r="S9265" s="275"/>
      <c r="T9265" s="274"/>
      <c r="W9265" s="276"/>
    </row>
    <row r="9266" spans="19:23">
      <c r="S9266" s="275"/>
      <c r="T9266" s="274"/>
      <c r="W9266" s="276"/>
    </row>
    <row r="9267" spans="19:23">
      <c r="S9267" s="275"/>
      <c r="T9267" s="274"/>
      <c r="W9267" s="276"/>
    </row>
    <row r="9268" spans="19:23">
      <c r="S9268" s="275"/>
      <c r="T9268" s="274"/>
      <c r="W9268" s="276"/>
    </row>
    <row r="9269" spans="19:23">
      <c r="S9269" s="275"/>
      <c r="T9269" s="274"/>
      <c r="W9269" s="276"/>
    </row>
    <row r="9270" spans="19:23">
      <c r="S9270" s="275"/>
      <c r="T9270" s="274"/>
      <c r="W9270" s="276"/>
    </row>
    <row r="9271" spans="19:23">
      <c r="S9271" s="275"/>
      <c r="T9271" s="274"/>
      <c r="W9271" s="276"/>
    </row>
    <row r="9272" spans="19:23">
      <c r="S9272" s="275"/>
      <c r="T9272" s="274"/>
      <c r="W9272" s="276"/>
    </row>
    <row r="9273" spans="19:23">
      <c r="S9273" s="275"/>
      <c r="T9273" s="274"/>
      <c r="W9273" s="276"/>
    </row>
    <row r="9274" spans="19:23">
      <c r="S9274" s="275"/>
      <c r="T9274" s="274"/>
      <c r="W9274" s="276"/>
    </row>
    <row r="9275" spans="19:23">
      <c r="S9275" s="275"/>
      <c r="T9275" s="274"/>
      <c r="W9275" s="276"/>
    </row>
    <row r="9276" spans="19:23">
      <c r="S9276" s="275"/>
      <c r="T9276" s="274"/>
      <c r="W9276" s="276"/>
    </row>
    <row r="9277" spans="19:23">
      <c r="S9277" s="275"/>
      <c r="T9277" s="274"/>
      <c r="W9277" s="276"/>
    </row>
    <row r="9278" spans="19:23">
      <c r="S9278" s="275"/>
      <c r="T9278" s="274"/>
      <c r="W9278" s="276"/>
    </row>
    <row r="9279" spans="19:23">
      <c r="S9279" s="275"/>
      <c r="T9279" s="274"/>
      <c r="W9279" s="276"/>
    </row>
    <row r="9280" spans="19:23">
      <c r="S9280" s="275"/>
      <c r="T9280" s="274"/>
      <c r="W9280" s="276"/>
    </row>
    <row r="9281" spans="19:23">
      <c r="S9281" s="275"/>
      <c r="T9281" s="274"/>
      <c r="W9281" s="276"/>
    </row>
    <row r="9282" spans="19:23">
      <c r="S9282" s="275"/>
      <c r="T9282" s="274"/>
      <c r="W9282" s="276"/>
    </row>
    <row r="9283" spans="19:23">
      <c r="S9283" s="275"/>
      <c r="T9283" s="274"/>
      <c r="W9283" s="276"/>
    </row>
    <row r="9284" spans="19:23">
      <c r="S9284" s="275"/>
      <c r="T9284" s="274"/>
      <c r="W9284" s="276"/>
    </row>
    <row r="9285" spans="19:23">
      <c r="S9285" s="275"/>
      <c r="T9285" s="274"/>
      <c r="W9285" s="276"/>
    </row>
    <row r="9286" spans="19:23">
      <c r="S9286" s="275"/>
      <c r="T9286" s="274"/>
      <c r="W9286" s="276"/>
    </row>
    <row r="9287" spans="19:23">
      <c r="S9287" s="275"/>
      <c r="T9287" s="274"/>
      <c r="W9287" s="276"/>
    </row>
    <row r="9288" spans="19:23">
      <c r="S9288" s="275"/>
      <c r="T9288" s="274"/>
      <c r="W9288" s="276"/>
    </row>
    <row r="9289" spans="19:23">
      <c r="S9289" s="275"/>
      <c r="T9289" s="274"/>
      <c r="W9289" s="276"/>
    </row>
    <row r="9290" spans="19:23">
      <c r="S9290" s="275"/>
      <c r="T9290" s="274"/>
      <c r="W9290" s="276"/>
    </row>
    <row r="9291" spans="19:23">
      <c r="S9291" s="275"/>
      <c r="T9291" s="274"/>
      <c r="W9291" s="276"/>
    </row>
    <row r="9292" spans="19:23">
      <c r="S9292" s="275"/>
      <c r="T9292" s="274"/>
      <c r="W9292" s="276"/>
    </row>
    <row r="9293" spans="19:23">
      <c r="S9293" s="275"/>
      <c r="T9293" s="274"/>
      <c r="W9293" s="276"/>
    </row>
    <row r="9294" spans="19:23">
      <c r="S9294" s="275"/>
      <c r="T9294" s="274"/>
      <c r="W9294" s="276"/>
    </row>
    <row r="9295" spans="19:23">
      <c r="S9295" s="275"/>
      <c r="T9295" s="274"/>
      <c r="W9295" s="276"/>
    </row>
    <row r="9296" spans="19:23">
      <c r="S9296" s="275"/>
      <c r="T9296" s="274"/>
      <c r="W9296" s="276"/>
    </row>
    <row r="9297" spans="19:23">
      <c r="S9297" s="275"/>
      <c r="T9297" s="274"/>
      <c r="W9297" s="276"/>
    </row>
    <row r="9298" spans="19:23">
      <c r="S9298" s="275"/>
      <c r="T9298" s="274"/>
      <c r="W9298" s="276"/>
    </row>
    <row r="9299" spans="19:23">
      <c r="S9299" s="275"/>
      <c r="T9299" s="274"/>
      <c r="W9299" s="276"/>
    </row>
    <row r="9300" spans="19:23">
      <c r="S9300" s="275"/>
      <c r="T9300" s="274"/>
      <c r="W9300" s="276"/>
    </row>
    <row r="9301" spans="19:23">
      <c r="S9301" s="275"/>
      <c r="T9301" s="274"/>
      <c r="W9301" s="276"/>
    </row>
    <row r="9302" spans="19:23">
      <c r="S9302" s="275"/>
      <c r="T9302" s="274"/>
      <c r="W9302" s="276"/>
    </row>
    <row r="9303" spans="19:23">
      <c r="S9303" s="275"/>
      <c r="T9303" s="274"/>
      <c r="W9303" s="276"/>
    </row>
    <row r="9304" spans="19:23">
      <c r="S9304" s="275"/>
      <c r="T9304" s="274"/>
      <c r="W9304" s="276"/>
    </row>
    <row r="9305" spans="19:23">
      <c r="S9305" s="275"/>
      <c r="T9305" s="274"/>
      <c r="W9305" s="276"/>
    </row>
    <row r="9306" spans="19:23">
      <c r="S9306" s="275"/>
      <c r="T9306" s="274"/>
      <c r="W9306" s="276"/>
    </row>
    <row r="9307" spans="19:23">
      <c r="S9307" s="275"/>
      <c r="T9307" s="274"/>
      <c r="W9307" s="276"/>
    </row>
    <row r="9308" spans="19:23">
      <c r="S9308" s="275"/>
      <c r="T9308" s="274"/>
      <c r="W9308" s="276"/>
    </row>
    <row r="9309" spans="19:23">
      <c r="S9309" s="275"/>
      <c r="T9309" s="274"/>
      <c r="W9309" s="276"/>
    </row>
    <row r="9310" spans="19:23">
      <c r="S9310" s="275"/>
      <c r="T9310" s="274"/>
      <c r="W9310" s="276"/>
    </row>
    <row r="9311" spans="19:23">
      <c r="S9311" s="275"/>
      <c r="T9311" s="274"/>
      <c r="W9311" s="276"/>
    </row>
    <row r="9312" spans="19:23">
      <c r="S9312" s="275"/>
      <c r="T9312" s="274"/>
      <c r="W9312" s="276"/>
    </row>
    <row r="9313" spans="19:23">
      <c r="S9313" s="275"/>
      <c r="T9313" s="274"/>
      <c r="W9313" s="276"/>
    </row>
    <row r="9314" spans="19:23">
      <c r="S9314" s="275"/>
      <c r="T9314" s="274"/>
      <c r="W9314" s="276"/>
    </row>
    <row r="9315" spans="19:23">
      <c r="S9315" s="275"/>
      <c r="T9315" s="274"/>
      <c r="W9315" s="276"/>
    </row>
    <row r="9316" spans="19:23">
      <c r="S9316" s="275"/>
      <c r="T9316" s="274"/>
      <c r="W9316" s="276"/>
    </row>
    <row r="9317" spans="19:23">
      <c r="S9317" s="275"/>
      <c r="T9317" s="274"/>
      <c r="W9317" s="276"/>
    </row>
    <row r="9318" spans="19:23">
      <c r="S9318" s="275"/>
      <c r="T9318" s="274"/>
      <c r="W9318" s="276"/>
    </row>
    <row r="9319" spans="19:23">
      <c r="S9319" s="275"/>
      <c r="T9319" s="274"/>
      <c r="W9319" s="276"/>
    </row>
    <row r="9320" spans="19:23">
      <c r="S9320" s="275"/>
      <c r="T9320" s="274"/>
      <c r="W9320" s="276"/>
    </row>
    <row r="9321" spans="19:23">
      <c r="S9321" s="275"/>
      <c r="T9321" s="274"/>
      <c r="W9321" s="276"/>
    </row>
    <row r="9322" spans="19:23">
      <c r="S9322" s="275"/>
      <c r="T9322" s="274"/>
      <c r="W9322" s="276"/>
    </row>
    <row r="9323" spans="19:23">
      <c r="S9323" s="275"/>
      <c r="T9323" s="274"/>
      <c r="W9323" s="276"/>
    </row>
    <row r="9324" spans="19:23">
      <c r="S9324" s="275"/>
      <c r="T9324" s="274"/>
      <c r="W9324" s="276"/>
    </row>
    <row r="9325" spans="19:23">
      <c r="S9325" s="275"/>
      <c r="T9325" s="274"/>
      <c r="W9325" s="276"/>
    </row>
    <row r="9326" spans="19:23">
      <c r="S9326" s="275"/>
      <c r="T9326" s="274"/>
      <c r="W9326" s="276"/>
    </row>
    <row r="9327" spans="19:23">
      <c r="S9327" s="275"/>
      <c r="T9327" s="274"/>
      <c r="W9327" s="276"/>
    </row>
    <row r="9328" spans="19:23">
      <c r="S9328" s="275"/>
      <c r="T9328" s="274"/>
      <c r="W9328" s="276"/>
    </row>
    <row r="9329" spans="19:23">
      <c r="S9329" s="275"/>
      <c r="T9329" s="274"/>
      <c r="W9329" s="276"/>
    </row>
    <row r="9330" spans="19:23">
      <c r="S9330" s="275"/>
      <c r="T9330" s="274"/>
      <c r="W9330" s="276"/>
    </row>
    <row r="9331" spans="19:23">
      <c r="S9331" s="275"/>
      <c r="T9331" s="274"/>
      <c r="W9331" s="276"/>
    </row>
    <row r="9332" spans="19:23">
      <c r="S9332" s="275"/>
      <c r="T9332" s="274"/>
      <c r="W9332" s="276"/>
    </row>
    <row r="9333" spans="19:23">
      <c r="S9333" s="275"/>
      <c r="T9333" s="274"/>
      <c r="W9333" s="276"/>
    </row>
    <row r="9334" spans="19:23">
      <c r="S9334" s="275"/>
      <c r="T9334" s="274"/>
      <c r="W9334" s="276"/>
    </row>
    <row r="9335" spans="19:23">
      <c r="S9335" s="275"/>
      <c r="T9335" s="274"/>
      <c r="W9335" s="276"/>
    </row>
    <row r="9336" spans="19:23">
      <c r="S9336" s="275"/>
      <c r="T9336" s="274"/>
      <c r="W9336" s="276"/>
    </row>
    <row r="9337" spans="19:23">
      <c r="S9337" s="275"/>
      <c r="T9337" s="274"/>
      <c r="W9337" s="276"/>
    </row>
    <row r="9338" spans="19:23">
      <c r="S9338" s="275"/>
      <c r="T9338" s="274"/>
      <c r="W9338" s="276"/>
    </row>
    <row r="9339" spans="19:23">
      <c r="S9339" s="275"/>
      <c r="T9339" s="274"/>
      <c r="W9339" s="276"/>
    </row>
    <row r="9340" spans="19:23">
      <c r="S9340" s="275"/>
      <c r="T9340" s="274"/>
      <c r="W9340" s="276"/>
    </row>
    <row r="9341" spans="19:23">
      <c r="S9341" s="275"/>
      <c r="T9341" s="274"/>
      <c r="W9341" s="276"/>
    </row>
    <row r="9342" spans="19:23">
      <c r="S9342" s="275"/>
      <c r="T9342" s="274"/>
      <c r="W9342" s="276"/>
    </row>
    <row r="9343" spans="19:23">
      <c r="S9343" s="275"/>
      <c r="T9343" s="274"/>
      <c r="W9343" s="276"/>
    </row>
    <row r="9344" spans="19:23">
      <c r="S9344" s="275"/>
      <c r="T9344" s="274"/>
      <c r="W9344" s="276"/>
    </row>
    <row r="9345" spans="19:23">
      <c r="S9345" s="275"/>
      <c r="T9345" s="274"/>
      <c r="W9345" s="276"/>
    </row>
    <row r="9346" spans="19:23">
      <c r="S9346" s="275"/>
      <c r="T9346" s="274"/>
      <c r="W9346" s="276"/>
    </row>
    <row r="9347" spans="19:23">
      <c r="S9347" s="275"/>
      <c r="T9347" s="274"/>
      <c r="W9347" s="276"/>
    </row>
    <row r="9348" spans="19:23">
      <c r="S9348" s="275"/>
      <c r="T9348" s="274"/>
      <c r="W9348" s="276"/>
    </row>
    <row r="9349" spans="19:23">
      <c r="S9349" s="275"/>
      <c r="T9349" s="274"/>
      <c r="W9349" s="276"/>
    </row>
    <row r="9350" spans="19:23">
      <c r="S9350" s="275"/>
      <c r="T9350" s="274"/>
      <c r="W9350" s="276"/>
    </row>
    <row r="9351" spans="19:23">
      <c r="S9351" s="275"/>
      <c r="T9351" s="274"/>
      <c r="W9351" s="276"/>
    </row>
    <row r="9352" spans="19:23">
      <c r="S9352" s="275"/>
      <c r="T9352" s="274"/>
      <c r="W9352" s="276"/>
    </row>
    <row r="9353" spans="19:23">
      <c r="S9353" s="275"/>
      <c r="T9353" s="274"/>
      <c r="W9353" s="276"/>
    </row>
    <row r="9354" spans="19:23">
      <c r="S9354" s="275"/>
      <c r="T9354" s="274"/>
      <c r="W9354" s="276"/>
    </row>
    <row r="9355" spans="19:23">
      <c r="S9355" s="275"/>
      <c r="T9355" s="274"/>
      <c r="W9355" s="276"/>
    </row>
    <row r="9356" spans="19:23">
      <c r="S9356" s="275"/>
      <c r="T9356" s="274"/>
      <c r="W9356" s="276"/>
    </row>
    <row r="9357" spans="19:23">
      <c r="S9357" s="275"/>
      <c r="T9357" s="274"/>
      <c r="W9357" s="276"/>
    </row>
    <row r="9358" spans="19:23">
      <c r="S9358" s="275"/>
      <c r="T9358" s="274"/>
      <c r="W9358" s="276"/>
    </row>
    <row r="9359" spans="19:23">
      <c r="S9359" s="275"/>
      <c r="T9359" s="274"/>
      <c r="W9359" s="276"/>
    </row>
    <row r="9360" spans="19:23">
      <c r="S9360" s="275"/>
      <c r="T9360" s="274"/>
      <c r="W9360" s="276"/>
    </row>
    <row r="9361" spans="19:23">
      <c r="S9361" s="275"/>
      <c r="T9361" s="274"/>
      <c r="W9361" s="276"/>
    </row>
    <row r="9362" spans="19:23">
      <c r="S9362" s="275"/>
      <c r="T9362" s="274"/>
      <c r="W9362" s="276"/>
    </row>
    <row r="9363" spans="19:23">
      <c r="S9363" s="275"/>
      <c r="T9363" s="274"/>
      <c r="W9363" s="276"/>
    </row>
    <row r="9364" spans="19:23">
      <c r="S9364" s="275"/>
      <c r="T9364" s="274"/>
      <c r="W9364" s="276"/>
    </row>
    <row r="9365" spans="19:23">
      <c r="S9365" s="275"/>
      <c r="T9365" s="274"/>
      <c r="W9365" s="276"/>
    </row>
    <row r="9366" spans="19:23">
      <c r="S9366" s="275"/>
      <c r="T9366" s="274"/>
      <c r="W9366" s="276"/>
    </row>
    <row r="9367" spans="19:23">
      <c r="S9367" s="275"/>
      <c r="T9367" s="274"/>
      <c r="W9367" s="276"/>
    </row>
    <row r="9368" spans="19:23">
      <c r="S9368" s="275"/>
      <c r="T9368" s="274"/>
      <c r="W9368" s="276"/>
    </row>
    <row r="9369" spans="19:23">
      <c r="S9369" s="275"/>
      <c r="T9369" s="274"/>
      <c r="W9369" s="276"/>
    </row>
    <row r="9370" spans="19:23">
      <c r="S9370" s="275"/>
      <c r="T9370" s="274"/>
      <c r="W9370" s="276"/>
    </row>
    <row r="9371" spans="19:23">
      <c r="S9371" s="275"/>
      <c r="T9371" s="274"/>
      <c r="W9371" s="276"/>
    </row>
    <row r="9372" spans="19:23">
      <c r="S9372" s="275"/>
      <c r="T9372" s="274"/>
      <c r="W9372" s="276"/>
    </row>
    <row r="9373" spans="19:23">
      <c r="S9373" s="275"/>
      <c r="T9373" s="274"/>
      <c r="W9373" s="276"/>
    </row>
    <row r="9374" spans="19:23">
      <c r="S9374" s="275"/>
      <c r="T9374" s="274"/>
      <c r="W9374" s="276"/>
    </row>
    <row r="9375" spans="19:23">
      <c r="S9375" s="275"/>
      <c r="T9375" s="274"/>
      <c r="W9375" s="276"/>
    </row>
    <row r="9376" spans="19:23">
      <c r="S9376" s="275"/>
      <c r="T9376" s="274"/>
      <c r="W9376" s="276"/>
    </row>
    <row r="9377" spans="19:23">
      <c r="S9377" s="275"/>
      <c r="T9377" s="274"/>
      <c r="W9377" s="276"/>
    </row>
    <row r="9378" spans="19:23">
      <c r="S9378" s="275"/>
      <c r="T9378" s="274"/>
      <c r="W9378" s="276"/>
    </row>
    <row r="9379" spans="19:23">
      <c r="S9379" s="275"/>
      <c r="T9379" s="274"/>
      <c r="W9379" s="276"/>
    </row>
    <row r="9380" spans="19:23">
      <c r="S9380" s="275"/>
      <c r="T9380" s="274"/>
      <c r="W9380" s="276"/>
    </row>
    <row r="9381" spans="19:23">
      <c r="S9381" s="275"/>
      <c r="T9381" s="274"/>
      <c r="W9381" s="276"/>
    </row>
    <row r="9382" spans="19:23">
      <c r="S9382" s="275"/>
      <c r="T9382" s="274"/>
      <c r="W9382" s="276"/>
    </row>
    <row r="9383" spans="19:23">
      <c r="S9383" s="275"/>
      <c r="T9383" s="274"/>
      <c r="W9383" s="276"/>
    </row>
    <row r="9384" spans="19:23">
      <c r="S9384" s="275"/>
      <c r="T9384" s="274"/>
      <c r="W9384" s="276"/>
    </row>
    <row r="9385" spans="19:23">
      <c r="S9385" s="275"/>
      <c r="T9385" s="274"/>
      <c r="W9385" s="276"/>
    </row>
    <row r="9386" spans="19:23">
      <c r="S9386" s="275"/>
      <c r="T9386" s="274"/>
      <c r="W9386" s="276"/>
    </row>
    <row r="9387" spans="19:23">
      <c r="S9387" s="275"/>
      <c r="T9387" s="274"/>
      <c r="W9387" s="276"/>
    </row>
    <row r="9388" spans="19:23">
      <c r="S9388" s="275"/>
      <c r="T9388" s="274"/>
      <c r="W9388" s="276"/>
    </row>
    <row r="9389" spans="19:23">
      <c r="S9389" s="275"/>
      <c r="T9389" s="274"/>
      <c r="W9389" s="276"/>
    </row>
    <row r="9390" spans="19:23">
      <c r="S9390" s="275"/>
      <c r="T9390" s="274"/>
      <c r="W9390" s="276"/>
    </row>
    <row r="9391" spans="19:23">
      <c r="S9391" s="275"/>
      <c r="T9391" s="274"/>
      <c r="W9391" s="276"/>
    </row>
    <row r="9392" spans="19:23">
      <c r="S9392" s="275"/>
      <c r="T9392" s="274"/>
      <c r="W9392" s="276"/>
    </row>
    <row r="9393" spans="19:23">
      <c r="S9393" s="275"/>
      <c r="T9393" s="274"/>
      <c r="W9393" s="276"/>
    </row>
    <row r="9394" spans="19:23">
      <c r="S9394" s="275"/>
      <c r="T9394" s="274"/>
      <c r="W9394" s="276"/>
    </row>
    <row r="9395" spans="19:23">
      <c r="S9395" s="275"/>
      <c r="T9395" s="274"/>
      <c r="W9395" s="276"/>
    </row>
    <row r="9396" spans="19:23">
      <c r="S9396" s="275"/>
      <c r="T9396" s="274"/>
      <c r="W9396" s="276"/>
    </row>
    <row r="9397" spans="19:23">
      <c r="S9397" s="275"/>
      <c r="T9397" s="274"/>
      <c r="W9397" s="276"/>
    </row>
    <row r="9398" spans="19:23">
      <c r="S9398" s="275"/>
      <c r="T9398" s="274"/>
      <c r="W9398" s="276"/>
    </row>
    <row r="9399" spans="19:23">
      <c r="S9399" s="275"/>
      <c r="T9399" s="274"/>
      <c r="W9399" s="276"/>
    </row>
    <row r="9400" spans="19:23">
      <c r="S9400" s="275"/>
      <c r="T9400" s="274"/>
      <c r="W9400" s="276"/>
    </row>
    <row r="9401" spans="19:23">
      <c r="S9401" s="275"/>
      <c r="T9401" s="274"/>
      <c r="W9401" s="276"/>
    </row>
    <row r="9402" spans="19:23">
      <c r="S9402" s="275"/>
      <c r="T9402" s="274"/>
      <c r="W9402" s="276"/>
    </row>
    <row r="9403" spans="19:23">
      <c r="S9403" s="275"/>
      <c r="T9403" s="274"/>
      <c r="W9403" s="276"/>
    </row>
    <row r="9404" spans="19:23">
      <c r="S9404" s="275"/>
      <c r="T9404" s="274"/>
      <c r="W9404" s="276"/>
    </row>
    <row r="9405" spans="19:23">
      <c r="S9405" s="275"/>
      <c r="T9405" s="274"/>
      <c r="W9405" s="276"/>
    </row>
    <row r="9406" spans="19:23">
      <c r="S9406" s="275"/>
      <c r="T9406" s="274"/>
      <c r="W9406" s="276"/>
    </row>
    <row r="9407" spans="19:23">
      <c r="S9407" s="275"/>
      <c r="T9407" s="274"/>
      <c r="W9407" s="276"/>
    </row>
    <row r="9408" spans="19:23">
      <c r="S9408" s="275"/>
      <c r="T9408" s="274"/>
      <c r="W9408" s="276"/>
    </row>
    <row r="9409" spans="19:23">
      <c r="S9409" s="275"/>
      <c r="T9409" s="274"/>
      <c r="W9409" s="276"/>
    </row>
    <row r="9410" spans="19:23">
      <c r="S9410" s="275"/>
      <c r="T9410" s="274"/>
      <c r="W9410" s="276"/>
    </row>
    <row r="9411" spans="19:23">
      <c r="S9411" s="275"/>
      <c r="T9411" s="274"/>
      <c r="W9411" s="276"/>
    </row>
    <row r="9412" spans="19:23">
      <c r="S9412" s="275"/>
      <c r="T9412" s="274"/>
      <c r="W9412" s="276"/>
    </row>
    <row r="9413" spans="19:23">
      <c r="S9413" s="275"/>
      <c r="T9413" s="274"/>
      <c r="W9413" s="276"/>
    </row>
    <row r="9414" spans="19:23">
      <c r="S9414" s="275"/>
      <c r="T9414" s="274"/>
      <c r="W9414" s="276"/>
    </row>
    <row r="9415" spans="19:23">
      <c r="S9415" s="275"/>
      <c r="T9415" s="274"/>
      <c r="W9415" s="276"/>
    </row>
    <row r="9416" spans="19:23">
      <c r="S9416" s="275"/>
      <c r="T9416" s="274"/>
      <c r="W9416" s="276"/>
    </row>
    <row r="9417" spans="19:23">
      <c r="S9417" s="275"/>
      <c r="T9417" s="274"/>
      <c r="W9417" s="276"/>
    </row>
    <row r="9418" spans="19:23">
      <c r="S9418" s="275"/>
      <c r="T9418" s="274"/>
      <c r="W9418" s="276"/>
    </row>
    <row r="9419" spans="19:23">
      <c r="S9419" s="275"/>
      <c r="T9419" s="274"/>
      <c r="W9419" s="276"/>
    </row>
    <row r="9420" spans="19:23">
      <c r="S9420" s="275"/>
      <c r="T9420" s="274"/>
      <c r="W9420" s="276"/>
    </row>
    <row r="9421" spans="19:23">
      <c r="S9421" s="275"/>
      <c r="T9421" s="274"/>
      <c r="W9421" s="276"/>
    </row>
    <row r="9422" spans="19:23">
      <c r="S9422" s="275"/>
      <c r="T9422" s="274"/>
      <c r="W9422" s="276"/>
    </row>
    <row r="9423" spans="19:23">
      <c r="S9423" s="275"/>
      <c r="T9423" s="274"/>
      <c r="W9423" s="276"/>
    </row>
    <row r="9424" spans="19:23">
      <c r="S9424" s="275"/>
      <c r="T9424" s="274"/>
      <c r="W9424" s="276"/>
    </row>
    <row r="9425" spans="19:23">
      <c r="S9425" s="275"/>
      <c r="T9425" s="274"/>
      <c r="W9425" s="276"/>
    </row>
    <row r="9426" spans="19:23">
      <c r="S9426" s="275"/>
      <c r="T9426" s="274"/>
      <c r="W9426" s="276"/>
    </row>
    <row r="9427" spans="19:23">
      <c r="S9427" s="275"/>
      <c r="T9427" s="274"/>
      <c r="W9427" s="276"/>
    </row>
    <row r="9428" spans="19:23">
      <c r="S9428" s="275"/>
      <c r="T9428" s="274"/>
      <c r="W9428" s="276"/>
    </row>
    <row r="9429" spans="19:23">
      <c r="S9429" s="275"/>
      <c r="T9429" s="274"/>
      <c r="W9429" s="276"/>
    </row>
    <row r="9430" spans="19:23">
      <c r="S9430" s="275"/>
      <c r="T9430" s="274"/>
      <c r="W9430" s="276"/>
    </row>
    <row r="9431" spans="19:23">
      <c r="S9431" s="275"/>
      <c r="T9431" s="274"/>
      <c r="W9431" s="276"/>
    </row>
    <row r="9432" spans="19:23">
      <c r="S9432" s="275"/>
      <c r="T9432" s="274"/>
      <c r="W9432" s="276"/>
    </row>
    <row r="9433" spans="19:23">
      <c r="S9433" s="275"/>
      <c r="T9433" s="274"/>
      <c r="W9433" s="276"/>
    </row>
    <row r="9434" spans="19:23">
      <c r="S9434" s="275"/>
      <c r="T9434" s="274"/>
      <c r="W9434" s="276"/>
    </row>
    <row r="9435" spans="19:23">
      <c r="S9435" s="275"/>
      <c r="T9435" s="274"/>
      <c r="W9435" s="276"/>
    </row>
    <row r="9436" spans="19:23">
      <c r="S9436" s="275"/>
      <c r="T9436" s="274"/>
      <c r="W9436" s="276"/>
    </row>
    <row r="9437" spans="19:23">
      <c r="S9437" s="275"/>
      <c r="T9437" s="274"/>
      <c r="W9437" s="276"/>
    </row>
    <row r="9438" spans="19:23">
      <c r="S9438" s="275"/>
      <c r="T9438" s="274"/>
      <c r="W9438" s="276"/>
    </row>
    <row r="9439" spans="19:23">
      <c r="S9439" s="275"/>
      <c r="T9439" s="274"/>
      <c r="W9439" s="276"/>
    </row>
    <row r="9440" spans="19:23">
      <c r="S9440" s="275"/>
      <c r="T9440" s="274"/>
      <c r="W9440" s="276"/>
    </row>
    <row r="9441" spans="19:23">
      <c r="S9441" s="275"/>
      <c r="T9441" s="274"/>
      <c r="W9441" s="276"/>
    </row>
    <row r="9442" spans="19:23">
      <c r="S9442" s="275"/>
      <c r="T9442" s="274"/>
      <c r="W9442" s="276"/>
    </row>
    <row r="9443" spans="19:23">
      <c r="S9443" s="275"/>
      <c r="T9443" s="274"/>
      <c r="W9443" s="276"/>
    </row>
    <row r="9444" spans="19:23">
      <c r="S9444" s="275"/>
      <c r="T9444" s="274"/>
      <c r="W9444" s="276"/>
    </row>
    <row r="9445" spans="19:23">
      <c r="S9445" s="275"/>
      <c r="T9445" s="274"/>
      <c r="W9445" s="276"/>
    </row>
    <row r="9446" spans="19:23">
      <c r="S9446" s="275"/>
      <c r="T9446" s="274"/>
      <c r="W9446" s="276"/>
    </row>
    <row r="9447" spans="19:23">
      <c r="S9447" s="275"/>
      <c r="T9447" s="274"/>
      <c r="W9447" s="276"/>
    </row>
    <row r="9448" spans="19:23">
      <c r="S9448" s="275"/>
      <c r="T9448" s="274"/>
      <c r="W9448" s="276"/>
    </row>
    <row r="9449" spans="19:23">
      <c r="S9449" s="275"/>
      <c r="T9449" s="274"/>
      <c r="W9449" s="276"/>
    </row>
    <row r="9450" spans="19:23">
      <c r="S9450" s="275"/>
      <c r="T9450" s="274"/>
      <c r="W9450" s="276"/>
    </row>
    <row r="9451" spans="19:23">
      <c r="S9451" s="275"/>
      <c r="T9451" s="274"/>
      <c r="W9451" s="276"/>
    </row>
    <row r="9452" spans="19:23">
      <c r="S9452" s="275"/>
      <c r="T9452" s="274"/>
      <c r="W9452" s="276"/>
    </row>
    <row r="9453" spans="19:23">
      <c r="S9453" s="275"/>
      <c r="T9453" s="274"/>
      <c r="W9453" s="276"/>
    </row>
    <row r="9454" spans="19:23">
      <c r="S9454" s="275"/>
      <c r="T9454" s="274"/>
      <c r="W9454" s="276"/>
    </row>
    <row r="9455" spans="19:23">
      <c r="S9455" s="275"/>
      <c r="T9455" s="274"/>
      <c r="W9455" s="276"/>
    </row>
    <row r="9456" spans="19:23">
      <c r="S9456" s="275"/>
      <c r="T9456" s="274"/>
      <c r="W9456" s="276"/>
    </row>
    <row r="9457" spans="19:23">
      <c r="S9457" s="275"/>
      <c r="T9457" s="274"/>
      <c r="W9457" s="276"/>
    </row>
    <row r="9458" spans="19:23">
      <c r="S9458" s="275"/>
      <c r="T9458" s="274"/>
      <c r="W9458" s="276"/>
    </row>
    <row r="9459" spans="19:23">
      <c r="S9459" s="275"/>
      <c r="T9459" s="274"/>
      <c r="W9459" s="276"/>
    </row>
    <row r="9460" spans="19:23">
      <c r="S9460" s="275"/>
      <c r="T9460" s="274"/>
      <c r="W9460" s="276"/>
    </row>
    <row r="9461" spans="19:23">
      <c r="S9461" s="275"/>
      <c r="T9461" s="274"/>
      <c r="W9461" s="276"/>
    </row>
    <row r="9462" spans="19:23">
      <c r="S9462" s="275"/>
      <c r="T9462" s="274"/>
      <c r="W9462" s="276"/>
    </row>
    <row r="9463" spans="19:23">
      <c r="S9463" s="275"/>
      <c r="T9463" s="274"/>
      <c r="W9463" s="276"/>
    </row>
    <row r="9464" spans="19:23">
      <c r="S9464" s="275"/>
      <c r="T9464" s="274"/>
      <c r="W9464" s="276"/>
    </row>
    <row r="9465" spans="19:23">
      <c r="S9465" s="275"/>
      <c r="T9465" s="274"/>
      <c r="W9465" s="276"/>
    </row>
    <row r="9466" spans="19:23">
      <c r="S9466" s="275"/>
      <c r="T9466" s="274"/>
      <c r="W9466" s="276"/>
    </row>
    <row r="9467" spans="19:23">
      <c r="S9467" s="275"/>
      <c r="T9467" s="274"/>
      <c r="W9467" s="276"/>
    </row>
    <row r="9468" spans="19:23">
      <c r="S9468" s="275"/>
      <c r="T9468" s="274"/>
      <c r="W9468" s="276"/>
    </row>
    <row r="9469" spans="19:23">
      <c r="S9469" s="275"/>
      <c r="T9469" s="274"/>
      <c r="W9469" s="276"/>
    </row>
    <row r="9470" spans="19:23">
      <c r="S9470" s="275"/>
      <c r="T9470" s="274"/>
      <c r="W9470" s="276"/>
    </row>
    <row r="9471" spans="19:23">
      <c r="S9471" s="275"/>
      <c r="T9471" s="274"/>
      <c r="W9471" s="276"/>
    </row>
    <row r="9472" spans="19:23">
      <c r="S9472" s="275"/>
      <c r="T9472" s="274"/>
      <c r="W9472" s="276"/>
    </row>
    <row r="9473" spans="19:23">
      <c r="S9473" s="275"/>
      <c r="T9473" s="274"/>
      <c r="W9473" s="276"/>
    </row>
    <row r="9474" spans="19:23">
      <c r="S9474" s="275"/>
      <c r="T9474" s="274"/>
      <c r="W9474" s="276"/>
    </row>
    <row r="9475" spans="19:23">
      <c r="S9475" s="275"/>
      <c r="T9475" s="274"/>
      <c r="W9475" s="276"/>
    </row>
    <row r="9476" spans="19:23">
      <c r="S9476" s="275"/>
      <c r="T9476" s="274"/>
      <c r="W9476" s="276"/>
    </row>
    <row r="9477" spans="19:23">
      <c r="S9477" s="275"/>
      <c r="T9477" s="274"/>
      <c r="W9477" s="276"/>
    </row>
    <row r="9478" spans="19:23">
      <c r="S9478" s="275"/>
      <c r="T9478" s="274"/>
      <c r="W9478" s="276"/>
    </row>
    <row r="9479" spans="19:23">
      <c r="S9479" s="275"/>
      <c r="T9479" s="274"/>
      <c r="W9479" s="276"/>
    </row>
    <row r="9480" spans="19:23">
      <c r="S9480" s="275"/>
      <c r="T9480" s="274"/>
      <c r="W9480" s="276"/>
    </row>
    <row r="9481" spans="19:23">
      <c r="S9481" s="275"/>
      <c r="T9481" s="274"/>
      <c r="W9481" s="276"/>
    </row>
    <row r="9482" spans="19:23">
      <c r="S9482" s="275"/>
      <c r="T9482" s="274"/>
      <c r="W9482" s="276"/>
    </row>
    <row r="9483" spans="19:23">
      <c r="S9483" s="275"/>
      <c r="T9483" s="274"/>
      <c r="W9483" s="276"/>
    </row>
    <row r="9484" spans="19:23">
      <c r="S9484" s="275"/>
      <c r="T9484" s="274"/>
      <c r="W9484" s="276"/>
    </row>
    <row r="9485" spans="19:23">
      <c r="S9485" s="275"/>
      <c r="T9485" s="274"/>
      <c r="W9485" s="276"/>
    </row>
    <row r="9486" spans="19:23">
      <c r="S9486" s="275"/>
      <c r="T9486" s="274"/>
      <c r="W9486" s="276"/>
    </row>
    <row r="9487" spans="19:23">
      <c r="S9487" s="275"/>
      <c r="T9487" s="274"/>
      <c r="W9487" s="276"/>
    </row>
    <row r="9488" spans="19:23">
      <c r="S9488" s="275"/>
      <c r="T9488" s="274"/>
      <c r="W9488" s="276"/>
    </row>
    <row r="9489" spans="19:23">
      <c r="S9489" s="275"/>
      <c r="T9489" s="274"/>
      <c r="W9489" s="276"/>
    </row>
    <row r="9490" spans="19:23">
      <c r="S9490" s="275"/>
      <c r="T9490" s="274"/>
      <c r="W9490" s="276"/>
    </row>
    <row r="9491" spans="19:23">
      <c r="S9491" s="275"/>
      <c r="T9491" s="274"/>
      <c r="W9491" s="276"/>
    </row>
    <row r="9492" spans="19:23">
      <c r="S9492" s="275"/>
      <c r="T9492" s="274"/>
      <c r="W9492" s="276"/>
    </row>
    <row r="9493" spans="19:23">
      <c r="S9493" s="275"/>
      <c r="T9493" s="274"/>
      <c r="W9493" s="276"/>
    </row>
    <row r="9494" spans="19:23">
      <c r="S9494" s="275"/>
      <c r="T9494" s="274"/>
      <c r="W9494" s="276"/>
    </row>
    <row r="9495" spans="19:23">
      <c r="S9495" s="275"/>
      <c r="T9495" s="274"/>
      <c r="W9495" s="276"/>
    </row>
    <row r="9496" spans="19:23">
      <c r="S9496" s="275"/>
      <c r="T9496" s="274"/>
      <c r="W9496" s="276"/>
    </row>
    <row r="9497" spans="19:23">
      <c r="S9497" s="275"/>
      <c r="T9497" s="274"/>
      <c r="W9497" s="276"/>
    </row>
    <row r="9498" spans="19:23">
      <c r="S9498" s="275"/>
      <c r="T9498" s="274"/>
      <c r="W9498" s="276"/>
    </row>
    <row r="9499" spans="19:23">
      <c r="S9499" s="275"/>
      <c r="T9499" s="274"/>
      <c r="W9499" s="276"/>
    </row>
    <row r="9500" spans="19:23">
      <c r="S9500" s="275"/>
      <c r="T9500" s="274"/>
      <c r="W9500" s="276"/>
    </row>
    <row r="9501" spans="19:23">
      <c r="S9501" s="275"/>
      <c r="T9501" s="274"/>
      <c r="W9501" s="276"/>
    </row>
    <row r="9502" spans="19:23">
      <c r="S9502" s="275"/>
      <c r="T9502" s="274"/>
      <c r="W9502" s="276"/>
    </row>
    <row r="9503" spans="19:23">
      <c r="S9503" s="275"/>
      <c r="T9503" s="274"/>
      <c r="W9503" s="276"/>
    </row>
    <row r="9504" spans="19:23">
      <c r="S9504" s="275"/>
      <c r="T9504" s="274"/>
      <c r="W9504" s="276"/>
    </row>
    <row r="9505" spans="19:23">
      <c r="S9505" s="275"/>
      <c r="T9505" s="274"/>
      <c r="W9505" s="276"/>
    </row>
    <row r="9506" spans="19:23">
      <c r="S9506" s="275"/>
      <c r="T9506" s="274"/>
      <c r="W9506" s="276"/>
    </row>
    <row r="9507" spans="19:23">
      <c r="S9507" s="275"/>
      <c r="T9507" s="274"/>
      <c r="W9507" s="276"/>
    </row>
    <row r="9508" spans="19:23">
      <c r="S9508" s="275"/>
      <c r="T9508" s="274"/>
      <c r="W9508" s="276"/>
    </row>
    <row r="9509" spans="19:23">
      <c r="S9509" s="275"/>
      <c r="T9509" s="274"/>
      <c r="W9509" s="276"/>
    </row>
    <row r="9510" spans="19:23">
      <c r="S9510" s="275"/>
      <c r="T9510" s="274"/>
      <c r="W9510" s="276"/>
    </row>
    <row r="9511" spans="19:23">
      <c r="S9511" s="275"/>
      <c r="T9511" s="274"/>
      <c r="W9511" s="276"/>
    </row>
    <row r="9512" spans="19:23">
      <c r="S9512" s="275"/>
      <c r="T9512" s="274"/>
      <c r="W9512" s="276"/>
    </row>
    <row r="9513" spans="19:23">
      <c r="S9513" s="275"/>
      <c r="T9513" s="274"/>
      <c r="W9513" s="276"/>
    </row>
    <row r="9514" spans="19:23">
      <c r="S9514" s="275"/>
      <c r="T9514" s="274"/>
      <c r="W9514" s="276"/>
    </row>
    <row r="9515" spans="19:23">
      <c r="S9515" s="275"/>
      <c r="T9515" s="274"/>
      <c r="W9515" s="276"/>
    </row>
    <row r="9516" spans="19:23">
      <c r="S9516" s="275"/>
      <c r="T9516" s="274"/>
      <c r="W9516" s="276"/>
    </row>
    <row r="9517" spans="19:23">
      <c r="S9517" s="275"/>
      <c r="T9517" s="274"/>
      <c r="W9517" s="276"/>
    </row>
    <row r="9518" spans="19:23">
      <c r="S9518" s="275"/>
      <c r="T9518" s="274"/>
      <c r="W9518" s="276"/>
    </row>
    <row r="9519" spans="19:23">
      <c r="S9519" s="275"/>
      <c r="T9519" s="274"/>
      <c r="W9519" s="276"/>
    </row>
    <row r="9520" spans="19:23">
      <c r="S9520" s="275"/>
      <c r="T9520" s="274"/>
      <c r="W9520" s="276"/>
    </row>
    <row r="9521" spans="19:23">
      <c r="S9521" s="275"/>
      <c r="T9521" s="274"/>
      <c r="W9521" s="276"/>
    </row>
    <row r="9522" spans="19:23">
      <c r="S9522" s="275"/>
      <c r="T9522" s="274"/>
      <c r="W9522" s="276"/>
    </row>
    <row r="9523" spans="19:23">
      <c r="S9523" s="275"/>
      <c r="T9523" s="274"/>
      <c r="W9523" s="276"/>
    </row>
    <row r="9524" spans="19:23">
      <c r="S9524" s="275"/>
      <c r="T9524" s="274"/>
      <c r="W9524" s="276"/>
    </row>
    <row r="9525" spans="19:23">
      <c r="S9525" s="275"/>
      <c r="T9525" s="274"/>
      <c r="W9525" s="276"/>
    </row>
    <row r="9526" spans="19:23">
      <c r="S9526" s="275"/>
      <c r="T9526" s="274"/>
      <c r="W9526" s="276"/>
    </row>
    <row r="9527" spans="19:23">
      <c r="S9527" s="275"/>
      <c r="T9527" s="274"/>
      <c r="W9527" s="276"/>
    </row>
    <row r="9528" spans="19:23">
      <c r="S9528" s="275"/>
      <c r="T9528" s="274"/>
      <c r="W9528" s="276"/>
    </row>
    <row r="9529" spans="19:23">
      <c r="S9529" s="275"/>
      <c r="T9529" s="274"/>
      <c r="W9529" s="276"/>
    </row>
    <row r="9530" spans="19:23">
      <c r="S9530" s="275"/>
      <c r="T9530" s="274"/>
      <c r="W9530" s="276"/>
    </row>
    <row r="9531" spans="19:23">
      <c r="S9531" s="275"/>
      <c r="T9531" s="274"/>
      <c r="W9531" s="276"/>
    </row>
    <row r="9532" spans="19:23">
      <c r="S9532" s="275"/>
      <c r="T9532" s="274"/>
      <c r="W9532" s="276"/>
    </row>
    <row r="9533" spans="19:23">
      <c r="S9533" s="275"/>
      <c r="T9533" s="274"/>
      <c r="W9533" s="276"/>
    </row>
    <row r="9534" spans="19:23">
      <c r="S9534" s="275"/>
      <c r="T9534" s="274"/>
      <c r="W9534" s="276"/>
    </row>
    <row r="9535" spans="19:23">
      <c r="S9535" s="275"/>
      <c r="T9535" s="274"/>
      <c r="W9535" s="276"/>
    </row>
    <row r="9536" spans="19:23">
      <c r="S9536" s="275"/>
      <c r="T9536" s="274"/>
      <c r="W9536" s="276"/>
    </row>
    <row r="9537" spans="19:23">
      <c r="S9537" s="275"/>
      <c r="T9537" s="274"/>
      <c r="W9537" s="276"/>
    </row>
    <row r="9538" spans="19:23">
      <c r="S9538" s="275"/>
      <c r="T9538" s="274"/>
      <c r="W9538" s="276"/>
    </row>
    <row r="9539" spans="19:23">
      <c r="S9539" s="275"/>
      <c r="T9539" s="274"/>
      <c r="W9539" s="276"/>
    </row>
    <row r="9540" spans="19:23">
      <c r="S9540" s="275"/>
      <c r="T9540" s="274"/>
      <c r="W9540" s="276"/>
    </row>
    <row r="9541" spans="19:23">
      <c r="S9541" s="275"/>
      <c r="T9541" s="274"/>
      <c r="W9541" s="276"/>
    </row>
    <row r="9542" spans="19:23">
      <c r="S9542" s="275"/>
      <c r="T9542" s="274"/>
      <c r="W9542" s="276"/>
    </row>
    <row r="9543" spans="19:23">
      <c r="S9543" s="275"/>
      <c r="T9543" s="274"/>
      <c r="W9543" s="276"/>
    </row>
    <row r="9544" spans="19:23">
      <c r="S9544" s="275"/>
      <c r="T9544" s="274"/>
      <c r="W9544" s="276"/>
    </row>
    <row r="9545" spans="19:23">
      <c r="S9545" s="275"/>
      <c r="T9545" s="274"/>
      <c r="W9545" s="276"/>
    </row>
    <row r="9546" spans="19:23">
      <c r="S9546" s="275"/>
      <c r="T9546" s="274"/>
      <c r="W9546" s="276"/>
    </row>
    <row r="9547" spans="19:23">
      <c r="S9547" s="275"/>
      <c r="T9547" s="274"/>
      <c r="W9547" s="276"/>
    </row>
    <row r="9548" spans="19:23">
      <c r="S9548" s="275"/>
      <c r="T9548" s="274"/>
      <c r="W9548" s="276"/>
    </row>
    <row r="9549" spans="19:23">
      <c r="S9549" s="275"/>
      <c r="T9549" s="274"/>
      <c r="W9549" s="276"/>
    </row>
    <row r="9550" spans="19:23">
      <c r="S9550" s="275"/>
      <c r="T9550" s="274"/>
      <c r="W9550" s="276"/>
    </row>
    <row r="9551" spans="19:23">
      <c r="S9551" s="275"/>
      <c r="T9551" s="274"/>
      <c r="W9551" s="276"/>
    </row>
    <row r="9552" spans="19:23">
      <c r="S9552" s="275"/>
      <c r="T9552" s="274"/>
      <c r="W9552" s="276"/>
    </row>
    <row r="9553" spans="19:23">
      <c r="S9553" s="275"/>
      <c r="T9553" s="274"/>
      <c r="W9553" s="276"/>
    </row>
    <row r="9554" spans="19:23">
      <c r="S9554" s="275"/>
      <c r="T9554" s="274"/>
      <c r="W9554" s="276"/>
    </row>
    <row r="9555" spans="19:23">
      <c r="S9555" s="275"/>
      <c r="T9555" s="274"/>
      <c r="W9555" s="276"/>
    </row>
    <row r="9556" spans="19:23">
      <c r="S9556" s="275"/>
      <c r="T9556" s="274"/>
      <c r="W9556" s="276"/>
    </row>
    <row r="9557" spans="19:23">
      <c r="S9557" s="275"/>
      <c r="T9557" s="274"/>
      <c r="W9557" s="276"/>
    </row>
    <row r="9558" spans="19:23">
      <c r="S9558" s="275"/>
      <c r="T9558" s="274"/>
      <c r="W9558" s="276"/>
    </row>
    <row r="9559" spans="19:23">
      <c r="S9559" s="275"/>
      <c r="T9559" s="274"/>
      <c r="W9559" s="276"/>
    </row>
    <row r="9560" spans="19:23">
      <c r="S9560" s="275"/>
      <c r="T9560" s="274"/>
      <c r="W9560" s="276"/>
    </row>
    <row r="9561" spans="19:23">
      <c r="S9561" s="275"/>
      <c r="T9561" s="274"/>
      <c r="W9561" s="276"/>
    </row>
    <row r="9562" spans="19:23">
      <c r="S9562" s="275"/>
      <c r="T9562" s="274"/>
      <c r="W9562" s="276"/>
    </row>
    <row r="9563" spans="19:23">
      <c r="S9563" s="275"/>
      <c r="T9563" s="274"/>
      <c r="W9563" s="276"/>
    </row>
    <row r="9564" spans="19:23">
      <c r="S9564" s="275"/>
      <c r="T9564" s="274"/>
      <c r="W9564" s="276"/>
    </row>
    <row r="9565" spans="19:23">
      <c r="S9565" s="275"/>
      <c r="T9565" s="274"/>
      <c r="W9565" s="276"/>
    </row>
    <row r="9566" spans="19:23">
      <c r="S9566" s="275"/>
      <c r="T9566" s="274"/>
      <c r="W9566" s="276"/>
    </row>
    <row r="9567" spans="19:23">
      <c r="S9567" s="275"/>
      <c r="T9567" s="274"/>
      <c r="W9567" s="276"/>
    </row>
    <row r="9568" spans="19:23">
      <c r="S9568" s="275"/>
      <c r="T9568" s="274"/>
      <c r="W9568" s="276"/>
    </row>
    <row r="9569" spans="19:23">
      <c r="S9569" s="275"/>
      <c r="T9569" s="274"/>
      <c r="W9569" s="276"/>
    </row>
    <row r="9570" spans="19:23">
      <c r="S9570" s="275"/>
      <c r="T9570" s="274"/>
      <c r="W9570" s="276"/>
    </row>
    <row r="9571" spans="19:23">
      <c r="S9571" s="275"/>
      <c r="T9571" s="274"/>
      <c r="W9571" s="276"/>
    </row>
    <row r="9572" spans="19:23">
      <c r="S9572" s="275"/>
      <c r="T9572" s="274"/>
      <c r="W9572" s="276"/>
    </row>
    <row r="9573" spans="19:23">
      <c r="S9573" s="275"/>
      <c r="T9573" s="274"/>
      <c r="W9573" s="276"/>
    </row>
    <row r="9574" spans="19:23">
      <c r="S9574" s="275"/>
      <c r="T9574" s="274"/>
      <c r="W9574" s="276"/>
    </row>
    <row r="9575" spans="19:23">
      <c r="S9575" s="275"/>
      <c r="T9575" s="274"/>
      <c r="W9575" s="276"/>
    </row>
    <row r="9576" spans="19:23">
      <c r="S9576" s="275"/>
      <c r="T9576" s="274"/>
      <c r="W9576" s="276"/>
    </row>
    <row r="9577" spans="19:23">
      <c r="S9577" s="275"/>
      <c r="T9577" s="274"/>
      <c r="W9577" s="276"/>
    </row>
    <row r="9578" spans="19:23">
      <c r="S9578" s="275"/>
      <c r="T9578" s="274"/>
      <c r="W9578" s="276"/>
    </row>
    <row r="9579" spans="19:23">
      <c r="S9579" s="275"/>
      <c r="T9579" s="274"/>
      <c r="W9579" s="276"/>
    </row>
    <row r="9580" spans="19:23">
      <c r="S9580" s="275"/>
      <c r="T9580" s="274"/>
      <c r="W9580" s="276"/>
    </row>
    <row r="9581" spans="19:23">
      <c r="S9581" s="275"/>
      <c r="T9581" s="274"/>
      <c r="W9581" s="276"/>
    </row>
    <row r="9582" spans="19:23">
      <c r="S9582" s="275"/>
      <c r="T9582" s="274"/>
      <c r="W9582" s="276"/>
    </row>
    <row r="9583" spans="19:23">
      <c r="S9583" s="275"/>
      <c r="T9583" s="274"/>
      <c r="W9583" s="276"/>
    </row>
    <row r="9584" spans="19:23">
      <c r="S9584" s="275"/>
      <c r="T9584" s="274"/>
      <c r="W9584" s="276"/>
    </row>
    <row r="9585" spans="19:23">
      <c r="S9585" s="275"/>
      <c r="T9585" s="274"/>
      <c r="W9585" s="276"/>
    </row>
    <row r="9586" spans="19:23">
      <c r="S9586" s="275"/>
      <c r="T9586" s="274"/>
      <c r="W9586" s="276"/>
    </row>
    <row r="9587" spans="19:23">
      <c r="S9587" s="275"/>
      <c r="T9587" s="274"/>
      <c r="W9587" s="276"/>
    </row>
    <row r="9588" spans="19:23">
      <c r="S9588" s="275"/>
      <c r="T9588" s="274"/>
      <c r="W9588" s="276"/>
    </row>
    <row r="9589" spans="19:23">
      <c r="S9589" s="275"/>
      <c r="T9589" s="274"/>
      <c r="W9589" s="276"/>
    </row>
    <row r="9590" spans="19:23">
      <c r="S9590" s="275"/>
      <c r="T9590" s="274"/>
      <c r="W9590" s="276"/>
    </row>
    <row r="9591" spans="19:23">
      <c r="S9591" s="275"/>
      <c r="T9591" s="274"/>
      <c r="W9591" s="276"/>
    </row>
    <row r="9592" spans="19:23">
      <c r="S9592" s="275"/>
      <c r="T9592" s="274"/>
      <c r="W9592" s="276"/>
    </row>
    <row r="9593" spans="19:23">
      <c r="S9593" s="275"/>
      <c r="T9593" s="274"/>
      <c r="W9593" s="276"/>
    </row>
    <row r="9594" spans="19:23">
      <c r="S9594" s="275"/>
      <c r="T9594" s="274"/>
      <c r="W9594" s="276"/>
    </row>
    <row r="9595" spans="19:23">
      <c r="S9595" s="275"/>
      <c r="T9595" s="274"/>
      <c r="W9595" s="276"/>
    </row>
    <row r="9596" spans="19:23">
      <c r="S9596" s="275"/>
      <c r="T9596" s="274"/>
      <c r="W9596" s="276"/>
    </row>
    <row r="9597" spans="19:23">
      <c r="S9597" s="275"/>
      <c r="T9597" s="274"/>
      <c r="W9597" s="276"/>
    </row>
    <row r="9598" spans="19:23">
      <c r="S9598" s="275"/>
      <c r="T9598" s="274"/>
      <c r="W9598" s="276"/>
    </row>
    <row r="9599" spans="19:23">
      <c r="S9599" s="275"/>
      <c r="T9599" s="274"/>
      <c r="W9599" s="276"/>
    </row>
    <row r="9600" spans="19:23">
      <c r="S9600" s="275"/>
      <c r="T9600" s="274"/>
      <c r="W9600" s="276"/>
    </row>
    <row r="9601" spans="19:23">
      <c r="S9601" s="275"/>
      <c r="T9601" s="274"/>
      <c r="W9601" s="276"/>
    </row>
    <row r="9602" spans="19:23">
      <c r="S9602" s="275"/>
      <c r="T9602" s="274"/>
      <c r="W9602" s="276"/>
    </row>
    <row r="9603" spans="19:23">
      <c r="S9603" s="275"/>
      <c r="T9603" s="274"/>
      <c r="W9603" s="276"/>
    </row>
    <row r="9604" spans="19:23">
      <c r="S9604" s="275"/>
      <c r="T9604" s="274"/>
      <c r="W9604" s="276"/>
    </row>
    <row r="9605" spans="19:23">
      <c r="S9605" s="275"/>
      <c r="T9605" s="274"/>
      <c r="W9605" s="276"/>
    </row>
    <row r="9606" spans="19:23">
      <c r="S9606" s="275"/>
      <c r="T9606" s="274"/>
      <c r="W9606" s="276"/>
    </row>
    <row r="9607" spans="19:23">
      <c r="S9607" s="275"/>
      <c r="T9607" s="274"/>
      <c r="W9607" s="276"/>
    </row>
    <row r="9608" spans="19:23">
      <c r="S9608" s="275"/>
      <c r="T9608" s="274"/>
      <c r="W9608" s="276"/>
    </row>
    <row r="9609" spans="19:23">
      <c r="S9609" s="275"/>
      <c r="T9609" s="274"/>
      <c r="W9609" s="276"/>
    </row>
    <row r="9610" spans="19:23">
      <c r="S9610" s="275"/>
      <c r="T9610" s="274"/>
      <c r="W9610" s="276"/>
    </row>
    <row r="9611" spans="19:23">
      <c r="S9611" s="275"/>
      <c r="T9611" s="274"/>
      <c r="W9611" s="276"/>
    </row>
    <row r="9612" spans="19:23">
      <c r="S9612" s="275"/>
      <c r="T9612" s="274"/>
      <c r="W9612" s="276"/>
    </row>
    <row r="9613" spans="19:23">
      <c r="S9613" s="275"/>
      <c r="T9613" s="274"/>
      <c r="W9613" s="276"/>
    </row>
    <row r="9614" spans="19:23">
      <c r="S9614" s="275"/>
      <c r="T9614" s="274"/>
      <c r="W9614" s="276"/>
    </row>
    <row r="9615" spans="19:23">
      <c r="S9615" s="275"/>
      <c r="T9615" s="274"/>
      <c r="W9615" s="276"/>
    </row>
    <row r="9616" spans="19:23">
      <c r="S9616" s="275"/>
      <c r="T9616" s="274"/>
      <c r="W9616" s="276"/>
    </row>
    <row r="9617" spans="19:23">
      <c r="S9617" s="275"/>
      <c r="T9617" s="274"/>
      <c r="W9617" s="276"/>
    </row>
    <row r="9618" spans="19:23">
      <c r="S9618" s="275"/>
      <c r="T9618" s="274"/>
      <c r="W9618" s="276"/>
    </row>
    <row r="9619" spans="19:23">
      <c r="S9619" s="275"/>
      <c r="T9619" s="274"/>
      <c r="W9619" s="276"/>
    </row>
    <row r="9620" spans="19:23">
      <c r="S9620" s="275"/>
      <c r="T9620" s="274"/>
      <c r="W9620" s="276"/>
    </row>
    <row r="9621" spans="19:23">
      <c r="S9621" s="275"/>
      <c r="T9621" s="274"/>
      <c r="W9621" s="276"/>
    </row>
    <row r="9622" spans="19:23">
      <c r="S9622" s="275"/>
      <c r="T9622" s="274"/>
      <c r="W9622" s="276"/>
    </row>
    <row r="9623" spans="19:23">
      <c r="S9623" s="275"/>
      <c r="T9623" s="274"/>
      <c r="W9623" s="276"/>
    </row>
    <row r="9624" spans="19:23">
      <c r="S9624" s="275"/>
      <c r="T9624" s="274"/>
      <c r="W9624" s="276"/>
    </row>
    <row r="9625" spans="19:23">
      <c r="S9625" s="275"/>
      <c r="T9625" s="274"/>
      <c r="W9625" s="276"/>
    </row>
    <row r="9626" spans="19:23">
      <c r="S9626" s="275"/>
      <c r="T9626" s="274"/>
      <c r="W9626" s="276"/>
    </row>
    <row r="9627" spans="19:23">
      <c r="S9627" s="275"/>
      <c r="T9627" s="274"/>
      <c r="W9627" s="276"/>
    </row>
    <row r="9628" spans="19:23">
      <c r="S9628" s="275"/>
      <c r="T9628" s="274"/>
      <c r="W9628" s="276"/>
    </row>
    <row r="9629" spans="19:23">
      <c r="S9629" s="275"/>
      <c r="T9629" s="274"/>
      <c r="W9629" s="276"/>
    </row>
    <row r="9630" spans="19:23">
      <c r="S9630" s="275"/>
      <c r="T9630" s="274"/>
      <c r="W9630" s="276"/>
    </row>
    <row r="9631" spans="19:23">
      <c r="S9631" s="275"/>
      <c r="T9631" s="274"/>
      <c r="W9631" s="276"/>
    </row>
    <row r="9632" spans="19:23">
      <c r="S9632" s="275"/>
      <c r="T9632" s="274"/>
      <c r="W9632" s="276"/>
    </row>
    <row r="9633" spans="19:23">
      <c r="S9633" s="275"/>
      <c r="T9633" s="274"/>
      <c r="W9633" s="276"/>
    </row>
    <row r="9634" spans="19:23">
      <c r="S9634" s="275"/>
      <c r="T9634" s="274"/>
      <c r="W9634" s="276"/>
    </row>
    <row r="9635" spans="19:23">
      <c r="S9635" s="275"/>
      <c r="T9635" s="274"/>
      <c r="W9635" s="276"/>
    </row>
    <row r="9636" spans="19:23">
      <c r="S9636" s="275"/>
      <c r="T9636" s="274"/>
      <c r="W9636" s="276"/>
    </row>
    <row r="9637" spans="19:23">
      <c r="S9637" s="275"/>
      <c r="T9637" s="274"/>
      <c r="W9637" s="276"/>
    </row>
    <row r="9638" spans="19:23">
      <c r="S9638" s="275"/>
      <c r="T9638" s="274"/>
      <c r="W9638" s="276"/>
    </row>
    <row r="9639" spans="19:23">
      <c r="S9639" s="275"/>
      <c r="T9639" s="274"/>
      <c r="W9639" s="276"/>
    </row>
    <row r="9640" spans="19:23">
      <c r="S9640" s="275"/>
      <c r="T9640" s="274"/>
      <c r="W9640" s="276"/>
    </row>
    <row r="9641" spans="19:23">
      <c r="S9641" s="275"/>
      <c r="T9641" s="274"/>
      <c r="W9641" s="276"/>
    </row>
    <row r="9642" spans="19:23">
      <c r="S9642" s="275"/>
      <c r="T9642" s="274"/>
      <c r="W9642" s="276"/>
    </row>
    <row r="9643" spans="19:23">
      <c r="S9643" s="275"/>
      <c r="T9643" s="274"/>
      <c r="W9643" s="276"/>
    </row>
    <row r="9644" spans="19:23">
      <c r="S9644" s="275"/>
      <c r="T9644" s="274"/>
      <c r="W9644" s="276"/>
    </row>
    <row r="9645" spans="19:23">
      <c r="S9645" s="275"/>
      <c r="T9645" s="274"/>
      <c r="W9645" s="276"/>
    </row>
    <row r="9646" spans="19:23">
      <c r="S9646" s="275"/>
      <c r="T9646" s="274"/>
      <c r="W9646" s="276"/>
    </row>
    <row r="9647" spans="19:23">
      <c r="S9647" s="275"/>
      <c r="T9647" s="274"/>
      <c r="W9647" s="276"/>
    </row>
    <row r="9648" spans="19:23">
      <c r="S9648" s="275"/>
      <c r="T9648" s="274"/>
      <c r="W9648" s="276"/>
    </row>
    <row r="9649" spans="19:23">
      <c r="S9649" s="275"/>
      <c r="T9649" s="274"/>
      <c r="W9649" s="276"/>
    </row>
    <row r="9650" spans="19:23">
      <c r="S9650" s="275"/>
      <c r="T9650" s="274"/>
      <c r="W9650" s="276"/>
    </row>
    <row r="9651" spans="19:23">
      <c r="S9651" s="275"/>
      <c r="T9651" s="274"/>
      <c r="W9651" s="276"/>
    </row>
    <row r="9652" spans="19:23">
      <c r="S9652" s="275"/>
      <c r="T9652" s="274"/>
      <c r="W9652" s="276"/>
    </row>
    <row r="9653" spans="19:23">
      <c r="S9653" s="275"/>
      <c r="T9653" s="274"/>
      <c r="W9653" s="276"/>
    </row>
    <row r="9654" spans="19:23">
      <c r="S9654" s="275"/>
      <c r="T9654" s="274"/>
      <c r="W9654" s="276"/>
    </row>
    <row r="9655" spans="19:23">
      <c r="S9655" s="275"/>
      <c r="T9655" s="274"/>
      <c r="W9655" s="276"/>
    </row>
    <row r="9656" spans="19:23">
      <c r="S9656" s="275"/>
      <c r="T9656" s="274"/>
      <c r="W9656" s="276"/>
    </row>
    <row r="9657" spans="19:23">
      <c r="S9657" s="275"/>
      <c r="T9657" s="274"/>
      <c r="W9657" s="276"/>
    </row>
    <row r="9658" spans="19:23">
      <c r="S9658" s="275"/>
      <c r="T9658" s="274"/>
      <c r="W9658" s="276"/>
    </row>
    <row r="9659" spans="19:23">
      <c r="S9659" s="275"/>
      <c r="T9659" s="274"/>
      <c r="W9659" s="276"/>
    </row>
    <row r="9660" spans="19:23">
      <c r="S9660" s="275"/>
      <c r="T9660" s="274"/>
      <c r="W9660" s="276"/>
    </row>
    <row r="9661" spans="19:23">
      <c r="S9661" s="275"/>
      <c r="T9661" s="274"/>
      <c r="W9661" s="276"/>
    </row>
    <row r="9662" spans="19:23">
      <c r="S9662" s="275"/>
      <c r="T9662" s="274"/>
      <c r="W9662" s="276"/>
    </row>
    <row r="9663" spans="19:23">
      <c r="S9663" s="275"/>
      <c r="T9663" s="274"/>
      <c r="W9663" s="276"/>
    </row>
    <row r="9664" spans="19:23">
      <c r="S9664" s="275"/>
      <c r="T9664" s="274"/>
      <c r="W9664" s="276"/>
    </row>
    <row r="9665" spans="19:23">
      <c r="S9665" s="275"/>
      <c r="T9665" s="274"/>
      <c r="W9665" s="276"/>
    </row>
    <row r="9666" spans="19:23">
      <c r="S9666" s="275"/>
      <c r="T9666" s="274"/>
      <c r="W9666" s="276"/>
    </row>
    <row r="9667" spans="19:23">
      <c r="S9667" s="275"/>
      <c r="T9667" s="274"/>
      <c r="W9667" s="276"/>
    </row>
    <row r="9668" spans="19:23">
      <c r="S9668" s="275"/>
      <c r="T9668" s="274"/>
      <c r="W9668" s="276"/>
    </row>
    <row r="9669" spans="19:23">
      <c r="S9669" s="275"/>
      <c r="T9669" s="274"/>
      <c r="W9669" s="276"/>
    </row>
    <row r="9670" spans="19:23">
      <c r="S9670" s="275"/>
      <c r="T9670" s="274"/>
      <c r="W9670" s="276"/>
    </row>
    <row r="9671" spans="19:23">
      <c r="S9671" s="275"/>
      <c r="T9671" s="274"/>
      <c r="W9671" s="276"/>
    </row>
    <row r="9672" spans="19:23">
      <c r="S9672" s="275"/>
      <c r="T9672" s="274"/>
      <c r="W9672" s="276"/>
    </row>
    <row r="9673" spans="19:23">
      <c r="S9673" s="275"/>
      <c r="T9673" s="274"/>
      <c r="W9673" s="276"/>
    </row>
    <row r="9674" spans="19:23">
      <c r="S9674" s="275"/>
      <c r="T9674" s="274"/>
      <c r="W9674" s="276"/>
    </row>
    <row r="9675" spans="19:23">
      <c r="S9675" s="275"/>
      <c r="T9675" s="274"/>
      <c r="W9675" s="276"/>
    </row>
    <row r="9676" spans="19:23">
      <c r="S9676" s="275"/>
      <c r="T9676" s="274"/>
      <c r="W9676" s="276"/>
    </row>
    <row r="9677" spans="19:23">
      <c r="S9677" s="275"/>
      <c r="T9677" s="274"/>
      <c r="W9677" s="276"/>
    </row>
    <row r="9678" spans="19:23">
      <c r="S9678" s="275"/>
      <c r="T9678" s="274"/>
      <c r="W9678" s="276"/>
    </row>
    <row r="9679" spans="19:23">
      <c r="S9679" s="275"/>
      <c r="T9679" s="274"/>
      <c r="W9679" s="276"/>
    </row>
    <row r="9680" spans="19:23">
      <c r="S9680" s="275"/>
      <c r="T9680" s="274"/>
      <c r="W9680" s="276"/>
    </row>
    <row r="9681" spans="19:23">
      <c r="S9681" s="275"/>
      <c r="T9681" s="274"/>
      <c r="W9681" s="276"/>
    </row>
    <row r="9682" spans="19:23">
      <c r="S9682" s="275"/>
      <c r="T9682" s="274"/>
      <c r="W9682" s="276"/>
    </row>
    <row r="9683" spans="19:23">
      <c r="S9683" s="275"/>
      <c r="T9683" s="274"/>
      <c r="W9683" s="276"/>
    </row>
    <row r="9684" spans="19:23">
      <c r="S9684" s="275"/>
      <c r="T9684" s="274"/>
      <c r="W9684" s="276"/>
    </row>
    <row r="9685" spans="19:23">
      <c r="S9685" s="275"/>
      <c r="T9685" s="274"/>
      <c r="W9685" s="276"/>
    </row>
    <row r="9686" spans="19:23">
      <c r="S9686" s="275"/>
      <c r="T9686" s="274"/>
      <c r="W9686" s="276"/>
    </row>
    <row r="9687" spans="19:23">
      <c r="S9687" s="275"/>
      <c r="T9687" s="274"/>
      <c r="W9687" s="276"/>
    </row>
    <row r="9688" spans="19:23">
      <c r="S9688" s="275"/>
      <c r="T9688" s="274"/>
      <c r="W9688" s="276"/>
    </row>
    <row r="9689" spans="19:23">
      <c r="S9689" s="275"/>
      <c r="T9689" s="274"/>
      <c r="W9689" s="276"/>
    </row>
    <row r="9690" spans="19:23">
      <c r="S9690" s="275"/>
      <c r="T9690" s="274"/>
      <c r="W9690" s="276"/>
    </row>
    <row r="9691" spans="19:23">
      <c r="S9691" s="275"/>
      <c r="T9691" s="274"/>
      <c r="W9691" s="276"/>
    </row>
    <row r="9692" spans="19:23">
      <c r="S9692" s="275"/>
      <c r="T9692" s="274"/>
      <c r="W9692" s="276"/>
    </row>
    <row r="9693" spans="19:23">
      <c r="S9693" s="275"/>
      <c r="T9693" s="274"/>
      <c r="W9693" s="276"/>
    </row>
    <row r="9694" spans="19:23">
      <c r="S9694" s="275"/>
      <c r="T9694" s="274"/>
      <c r="W9694" s="276"/>
    </row>
    <row r="9695" spans="19:23">
      <c r="S9695" s="275"/>
      <c r="T9695" s="274"/>
      <c r="W9695" s="276"/>
    </row>
    <row r="9696" spans="19:23">
      <c r="S9696" s="275"/>
      <c r="T9696" s="274"/>
      <c r="W9696" s="276"/>
    </row>
    <row r="9697" spans="19:23">
      <c r="S9697" s="275"/>
      <c r="T9697" s="274"/>
      <c r="W9697" s="276"/>
    </row>
    <row r="9698" spans="19:23">
      <c r="S9698" s="275"/>
      <c r="T9698" s="274"/>
      <c r="W9698" s="276"/>
    </row>
    <row r="9699" spans="19:23">
      <c r="S9699" s="275"/>
      <c r="T9699" s="274"/>
      <c r="W9699" s="276"/>
    </row>
    <row r="9700" spans="19:23">
      <c r="S9700" s="275"/>
      <c r="T9700" s="274"/>
      <c r="W9700" s="276"/>
    </row>
    <row r="9701" spans="19:23">
      <c r="S9701" s="275"/>
      <c r="T9701" s="274"/>
      <c r="W9701" s="276"/>
    </row>
    <row r="9702" spans="19:23">
      <c r="S9702" s="275"/>
      <c r="T9702" s="274"/>
      <c r="W9702" s="276"/>
    </row>
    <row r="9703" spans="19:23">
      <c r="S9703" s="275"/>
      <c r="T9703" s="274"/>
      <c r="W9703" s="276"/>
    </row>
    <row r="9704" spans="19:23">
      <c r="S9704" s="275"/>
      <c r="T9704" s="274"/>
      <c r="W9704" s="276"/>
    </row>
    <row r="9705" spans="19:23">
      <c r="S9705" s="275"/>
      <c r="T9705" s="274"/>
      <c r="W9705" s="276"/>
    </row>
    <row r="9706" spans="19:23">
      <c r="S9706" s="275"/>
      <c r="T9706" s="274"/>
      <c r="W9706" s="276"/>
    </row>
    <row r="9707" spans="19:23">
      <c r="S9707" s="275"/>
      <c r="T9707" s="274"/>
      <c r="W9707" s="276"/>
    </row>
    <row r="9708" spans="19:23">
      <c r="S9708" s="275"/>
      <c r="T9708" s="274"/>
      <c r="W9708" s="276"/>
    </row>
    <row r="9709" spans="19:23">
      <c r="S9709" s="275"/>
      <c r="T9709" s="274"/>
      <c r="W9709" s="276"/>
    </row>
    <row r="9710" spans="19:23">
      <c r="S9710" s="275"/>
      <c r="T9710" s="274"/>
      <c r="W9710" s="276"/>
    </row>
    <row r="9711" spans="19:23">
      <c r="S9711" s="275"/>
      <c r="T9711" s="274"/>
      <c r="W9711" s="276"/>
    </row>
    <row r="9712" spans="19:23">
      <c r="S9712" s="275"/>
      <c r="T9712" s="274"/>
      <c r="W9712" s="276"/>
    </row>
    <row r="9713" spans="19:23">
      <c r="S9713" s="275"/>
      <c r="T9713" s="274"/>
      <c r="W9713" s="276"/>
    </row>
    <row r="9714" spans="19:23">
      <c r="S9714" s="275"/>
      <c r="T9714" s="274"/>
      <c r="W9714" s="276"/>
    </row>
    <row r="9715" spans="19:23">
      <c r="S9715" s="275"/>
      <c r="T9715" s="274"/>
      <c r="W9715" s="276"/>
    </row>
    <row r="9716" spans="19:23">
      <c r="S9716" s="275"/>
      <c r="T9716" s="274"/>
      <c r="W9716" s="276"/>
    </row>
    <row r="9717" spans="19:23">
      <c r="S9717" s="275"/>
      <c r="T9717" s="274"/>
      <c r="W9717" s="276"/>
    </row>
    <row r="9718" spans="19:23">
      <c r="S9718" s="275"/>
      <c r="T9718" s="274"/>
      <c r="W9718" s="276"/>
    </row>
    <row r="9719" spans="19:23">
      <c r="S9719" s="275"/>
      <c r="T9719" s="274"/>
      <c r="W9719" s="276"/>
    </row>
    <row r="9720" spans="19:23">
      <c r="S9720" s="275"/>
      <c r="T9720" s="274"/>
      <c r="W9720" s="276"/>
    </row>
    <row r="9721" spans="19:23">
      <c r="S9721" s="275"/>
      <c r="T9721" s="274"/>
      <c r="W9721" s="276"/>
    </row>
    <row r="9722" spans="19:23">
      <c r="S9722" s="275"/>
      <c r="T9722" s="274"/>
      <c r="W9722" s="276"/>
    </row>
    <row r="9723" spans="19:23">
      <c r="S9723" s="275"/>
      <c r="T9723" s="274"/>
      <c r="W9723" s="276"/>
    </row>
    <row r="9724" spans="19:23">
      <c r="S9724" s="275"/>
      <c r="T9724" s="274"/>
      <c r="W9724" s="276"/>
    </row>
    <row r="9725" spans="19:23">
      <c r="S9725" s="275"/>
      <c r="T9725" s="274"/>
      <c r="W9725" s="276"/>
    </row>
    <row r="9726" spans="19:23">
      <c r="S9726" s="275"/>
      <c r="T9726" s="274"/>
      <c r="W9726" s="276"/>
    </row>
    <row r="9727" spans="19:23">
      <c r="S9727" s="275"/>
      <c r="T9727" s="274"/>
      <c r="W9727" s="276"/>
    </row>
    <row r="9728" spans="19:23">
      <c r="S9728" s="275"/>
      <c r="T9728" s="274"/>
      <c r="W9728" s="276"/>
    </row>
    <row r="9729" spans="19:23">
      <c r="S9729" s="275"/>
      <c r="T9729" s="274"/>
      <c r="W9729" s="276"/>
    </row>
    <row r="9730" spans="19:23">
      <c r="S9730" s="275"/>
      <c r="T9730" s="274"/>
      <c r="W9730" s="276"/>
    </row>
    <row r="9731" spans="19:23">
      <c r="S9731" s="275"/>
      <c r="T9731" s="274"/>
      <c r="W9731" s="276"/>
    </row>
    <row r="9732" spans="19:23">
      <c r="S9732" s="275"/>
      <c r="T9732" s="274"/>
      <c r="W9732" s="276"/>
    </row>
    <row r="9733" spans="19:23">
      <c r="S9733" s="275"/>
      <c r="T9733" s="274"/>
      <c r="W9733" s="276"/>
    </row>
    <row r="9734" spans="19:23">
      <c r="S9734" s="275"/>
      <c r="T9734" s="274"/>
      <c r="W9734" s="276"/>
    </row>
    <row r="9735" spans="19:23">
      <c r="S9735" s="275"/>
      <c r="T9735" s="274"/>
      <c r="W9735" s="276"/>
    </row>
    <row r="9736" spans="19:23">
      <c r="S9736" s="275"/>
      <c r="T9736" s="274"/>
      <c r="W9736" s="276"/>
    </row>
    <row r="9737" spans="19:23">
      <c r="S9737" s="275"/>
      <c r="T9737" s="274"/>
      <c r="W9737" s="276"/>
    </row>
    <row r="9738" spans="19:23">
      <c r="S9738" s="275"/>
      <c r="T9738" s="274"/>
      <c r="W9738" s="276"/>
    </row>
    <row r="9739" spans="19:23">
      <c r="S9739" s="275"/>
      <c r="T9739" s="274"/>
      <c r="W9739" s="276"/>
    </row>
    <row r="9740" spans="19:23">
      <c r="S9740" s="275"/>
      <c r="T9740" s="274"/>
      <c r="W9740" s="276"/>
    </row>
    <row r="9741" spans="19:23">
      <c r="S9741" s="275"/>
      <c r="T9741" s="274"/>
      <c r="W9741" s="276"/>
    </row>
    <row r="9742" spans="19:23">
      <c r="S9742" s="275"/>
      <c r="T9742" s="274"/>
      <c r="W9742" s="276"/>
    </row>
    <row r="9743" spans="19:23">
      <c r="S9743" s="275"/>
      <c r="T9743" s="274"/>
      <c r="W9743" s="276"/>
    </row>
    <row r="9744" spans="19:23">
      <c r="S9744" s="275"/>
      <c r="T9744" s="274"/>
      <c r="W9744" s="276"/>
    </row>
    <row r="9745" spans="19:23">
      <c r="S9745" s="275"/>
      <c r="T9745" s="274"/>
      <c r="W9745" s="276"/>
    </row>
    <row r="9746" spans="19:23">
      <c r="S9746" s="275"/>
      <c r="T9746" s="274"/>
      <c r="W9746" s="276"/>
    </row>
    <row r="9747" spans="19:23">
      <c r="S9747" s="275"/>
      <c r="T9747" s="274"/>
      <c r="W9747" s="276"/>
    </row>
    <row r="9748" spans="19:23">
      <c r="S9748" s="275"/>
      <c r="T9748" s="274"/>
      <c r="W9748" s="276"/>
    </row>
    <row r="9749" spans="19:23">
      <c r="S9749" s="275"/>
      <c r="T9749" s="274"/>
      <c r="W9749" s="276"/>
    </row>
    <row r="9750" spans="19:23">
      <c r="S9750" s="275"/>
      <c r="T9750" s="274"/>
      <c r="W9750" s="276"/>
    </row>
    <row r="9751" spans="19:23">
      <c r="S9751" s="275"/>
      <c r="T9751" s="274"/>
      <c r="W9751" s="276"/>
    </row>
    <row r="9752" spans="19:23">
      <c r="S9752" s="275"/>
      <c r="T9752" s="274"/>
      <c r="W9752" s="276"/>
    </row>
    <row r="9753" spans="19:23">
      <c r="S9753" s="275"/>
      <c r="T9753" s="274"/>
      <c r="W9753" s="276"/>
    </row>
    <row r="9754" spans="19:23">
      <c r="S9754" s="275"/>
      <c r="T9754" s="274"/>
      <c r="W9754" s="276"/>
    </row>
    <row r="9755" spans="19:23">
      <c r="S9755" s="275"/>
      <c r="T9755" s="274"/>
      <c r="W9755" s="276"/>
    </row>
    <row r="9756" spans="19:23">
      <c r="S9756" s="275"/>
      <c r="T9756" s="274"/>
      <c r="W9756" s="276"/>
    </row>
    <row r="9757" spans="19:23">
      <c r="S9757" s="275"/>
      <c r="T9757" s="274"/>
      <c r="W9757" s="276"/>
    </row>
    <row r="9758" spans="19:23">
      <c r="S9758" s="275"/>
      <c r="T9758" s="274"/>
      <c r="W9758" s="276"/>
    </row>
    <row r="9759" spans="19:23">
      <c r="S9759" s="275"/>
      <c r="T9759" s="274"/>
      <c r="W9759" s="276"/>
    </row>
    <row r="9760" spans="19:23">
      <c r="S9760" s="275"/>
      <c r="T9760" s="274"/>
      <c r="W9760" s="276"/>
    </row>
    <row r="9761" spans="19:23">
      <c r="S9761" s="275"/>
      <c r="T9761" s="274"/>
      <c r="W9761" s="276"/>
    </row>
    <row r="9762" spans="19:23">
      <c r="S9762" s="275"/>
      <c r="T9762" s="274"/>
      <c r="W9762" s="276"/>
    </row>
    <row r="9763" spans="19:23">
      <c r="S9763" s="275"/>
      <c r="T9763" s="274"/>
      <c r="W9763" s="276"/>
    </row>
    <row r="9764" spans="19:23">
      <c r="S9764" s="275"/>
      <c r="T9764" s="274"/>
      <c r="W9764" s="276"/>
    </row>
    <row r="9765" spans="19:23">
      <c r="S9765" s="275"/>
      <c r="T9765" s="274"/>
      <c r="W9765" s="276"/>
    </row>
    <row r="9766" spans="19:23">
      <c r="S9766" s="275"/>
      <c r="T9766" s="274"/>
      <c r="W9766" s="276"/>
    </row>
    <row r="9767" spans="19:23">
      <c r="S9767" s="275"/>
      <c r="T9767" s="274"/>
      <c r="W9767" s="276"/>
    </row>
    <row r="9768" spans="19:23">
      <c r="S9768" s="275"/>
      <c r="T9768" s="274"/>
      <c r="W9768" s="276"/>
    </row>
    <row r="9769" spans="19:23">
      <c r="S9769" s="275"/>
      <c r="T9769" s="274"/>
      <c r="W9769" s="276"/>
    </row>
    <row r="9770" spans="19:23">
      <c r="S9770" s="275"/>
      <c r="T9770" s="274"/>
      <c r="W9770" s="276"/>
    </row>
    <row r="9771" spans="19:23">
      <c r="S9771" s="275"/>
      <c r="T9771" s="274"/>
      <c r="W9771" s="276"/>
    </row>
    <row r="9772" spans="19:23">
      <c r="S9772" s="275"/>
      <c r="T9772" s="274"/>
      <c r="W9772" s="276"/>
    </row>
    <row r="9773" spans="19:23">
      <c r="S9773" s="275"/>
      <c r="T9773" s="274"/>
      <c r="W9773" s="276"/>
    </row>
    <row r="9774" spans="19:23">
      <c r="S9774" s="275"/>
      <c r="T9774" s="274"/>
      <c r="W9774" s="276"/>
    </row>
    <row r="9775" spans="19:23">
      <c r="S9775" s="275"/>
      <c r="T9775" s="274"/>
      <c r="W9775" s="276"/>
    </row>
    <row r="9776" spans="19:23">
      <c r="S9776" s="275"/>
      <c r="T9776" s="274"/>
      <c r="W9776" s="276"/>
    </row>
    <row r="9777" spans="19:23">
      <c r="S9777" s="275"/>
      <c r="T9777" s="274"/>
      <c r="W9777" s="276"/>
    </row>
    <row r="9778" spans="19:23">
      <c r="S9778" s="275"/>
      <c r="T9778" s="274"/>
      <c r="W9778" s="276"/>
    </row>
    <row r="9779" spans="19:23">
      <c r="S9779" s="275"/>
      <c r="T9779" s="274"/>
      <c r="W9779" s="276"/>
    </row>
    <row r="9780" spans="19:23">
      <c r="S9780" s="275"/>
      <c r="T9780" s="274"/>
      <c r="W9780" s="276"/>
    </row>
    <row r="9781" spans="19:23">
      <c r="S9781" s="275"/>
      <c r="T9781" s="274"/>
      <c r="W9781" s="276"/>
    </row>
    <row r="9782" spans="19:23">
      <c r="S9782" s="275"/>
      <c r="T9782" s="274"/>
      <c r="W9782" s="276"/>
    </row>
    <row r="9783" spans="19:23">
      <c r="S9783" s="275"/>
      <c r="T9783" s="274"/>
      <c r="W9783" s="276"/>
    </row>
    <row r="9784" spans="19:23">
      <c r="S9784" s="275"/>
      <c r="T9784" s="274"/>
      <c r="W9784" s="276"/>
    </row>
    <row r="9785" spans="19:23">
      <c r="S9785" s="275"/>
      <c r="T9785" s="274"/>
      <c r="W9785" s="276"/>
    </row>
    <row r="9786" spans="19:23">
      <c r="S9786" s="275"/>
      <c r="T9786" s="274"/>
      <c r="W9786" s="276"/>
    </row>
    <row r="9787" spans="19:23">
      <c r="S9787" s="275"/>
      <c r="T9787" s="274"/>
      <c r="W9787" s="276"/>
    </row>
    <row r="9788" spans="19:23">
      <c r="S9788" s="275"/>
      <c r="T9788" s="274"/>
      <c r="W9788" s="276"/>
    </row>
    <row r="9789" spans="19:23">
      <c r="S9789" s="275"/>
      <c r="T9789" s="274"/>
      <c r="W9789" s="276"/>
    </row>
    <row r="9790" spans="19:23">
      <c r="S9790" s="275"/>
      <c r="T9790" s="274"/>
      <c r="W9790" s="276"/>
    </row>
    <row r="9791" spans="19:23">
      <c r="S9791" s="275"/>
      <c r="T9791" s="274"/>
      <c r="W9791" s="276"/>
    </row>
    <row r="9792" spans="19:23">
      <c r="S9792" s="275"/>
      <c r="T9792" s="274"/>
      <c r="W9792" s="276"/>
    </row>
    <row r="9793" spans="19:23">
      <c r="S9793" s="275"/>
      <c r="T9793" s="274"/>
      <c r="W9793" s="276"/>
    </row>
    <row r="9794" spans="19:23">
      <c r="S9794" s="275"/>
      <c r="T9794" s="274"/>
      <c r="W9794" s="276"/>
    </row>
    <row r="9795" spans="19:23">
      <c r="S9795" s="275"/>
      <c r="T9795" s="274"/>
      <c r="W9795" s="276"/>
    </row>
    <row r="9796" spans="19:23">
      <c r="S9796" s="275"/>
      <c r="T9796" s="274"/>
      <c r="W9796" s="276"/>
    </row>
    <row r="9797" spans="19:23">
      <c r="S9797" s="275"/>
      <c r="T9797" s="274"/>
      <c r="W9797" s="276"/>
    </row>
    <row r="9798" spans="19:23">
      <c r="S9798" s="275"/>
      <c r="T9798" s="274"/>
      <c r="W9798" s="276"/>
    </row>
    <row r="9799" spans="19:23">
      <c r="S9799" s="275"/>
      <c r="T9799" s="274"/>
      <c r="W9799" s="276"/>
    </row>
    <row r="9800" spans="19:23">
      <c r="S9800" s="275"/>
      <c r="T9800" s="274"/>
      <c r="W9800" s="276"/>
    </row>
    <row r="9801" spans="19:23">
      <c r="S9801" s="275"/>
      <c r="T9801" s="274"/>
      <c r="W9801" s="276"/>
    </row>
    <row r="9802" spans="19:23">
      <c r="S9802" s="275"/>
      <c r="T9802" s="274"/>
      <c r="W9802" s="276"/>
    </row>
    <row r="9803" spans="19:23">
      <c r="S9803" s="275"/>
      <c r="T9803" s="274"/>
      <c r="W9803" s="276"/>
    </row>
    <row r="9804" spans="19:23">
      <c r="S9804" s="275"/>
      <c r="T9804" s="274"/>
      <c r="W9804" s="276"/>
    </row>
    <row r="9805" spans="19:23">
      <c r="S9805" s="275"/>
      <c r="T9805" s="274"/>
      <c r="W9805" s="276"/>
    </row>
    <row r="9806" spans="19:23">
      <c r="S9806" s="275"/>
      <c r="T9806" s="274"/>
      <c r="W9806" s="276"/>
    </row>
    <row r="9807" spans="19:23">
      <c r="S9807" s="275"/>
      <c r="T9807" s="274"/>
      <c r="W9807" s="276"/>
    </row>
    <row r="9808" spans="19:23">
      <c r="S9808" s="275"/>
      <c r="T9808" s="274"/>
      <c r="W9808" s="276"/>
    </row>
    <row r="9809" spans="19:23">
      <c r="S9809" s="275"/>
      <c r="T9809" s="274"/>
      <c r="W9809" s="276"/>
    </row>
    <row r="9810" spans="19:23">
      <c r="S9810" s="275"/>
      <c r="T9810" s="274"/>
      <c r="W9810" s="276"/>
    </row>
    <row r="9811" spans="19:23">
      <c r="S9811" s="275"/>
      <c r="T9811" s="274"/>
      <c r="W9811" s="276"/>
    </row>
    <row r="9812" spans="19:23">
      <c r="S9812" s="275"/>
      <c r="T9812" s="274"/>
      <c r="W9812" s="276"/>
    </row>
    <row r="9813" spans="19:23">
      <c r="S9813" s="275"/>
      <c r="T9813" s="274"/>
      <c r="W9813" s="276"/>
    </row>
    <row r="9814" spans="19:23">
      <c r="S9814" s="275"/>
      <c r="T9814" s="274"/>
      <c r="W9814" s="276"/>
    </row>
    <row r="9815" spans="19:23">
      <c r="S9815" s="275"/>
      <c r="T9815" s="274"/>
      <c r="W9815" s="276"/>
    </row>
    <row r="9816" spans="19:23">
      <c r="S9816" s="275"/>
      <c r="T9816" s="274"/>
      <c r="W9816" s="276"/>
    </row>
    <row r="9817" spans="19:23">
      <c r="S9817" s="275"/>
      <c r="T9817" s="274"/>
      <c r="W9817" s="276"/>
    </row>
    <row r="9818" spans="19:23">
      <c r="S9818" s="275"/>
      <c r="T9818" s="274"/>
      <c r="W9818" s="276"/>
    </row>
    <row r="9819" spans="19:23">
      <c r="S9819" s="275"/>
      <c r="T9819" s="274"/>
      <c r="W9819" s="276"/>
    </row>
    <row r="9820" spans="19:23">
      <c r="S9820" s="275"/>
      <c r="T9820" s="274"/>
      <c r="W9820" s="276"/>
    </row>
    <row r="9821" spans="19:23">
      <c r="S9821" s="275"/>
      <c r="T9821" s="274"/>
      <c r="W9821" s="276"/>
    </row>
    <row r="9822" spans="19:23">
      <c r="S9822" s="275"/>
      <c r="T9822" s="274"/>
      <c r="W9822" s="276"/>
    </row>
    <row r="9823" spans="19:23">
      <c r="S9823" s="275"/>
      <c r="T9823" s="274"/>
      <c r="W9823" s="276"/>
    </row>
    <row r="9824" spans="19:23">
      <c r="S9824" s="275"/>
      <c r="T9824" s="274"/>
      <c r="W9824" s="276"/>
    </row>
    <row r="9825" spans="19:23">
      <c r="S9825" s="275"/>
      <c r="T9825" s="274"/>
      <c r="W9825" s="276"/>
    </row>
    <row r="9826" spans="19:23">
      <c r="S9826" s="275"/>
      <c r="T9826" s="274"/>
      <c r="W9826" s="276"/>
    </row>
    <row r="9827" spans="19:23">
      <c r="S9827" s="275"/>
      <c r="T9827" s="274"/>
      <c r="W9827" s="276"/>
    </row>
    <row r="9828" spans="19:23">
      <c r="S9828" s="275"/>
      <c r="T9828" s="274"/>
      <c r="W9828" s="276"/>
    </row>
    <row r="9829" spans="19:23">
      <c r="S9829" s="275"/>
      <c r="T9829" s="274"/>
      <c r="W9829" s="276"/>
    </row>
    <row r="9830" spans="19:23">
      <c r="S9830" s="275"/>
      <c r="T9830" s="274"/>
      <c r="W9830" s="276"/>
    </row>
    <row r="9831" spans="19:23">
      <c r="S9831" s="275"/>
      <c r="T9831" s="274"/>
      <c r="W9831" s="276"/>
    </row>
    <row r="9832" spans="19:23">
      <c r="S9832" s="275"/>
      <c r="T9832" s="274"/>
      <c r="W9832" s="276"/>
    </row>
    <row r="9833" spans="19:23">
      <c r="S9833" s="275"/>
      <c r="T9833" s="274"/>
      <c r="W9833" s="276"/>
    </row>
    <row r="9834" spans="19:23">
      <c r="S9834" s="275"/>
      <c r="T9834" s="274"/>
      <c r="W9834" s="276"/>
    </row>
    <row r="9835" spans="19:23">
      <c r="S9835" s="275"/>
      <c r="T9835" s="274"/>
      <c r="W9835" s="276"/>
    </row>
    <row r="9836" spans="19:23">
      <c r="S9836" s="275"/>
      <c r="T9836" s="274"/>
      <c r="W9836" s="276"/>
    </row>
    <row r="9837" spans="19:23">
      <c r="S9837" s="275"/>
      <c r="T9837" s="274"/>
      <c r="W9837" s="276"/>
    </row>
    <row r="9838" spans="19:23">
      <c r="S9838" s="275"/>
      <c r="T9838" s="274"/>
      <c r="W9838" s="276"/>
    </row>
    <row r="9839" spans="19:23">
      <c r="S9839" s="275"/>
      <c r="T9839" s="274"/>
      <c r="W9839" s="276"/>
    </row>
    <row r="9840" spans="19:23">
      <c r="S9840" s="275"/>
      <c r="T9840" s="274"/>
      <c r="W9840" s="276"/>
    </row>
    <row r="9841" spans="19:23">
      <c r="S9841" s="275"/>
      <c r="T9841" s="274"/>
      <c r="W9841" s="276"/>
    </row>
    <row r="9842" spans="19:23">
      <c r="S9842" s="275"/>
      <c r="T9842" s="274"/>
      <c r="W9842" s="276"/>
    </row>
    <row r="9843" spans="19:23">
      <c r="S9843" s="275"/>
      <c r="T9843" s="274"/>
      <c r="W9843" s="276"/>
    </row>
    <row r="9844" spans="19:23">
      <c r="S9844" s="275"/>
      <c r="T9844" s="274"/>
      <c r="W9844" s="276"/>
    </row>
    <row r="9845" spans="19:23">
      <c r="S9845" s="275"/>
      <c r="T9845" s="274"/>
      <c r="W9845" s="276"/>
    </row>
    <row r="9846" spans="19:23">
      <c r="S9846" s="275"/>
      <c r="T9846" s="274"/>
      <c r="W9846" s="276"/>
    </row>
    <row r="9847" spans="19:23">
      <c r="S9847" s="275"/>
      <c r="T9847" s="274"/>
      <c r="W9847" s="276"/>
    </row>
    <row r="9848" spans="19:23">
      <c r="S9848" s="275"/>
      <c r="T9848" s="274"/>
      <c r="W9848" s="276"/>
    </row>
    <row r="9849" spans="19:23">
      <c r="S9849" s="275"/>
      <c r="T9849" s="274"/>
      <c r="W9849" s="276"/>
    </row>
    <row r="9850" spans="19:23">
      <c r="S9850" s="275"/>
      <c r="T9850" s="274"/>
      <c r="W9850" s="276"/>
    </row>
    <row r="9851" spans="19:23">
      <c r="S9851" s="275"/>
      <c r="T9851" s="274"/>
      <c r="W9851" s="276"/>
    </row>
    <row r="9852" spans="19:23">
      <c r="S9852" s="275"/>
      <c r="T9852" s="274"/>
      <c r="W9852" s="276"/>
    </row>
    <row r="9853" spans="19:23">
      <c r="S9853" s="275"/>
      <c r="T9853" s="274"/>
      <c r="W9853" s="276"/>
    </row>
    <row r="9854" spans="19:23">
      <c r="S9854" s="275"/>
      <c r="T9854" s="274"/>
      <c r="W9854" s="276"/>
    </row>
    <row r="9855" spans="19:23">
      <c r="S9855" s="275"/>
      <c r="T9855" s="274"/>
      <c r="W9855" s="276"/>
    </row>
    <row r="9856" spans="19:23">
      <c r="S9856" s="275"/>
      <c r="T9856" s="274"/>
      <c r="W9856" s="276"/>
    </row>
    <row r="9857" spans="19:23">
      <c r="S9857" s="275"/>
      <c r="T9857" s="274"/>
      <c r="W9857" s="276"/>
    </row>
    <row r="9858" spans="19:23">
      <c r="S9858" s="275"/>
      <c r="T9858" s="274"/>
      <c r="W9858" s="276"/>
    </row>
    <row r="9859" spans="19:23">
      <c r="S9859" s="275"/>
      <c r="T9859" s="274"/>
      <c r="W9859" s="276"/>
    </row>
    <row r="9860" spans="19:23">
      <c r="S9860" s="275"/>
      <c r="T9860" s="274"/>
      <c r="W9860" s="276"/>
    </row>
    <row r="9861" spans="19:23">
      <c r="S9861" s="275"/>
      <c r="T9861" s="274"/>
      <c r="W9861" s="276"/>
    </row>
    <row r="9862" spans="19:23">
      <c r="S9862" s="275"/>
      <c r="T9862" s="274"/>
      <c r="W9862" s="276"/>
    </row>
    <row r="9863" spans="19:23">
      <c r="S9863" s="275"/>
      <c r="T9863" s="274"/>
      <c r="W9863" s="276"/>
    </row>
    <row r="9864" spans="19:23">
      <c r="S9864" s="275"/>
      <c r="T9864" s="274"/>
      <c r="W9864" s="276"/>
    </row>
    <row r="9865" spans="19:23">
      <c r="S9865" s="275"/>
      <c r="T9865" s="274"/>
      <c r="W9865" s="276"/>
    </row>
    <row r="9866" spans="19:23">
      <c r="S9866" s="275"/>
      <c r="T9866" s="274"/>
      <c r="W9866" s="276"/>
    </row>
    <row r="9867" spans="19:23">
      <c r="S9867" s="275"/>
      <c r="T9867" s="274"/>
      <c r="W9867" s="276"/>
    </row>
    <row r="9868" spans="19:23">
      <c r="S9868" s="275"/>
      <c r="T9868" s="274"/>
      <c r="W9868" s="276"/>
    </row>
    <row r="9869" spans="19:23">
      <c r="S9869" s="275"/>
      <c r="T9869" s="274"/>
      <c r="W9869" s="276"/>
    </row>
    <row r="9870" spans="19:23">
      <c r="S9870" s="275"/>
      <c r="T9870" s="274"/>
      <c r="W9870" s="276"/>
    </row>
    <row r="9871" spans="19:23">
      <c r="S9871" s="275"/>
      <c r="T9871" s="274"/>
      <c r="W9871" s="276"/>
    </row>
    <row r="9872" spans="19:23">
      <c r="S9872" s="275"/>
      <c r="T9872" s="274"/>
      <c r="W9872" s="276"/>
    </row>
    <row r="9873" spans="19:23">
      <c r="S9873" s="275"/>
      <c r="T9873" s="274"/>
      <c r="W9873" s="276"/>
    </row>
    <row r="9874" spans="19:23">
      <c r="S9874" s="275"/>
      <c r="T9874" s="274"/>
      <c r="W9874" s="276"/>
    </row>
    <row r="9875" spans="19:23">
      <c r="S9875" s="275"/>
      <c r="T9875" s="274"/>
      <c r="W9875" s="276"/>
    </row>
    <row r="9876" spans="19:23">
      <c r="S9876" s="275"/>
      <c r="T9876" s="274"/>
      <c r="W9876" s="276"/>
    </row>
    <row r="9877" spans="19:23">
      <c r="S9877" s="275"/>
      <c r="T9877" s="274"/>
      <c r="W9877" s="276"/>
    </row>
    <row r="9878" spans="19:23">
      <c r="S9878" s="275"/>
      <c r="T9878" s="274"/>
      <c r="W9878" s="276"/>
    </row>
    <row r="9879" spans="19:23">
      <c r="S9879" s="275"/>
      <c r="T9879" s="274"/>
      <c r="W9879" s="276"/>
    </row>
    <row r="9880" spans="19:23">
      <c r="S9880" s="275"/>
      <c r="T9880" s="274"/>
      <c r="W9880" s="276"/>
    </row>
    <row r="9881" spans="19:23">
      <c r="S9881" s="275"/>
      <c r="T9881" s="274"/>
      <c r="W9881" s="276"/>
    </row>
    <row r="9882" spans="19:23">
      <c r="S9882" s="275"/>
      <c r="T9882" s="274"/>
      <c r="W9882" s="276"/>
    </row>
    <row r="9883" spans="19:23">
      <c r="S9883" s="275"/>
      <c r="T9883" s="274"/>
      <c r="W9883" s="276"/>
    </row>
    <row r="9884" spans="19:23">
      <c r="S9884" s="275"/>
      <c r="T9884" s="274"/>
      <c r="W9884" s="276"/>
    </row>
    <row r="9885" spans="19:23">
      <c r="S9885" s="275"/>
      <c r="T9885" s="274"/>
      <c r="W9885" s="276"/>
    </row>
    <row r="9886" spans="19:23">
      <c r="S9886" s="275"/>
      <c r="T9886" s="274"/>
      <c r="W9886" s="276"/>
    </row>
    <row r="9887" spans="19:23">
      <c r="S9887" s="275"/>
      <c r="T9887" s="274"/>
      <c r="W9887" s="276"/>
    </row>
    <row r="9888" spans="19:23">
      <c r="S9888" s="275"/>
      <c r="T9888" s="274"/>
      <c r="W9888" s="276"/>
    </row>
    <row r="9889" spans="19:23">
      <c r="S9889" s="275"/>
      <c r="T9889" s="274"/>
      <c r="W9889" s="276"/>
    </row>
    <row r="9890" spans="19:23">
      <c r="S9890" s="275"/>
      <c r="T9890" s="274"/>
      <c r="W9890" s="276"/>
    </row>
    <row r="9891" spans="19:23">
      <c r="S9891" s="275"/>
      <c r="T9891" s="274"/>
      <c r="W9891" s="276"/>
    </row>
    <row r="9892" spans="19:23">
      <c r="S9892" s="275"/>
      <c r="T9892" s="274"/>
      <c r="W9892" s="276"/>
    </row>
    <row r="9893" spans="19:23">
      <c r="S9893" s="275"/>
      <c r="T9893" s="274"/>
      <c r="W9893" s="276"/>
    </row>
    <row r="9894" spans="19:23">
      <c r="S9894" s="275"/>
      <c r="T9894" s="274"/>
      <c r="W9894" s="276"/>
    </row>
    <row r="9895" spans="19:23">
      <c r="S9895" s="275"/>
      <c r="T9895" s="274"/>
      <c r="W9895" s="276"/>
    </row>
    <row r="9896" spans="19:23">
      <c r="S9896" s="275"/>
      <c r="T9896" s="274"/>
      <c r="W9896" s="276"/>
    </row>
    <row r="9897" spans="19:23">
      <c r="S9897" s="275"/>
      <c r="T9897" s="274"/>
      <c r="W9897" s="276"/>
    </row>
    <row r="9898" spans="19:23">
      <c r="S9898" s="275"/>
      <c r="T9898" s="274"/>
      <c r="W9898" s="276"/>
    </row>
    <row r="9899" spans="19:23">
      <c r="S9899" s="275"/>
      <c r="T9899" s="274"/>
      <c r="W9899" s="276"/>
    </row>
    <row r="9900" spans="19:23">
      <c r="S9900" s="275"/>
      <c r="T9900" s="274"/>
      <c r="W9900" s="276"/>
    </row>
    <row r="9901" spans="19:23">
      <c r="S9901" s="275"/>
      <c r="T9901" s="274"/>
      <c r="W9901" s="276"/>
    </row>
    <row r="9902" spans="19:23">
      <c r="S9902" s="275"/>
      <c r="T9902" s="274"/>
      <c r="W9902" s="276"/>
    </row>
    <row r="9903" spans="19:23">
      <c r="S9903" s="275"/>
      <c r="T9903" s="274"/>
      <c r="W9903" s="276"/>
    </row>
    <row r="9904" spans="19:23">
      <c r="S9904" s="275"/>
      <c r="T9904" s="274"/>
      <c r="W9904" s="276"/>
    </row>
    <row r="9905" spans="19:23">
      <c r="S9905" s="275"/>
      <c r="T9905" s="274"/>
      <c r="W9905" s="276"/>
    </row>
    <row r="9906" spans="19:23">
      <c r="S9906" s="275"/>
      <c r="T9906" s="274"/>
      <c r="W9906" s="276"/>
    </row>
    <row r="9907" spans="19:23">
      <c r="S9907" s="275"/>
      <c r="T9907" s="274"/>
      <c r="W9907" s="276"/>
    </row>
    <row r="9908" spans="19:23">
      <c r="S9908" s="275"/>
      <c r="T9908" s="274"/>
      <c r="W9908" s="276"/>
    </row>
    <row r="9909" spans="19:23">
      <c r="S9909" s="275"/>
      <c r="T9909" s="274"/>
      <c r="W9909" s="276"/>
    </row>
    <row r="9910" spans="19:23">
      <c r="S9910" s="275"/>
      <c r="T9910" s="274"/>
      <c r="W9910" s="276"/>
    </row>
    <row r="9911" spans="19:23">
      <c r="S9911" s="275"/>
      <c r="T9911" s="274"/>
      <c r="W9911" s="276"/>
    </row>
    <row r="9912" spans="19:23">
      <c r="S9912" s="275"/>
      <c r="T9912" s="274"/>
      <c r="W9912" s="276"/>
    </row>
    <row r="9913" spans="19:23">
      <c r="S9913" s="275"/>
      <c r="T9913" s="274"/>
      <c r="W9913" s="276"/>
    </row>
    <row r="9914" spans="19:23">
      <c r="S9914" s="275"/>
      <c r="T9914" s="274"/>
      <c r="W9914" s="276"/>
    </row>
    <row r="9915" spans="19:23">
      <c r="S9915" s="275"/>
      <c r="T9915" s="274"/>
      <c r="W9915" s="276"/>
    </row>
    <row r="9916" spans="19:23">
      <c r="S9916" s="275"/>
      <c r="T9916" s="274"/>
      <c r="W9916" s="276"/>
    </row>
    <row r="9917" spans="19:23">
      <c r="S9917" s="275"/>
      <c r="T9917" s="274"/>
      <c r="W9917" s="276"/>
    </row>
    <row r="9918" spans="19:23">
      <c r="S9918" s="275"/>
      <c r="T9918" s="274"/>
      <c r="W9918" s="276"/>
    </row>
    <row r="9919" spans="19:23">
      <c r="S9919" s="275"/>
      <c r="T9919" s="274"/>
      <c r="W9919" s="276"/>
    </row>
    <row r="9920" spans="19:23">
      <c r="S9920" s="275"/>
      <c r="T9920" s="274"/>
      <c r="W9920" s="276"/>
    </row>
    <row r="9921" spans="19:23">
      <c r="S9921" s="275"/>
      <c r="T9921" s="274"/>
      <c r="W9921" s="276"/>
    </row>
    <row r="9922" spans="19:23">
      <c r="S9922" s="275"/>
      <c r="T9922" s="274"/>
      <c r="W9922" s="276"/>
    </row>
    <row r="9923" spans="19:23">
      <c r="S9923" s="275"/>
      <c r="T9923" s="274"/>
      <c r="W9923" s="276"/>
    </row>
    <row r="9924" spans="19:23">
      <c r="S9924" s="275"/>
      <c r="T9924" s="274"/>
      <c r="W9924" s="276"/>
    </row>
    <row r="9925" spans="19:23">
      <c r="S9925" s="275"/>
      <c r="T9925" s="274"/>
      <c r="W9925" s="276"/>
    </row>
    <row r="9926" spans="19:23">
      <c r="S9926" s="275"/>
      <c r="T9926" s="274"/>
      <c r="W9926" s="276"/>
    </row>
    <row r="9927" spans="19:23">
      <c r="S9927" s="275"/>
      <c r="T9927" s="274"/>
      <c r="W9927" s="276"/>
    </row>
    <row r="9928" spans="19:23">
      <c r="S9928" s="275"/>
      <c r="T9928" s="274"/>
      <c r="W9928" s="276"/>
    </row>
    <row r="9929" spans="19:23">
      <c r="S9929" s="275"/>
      <c r="T9929" s="274"/>
      <c r="W9929" s="276"/>
    </row>
    <row r="9930" spans="19:23">
      <c r="S9930" s="275"/>
      <c r="T9930" s="274"/>
      <c r="W9930" s="276"/>
    </row>
    <row r="9931" spans="19:23">
      <c r="S9931" s="275"/>
      <c r="T9931" s="274"/>
      <c r="W9931" s="276"/>
    </row>
    <row r="9932" spans="19:23">
      <c r="S9932" s="275"/>
      <c r="T9932" s="274"/>
      <c r="W9932" s="276"/>
    </row>
    <row r="9933" spans="19:23">
      <c r="S9933" s="275"/>
      <c r="T9933" s="274"/>
      <c r="W9933" s="276"/>
    </row>
    <row r="9934" spans="19:23">
      <c r="S9934" s="275"/>
      <c r="T9934" s="274"/>
      <c r="W9934" s="276"/>
    </row>
    <row r="9935" spans="19:23">
      <c r="S9935" s="275"/>
      <c r="T9935" s="274"/>
      <c r="W9935" s="276"/>
    </row>
    <row r="9936" spans="19:23">
      <c r="S9936" s="275"/>
      <c r="T9936" s="274"/>
      <c r="W9936" s="276"/>
    </row>
    <row r="9937" spans="19:23">
      <c r="S9937" s="275"/>
      <c r="T9937" s="274"/>
      <c r="W9937" s="276"/>
    </row>
    <row r="9938" spans="19:23">
      <c r="S9938" s="275"/>
      <c r="T9938" s="274"/>
      <c r="W9938" s="276"/>
    </row>
    <row r="9939" spans="19:23">
      <c r="S9939" s="275"/>
      <c r="T9939" s="274"/>
      <c r="W9939" s="276"/>
    </row>
    <row r="9940" spans="19:23">
      <c r="S9940" s="275"/>
      <c r="T9940" s="274"/>
      <c r="W9940" s="276"/>
    </row>
    <row r="9941" spans="19:23">
      <c r="S9941" s="275"/>
      <c r="T9941" s="274"/>
      <c r="W9941" s="276"/>
    </row>
    <row r="9942" spans="19:23">
      <c r="S9942" s="275"/>
      <c r="T9942" s="274"/>
      <c r="W9942" s="276"/>
    </row>
    <row r="9943" spans="19:23">
      <c r="S9943" s="275"/>
      <c r="T9943" s="274"/>
      <c r="W9943" s="276"/>
    </row>
    <row r="9944" spans="19:23">
      <c r="S9944" s="275"/>
      <c r="T9944" s="274"/>
      <c r="W9944" s="276"/>
    </row>
    <row r="9945" spans="19:23">
      <c r="S9945" s="275"/>
      <c r="T9945" s="274"/>
      <c r="W9945" s="276"/>
    </row>
    <row r="9946" spans="19:23">
      <c r="S9946" s="275"/>
      <c r="T9946" s="274"/>
      <c r="W9946" s="276"/>
    </row>
    <row r="9947" spans="19:23">
      <c r="S9947" s="275"/>
      <c r="T9947" s="274"/>
      <c r="W9947" s="276"/>
    </row>
    <row r="9948" spans="19:23">
      <c r="S9948" s="275"/>
      <c r="T9948" s="274"/>
      <c r="W9948" s="276"/>
    </row>
    <row r="9949" spans="19:23">
      <c r="S9949" s="275"/>
      <c r="T9949" s="274"/>
      <c r="W9949" s="276"/>
    </row>
    <row r="9950" spans="19:23">
      <c r="S9950" s="275"/>
      <c r="T9950" s="274"/>
      <c r="W9950" s="276"/>
    </row>
    <row r="9951" spans="19:23">
      <c r="S9951" s="275"/>
      <c r="T9951" s="274"/>
      <c r="W9951" s="276"/>
    </row>
    <row r="9952" spans="19:23">
      <c r="S9952" s="275"/>
      <c r="T9952" s="274"/>
      <c r="W9952" s="276"/>
    </row>
    <row r="9953" spans="19:23">
      <c r="S9953" s="275"/>
      <c r="T9953" s="274"/>
      <c r="W9953" s="276"/>
    </row>
    <row r="9954" spans="19:23">
      <c r="S9954" s="275"/>
      <c r="T9954" s="274"/>
      <c r="W9954" s="276"/>
    </row>
    <row r="9955" spans="19:23">
      <c r="S9955" s="275"/>
      <c r="T9955" s="274"/>
      <c r="W9955" s="276"/>
    </row>
    <row r="9956" spans="19:23">
      <c r="S9956" s="275"/>
      <c r="T9956" s="274"/>
      <c r="W9956" s="276"/>
    </row>
    <row r="9957" spans="19:23">
      <c r="S9957" s="275"/>
      <c r="T9957" s="274"/>
      <c r="W9957" s="276"/>
    </row>
    <row r="9958" spans="19:23">
      <c r="S9958" s="275"/>
      <c r="T9958" s="274"/>
      <c r="W9958" s="276"/>
    </row>
    <row r="9959" spans="19:23">
      <c r="S9959" s="275"/>
      <c r="T9959" s="274"/>
      <c r="W9959" s="276"/>
    </row>
    <row r="9960" spans="19:23">
      <c r="S9960" s="275"/>
      <c r="T9960" s="274"/>
      <c r="W9960" s="276"/>
    </row>
    <row r="9961" spans="19:23">
      <c r="S9961" s="275"/>
      <c r="T9961" s="274"/>
      <c r="W9961" s="276"/>
    </row>
    <row r="9962" spans="19:23">
      <c r="S9962" s="275"/>
      <c r="T9962" s="274"/>
      <c r="W9962" s="276"/>
    </row>
    <row r="9963" spans="19:23">
      <c r="S9963" s="275"/>
      <c r="T9963" s="274"/>
      <c r="W9963" s="276"/>
    </row>
    <row r="9964" spans="19:23">
      <c r="S9964" s="275"/>
      <c r="T9964" s="274"/>
      <c r="W9964" s="276"/>
    </row>
    <row r="9965" spans="19:23">
      <c r="S9965" s="275"/>
      <c r="T9965" s="274"/>
      <c r="W9965" s="276"/>
    </row>
    <row r="9966" spans="19:23">
      <c r="S9966" s="275"/>
      <c r="T9966" s="274"/>
      <c r="W9966" s="276"/>
    </row>
    <row r="9967" spans="19:23">
      <c r="S9967" s="275"/>
      <c r="T9967" s="274"/>
      <c r="W9967" s="276"/>
    </row>
    <row r="9968" spans="19:23">
      <c r="S9968" s="275"/>
      <c r="T9968" s="274"/>
      <c r="W9968" s="276"/>
    </row>
    <row r="9969" spans="19:23">
      <c r="S9969" s="275"/>
      <c r="T9969" s="274"/>
      <c r="W9969" s="276"/>
    </row>
    <row r="9970" spans="19:23">
      <c r="S9970" s="275"/>
      <c r="T9970" s="274"/>
      <c r="W9970" s="276"/>
    </row>
    <row r="9971" spans="19:23">
      <c r="S9971" s="275"/>
      <c r="T9971" s="274"/>
      <c r="W9971" s="276"/>
    </row>
    <row r="9972" spans="19:23">
      <c r="S9972" s="275"/>
      <c r="T9972" s="274"/>
      <c r="W9972" s="276"/>
    </row>
    <row r="9973" spans="19:23">
      <c r="S9973" s="275"/>
      <c r="T9973" s="274"/>
      <c r="W9973" s="276"/>
    </row>
    <row r="9974" spans="19:23">
      <c r="S9974" s="275"/>
      <c r="T9974" s="274"/>
      <c r="W9974" s="276"/>
    </row>
    <row r="9975" spans="19:23">
      <c r="S9975" s="275"/>
      <c r="T9975" s="274"/>
      <c r="W9975" s="276"/>
    </row>
    <row r="9976" spans="19:23">
      <c r="S9976" s="275"/>
      <c r="T9976" s="274"/>
      <c r="W9976" s="276"/>
    </row>
    <row r="9977" spans="19:23">
      <c r="S9977" s="275"/>
      <c r="T9977" s="274"/>
      <c r="W9977" s="276"/>
    </row>
    <row r="9978" spans="19:23">
      <c r="S9978" s="275"/>
      <c r="T9978" s="274"/>
      <c r="W9978" s="276"/>
    </row>
    <row r="9979" spans="19:23">
      <c r="S9979" s="275"/>
      <c r="T9979" s="274"/>
      <c r="W9979" s="276"/>
    </row>
    <row r="9980" spans="19:23">
      <c r="S9980" s="275"/>
      <c r="T9980" s="274"/>
      <c r="W9980" s="276"/>
    </row>
    <row r="9981" spans="19:23">
      <c r="S9981" s="275"/>
      <c r="T9981" s="274"/>
      <c r="W9981" s="276"/>
    </row>
    <row r="9982" spans="19:23">
      <c r="S9982" s="275"/>
      <c r="T9982" s="274"/>
      <c r="W9982" s="276"/>
    </row>
    <row r="9983" spans="19:23">
      <c r="S9983" s="275"/>
      <c r="T9983" s="274"/>
      <c r="W9983" s="276"/>
    </row>
    <row r="9984" spans="19:23">
      <c r="S9984" s="275"/>
      <c r="T9984" s="274"/>
      <c r="W9984" s="276"/>
    </row>
    <row r="9985" spans="19:23">
      <c r="S9985" s="275"/>
      <c r="T9985" s="274"/>
      <c r="W9985" s="276"/>
    </row>
    <row r="9986" spans="19:23">
      <c r="S9986" s="275"/>
      <c r="T9986" s="274"/>
      <c r="W9986" s="276"/>
    </row>
    <row r="9987" spans="19:23">
      <c r="S9987" s="275"/>
      <c r="T9987" s="274"/>
      <c r="W9987" s="276"/>
    </row>
    <row r="9988" spans="19:23">
      <c r="S9988" s="275"/>
      <c r="T9988" s="274"/>
      <c r="W9988" s="276"/>
    </row>
    <row r="9989" spans="19:23">
      <c r="S9989" s="275"/>
      <c r="T9989" s="274"/>
      <c r="W9989" s="276"/>
    </row>
    <row r="9990" spans="19:23">
      <c r="S9990" s="275"/>
      <c r="T9990" s="274"/>
      <c r="W9990" s="276"/>
    </row>
    <row r="9991" spans="19:23">
      <c r="S9991" s="275"/>
      <c r="T9991" s="274"/>
      <c r="W9991" s="276"/>
    </row>
    <row r="9992" spans="19:23">
      <c r="S9992" s="275"/>
      <c r="T9992" s="274"/>
      <c r="W9992" s="276"/>
    </row>
    <row r="9993" spans="19:23">
      <c r="S9993" s="275"/>
      <c r="T9993" s="274"/>
      <c r="W9993" s="276"/>
    </row>
    <row r="9994" spans="19:23">
      <c r="S9994" s="275"/>
      <c r="T9994" s="274"/>
      <c r="W9994" s="276"/>
    </row>
    <row r="9995" spans="19:23">
      <c r="S9995" s="275"/>
      <c r="T9995" s="274"/>
      <c r="W9995" s="276"/>
    </row>
    <row r="9996" spans="19:23">
      <c r="S9996" s="275"/>
      <c r="T9996" s="274"/>
      <c r="W9996" s="276"/>
    </row>
    <row r="9997" spans="19:23">
      <c r="S9997" s="275"/>
      <c r="T9997" s="274"/>
      <c r="W9997" s="276"/>
    </row>
    <row r="9998" spans="19:23">
      <c r="S9998" s="275"/>
      <c r="T9998" s="274"/>
      <c r="W9998" s="276"/>
    </row>
    <row r="9999" spans="19:23">
      <c r="S9999" s="275"/>
      <c r="T9999" s="274"/>
      <c r="W9999" s="276"/>
    </row>
    <row r="10000" spans="19:23">
      <c r="S10000" s="275"/>
      <c r="T10000" s="274"/>
      <c r="W10000" s="276"/>
    </row>
    <row r="10001" spans="19:23">
      <c r="S10001" s="275"/>
      <c r="T10001" s="274"/>
      <c r="W10001" s="276"/>
    </row>
    <row r="10002" spans="19:23">
      <c r="S10002" s="275"/>
      <c r="T10002" s="274"/>
      <c r="W10002" s="276"/>
    </row>
    <row r="10003" spans="19:23">
      <c r="S10003" s="275"/>
      <c r="T10003" s="274"/>
      <c r="W10003" s="276"/>
    </row>
    <row r="10004" spans="19:23">
      <c r="S10004" s="275"/>
      <c r="T10004" s="274"/>
      <c r="W10004" s="276"/>
    </row>
    <row r="10005" spans="19:23">
      <c r="S10005" s="275"/>
      <c r="T10005" s="274"/>
      <c r="W10005" s="276"/>
    </row>
    <row r="10006" spans="19:23">
      <c r="S10006" s="275"/>
      <c r="T10006" s="274"/>
      <c r="W10006" s="276"/>
    </row>
    <row r="10007" spans="19:23">
      <c r="S10007" s="275"/>
      <c r="T10007" s="274"/>
      <c r="W10007" s="276"/>
    </row>
    <row r="10008" spans="19:23">
      <c r="S10008" s="275"/>
      <c r="T10008" s="274"/>
      <c r="W10008" s="276"/>
    </row>
    <row r="10009" spans="19:23">
      <c r="S10009" s="275"/>
      <c r="T10009" s="274"/>
      <c r="W10009" s="276"/>
    </row>
    <row r="10010" spans="19:23">
      <c r="S10010" s="275"/>
      <c r="T10010" s="274"/>
      <c r="W10010" s="276"/>
    </row>
    <row r="10011" spans="19:23">
      <c r="S10011" s="275"/>
      <c r="T10011" s="274"/>
      <c r="W10011" s="276"/>
    </row>
    <row r="10012" spans="19:23">
      <c r="S10012" s="275"/>
      <c r="T10012" s="274"/>
      <c r="W10012" s="276"/>
    </row>
    <row r="10013" spans="19:23">
      <c r="S10013" s="275"/>
      <c r="T10013" s="274"/>
      <c r="W10013" s="276"/>
    </row>
    <row r="10014" spans="19:23">
      <c r="S10014" s="275"/>
      <c r="T10014" s="274"/>
      <c r="W10014" s="276"/>
    </row>
    <row r="10015" spans="19:23">
      <c r="S10015" s="275"/>
      <c r="T10015" s="274"/>
      <c r="W10015" s="276"/>
    </row>
    <row r="10016" spans="19:23">
      <c r="S10016" s="275"/>
      <c r="T10016" s="274"/>
      <c r="W10016" s="276"/>
    </row>
    <row r="10017" spans="19:23">
      <c r="S10017" s="275"/>
      <c r="T10017" s="274"/>
      <c r="W10017" s="276"/>
    </row>
    <row r="10018" spans="19:23">
      <c r="S10018" s="275"/>
      <c r="T10018" s="274"/>
      <c r="W10018" s="276"/>
    </row>
    <row r="10019" spans="19:23">
      <c r="S10019" s="275"/>
      <c r="T10019" s="274"/>
      <c r="W10019" s="276"/>
    </row>
    <row r="10020" spans="19:23">
      <c r="S10020" s="275"/>
      <c r="T10020" s="274"/>
      <c r="W10020" s="276"/>
    </row>
    <row r="10021" spans="19:23">
      <c r="S10021" s="275"/>
      <c r="T10021" s="274"/>
      <c r="W10021" s="276"/>
    </row>
    <row r="10022" spans="19:23">
      <c r="S10022" s="275"/>
      <c r="T10022" s="274"/>
      <c r="W10022" s="276"/>
    </row>
    <row r="10023" spans="19:23">
      <c r="S10023" s="275"/>
      <c r="T10023" s="274"/>
      <c r="W10023" s="276"/>
    </row>
    <row r="10024" spans="19:23">
      <c r="S10024" s="275"/>
      <c r="T10024" s="274"/>
      <c r="W10024" s="276"/>
    </row>
    <row r="10025" spans="19:23">
      <c r="S10025" s="275"/>
      <c r="T10025" s="274"/>
      <c r="W10025" s="276"/>
    </row>
    <row r="10026" spans="19:23">
      <c r="S10026" s="275"/>
      <c r="T10026" s="274"/>
      <c r="W10026" s="276"/>
    </row>
    <row r="10027" spans="19:23">
      <c r="S10027" s="275"/>
      <c r="T10027" s="274"/>
      <c r="W10027" s="276"/>
    </row>
    <row r="10028" spans="19:23">
      <c r="S10028" s="275"/>
      <c r="T10028" s="274"/>
      <c r="W10028" s="276"/>
    </row>
    <row r="10029" spans="19:23">
      <c r="S10029" s="275"/>
      <c r="T10029" s="274"/>
      <c r="W10029" s="276"/>
    </row>
    <row r="10030" spans="19:23">
      <c r="S10030" s="275"/>
      <c r="T10030" s="274"/>
      <c r="W10030" s="276"/>
    </row>
    <row r="10031" spans="19:23">
      <c r="S10031" s="275"/>
      <c r="T10031" s="274"/>
      <c r="W10031" s="276"/>
    </row>
    <row r="10032" spans="19:23">
      <c r="S10032" s="275"/>
      <c r="T10032" s="274"/>
      <c r="W10032" s="276"/>
    </row>
    <row r="10033" spans="19:23">
      <c r="S10033" s="275"/>
      <c r="T10033" s="274"/>
      <c r="W10033" s="276"/>
    </row>
    <row r="10034" spans="19:23">
      <c r="S10034" s="275"/>
      <c r="T10034" s="274"/>
      <c r="W10034" s="276"/>
    </row>
    <row r="10035" spans="19:23">
      <c r="S10035" s="275"/>
      <c r="T10035" s="274"/>
      <c r="W10035" s="276"/>
    </row>
    <row r="10036" spans="19:23">
      <c r="S10036" s="275"/>
      <c r="T10036" s="274"/>
      <c r="W10036" s="276"/>
    </row>
    <row r="10037" spans="19:23">
      <c r="S10037" s="275"/>
      <c r="T10037" s="274"/>
      <c r="W10037" s="276"/>
    </row>
    <row r="10038" spans="19:23">
      <c r="S10038" s="275"/>
      <c r="T10038" s="274"/>
      <c r="W10038" s="276"/>
    </row>
    <row r="10039" spans="19:23">
      <c r="S10039" s="275"/>
      <c r="T10039" s="274"/>
      <c r="W10039" s="276"/>
    </row>
    <row r="10040" spans="19:23">
      <c r="S10040" s="275"/>
      <c r="T10040" s="274"/>
      <c r="W10040" s="276"/>
    </row>
    <row r="10041" spans="19:23">
      <c r="S10041" s="275"/>
      <c r="T10041" s="274"/>
      <c r="W10041" s="276"/>
    </row>
    <row r="10042" spans="19:23">
      <c r="S10042" s="275"/>
      <c r="T10042" s="274"/>
      <c r="W10042" s="276"/>
    </row>
    <row r="10043" spans="19:23">
      <c r="S10043" s="275"/>
      <c r="T10043" s="274"/>
      <c r="W10043" s="276"/>
    </row>
    <row r="10044" spans="19:23">
      <c r="S10044" s="275"/>
      <c r="T10044" s="274"/>
      <c r="W10044" s="276"/>
    </row>
    <row r="10045" spans="19:23">
      <c r="S10045" s="275"/>
      <c r="T10045" s="274"/>
      <c r="W10045" s="276"/>
    </row>
    <row r="10046" spans="19:23">
      <c r="S10046" s="275"/>
      <c r="T10046" s="274"/>
      <c r="W10046" s="276"/>
    </row>
    <row r="10047" spans="19:23">
      <c r="S10047" s="275"/>
      <c r="T10047" s="274"/>
      <c r="W10047" s="276"/>
    </row>
    <row r="10048" spans="19:23">
      <c r="S10048" s="275"/>
      <c r="T10048" s="274"/>
      <c r="W10048" s="276"/>
    </row>
    <row r="10049" spans="19:23">
      <c r="S10049" s="275"/>
      <c r="T10049" s="274"/>
      <c r="W10049" s="276"/>
    </row>
    <row r="10050" spans="19:23">
      <c r="S10050" s="275"/>
      <c r="T10050" s="274"/>
      <c r="W10050" s="276"/>
    </row>
    <row r="10051" spans="19:23">
      <c r="S10051" s="275"/>
      <c r="T10051" s="274"/>
      <c r="W10051" s="276"/>
    </row>
    <row r="10052" spans="19:23">
      <c r="S10052" s="275"/>
      <c r="T10052" s="274"/>
      <c r="W10052" s="276"/>
    </row>
    <row r="10053" spans="19:23">
      <c r="S10053" s="275"/>
      <c r="T10053" s="274"/>
      <c r="W10053" s="276"/>
    </row>
    <row r="10054" spans="19:23">
      <c r="S10054" s="275"/>
      <c r="T10054" s="274"/>
      <c r="W10054" s="276"/>
    </row>
    <row r="10055" spans="19:23">
      <c r="S10055" s="275"/>
      <c r="T10055" s="274"/>
      <c r="W10055" s="276"/>
    </row>
    <row r="10056" spans="19:23">
      <c r="S10056" s="275"/>
      <c r="T10056" s="274"/>
      <c r="W10056" s="276"/>
    </row>
    <row r="10057" spans="19:23">
      <c r="S10057" s="275"/>
      <c r="T10057" s="274"/>
      <c r="W10057" s="276"/>
    </row>
    <row r="10058" spans="19:23">
      <c r="S10058" s="275"/>
      <c r="T10058" s="274"/>
      <c r="W10058" s="276"/>
    </row>
    <row r="10059" spans="19:23">
      <c r="S10059" s="275"/>
      <c r="T10059" s="274"/>
      <c r="W10059" s="276"/>
    </row>
    <row r="10060" spans="19:23">
      <c r="S10060" s="275"/>
      <c r="T10060" s="274"/>
      <c r="W10060" s="276"/>
    </row>
    <row r="10061" spans="19:23">
      <c r="S10061" s="275"/>
      <c r="T10061" s="274"/>
      <c r="W10061" s="276"/>
    </row>
    <row r="10062" spans="19:23">
      <c r="S10062" s="275"/>
      <c r="T10062" s="274"/>
      <c r="W10062" s="276"/>
    </row>
    <row r="10063" spans="19:23">
      <c r="S10063" s="275"/>
      <c r="T10063" s="274"/>
      <c r="W10063" s="276"/>
    </row>
    <row r="10064" spans="19:23">
      <c r="S10064" s="275"/>
      <c r="T10064" s="274"/>
      <c r="W10064" s="276"/>
    </row>
    <row r="10065" spans="19:23">
      <c r="S10065" s="275"/>
      <c r="T10065" s="274"/>
      <c r="W10065" s="276"/>
    </row>
    <row r="10066" spans="19:23">
      <c r="S10066" s="275"/>
      <c r="T10066" s="274"/>
      <c r="W10066" s="276"/>
    </row>
    <row r="10067" spans="19:23">
      <c r="S10067" s="275"/>
      <c r="T10067" s="274"/>
      <c r="W10067" s="276"/>
    </row>
    <row r="10068" spans="19:23">
      <c r="S10068" s="275"/>
      <c r="T10068" s="274"/>
      <c r="W10068" s="276"/>
    </row>
    <row r="10069" spans="19:23">
      <c r="S10069" s="275"/>
      <c r="T10069" s="274"/>
      <c r="W10069" s="276"/>
    </row>
    <row r="10070" spans="19:23">
      <c r="S10070" s="275"/>
      <c r="T10070" s="274"/>
      <c r="W10070" s="276"/>
    </row>
    <row r="10071" spans="19:23">
      <c r="S10071" s="275"/>
      <c r="T10071" s="274"/>
      <c r="W10071" s="276"/>
    </row>
    <row r="10072" spans="19:23">
      <c r="S10072" s="275"/>
      <c r="T10072" s="274"/>
      <c r="W10072" s="276"/>
    </row>
    <row r="10073" spans="19:23">
      <c r="S10073" s="275"/>
      <c r="T10073" s="274"/>
      <c r="W10073" s="276"/>
    </row>
    <row r="10074" spans="19:23">
      <c r="S10074" s="275"/>
      <c r="T10074" s="274"/>
      <c r="W10074" s="276"/>
    </row>
    <row r="10075" spans="19:23">
      <c r="S10075" s="275"/>
      <c r="T10075" s="274"/>
      <c r="W10075" s="276"/>
    </row>
    <row r="10076" spans="19:23">
      <c r="S10076" s="275"/>
      <c r="T10076" s="274"/>
      <c r="W10076" s="276"/>
    </row>
    <row r="10077" spans="19:23">
      <c r="S10077" s="275"/>
      <c r="T10077" s="274"/>
      <c r="W10077" s="276"/>
    </row>
    <row r="10078" spans="19:23">
      <c r="S10078" s="275"/>
      <c r="T10078" s="274"/>
      <c r="W10078" s="276"/>
    </row>
    <row r="10079" spans="19:23">
      <c r="S10079" s="275"/>
      <c r="T10079" s="274"/>
      <c r="W10079" s="276"/>
    </row>
    <row r="10080" spans="19:23">
      <c r="S10080" s="275"/>
      <c r="T10080" s="274"/>
      <c r="W10080" s="276"/>
    </row>
    <row r="10081" spans="19:23">
      <c r="S10081" s="275"/>
      <c r="T10081" s="274"/>
      <c r="W10081" s="276"/>
    </row>
    <row r="10082" spans="19:23">
      <c r="S10082" s="275"/>
      <c r="T10082" s="274"/>
      <c r="W10082" s="276"/>
    </row>
    <row r="10083" spans="19:23">
      <c r="S10083" s="275"/>
      <c r="T10083" s="274"/>
      <c r="W10083" s="276"/>
    </row>
    <row r="10084" spans="19:23">
      <c r="S10084" s="275"/>
      <c r="T10084" s="274"/>
      <c r="W10084" s="276"/>
    </row>
    <row r="10085" spans="19:23">
      <c r="S10085" s="275"/>
      <c r="T10085" s="274"/>
      <c r="W10085" s="276"/>
    </row>
    <row r="10086" spans="19:23">
      <c r="S10086" s="275"/>
      <c r="T10086" s="274"/>
      <c r="W10086" s="276"/>
    </row>
    <row r="10087" spans="19:23">
      <c r="S10087" s="275"/>
      <c r="T10087" s="274"/>
      <c r="W10087" s="276"/>
    </row>
    <row r="10088" spans="19:23">
      <c r="S10088" s="275"/>
      <c r="T10088" s="274"/>
      <c r="W10088" s="276"/>
    </row>
    <row r="10089" spans="19:23">
      <c r="S10089" s="275"/>
      <c r="T10089" s="274"/>
      <c r="W10089" s="276"/>
    </row>
    <row r="10090" spans="19:23">
      <c r="S10090" s="275"/>
      <c r="T10090" s="274"/>
      <c r="W10090" s="276"/>
    </row>
    <row r="10091" spans="19:23">
      <c r="S10091" s="275"/>
      <c r="T10091" s="274"/>
      <c r="W10091" s="276"/>
    </row>
    <row r="10092" spans="19:23">
      <c r="S10092" s="275"/>
      <c r="T10092" s="274"/>
      <c r="W10092" s="276"/>
    </row>
    <row r="10093" spans="19:23">
      <c r="S10093" s="275"/>
      <c r="T10093" s="274"/>
      <c r="W10093" s="276"/>
    </row>
    <row r="10094" spans="19:23">
      <c r="S10094" s="275"/>
      <c r="T10094" s="274"/>
      <c r="W10094" s="276"/>
    </row>
    <row r="10095" spans="19:23">
      <c r="S10095" s="275"/>
      <c r="T10095" s="274"/>
      <c r="W10095" s="276"/>
    </row>
    <row r="10096" spans="19:23">
      <c r="S10096" s="275"/>
      <c r="T10096" s="274"/>
      <c r="W10096" s="276"/>
    </row>
    <row r="10097" spans="19:23">
      <c r="S10097" s="275"/>
      <c r="T10097" s="274"/>
      <c r="W10097" s="276"/>
    </row>
    <row r="10098" spans="19:23">
      <c r="S10098" s="275"/>
      <c r="T10098" s="274"/>
      <c r="W10098" s="276"/>
    </row>
    <row r="10099" spans="19:23">
      <c r="S10099" s="275"/>
      <c r="T10099" s="274"/>
      <c r="W10099" s="276"/>
    </row>
    <row r="10100" spans="19:23">
      <c r="S10100" s="275"/>
      <c r="T10100" s="274"/>
      <c r="W10100" s="276"/>
    </row>
    <row r="10101" spans="19:23">
      <c r="S10101" s="275"/>
      <c r="T10101" s="274"/>
      <c r="W10101" s="276"/>
    </row>
    <row r="10102" spans="19:23">
      <c r="S10102" s="275"/>
      <c r="T10102" s="274"/>
      <c r="W10102" s="276"/>
    </row>
    <row r="10103" spans="19:23">
      <c r="S10103" s="275"/>
      <c r="T10103" s="274"/>
      <c r="W10103" s="276"/>
    </row>
    <row r="10104" spans="19:23">
      <c r="S10104" s="275"/>
      <c r="T10104" s="274"/>
      <c r="W10104" s="276"/>
    </row>
    <row r="10105" spans="19:23">
      <c r="S10105" s="275"/>
      <c r="T10105" s="274"/>
      <c r="W10105" s="276"/>
    </row>
    <row r="10106" spans="19:23">
      <c r="S10106" s="275"/>
      <c r="T10106" s="274"/>
      <c r="W10106" s="276"/>
    </row>
    <row r="10107" spans="19:23">
      <c r="S10107" s="275"/>
      <c r="T10107" s="274"/>
      <c r="W10107" s="276"/>
    </row>
    <row r="10108" spans="19:23">
      <c r="S10108" s="275"/>
      <c r="T10108" s="274"/>
      <c r="W10108" s="276"/>
    </row>
    <row r="10109" spans="19:23">
      <c r="S10109" s="275"/>
      <c r="T10109" s="274"/>
      <c r="W10109" s="276"/>
    </row>
    <row r="10110" spans="19:23">
      <c r="S10110" s="275"/>
      <c r="T10110" s="274"/>
      <c r="W10110" s="276"/>
    </row>
    <row r="10111" spans="19:23">
      <c r="S10111" s="275"/>
      <c r="T10111" s="274"/>
      <c r="W10111" s="276"/>
    </row>
    <row r="10112" spans="19:23">
      <c r="S10112" s="275"/>
      <c r="T10112" s="274"/>
      <c r="W10112" s="276"/>
    </row>
    <row r="10113" spans="19:23">
      <c r="S10113" s="275"/>
      <c r="T10113" s="274"/>
      <c r="W10113" s="276"/>
    </row>
    <row r="10114" spans="19:23">
      <c r="S10114" s="275"/>
      <c r="T10114" s="274"/>
      <c r="W10114" s="276"/>
    </row>
    <row r="10115" spans="19:23">
      <c r="S10115" s="275"/>
      <c r="T10115" s="274"/>
      <c r="W10115" s="276"/>
    </row>
    <row r="10116" spans="19:23">
      <c r="S10116" s="275"/>
      <c r="T10116" s="274"/>
      <c r="W10116" s="276"/>
    </row>
    <row r="10117" spans="19:23">
      <c r="S10117" s="275"/>
      <c r="T10117" s="274"/>
      <c r="W10117" s="276"/>
    </row>
    <row r="10118" spans="19:23">
      <c r="S10118" s="275"/>
      <c r="T10118" s="274"/>
      <c r="W10118" s="276"/>
    </row>
    <row r="10119" spans="19:23">
      <c r="S10119" s="275"/>
      <c r="T10119" s="274"/>
      <c r="W10119" s="276"/>
    </row>
    <row r="10120" spans="19:23">
      <c r="S10120" s="275"/>
      <c r="T10120" s="274"/>
      <c r="W10120" s="276"/>
    </row>
    <row r="10121" spans="19:23">
      <c r="S10121" s="275"/>
      <c r="T10121" s="274"/>
      <c r="W10121" s="276"/>
    </row>
    <row r="10122" spans="19:23">
      <c r="S10122" s="275"/>
      <c r="T10122" s="274"/>
      <c r="W10122" s="276"/>
    </row>
    <row r="10123" spans="19:23">
      <c r="S10123" s="275"/>
      <c r="T10123" s="274"/>
      <c r="W10123" s="276"/>
    </row>
    <row r="10124" spans="19:23">
      <c r="S10124" s="275"/>
      <c r="T10124" s="274"/>
      <c r="W10124" s="276"/>
    </row>
    <row r="10125" spans="19:23">
      <c r="S10125" s="275"/>
      <c r="T10125" s="274"/>
      <c r="W10125" s="276"/>
    </row>
    <row r="10126" spans="19:23">
      <c r="S10126" s="275"/>
      <c r="T10126" s="274"/>
      <c r="W10126" s="276"/>
    </row>
    <row r="10127" spans="19:23">
      <c r="S10127" s="275"/>
      <c r="T10127" s="274"/>
      <c r="W10127" s="276"/>
    </row>
    <row r="10128" spans="19:23">
      <c r="S10128" s="275"/>
      <c r="T10128" s="274"/>
      <c r="W10128" s="276"/>
    </row>
    <row r="10129" spans="19:23">
      <c r="S10129" s="275"/>
      <c r="T10129" s="274"/>
      <c r="W10129" s="276"/>
    </row>
    <row r="10130" spans="19:23">
      <c r="S10130" s="275"/>
      <c r="T10130" s="274"/>
      <c r="W10130" s="276"/>
    </row>
    <row r="10131" spans="19:23">
      <c r="S10131" s="275"/>
      <c r="T10131" s="274"/>
      <c r="W10131" s="276"/>
    </row>
    <row r="10132" spans="19:23">
      <c r="S10132" s="275"/>
      <c r="T10132" s="274"/>
      <c r="W10132" s="276"/>
    </row>
    <row r="10133" spans="19:23">
      <c r="S10133" s="275"/>
      <c r="T10133" s="274"/>
      <c r="W10133" s="276"/>
    </row>
    <row r="10134" spans="19:23">
      <c r="S10134" s="275"/>
      <c r="T10134" s="274"/>
      <c r="W10134" s="276"/>
    </row>
    <row r="10135" spans="19:23">
      <c r="S10135" s="275"/>
      <c r="T10135" s="274"/>
      <c r="W10135" s="276"/>
    </row>
    <row r="10136" spans="19:23">
      <c r="S10136" s="275"/>
      <c r="T10136" s="274"/>
      <c r="W10136" s="276"/>
    </row>
    <row r="10137" spans="19:23">
      <c r="S10137" s="275"/>
      <c r="T10137" s="274"/>
      <c r="W10137" s="276"/>
    </row>
    <row r="10138" spans="19:23">
      <c r="S10138" s="275"/>
      <c r="T10138" s="274"/>
      <c r="W10138" s="276"/>
    </row>
    <row r="10139" spans="19:23">
      <c r="S10139" s="275"/>
      <c r="T10139" s="274"/>
      <c r="W10139" s="276"/>
    </row>
    <row r="10140" spans="19:23">
      <c r="S10140" s="275"/>
      <c r="T10140" s="274"/>
      <c r="W10140" s="276"/>
    </row>
    <row r="10141" spans="19:23">
      <c r="S10141" s="275"/>
      <c r="T10141" s="274"/>
      <c r="W10141" s="276"/>
    </row>
    <row r="10142" spans="19:23">
      <c r="S10142" s="275"/>
      <c r="T10142" s="274"/>
      <c r="W10142" s="276"/>
    </row>
    <row r="10143" spans="19:23">
      <c r="S10143" s="275"/>
      <c r="T10143" s="274"/>
      <c r="W10143" s="276"/>
    </row>
    <row r="10144" spans="19:23">
      <c r="S10144" s="275"/>
      <c r="T10144" s="274"/>
      <c r="W10144" s="276"/>
    </row>
    <row r="10145" spans="19:23">
      <c r="S10145" s="275"/>
      <c r="T10145" s="274"/>
      <c r="W10145" s="276"/>
    </row>
    <row r="10146" spans="19:23">
      <c r="S10146" s="275"/>
      <c r="T10146" s="274"/>
      <c r="W10146" s="276"/>
    </row>
    <row r="10147" spans="19:23">
      <c r="S10147" s="275"/>
      <c r="T10147" s="274"/>
      <c r="W10147" s="276"/>
    </row>
    <row r="10148" spans="19:23">
      <c r="S10148" s="275"/>
      <c r="T10148" s="274"/>
      <c r="W10148" s="276"/>
    </row>
    <row r="10149" spans="19:23">
      <c r="S10149" s="275"/>
      <c r="T10149" s="274"/>
      <c r="W10149" s="276"/>
    </row>
    <row r="10150" spans="19:23">
      <c r="S10150" s="275"/>
      <c r="T10150" s="274"/>
      <c r="W10150" s="276"/>
    </row>
    <row r="10151" spans="19:23">
      <c r="S10151" s="275"/>
      <c r="T10151" s="274"/>
      <c r="W10151" s="276"/>
    </row>
    <row r="10152" spans="19:23">
      <c r="S10152" s="275"/>
      <c r="T10152" s="274"/>
      <c r="W10152" s="276"/>
    </row>
    <row r="10153" spans="19:23">
      <c r="S10153" s="275"/>
      <c r="T10153" s="274"/>
      <c r="W10153" s="276"/>
    </row>
    <row r="10154" spans="19:23">
      <c r="S10154" s="275"/>
      <c r="T10154" s="274"/>
      <c r="W10154" s="276"/>
    </row>
    <row r="10155" spans="19:23">
      <c r="S10155" s="275"/>
      <c r="T10155" s="274"/>
      <c r="W10155" s="276"/>
    </row>
    <row r="10156" spans="19:23">
      <c r="S10156" s="275"/>
      <c r="T10156" s="274"/>
      <c r="W10156" s="276"/>
    </row>
    <row r="10157" spans="19:23">
      <c r="S10157" s="275"/>
      <c r="T10157" s="274"/>
      <c r="W10157" s="276"/>
    </row>
    <row r="10158" spans="19:23">
      <c r="S10158" s="275"/>
      <c r="T10158" s="274"/>
      <c r="W10158" s="276"/>
    </row>
    <row r="10159" spans="19:23">
      <c r="S10159" s="275"/>
      <c r="T10159" s="274"/>
      <c r="W10159" s="276"/>
    </row>
    <row r="10160" spans="19:23">
      <c r="S10160" s="275"/>
      <c r="T10160" s="274"/>
      <c r="W10160" s="276"/>
    </row>
    <row r="10161" spans="19:23">
      <c r="S10161" s="275"/>
      <c r="T10161" s="274"/>
      <c r="W10161" s="276"/>
    </row>
    <row r="10162" spans="19:23">
      <c r="S10162" s="275"/>
      <c r="T10162" s="274"/>
      <c r="W10162" s="276"/>
    </row>
    <row r="10163" spans="19:23">
      <c r="S10163" s="275"/>
      <c r="T10163" s="274"/>
      <c r="W10163" s="276"/>
    </row>
    <row r="10164" spans="19:23">
      <c r="S10164" s="275"/>
      <c r="T10164" s="274"/>
      <c r="W10164" s="276"/>
    </row>
    <row r="10165" spans="19:23">
      <c r="S10165" s="275"/>
      <c r="T10165" s="274"/>
      <c r="W10165" s="276"/>
    </row>
    <row r="10166" spans="19:23">
      <c r="S10166" s="275"/>
      <c r="T10166" s="274"/>
      <c r="W10166" s="276"/>
    </row>
    <row r="10167" spans="19:23">
      <c r="S10167" s="275"/>
      <c r="T10167" s="274"/>
      <c r="W10167" s="276"/>
    </row>
    <row r="10168" spans="19:23">
      <c r="S10168" s="275"/>
      <c r="T10168" s="274"/>
      <c r="W10168" s="276"/>
    </row>
    <row r="10169" spans="19:23">
      <c r="S10169" s="275"/>
      <c r="T10169" s="274"/>
      <c r="W10169" s="276"/>
    </row>
    <row r="10170" spans="19:23">
      <c r="S10170" s="275"/>
      <c r="T10170" s="274"/>
      <c r="W10170" s="276"/>
    </row>
    <row r="10171" spans="19:23">
      <c r="S10171" s="275"/>
      <c r="T10171" s="274"/>
      <c r="W10171" s="276"/>
    </row>
    <row r="10172" spans="19:23">
      <c r="S10172" s="275"/>
      <c r="T10172" s="274"/>
      <c r="W10172" s="276"/>
    </row>
    <row r="10173" spans="19:23">
      <c r="S10173" s="275"/>
      <c r="T10173" s="274"/>
      <c r="W10173" s="276"/>
    </row>
    <row r="10174" spans="19:23">
      <c r="S10174" s="275"/>
      <c r="T10174" s="274"/>
      <c r="W10174" s="276"/>
    </row>
    <row r="10175" spans="19:23">
      <c r="S10175" s="275"/>
      <c r="T10175" s="274"/>
      <c r="W10175" s="276"/>
    </row>
    <row r="10176" spans="19:23">
      <c r="S10176" s="275"/>
      <c r="T10176" s="274"/>
      <c r="W10176" s="276"/>
    </row>
    <row r="10177" spans="19:23">
      <c r="S10177" s="275"/>
      <c r="T10177" s="274"/>
      <c r="W10177" s="276"/>
    </row>
    <row r="10178" spans="19:23">
      <c r="S10178" s="275"/>
      <c r="T10178" s="274"/>
      <c r="W10178" s="276"/>
    </row>
    <row r="10179" spans="19:23">
      <c r="S10179" s="275"/>
      <c r="T10179" s="274"/>
      <c r="W10179" s="276"/>
    </row>
    <row r="10180" spans="19:23">
      <c r="S10180" s="275"/>
      <c r="T10180" s="274"/>
      <c r="W10180" s="276"/>
    </row>
    <row r="10181" spans="19:23">
      <c r="S10181" s="275"/>
      <c r="T10181" s="274"/>
      <c r="W10181" s="276"/>
    </row>
    <row r="10182" spans="19:23">
      <c r="S10182" s="275"/>
      <c r="T10182" s="274"/>
      <c r="W10182" s="276"/>
    </row>
    <row r="10183" spans="19:23">
      <c r="S10183" s="275"/>
      <c r="T10183" s="274"/>
      <c r="W10183" s="276"/>
    </row>
    <row r="10184" spans="19:23">
      <c r="S10184" s="275"/>
      <c r="T10184" s="274"/>
      <c r="W10184" s="276"/>
    </row>
    <row r="10185" spans="19:23">
      <c r="S10185" s="275"/>
      <c r="T10185" s="274"/>
      <c r="W10185" s="276"/>
    </row>
    <row r="10186" spans="19:23">
      <c r="S10186" s="275"/>
      <c r="T10186" s="274"/>
      <c r="W10186" s="276"/>
    </row>
    <row r="10187" spans="19:23">
      <c r="S10187" s="275"/>
      <c r="T10187" s="274"/>
      <c r="W10187" s="276"/>
    </row>
    <row r="10188" spans="19:23">
      <c r="S10188" s="275"/>
      <c r="T10188" s="274"/>
      <c r="W10188" s="276"/>
    </row>
    <row r="10189" spans="19:23">
      <c r="S10189" s="275"/>
      <c r="T10189" s="274"/>
      <c r="W10189" s="276"/>
    </row>
    <row r="10190" spans="19:23">
      <c r="S10190" s="275"/>
      <c r="T10190" s="274"/>
      <c r="W10190" s="276"/>
    </row>
    <row r="10191" spans="19:23">
      <c r="S10191" s="275"/>
      <c r="T10191" s="274"/>
      <c r="W10191" s="276"/>
    </row>
    <row r="10192" spans="19:23">
      <c r="S10192" s="275"/>
      <c r="T10192" s="274"/>
      <c r="W10192" s="276"/>
    </row>
    <row r="10193" spans="19:23">
      <c r="S10193" s="275"/>
      <c r="T10193" s="274"/>
      <c r="W10193" s="276"/>
    </row>
    <row r="10194" spans="19:23">
      <c r="S10194" s="275"/>
      <c r="T10194" s="274"/>
      <c r="W10194" s="276"/>
    </row>
    <row r="10195" spans="19:23">
      <c r="S10195" s="275"/>
      <c r="T10195" s="274"/>
      <c r="W10195" s="276"/>
    </row>
    <row r="10196" spans="19:23">
      <c r="S10196" s="275"/>
      <c r="T10196" s="274"/>
      <c r="W10196" s="276"/>
    </row>
    <row r="10197" spans="19:23">
      <c r="S10197" s="275"/>
      <c r="T10197" s="274"/>
      <c r="W10197" s="276"/>
    </row>
    <row r="10198" spans="19:23">
      <c r="S10198" s="275"/>
      <c r="T10198" s="274"/>
      <c r="W10198" s="276"/>
    </row>
    <row r="10199" spans="19:23">
      <c r="S10199" s="275"/>
      <c r="T10199" s="274"/>
      <c r="W10199" s="276"/>
    </row>
    <row r="10200" spans="19:23">
      <c r="S10200" s="275"/>
      <c r="T10200" s="274"/>
      <c r="W10200" s="276"/>
    </row>
    <row r="10201" spans="19:23">
      <c r="S10201" s="275"/>
      <c r="T10201" s="274"/>
      <c r="W10201" s="276"/>
    </row>
    <row r="10202" spans="19:23">
      <c r="S10202" s="275"/>
      <c r="T10202" s="274"/>
      <c r="W10202" s="276"/>
    </row>
    <row r="10203" spans="19:23">
      <c r="S10203" s="275"/>
      <c r="T10203" s="274"/>
      <c r="W10203" s="276"/>
    </row>
    <row r="10204" spans="19:23">
      <c r="S10204" s="275"/>
      <c r="T10204" s="274"/>
      <c r="W10204" s="276"/>
    </row>
    <row r="10205" spans="19:23">
      <c r="S10205" s="275"/>
      <c r="T10205" s="274"/>
      <c r="W10205" s="276"/>
    </row>
    <row r="10206" spans="19:23">
      <c r="S10206" s="275"/>
      <c r="T10206" s="274"/>
      <c r="W10206" s="276"/>
    </row>
    <row r="10207" spans="19:23">
      <c r="S10207" s="275"/>
      <c r="T10207" s="274"/>
      <c r="W10207" s="276"/>
    </row>
    <row r="10208" spans="19:23">
      <c r="S10208" s="275"/>
      <c r="T10208" s="274"/>
      <c r="W10208" s="276"/>
    </row>
    <row r="10209" spans="19:23">
      <c r="S10209" s="275"/>
      <c r="T10209" s="274"/>
      <c r="W10209" s="276"/>
    </row>
    <row r="10210" spans="19:23">
      <c r="S10210" s="275"/>
      <c r="T10210" s="274"/>
      <c r="W10210" s="276"/>
    </row>
    <row r="10211" spans="19:23">
      <c r="S10211" s="275"/>
      <c r="T10211" s="274"/>
      <c r="W10211" s="276"/>
    </row>
    <row r="10212" spans="19:23">
      <c r="S10212" s="275"/>
      <c r="T10212" s="274"/>
      <c r="W10212" s="276"/>
    </row>
    <row r="10213" spans="19:23">
      <c r="S10213" s="275"/>
      <c r="T10213" s="274"/>
      <c r="W10213" s="276"/>
    </row>
    <row r="10214" spans="19:23">
      <c r="S10214" s="275"/>
      <c r="T10214" s="274"/>
      <c r="W10214" s="276"/>
    </row>
    <row r="10215" spans="19:23">
      <c r="S10215" s="275"/>
      <c r="T10215" s="274"/>
      <c r="W10215" s="276"/>
    </row>
    <row r="10216" spans="19:23">
      <c r="S10216" s="275"/>
      <c r="T10216" s="274"/>
      <c r="W10216" s="276"/>
    </row>
    <row r="10217" spans="19:23">
      <c r="S10217" s="275"/>
      <c r="T10217" s="274"/>
      <c r="W10217" s="276"/>
    </row>
    <row r="10218" spans="19:23">
      <c r="S10218" s="275"/>
      <c r="T10218" s="274"/>
      <c r="W10218" s="276"/>
    </row>
    <row r="10219" spans="19:23">
      <c r="S10219" s="275"/>
      <c r="T10219" s="274"/>
      <c r="W10219" s="276"/>
    </row>
    <row r="10220" spans="19:23">
      <c r="S10220" s="275"/>
      <c r="T10220" s="274"/>
      <c r="W10220" s="276"/>
    </row>
    <row r="10221" spans="19:23">
      <c r="S10221" s="275"/>
      <c r="T10221" s="274"/>
      <c r="W10221" s="276"/>
    </row>
    <row r="10222" spans="19:23">
      <c r="S10222" s="275"/>
      <c r="T10222" s="274"/>
      <c r="W10222" s="276"/>
    </row>
    <row r="10223" spans="19:23">
      <c r="S10223" s="275"/>
      <c r="T10223" s="274"/>
      <c r="W10223" s="276"/>
    </row>
    <row r="10224" spans="19:23">
      <c r="S10224" s="275"/>
      <c r="T10224" s="274"/>
      <c r="W10224" s="276"/>
    </row>
    <row r="10225" spans="19:23">
      <c r="S10225" s="275"/>
      <c r="T10225" s="274"/>
      <c r="W10225" s="276"/>
    </row>
    <row r="10226" spans="19:23">
      <c r="S10226" s="275"/>
      <c r="T10226" s="274"/>
      <c r="W10226" s="276"/>
    </row>
    <row r="10227" spans="19:23">
      <c r="S10227" s="275"/>
      <c r="T10227" s="274"/>
      <c r="W10227" s="276"/>
    </row>
    <row r="10228" spans="19:23">
      <c r="S10228" s="275"/>
      <c r="T10228" s="274"/>
      <c r="W10228" s="276"/>
    </row>
    <row r="10229" spans="19:23">
      <c r="S10229" s="275"/>
      <c r="T10229" s="274"/>
      <c r="W10229" s="276"/>
    </row>
    <row r="10230" spans="19:23">
      <c r="S10230" s="275"/>
      <c r="T10230" s="274"/>
      <c r="W10230" s="276"/>
    </row>
    <row r="10231" spans="19:23">
      <c r="S10231" s="275"/>
      <c r="T10231" s="274"/>
      <c r="W10231" s="276"/>
    </row>
    <row r="10232" spans="19:23">
      <c r="S10232" s="275"/>
      <c r="T10232" s="274"/>
      <c r="W10232" s="276"/>
    </row>
    <row r="10233" spans="19:23">
      <c r="S10233" s="275"/>
      <c r="T10233" s="274"/>
      <c r="W10233" s="276"/>
    </row>
    <row r="10234" spans="19:23">
      <c r="S10234" s="275"/>
      <c r="T10234" s="274"/>
      <c r="W10234" s="276"/>
    </row>
    <row r="10235" spans="19:23">
      <c r="S10235" s="275"/>
      <c r="T10235" s="274"/>
      <c r="W10235" s="276"/>
    </row>
    <row r="10236" spans="19:23">
      <c r="S10236" s="275"/>
      <c r="T10236" s="274"/>
      <c r="W10236" s="276"/>
    </row>
    <row r="10237" spans="19:23">
      <c r="S10237" s="275"/>
      <c r="T10237" s="274"/>
      <c r="W10237" s="276"/>
    </row>
    <row r="10238" spans="19:23">
      <c r="S10238" s="275"/>
      <c r="T10238" s="274"/>
      <c r="W10238" s="276"/>
    </row>
    <row r="10239" spans="19:23">
      <c r="S10239" s="275"/>
      <c r="T10239" s="274"/>
      <c r="W10239" s="276"/>
    </row>
    <row r="10240" spans="19:23">
      <c r="S10240" s="275"/>
      <c r="T10240" s="274"/>
      <c r="W10240" s="276"/>
    </row>
    <row r="10241" spans="19:23">
      <c r="S10241" s="275"/>
      <c r="T10241" s="274"/>
      <c r="W10241" s="276"/>
    </row>
    <row r="10242" spans="19:23">
      <c r="S10242" s="275"/>
      <c r="T10242" s="274"/>
      <c r="W10242" s="276"/>
    </row>
    <row r="10243" spans="19:23">
      <c r="S10243" s="275"/>
      <c r="T10243" s="274"/>
      <c r="W10243" s="276"/>
    </row>
    <row r="10244" spans="19:23">
      <c r="S10244" s="275"/>
      <c r="T10244" s="274"/>
      <c r="W10244" s="276"/>
    </row>
    <row r="10245" spans="19:23">
      <c r="S10245" s="275"/>
      <c r="T10245" s="274"/>
      <c r="W10245" s="276"/>
    </row>
    <row r="10246" spans="19:23">
      <c r="S10246" s="275"/>
      <c r="T10246" s="274"/>
      <c r="W10246" s="276"/>
    </row>
    <row r="10247" spans="19:23">
      <c r="S10247" s="275"/>
      <c r="T10247" s="274"/>
      <c r="W10247" s="276"/>
    </row>
    <row r="10248" spans="19:23">
      <c r="S10248" s="275"/>
      <c r="T10248" s="274"/>
      <c r="W10248" s="276"/>
    </row>
    <row r="10249" spans="19:23">
      <c r="S10249" s="275"/>
      <c r="T10249" s="274"/>
      <c r="W10249" s="276"/>
    </row>
    <row r="10250" spans="19:23">
      <c r="S10250" s="275"/>
      <c r="T10250" s="274"/>
      <c r="W10250" s="276"/>
    </row>
    <row r="10251" spans="19:23">
      <c r="S10251" s="275"/>
      <c r="T10251" s="274"/>
      <c r="W10251" s="276"/>
    </row>
    <row r="10252" spans="19:23">
      <c r="S10252" s="275"/>
      <c r="T10252" s="274"/>
      <c r="W10252" s="276"/>
    </row>
    <row r="10253" spans="19:23">
      <c r="S10253" s="275"/>
      <c r="T10253" s="274"/>
      <c r="W10253" s="276"/>
    </row>
    <row r="10254" spans="19:23">
      <c r="S10254" s="275"/>
      <c r="T10254" s="274"/>
      <c r="W10254" s="276"/>
    </row>
    <row r="10255" spans="19:23">
      <c r="S10255" s="275"/>
      <c r="T10255" s="274"/>
      <c r="W10255" s="276"/>
    </row>
    <row r="10256" spans="19:23">
      <c r="S10256" s="275"/>
      <c r="T10256" s="274"/>
      <c r="W10256" s="276"/>
    </row>
    <row r="10257" spans="19:23">
      <c r="S10257" s="275"/>
      <c r="T10257" s="274"/>
      <c r="W10257" s="276"/>
    </row>
    <row r="10258" spans="19:23">
      <c r="S10258" s="275"/>
      <c r="T10258" s="274"/>
      <c r="W10258" s="276"/>
    </row>
    <row r="10259" spans="19:23">
      <c r="S10259" s="275"/>
      <c r="T10259" s="274"/>
      <c r="W10259" s="276"/>
    </row>
    <row r="10260" spans="19:23">
      <c r="S10260" s="275"/>
      <c r="T10260" s="274"/>
      <c r="W10260" s="276"/>
    </row>
    <row r="10261" spans="19:23">
      <c r="S10261" s="275"/>
      <c r="T10261" s="274"/>
      <c r="W10261" s="276"/>
    </row>
    <row r="10262" spans="19:23">
      <c r="S10262" s="275"/>
      <c r="T10262" s="274"/>
      <c r="W10262" s="276"/>
    </row>
    <row r="10263" spans="19:23">
      <c r="S10263" s="275"/>
      <c r="T10263" s="274"/>
      <c r="W10263" s="276"/>
    </row>
    <row r="10264" spans="19:23">
      <c r="S10264" s="275"/>
      <c r="T10264" s="274"/>
      <c r="W10264" s="276"/>
    </row>
    <row r="10265" spans="19:23">
      <c r="S10265" s="275"/>
      <c r="T10265" s="274"/>
      <c r="W10265" s="276"/>
    </row>
    <row r="10266" spans="19:23">
      <c r="S10266" s="275"/>
      <c r="T10266" s="274"/>
      <c r="W10266" s="276"/>
    </row>
    <row r="10267" spans="19:23">
      <c r="S10267" s="275"/>
      <c r="T10267" s="274"/>
      <c r="W10267" s="276"/>
    </row>
    <row r="10268" spans="19:23">
      <c r="S10268" s="275"/>
      <c r="T10268" s="274"/>
      <c r="W10268" s="276"/>
    </row>
    <row r="10269" spans="19:23">
      <c r="S10269" s="275"/>
      <c r="T10269" s="274"/>
      <c r="W10269" s="276"/>
    </row>
    <row r="10270" spans="19:23">
      <c r="S10270" s="275"/>
      <c r="T10270" s="274"/>
      <c r="W10270" s="276"/>
    </row>
    <row r="10271" spans="19:23">
      <c r="S10271" s="275"/>
      <c r="T10271" s="274"/>
      <c r="W10271" s="276"/>
    </row>
    <row r="10272" spans="19:23">
      <c r="S10272" s="275"/>
      <c r="T10272" s="274"/>
      <c r="W10272" s="276"/>
    </row>
    <row r="10273" spans="19:23">
      <c r="S10273" s="275"/>
      <c r="T10273" s="274"/>
      <c r="W10273" s="276"/>
    </row>
    <row r="10274" spans="19:23">
      <c r="S10274" s="275"/>
      <c r="T10274" s="274"/>
      <c r="W10274" s="276"/>
    </row>
    <row r="10275" spans="19:23">
      <c r="S10275" s="275"/>
      <c r="T10275" s="274"/>
      <c r="W10275" s="276"/>
    </row>
    <row r="10276" spans="19:23">
      <c r="S10276" s="275"/>
      <c r="T10276" s="274"/>
      <c r="W10276" s="276"/>
    </row>
    <row r="10277" spans="19:23">
      <c r="S10277" s="275"/>
      <c r="T10277" s="274"/>
      <c r="W10277" s="276"/>
    </row>
    <row r="10278" spans="19:23">
      <c r="S10278" s="275"/>
      <c r="T10278" s="274"/>
      <c r="W10278" s="276"/>
    </row>
    <row r="10279" spans="19:23">
      <c r="S10279" s="275"/>
      <c r="T10279" s="274"/>
      <c r="W10279" s="276"/>
    </row>
    <row r="10280" spans="19:23">
      <c r="S10280" s="275"/>
      <c r="T10280" s="274"/>
      <c r="W10280" s="276"/>
    </row>
    <row r="10281" spans="19:23">
      <c r="S10281" s="275"/>
      <c r="T10281" s="274"/>
      <c r="W10281" s="276"/>
    </row>
    <row r="10282" spans="19:23">
      <c r="S10282" s="275"/>
      <c r="T10282" s="274"/>
      <c r="W10282" s="276"/>
    </row>
    <row r="10283" spans="19:23">
      <c r="S10283" s="275"/>
      <c r="T10283" s="274"/>
      <c r="W10283" s="276"/>
    </row>
    <row r="10284" spans="19:23">
      <c r="S10284" s="275"/>
      <c r="T10284" s="274"/>
      <c r="W10284" s="276"/>
    </row>
    <row r="10285" spans="19:23">
      <c r="S10285" s="275"/>
      <c r="T10285" s="274"/>
      <c r="W10285" s="276"/>
    </row>
    <row r="10286" spans="19:23">
      <c r="S10286" s="275"/>
      <c r="T10286" s="274"/>
      <c r="W10286" s="276"/>
    </row>
    <row r="10287" spans="19:23">
      <c r="S10287" s="275"/>
      <c r="T10287" s="274"/>
      <c r="W10287" s="276"/>
    </row>
    <row r="10288" spans="19:23">
      <c r="S10288" s="275"/>
      <c r="T10288" s="274"/>
      <c r="W10288" s="276"/>
    </row>
    <row r="10289" spans="19:23">
      <c r="S10289" s="275"/>
      <c r="T10289" s="274"/>
      <c r="W10289" s="276"/>
    </row>
    <row r="10290" spans="19:23">
      <c r="S10290" s="275"/>
      <c r="T10290" s="274"/>
      <c r="W10290" s="276"/>
    </row>
    <row r="10291" spans="19:23">
      <c r="S10291" s="275"/>
      <c r="T10291" s="274"/>
      <c r="W10291" s="276"/>
    </row>
    <row r="10292" spans="19:23">
      <c r="S10292" s="275"/>
      <c r="T10292" s="274"/>
      <c r="W10292" s="276"/>
    </row>
    <row r="10293" spans="19:23">
      <c r="S10293" s="275"/>
      <c r="T10293" s="274"/>
      <c r="W10293" s="276"/>
    </row>
    <row r="10294" spans="19:23">
      <c r="S10294" s="275"/>
      <c r="T10294" s="274"/>
      <c r="W10294" s="276"/>
    </row>
    <row r="10295" spans="19:23">
      <c r="S10295" s="275"/>
      <c r="T10295" s="274"/>
      <c r="W10295" s="276"/>
    </row>
    <row r="10296" spans="19:23">
      <c r="S10296" s="275"/>
      <c r="T10296" s="274"/>
      <c r="W10296" s="276"/>
    </row>
    <row r="10297" spans="19:23">
      <c r="S10297" s="275"/>
      <c r="T10297" s="274"/>
      <c r="W10297" s="276"/>
    </row>
    <row r="10298" spans="19:23">
      <c r="S10298" s="275"/>
      <c r="T10298" s="274"/>
      <c r="W10298" s="276"/>
    </row>
    <row r="10299" spans="19:23">
      <c r="S10299" s="275"/>
      <c r="T10299" s="274"/>
      <c r="W10299" s="276"/>
    </row>
    <row r="10300" spans="19:23">
      <c r="S10300" s="275"/>
      <c r="T10300" s="274"/>
      <c r="W10300" s="276"/>
    </row>
    <row r="10301" spans="19:23">
      <c r="S10301" s="275"/>
      <c r="T10301" s="274"/>
      <c r="W10301" s="276"/>
    </row>
    <row r="10302" spans="19:23">
      <c r="S10302" s="275"/>
      <c r="T10302" s="274"/>
      <c r="W10302" s="276"/>
    </row>
    <row r="10303" spans="19:23">
      <c r="S10303" s="275"/>
      <c r="T10303" s="274"/>
      <c r="W10303" s="276"/>
    </row>
    <row r="10304" spans="19:23">
      <c r="S10304" s="275"/>
      <c r="T10304" s="274"/>
      <c r="W10304" s="276"/>
    </row>
    <row r="10305" spans="19:23">
      <c r="S10305" s="275"/>
      <c r="T10305" s="274"/>
      <c r="W10305" s="276"/>
    </row>
    <row r="10306" spans="19:23">
      <c r="S10306" s="275"/>
      <c r="T10306" s="274"/>
      <c r="W10306" s="276"/>
    </row>
    <row r="10307" spans="19:23">
      <c r="S10307" s="275"/>
      <c r="T10307" s="274"/>
      <c r="W10307" s="276"/>
    </row>
    <row r="10308" spans="19:23">
      <c r="S10308" s="275"/>
      <c r="T10308" s="274"/>
      <c r="W10308" s="276"/>
    </row>
    <row r="10309" spans="19:23">
      <c r="S10309" s="275"/>
      <c r="T10309" s="274"/>
      <c r="W10309" s="276"/>
    </row>
    <row r="10310" spans="19:23">
      <c r="S10310" s="275"/>
      <c r="T10310" s="274"/>
      <c r="W10310" s="276"/>
    </row>
    <row r="10311" spans="19:23">
      <c r="S10311" s="275"/>
      <c r="T10311" s="274"/>
      <c r="W10311" s="276"/>
    </row>
    <row r="10312" spans="19:23">
      <c r="S10312" s="275"/>
      <c r="T10312" s="274"/>
      <c r="W10312" s="276"/>
    </row>
    <row r="10313" spans="19:23">
      <c r="S10313" s="275"/>
      <c r="T10313" s="274"/>
      <c r="W10313" s="276"/>
    </row>
    <row r="10314" spans="19:23">
      <c r="S10314" s="275"/>
      <c r="T10314" s="274"/>
      <c r="W10314" s="276"/>
    </row>
    <row r="10315" spans="19:23">
      <c r="S10315" s="275"/>
      <c r="T10315" s="274"/>
      <c r="W10315" s="276"/>
    </row>
    <row r="10316" spans="19:23">
      <c r="S10316" s="275"/>
      <c r="T10316" s="274"/>
      <c r="W10316" s="276"/>
    </row>
    <row r="10317" spans="19:23">
      <c r="S10317" s="275"/>
      <c r="T10317" s="274"/>
      <c r="W10317" s="276"/>
    </row>
    <row r="10318" spans="19:23">
      <c r="S10318" s="275"/>
      <c r="T10318" s="274"/>
      <c r="W10318" s="276"/>
    </row>
    <row r="10319" spans="19:23">
      <c r="S10319" s="275"/>
      <c r="T10319" s="274"/>
      <c r="W10319" s="276"/>
    </row>
    <row r="10320" spans="19:23">
      <c r="S10320" s="275"/>
      <c r="T10320" s="274"/>
      <c r="W10320" s="276"/>
    </row>
    <row r="10321" spans="19:23">
      <c r="S10321" s="275"/>
      <c r="T10321" s="274"/>
      <c r="W10321" s="276"/>
    </row>
    <row r="10322" spans="19:23">
      <c r="S10322" s="275"/>
      <c r="T10322" s="274"/>
      <c r="W10322" s="276"/>
    </row>
    <row r="10323" spans="19:23">
      <c r="S10323" s="275"/>
      <c r="T10323" s="274"/>
      <c r="W10323" s="276"/>
    </row>
    <row r="10324" spans="19:23">
      <c r="S10324" s="275"/>
      <c r="T10324" s="274"/>
      <c r="W10324" s="276"/>
    </row>
    <row r="10325" spans="19:23">
      <c r="S10325" s="275"/>
      <c r="T10325" s="274"/>
      <c r="W10325" s="276"/>
    </row>
    <row r="10326" spans="19:23">
      <c r="S10326" s="275"/>
      <c r="T10326" s="274"/>
      <c r="W10326" s="276"/>
    </row>
    <row r="10327" spans="19:23">
      <c r="S10327" s="275"/>
      <c r="T10327" s="274"/>
      <c r="W10327" s="276"/>
    </row>
    <row r="10328" spans="19:23">
      <c r="S10328" s="275"/>
      <c r="T10328" s="274"/>
      <c r="W10328" s="276"/>
    </row>
    <row r="10329" spans="19:23">
      <c r="S10329" s="275"/>
      <c r="T10329" s="274"/>
      <c r="W10329" s="276"/>
    </row>
    <row r="10330" spans="19:23">
      <c r="S10330" s="275"/>
      <c r="T10330" s="274"/>
      <c r="W10330" s="276"/>
    </row>
    <row r="10331" spans="19:23">
      <c r="S10331" s="275"/>
      <c r="T10331" s="274"/>
      <c r="W10331" s="276"/>
    </row>
    <row r="10332" spans="19:23">
      <c r="S10332" s="275"/>
      <c r="T10332" s="274"/>
      <c r="W10332" s="276"/>
    </row>
    <row r="10333" spans="19:23">
      <c r="S10333" s="275"/>
      <c r="T10333" s="274"/>
      <c r="W10333" s="276"/>
    </row>
    <row r="10334" spans="19:23">
      <c r="S10334" s="275"/>
      <c r="T10334" s="274"/>
      <c r="W10334" s="276"/>
    </row>
    <row r="10335" spans="19:23">
      <c r="S10335" s="275"/>
      <c r="T10335" s="274"/>
      <c r="W10335" s="276"/>
    </row>
    <row r="10336" spans="19:23">
      <c r="S10336" s="275"/>
      <c r="T10336" s="274"/>
      <c r="W10336" s="276"/>
    </row>
    <row r="10337" spans="19:23">
      <c r="S10337" s="275"/>
      <c r="T10337" s="274"/>
      <c r="W10337" s="276"/>
    </row>
    <row r="10338" spans="19:23">
      <c r="S10338" s="275"/>
      <c r="T10338" s="274"/>
      <c r="W10338" s="276"/>
    </row>
    <row r="10339" spans="19:23">
      <c r="S10339" s="275"/>
      <c r="T10339" s="274"/>
      <c r="W10339" s="276"/>
    </row>
    <row r="10340" spans="19:23">
      <c r="S10340" s="275"/>
      <c r="T10340" s="274"/>
      <c r="W10340" s="276"/>
    </row>
    <row r="10341" spans="19:23">
      <c r="S10341" s="275"/>
      <c r="T10341" s="274"/>
      <c r="W10341" s="276"/>
    </row>
    <row r="10342" spans="19:23">
      <c r="S10342" s="275"/>
      <c r="T10342" s="274"/>
      <c r="W10342" s="276"/>
    </row>
    <row r="10343" spans="19:23">
      <c r="S10343" s="275"/>
      <c r="T10343" s="274"/>
      <c r="W10343" s="276"/>
    </row>
    <row r="10344" spans="19:23">
      <c r="S10344" s="275"/>
      <c r="T10344" s="274"/>
      <c r="W10344" s="276"/>
    </row>
    <row r="10345" spans="19:23">
      <c r="S10345" s="275"/>
      <c r="T10345" s="274"/>
      <c r="W10345" s="276"/>
    </row>
    <row r="10346" spans="19:23">
      <c r="S10346" s="275"/>
      <c r="T10346" s="274"/>
      <c r="W10346" s="276"/>
    </row>
    <row r="10347" spans="19:23">
      <c r="S10347" s="275"/>
      <c r="T10347" s="274"/>
      <c r="W10347" s="276"/>
    </row>
    <row r="10348" spans="19:23">
      <c r="S10348" s="275"/>
      <c r="T10348" s="274"/>
      <c r="W10348" s="276"/>
    </row>
    <row r="10349" spans="19:23">
      <c r="S10349" s="275"/>
      <c r="T10349" s="274"/>
      <c r="W10349" s="276"/>
    </row>
    <row r="10350" spans="19:23">
      <c r="S10350" s="275"/>
      <c r="T10350" s="274"/>
      <c r="W10350" s="276"/>
    </row>
    <row r="10351" spans="19:23">
      <c r="S10351" s="275"/>
      <c r="T10351" s="274"/>
      <c r="W10351" s="276"/>
    </row>
    <row r="10352" spans="19:23">
      <c r="S10352" s="275"/>
      <c r="T10352" s="274"/>
      <c r="W10352" s="276"/>
    </row>
    <row r="10353" spans="19:23">
      <c r="S10353" s="275"/>
      <c r="T10353" s="274"/>
      <c r="W10353" s="276"/>
    </row>
    <row r="10354" spans="19:23">
      <c r="S10354" s="275"/>
      <c r="T10354" s="274"/>
      <c r="W10354" s="276"/>
    </row>
    <row r="10355" spans="19:23">
      <c r="S10355" s="275"/>
      <c r="T10355" s="274"/>
      <c r="W10355" s="276"/>
    </row>
    <row r="10356" spans="19:23">
      <c r="S10356" s="275"/>
      <c r="T10356" s="274"/>
      <c r="W10356" s="276"/>
    </row>
    <row r="10357" spans="19:23">
      <c r="S10357" s="275"/>
      <c r="T10357" s="274"/>
      <c r="W10357" s="276"/>
    </row>
    <row r="10358" spans="19:23">
      <c r="S10358" s="275"/>
      <c r="T10358" s="274"/>
      <c r="W10358" s="276"/>
    </row>
    <row r="10359" spans="19:23">
      <c r="S10359" s="275"/>
      <c r="T10359" s="274"/>
      <c r="W10359" s="276"/>
    </row>
    <row r="10360" spans="19:23">
      <c r="S10360" s="275"/>
      <c r="T10360" s="274"/>
      <c r="W10360" s="276"/>
    </row>
    <row r="10361" spans="19:23">
      <c r="S10361" s="275"/>
      <c r="T10361" s="274"/>
      <c r="W10361" s="276"/>
    </row>
    <row r="10362" spans="19:23">
      <c r="S10362" s="275"/>
      <c r="T10362" s="274"/>
      <c r="W10362" s="276"/>
    </row>
    <row r="10363" spans="19:23">
      <c r="S10363" s="275"/>
      <c r="T10363" s="274"/>
      <c r="W10363" s="276"/>
    </row>
    <row r="10364" spans="19:23">
      <c r="S10364" s="275"/>
      <c r="T10364" s="274"/>
      <c r="W10364" s="276"/>
    </row>
    <row r="10365" spans="19:23">
      <c r="S10365" s="275"/>
      <c r="T10365" s="274"/>
      <c r="W10365" s="276"/>
    </row>
    <row r="10366" spans="19:23">
      <c r="S10366" s="275"/>
      <c r="T10366" s="274"/>
      <c r="W10366" s="276"/>
    </row>
    <row r="10367" spans="19:23">
      <c r="S10367" s="275"/>
      <c r="T10367" s="274"/>
      <c r="W10367" s="276"/>
    </row>
    <row r="10368" spans="19:23">
      <c r="S10368" s="275"/>
      <c r="T10368" s="274"/>
      <c r="W10368" s="276"/>
    </row>
    <row r="10369" spans="19:23">
      <c r="S10369" s="275"/>
      <c r="T10369" s="274"/>
      <c r="W10369" s="276"/>
    </row>
    <row r="10370" spans="19:23">
      <c r="S10370" s="275"/>
      <c r="T10370" s="274"/>
      <c r="W10370" s="276"/>
    </row>
    <row r="10371" spans="19:23">
      <c r="S10371" s="275"/>
      <c r="T10371" s="274"/>
      <c r="W10371" s="276"/>
    </row>
    <row r="10372" spans="19:23">
      <c r="S10372" s="275"/>
      <c r="T10372" s="274"/>
      <c r="W10372" s="276"/>
    </row>
    <row r="10373" spans="19:23">
      <c r="S10373" s="275"/>
      <c r="T10373" s="274"/>
      <c r="W10373" s="276"/>
    </row>
    <row r="10374" spans="19:23">
      <c r="S10374" s="275"/>
      <c r="T10374" s="274"/>
      <c r="W10374" s="276"/>
    </row>
    <row r="10375" spans="19:23">
      <c r="S10375" s="275"/>
      <c r="T10375" s="274"/>
      <c r="W10375" s="276"/>
    </row>
    <row r="10376" spans="19:23">
      <c r="S10376" s="275"/>
      <c r="T10376" s="274"/>
      <c r="W10376" s="276"/>
    </row>
    <row r="10377" spans="19:23">
      <c r="S10377" s="275"/>
      <c r="T10377" s="274"/>
      <c r="W10377" s="276"/>
    </row>
    <row r="10378" spans="19:23">
      <c r="S10378" s="275"/>
      <c r="T10378" s="274"/>
      <c r="W10378" s="276"/>
    </row>
    <row r="10379" spans="19:23">
      <c r="S10379" s="275"/>
      <c r="T10379" s="274"/>
      <c r="W10379" s="276"/>
    </row>
    <row r="10380" spans="19:23">
      <c r="S10380" s="275"/>
      <c r="T10380" s="274"/>
      <c r="W10380" s="276"/>
    </row>
    <row r="10381" spans="19:23">
      <c r="S10381" s="275"/>
      <c r="T10381" s="274"/>
      <c r="W10381" s="276"/>
    </row>
    <row r="10382" spans="19:23">
      <c r="S10382" s="275"/>
      <c r="T10382" s="274"/>
      <c r="W10382" s="276"/>
    </row>
    <row r="10383" spans="19:23">
      <c r="S10383" s="275"/>
      <c r="T10383" s="274"/>
      <c r="W10383" s="276"/>
    </row>
    <row r="10384" spans="19:23">
      <c r="S10384" s="275"/>
      <c r="T10384" s="274"/>
      <c r="W10384" s="276"/>
    </row>
    <row r="10385" spans="19:23">
      <c r="S10385" s="275"/>
      <c r="T10385" s="274"/>
      <c r="W10385" s="276"/>
    </row>
    <row r="10386" spans="19:23">
      <c r="S10386" s="275"/>
      <c r="T10386" s="274"/>
      <c r="W10386" s="276"/>
    </row>
    <row r="10387" spans="19:23">
      <c r="S10387" s="275"/>
      <c r="T10387" s="274"/>
      <c r="W10387" s="276"/>
    </row>
    <row r="10388" spans="19:23">
      <c r="S10388" s="275"/>
      <c r="T10388" s="274"/>
      <c r="W10388" s="276"/>
    </row>
    <row r="10389" spans="19:23">
      <c r="S10389" s="275"/>
      <c r="T10389" s="274"/>
      <c r="W10389" s="276"/>
    </row>
    <row r="10390" spans="19:23">
      <c r="S10390" s="275"/>
      <c r="T10390" s="274"/>
      <c r="W10390" s="276"/>
    </row>
    <row r="10391" spans="19:23">
      <c r="S10391" s="275"/>
      <c r="T10391" s="274"/>
      <c r="W10391" s="276"/>
    </row>
    <row r="10392" spans="19:23">
      <c r="S10392" s="275"/>
      <c r="T10392" s="274"/>
      <c r="W10392" s="276"/>
    </row>
    <row r="10393" spans="19:23">
      <c r="S10393" s="275"/>
      <c r="T10393" s="274"/>
      <c r="W10393" s="276"/>
    </row>
    <row r="10394" spans="19:23">
      <c r="S10394" s="275"/>
      <c r="T10394" s="274"/>
      <c r="W10394" s="276"/>
    </row>
    <row r="10395" spans="19:23">
      <c r="S10395" s="275"/>
      <c r="T10395" s="274"/>
      <c r="W10395" s="276"/>
    </row>
    <row r="10396" spans="19:23">
      <c r="S10396" s="275"/>
      <c r="T10396" s="274"/>
      <c r="W10396" s="276"/>
    </row>
    <row r="10397" spans="19:23">
      <c r="S10397" s="275"/>
      <c r="T10397" s="274"/>
      <c r="W10397" s="276"/>
    </row>
    <row r="10398" spans="19:23">
      <c r="S10398" s="275"/>
      <c r="T10398" s="274"/>
      <c r="W10398" s="276"/>
    </row>
    <row r="10399" spans="19:23">
      <c r="S10399" s="275"/>
      <c r="T10399" s="274"/>
      <c r="W10399" s="276"/>
    </row>
    <row r="10400" spans="19:23">
      <c r="S10400" s="275"/>
      <c r="T10400" s="274"/>
      <c r="W10400" s="276"/>
    </row>
    <row r="10401" spans="19:23">
      <c r="S10401" s="275"/>
      <c r="T10401" s="274"/>
      <c r="W10401" s="276"/>
    </row>
    <row r="10402" spans="19:23">
      <c r="S10402" s="275"/>
      <c r="T10402" s="274"/>
      <c r="W10402" s="276"/>
    </row>
    <row r="10403" spans="19:23">
      <c r="S10403" s="275"/>
      <c r="T10403" s="274"/>
      <c r="W10403" s="276"/>
    </row>
    <row r="10404" spans="19:23">
      <c r="S10404" s="275"/>
      <c r="T10404" s="274"/>
      <c r="W10404" s="276"/>
    </row>
    <row r="10405" spans="19:23">
      <c r="S10405" s="275"/>
      <c r="T10405" s="274"/>
      <c r="W10405" s="276"/>
    </row>
    <row r="10406" spans="19:23">
      <c r="S10406" s="275"/>
      <c r="T10406" s="274"/>
      <c r="W10406" s="276"/>
    </row>
    <row r="10407" spans="19:23">
      <c r="S10407" s="275"/>
      <c r="T10407" s="274"/>
      <c r="W10407" s="276"/>
    </row>
    <row r="10408" spans="19:23">
      <c r="S10408" s="275"/>
      <c r="T10408" s="274"/>
      <c r="W10408" s="276"/>
    </row>
    <row r="10409" spans="19:23">
      <c r="S10409" s="275"/>
      <c r="T10409" s="274"/>
      <c r="W10409" s="276"/>
    </row>
    <row r="10410" spans="19:23">
      <c r="S10410" s="275"/>
      <c r="T10410" s="274"/>
      <c r="W10410" s="276"/>
    </row>
    <row r="10411" spans="19:23">
      <c r="S10411" s="275"/>
      <c r="T10411" s="274"/>
      <c r="W10411" s="276"/>
    </row>
    <row r="10412" spans="19:23">
      <c r="S10412" s="275"/>
      <c r="T10412" s="274"/>
      <c r="W10412" s="276"/>
    </row>
    <row r="10413" spans="19:23">
      <c r="S10413" s="275"/>
      <c r="T10413" s="274"/>
      <c r="W10413" s="276"/>
    </row>
    <row r="10414" spans="19:23">
      <c r="S10414" s="275"/>
      <c r="T10414" s="274"/>
      <c r="W10414" s="276"/>
    </row>
    <row r="10415" spans="19:23">
      <c r="S10415" s="275"/>
      <c r="T10415" s="274"/>
      <c r="W10415" s="276"/>
    </row>
    <row r="10416" spans="19:23">
      <c r="S10416" s="275"/>
      <c r="T10416" s="274"/>
      <c r="W10416" s="276"/>
    </row>
    <row r="10417" spans="19:23">
      <c r="S10417" s="275"/>
      <c r="T10417" s="274"/>
      <c r="W10417" s="276"/>
    </row>
    <row r="10418" spans="19:23">
      <c r="S10418" s="275"/>
      <c r="T10418" s="274"/>
      <c r="W10418" s="276"/>
    </row>
    <row r="10419" spans="19:23">
      <c r="S10419" s="275"/>
      <c r="T10419" s="274"/>
      <c r="W10419" s="276"/>
    </row>
    <row r="10420" spans="19:23">
      <c r="S10420" s="275"/>
      <c r="T10420" s="274"/>
      <c r="W10420" s="276"/>
    </row>
    <row r="10421" spans="19:23">
      <c r="S10421" s="275"/>
      <c r="T10421" s="274"/>
      <c r="W10421" s="276"/>
    </row>
    <row r="10422" spans="19:23">
      <c r="S10422" s="275"/>
      <c r="T10422" s="274"/>
      <c r="W10422" s="276"/>
    </row>
    <row r="10423" spans="19:23">
      <c r="S10423" s="275"/>
      <c r="T10423" s="274"/>
      <c r="W10423" s="276"/>
    </row>
    <row r="10424" spans="19:23">
      <c r="S10424" s="275"/>
      <c r="T10424" s="274"/>
      <c r="W10424" s="276"/>
    </row>
    <row r="10425" spans="19:23">
      <c r="S10425" s="275"/>
      <c r="T10425" s="274"/>
      <c r="W10425" s="276"/>
    </row>
    <row r="10426" spans="19:23">
      <c r="S10426" s="275"/>
      <c r="T10426" s="274"/>
      <c r="W10426" s="276"/>
    </row>
    <row r="10427" spans="19:23">
      <c r="S10427" s="275"/>
      <c r="T10427" s="274"/>
      <c r="W10427" s="276"/>
    </row>
    <row r="10428" spans="19:23">
      <c r="S10428" s="275"/>
      <c r="T10428" s="274"/>
      <c r="W10428" s="276"/>
    </row>
    <row r="10429" spans="19:23">
      <c r="S10429" s="275"/>
      <c r="T10429" s="274"/>
      <c r="W10429" s="276"/>
    </row>
    <row r="10430" spans="19:23">
      <c r="S10430" s="275"/>
      <c r="T10430" s="274"/>
      <c r="W10430" s="276"/>
    </row>
    <row r="10431" spans="19:23">
      <c r="S10431" s="275"/>
      <c r="T10431" s="274"/>
      <c r="W10431" s="276"/>
    </row>
    <row r="10432" spans="19:23">
      <c r="S10432" s="275"/>
      <c r="T10432" s="274"/>
      <c r="W10432" s="276"/>
    </row>
    <row r="10433" spans="19:23">
      <c r="S10433" s="275"/>
      <c r="T10433" s="274"/>
      <c r="W10433" s="276"/>
    </row>
    <row r="10434" spans="19:23">
      <c r="S10434" s="275"/>
      <c r="T10434" s="274"/>
      <c r="W10434" s="276"/>
    </row>
    <row r="10435" spans="19:23">
      <c r="S10435" s="275"/>
      <c r="T10435" s="274"/>
      <c r="W10435" s="276"/>
    </row>
    <row r="10436" spans="19:23">
      <c r="S10436" s="275"/>
      <c r="T10436" s="274"/>
      <c r="W10436" s="276"/>
    </row>
    <row r="10437" spans="19:23">
      <c r="S10437" s="275"/>
      <c r="T10437" s="274"/>
      <c r="W10437" s="276"/>
    </row>
    <row r="10438" spans="19:23">
      <c r="S10438" s="275"/>
      <c r="T10438" s="274"/>
      <c r="W10438" s="276"/>
    </row>
    <row r="10439" spans="19:23">
      <c r="S10439" s="275"/>
      <c r="T10439" s="274"/>
      <c r="W10439" s="276"/>
    </row>
    <row r="10440" spans="19:23">
      <c r="S10440" s="275"/>
      <c r="T10440" s="274"/>
      <c r="W10440" s="276"/>
    </row>
    <row r="10441" spans="19:23">
      <c r="S10441" s="275"/>
      <c r="T10441" s="274"/>
      <c r="W10441" s="276"/>
    </row>
    <row r="10442" spans="19:23">
      <c r="S10442" s="275"/>
      <c r="T10442" s="274"/>
      <c r="W10442" s="276"/>
    </row>
    <row r="10443" spans="19:23">
      <c r="S10443" s="275"/>
      <c r="T10443" s="274"/>
      <c r="W10443" s="276"/>
    </row>
    <row r="10444" spans="19:23">
      <c r="S10444" s="275"/>
      <c r="T10444" s="274"/>
      <c r="W10444" s="276"/>
    </row>
    <row r="10445" spans="19:23">
      <c r="S10445" s="275"/>
      <c r="T10445" s="274"/>
      <c r="W10445" s="276"/>
    </row>
    <row r="10446" spans="19:23">
      <c r="S10446" s="275"/>
      <c r="T10446" s="274"/>
      <c r="W10446" s="276"/>
    </row>
    <row r="10447" spans="19:23">
      <c r="S10447" s="275"/>
      <c r="T10447" s="274"/>
      <c r="W10447" s="276"/>
    </row>
    <row r="10448" spans="19:23">
      <c r="S10448" s="275"/>
      <c r="T10448" s="274"/>
      <c r="W10448" s="276"/>
    </row>
    <row r="10449" spans="19:23">
      <c r="S10449" s="275"/>
      <c r="T10449" s="274"/>
      <c r="W10449" s="276"/>
    </row>
    <row r="10450" spans="19:23">
      <c r="S10450" s="275"/>
      <c r="T10450" s="274"/>
      <c r="W10450" s="276"/>
    </row>
    <row r="10451" spans="19:23">
      <c r="S10451" s="275"/>
      <c r="T10451" s="274"/>
      <c r="W10451" s="276"/>
    </row>
    <row r="10452" spans="19:23">
      <c r="S10452" s="275"/>
      <c r="T10452" s="274"/>
      <c r="W10452" s="276"/>
    </row>
    <row r="10453" spans="19:23">
      <c r="S10453" s="275"/>
      <c r="T10453" s="274"/>
      <c r="W10453" s="276"/>
    </row>
    <row r="10454" spans="19:23">
      <c r="S10454" s="275"/>
      <c r="T10454" s="274"/>
      <c r="W10454" s="276"/>
    </row>
    <row r="10455" spans="19:23">
      <c r="S10455" s="275"/>
      <c r="T10455" s="274"/>
      <c r="W10455" s="276"/>
    </row>
    <row r="10456" spans="19:23">
      <c r="S10456" s="275"/>
      <c r="T10456" s="274"/>
      <c r="W10456" s="276"/>
    </row>
    <row r="10457" spans="19:23">
      <c r="S10457" s="275"/>
      <c r="T10457" s="274"/>
      <c r="W10457" s="276"/>
    </row>
    <row r="10458" spans="19:23">
      <c r="S10458" s="275"/>
      <c r="T10458" s="274"/>
      <c r="W10458" s="276"/>
    </row>
    <row r="10459" spans="19:23">
      <c r="S10459" s="275"/>
      <c r="T10459" s="274"/>
      <c r="W10459" s="276"/>
    </row>
    <row r="10460" spans="19:23">
      <c r="S10460" s="275"/>
      <c r="T10460" s="274"/>
      <c r="W10460" s="276"/>
    </row>
    <row r="10461" spans="19:23">
      <c r="S10461" s="275"/>
      <c r="T10461" s="274"/>
      <c r="W10461" s="276"/>
    </row>
    <row r="10462" spans="19:23">
      <c r="S10462" s="275"/>
      <c r="T10462" s="274"/>
      <c r="W10462" s="276"/>
    </row>
    <row r="10463" spans="19:23">
      <c r="S10463" s="275"/>
      <c r="T10463" s="274"/>
      <c r="W10463" s="276"/>
    </row>
    <row r="10464" spans="19:23">
      <c r="S10464" s="275"/>
      <c r="T10464" s="274"/>
      <c r="W10464" s="276"/>
    </row>
    <row r="10465" spans="19:23">
      <c r="S10465" s="275"/>
      <c r="T10465" s="274"/>
      <c r="W10465" s="276"/>
    </row>
    <row r="10466" spans="19:23">
      <c r="S10466" s="275"/>
      <c r="T10466" s="274"/>
      <c r="W10466" s="276"/>
    </row>
    <row r="10467" spans="19:23">
      <c r="S10467" s="275"/>
      <c r="T10467" s="274"/>
      <c r="W10467" s="276"/>
    </row>
    <row r="10468" spans="19:23">
      <c r="S10468" s="275"/>
      <c r="T10468" s="274"/>
      <c r="W10468" s="276"/>
    </row>
    <row r="10469" spans="19:23">
      <c r="S10469" s="275"/>
      <c r="T10469" s="274"/>
      <c r="W10469" s="276"/>
    </row>
    <row r="10470" spans="19:23">
      <c r="S10470" s="275"/>
      <c r="T10470" s="274"/>
      <c r="W10470" s="276"/>
    </row>
    <row r="10471" spans="19:23">
      <c r="S10471" s="275"/>
      <c r="T10471" s="274"/>
      <c r="W10471" s="276"/>
    </row>
    <row r="10472" spans="19:23">
      <c r="S10472" s="275"/>
      <c r="T10472" s="274"/>
      <c r="W10472" s="276"/>
    </row>
    <row r="10473" spans="19:23">
      <c r="S10473" s="275"/>
      <c r="T10473" s="274"/>
      <c r="W10473" s="276"/>
    </row>
    <row r="10474" spans="19:23">
      <c r="S10474" s="275"/>
      <c r="T10474" s="274"/>
      <c r="W10474" s="276"/>
    </row>
    <row r="10475" spans="19:23">
      <c r="S10475" s="275"/>
      <c r="T10475" s="274"/>
      <c r="W10475" s="276"/>
    </row>
    <row r="10476" spans="19:23">
      <c r="S10476" s="275"/>
      <c r="T10476" s="274"/>
      <c r="W10476" s="276"/>
    </row>
    <row r="10477" spans="19:23">
      <c r="S10477" s="275"/>
      <c r="T10477" s="274"/>
      <c r="W10477" s="276"/>
    </row>
    <row r="10478" spans="19:23">
      <c r="S10478" s="275"/>
      <c r="T10478" s="274"/>
      <c r="W10478" s="276"/>
    </row>
    <row r="10479" spans="19:23">
      <c r="S10479" s="275"/>
      <c r="T10479" s="274"/>
      <c r="W10479" s="276"/>
    </row>
    <row r="10480" spans="19:23">
      <c r="S10480" s="275"/>
      <c r="T10480" s="274"/>
      <c r="W10480" s="276"/>
    </row>
    <row r="10481" spans="19:23">
      <c r="S10481" s="275"/>
      <c r="T10481" s="274"/>
      <c r="W10481" s="276"/>
    </row>
    <row r="10482" spans="19:23">
      <c r="S10482" s="275"/>
      <c r="T10482" s="274"/>
      <c r="W10482" s="276"/>
    </row>
    <row r="10483" spans="19:23">
      <c r="S10483" s="275"/>
      <c r="T10483" s="274"/>
      <c r="W10483" s="276"/>
    </row>
    <row r="10484" spans="19:23">
      <c r="S10484" s="275"/>
      <c r="T10484" s="274"/>
      <c r="W10484" s="276"/>
    </row>
    <row r="10485" spans="19:23">
      <c r="S10485" s="275"/>
      <c r="T10485" s="274"/>
      <c r="W10485" s="276"/>
    </row>
    <row r="10486" spans="19:23">
      <c r="S10486" s="275"/>
      <c r="T10486" s="274"/>
      <c r="W10486" s="276"/>
    </row>
    <row r="10487" spans="19:23">
      <c r="S10487" s="275"/>
      <c r="T10487" s="274"/>
      <c r="W10487" s="276"/>
    </row>
    <row r="10488" spans="19:23">
      <c r="S10488" s="275"/>
      <c r="T10488" s="274"/>
      <c r="W10488" s="276"/>
    </row>
    <row r="10489" spans="19:23">
      <c r="S10489" s="275"/>
      <c r="T10489" s="274"/>
      <c r="W10489" s="276"/>
    </row>
    <row r="10490" spans="19:23">
      <c r="S10490" s="275"/>
      <c r="T10490" s="274"/>
      <c r="W10490" s="276"/>
    </row>
    <row r="10491" spans="19:23">
      <c r="S10491" s="275"/>
      <c r="T10491" s="274"/>
      <c r="W10491" s="276"/>
    </row>
    <row r="10492" spans="19:23">
      <c r="S10492" s="275"/>
      <c r="T10492" s="274"/>
      <c r="W10492" s="276"/>
    </row>
    <row r="10493" spans="19:23">
      <c r="S10493" s="275"/>
      <c r="T10493" s="274"/>
      <c r="W10493" s="276"/>
    </row>
    <row r="10494" spans="19:23">
      <c r="S10494" s="275"/>
      <c r="T10494" s="274"/>
      <c r="W10494" s="276"/>
    </row>
    <row r="10495" spans="19:23">
      <c r="S10495" s="275"/>
      <c r="T10495" s="274"/>
      <c r="W10495" s="276"/>
    </row>
    <row r="10496" spans="19:23">
      <c r="S10496" s="275"/>
      <c r="T10496" s="274"/>
      <c r="W10496" s="276"/>
    </row>
    <row r="10497" spans="19:23">
      <c r="S10497" s="275"/>
      <c r="T10497" s="274"/>
      <c r="W10497" s="276"/>
    </row>
    <row r="10498" spans="19:23">
      <c r="S10498" s="275"/>
      <c r="T10498" s="274"/>
      <c r="W10498" s="276"/>
    </row>
    <row r="10499" spans="19:23">
      <c r="S10499" s="275"/>
      <c r="T10499" s="274"/>
      <c r="W10499" s="276"/>
    </row>
    <row r="10500" spans="19:23">
      <c r="S10500" s="275"/>
      <c r="T10500" s="274"/>
      <c r="W10500" s="276"/>
    </row>
    <row r="10501" spans="19:23">
      <c r="S10501" s="275"/>
      <c r="T10501" s="274"/>
      <c r="W10501" s="276"/>
    </row>
    <row r="10502" spans="19:23">
      <c r="S10502" s="275"/>
      <c r="T10502" s="274"/>
      <c r="W10502" s="276"/>
    </row>
    <row r="10503" spans="19:23">
      <c r="S10503" s="275"/>
      <c r="T10503" s="274"/>
      <c r="W10503" s="276"/>
    </row>
    <row r="10504" spans="19:23">
      <c r="S10504" s="275"/>
      <c r="T10504" s="274"/>
      <c r="W10504" s="276"/>
    </row>
    <row r="10505" spans="19:23">
      <c r="S10505" s="275"/>
      <c r="T10505" s="274"/>
      <c r="W10505" s="276"/>
    </row>
    <row r="10506" spans="19:23">
      <c r="S10506" s="275"/>
      <c r="T10506" s="274"/>
      <c r="W10506" s="276"/>
    </row>
    <row r="10507" spans="19:23">
      <c r="S10507" s="275"/>
      <c r="T10507" s="274"/>
      <c r="W10507" s="276"/>
    </row>
    <row r="10508" spans="19:23">
      <c r="S10508" s="275"/>
      <c r="T10508" s="274"/>
      <c r="W10508" s="276"/>
    </row>
    <row r="10509" spans="19:23">
      <c r="S10509" s="275"/>
      <c r="T10509" s="274"/>
      <c r="W10509" s="276"/>
    </row>
    <row r="10510" spans="19:23">
      <c r="S10510" s="275"/>
      <c r="T10510" s="274"/>
      <c r="W10510" s="276"/>
    </row>
    <row r="10511" spans="19:23">
      <c r="S10511" s="275"/>
      <c r="T10511" s="274"/>
      <c r="W10511" s="276"/>
    </row>
    <row r="10512" spans="19:23">
      <c r="S10512" s="275"/>
      <c r="T10512" s="274"/>
      <c r="W10512" s="276"/>
    </row>
    <row r="10513" spans="19:23">
      <c r="S10513" s="275"/>
      <c r="T10513" s="274"/>
      <c r="W10513" s="276"/>
    </row>
    <row r="10514" spans="19:23">
      <c r="S10514" s="275"/>
      <c r="T10514" s="274"/>
      <c r="W10514" s="276"/>
    </row>
    <row r="10515" spans="19:23">
      <c r="S10515" s="275"/>
      <c r="T10515" s="274"/>
      <c r="W10515" s="276"/>
    </row>
    <row r="10516" spans="19:23">
      <c r="S10516" s="275"/>
      <c r="T10516" s="274"/>
      <c r="W10516" s="276"/>
    </row>
    <row r="10517" spans="19:23">
      <c r="S10517" s="275"/>
      <c r="T10517" s="274"/>
      <c r="W10517" s="276"/>
    </row>
    <row r="10518" spans="19:23">
      <c r="S10518" s="275"/>
      <c r="T10518" s="274"/>
      <c r="W10518" s="276"/>
    </row>
    <row r="10519" spans="19:23">
      <c r="S10519" s="275"/>
      <c r="T10519" s="274"/>
      <c r="W10519" s="276"/>
    </row>
    <row r="10520" spans="19:23">
      <c r="S10520" s="275"/>
      <c r="T10520" s="274"/>
      <c r="W10520" s="276"/>
    </row>
    <row r="10521" spans="19:23">
      <c r="S10521" s="275"/>
      <c r="T10521" s="274"/>
      <c r="W10521" s="276"/>
    </row>
    <row r="10522" spans="19:23">
      <c r="S10522" s="275"/>
      <c r="T10522" s="274"/>
      <c r="W10522" s="276"/>
    </row>
    <row r="10523" spans="19:23">
      <c r="S10523" s="275"/>
      <c r="T10523" s="274"/>
      <c r="W10523" s="276"/>
    </row>
    <row r="10524" spans="19:23">
      <c r="S10524" s="275"/>
      <c r="T10524" s="274"/>
      <c r="W10524" s="276"/>
    </row>
    <row r="10525" spans="19:23">
      <c r="S10525" s="275"/>
      <c r="T10525" s="274"/>
      <c r="W10525" s="276"/>
    </row>
    <row r="10526" spans="19:23">
      <c r="S10526" s="275"/>
      <c r="T10526" s="274"/>
      <c r="W10526" s="276"/>
    </row>
    <row r="10527" spans="19:23">
      <c r="S10527" s="275"/>
      <c r="T10527" s="274"/>
      <c r="W10527" s="276"/>
    </row>
    <row r="10528" spans="19:23">
      <c r="S10528" s="275"/>
      <c r="T10528" s="274"/>
      <c r="W10528" s="276"/>
    </row>
    <row r="10529" spans="19:23">
      <c r="S10529" s="275"/>
      <c r="T10529" s="274"/>
      <c r="W10529" s="276"/>
    </row>
    <row r="10530" spans="19:23">
      <c r="S10530" s="275"/>
      <c r="T10530" s="274"/>
      <c r="W10530" s="276"/>
    </row>
    <row r="10531" spans="19:23">
      <c r="S10531" s="275"/>
      <c r="T10531" s="274"/>
      <c r="W10531" s="276"/>
    </row>
    <row r="10532" spans="19:23">
      <c r="S10532" s="275"/>
      <c r="T10532" s="274"/>
      <c r="W10532" s="276"/>
    </row>
    <row r="10533" spans="19:23">
      <c r="S10533" s="275"/>
      <c r="T10533" s="274"/>
      <c r="W10533" s="276"/>
    </row>
    <row r="10534" spans="19:23">
      <c r="S10534" s="275"/>
      <c r="T10534" s="274"/>
      <c r="W10534" s="276"/>
    </row>
    <row r="10535" spans="19:23">
      <c r="S10535" s="275"/>
      <c r="T10535" s="274"/>
      <c r="W10535" s="276"/>
    </row>
    <row r="10536" spans="19:23">
      <c r="S10536" s="275"/>
      <c r="T10536" s="274"/>
      <c r="W10536" s="276"/>
    </row>
    <row r="10537" spans="19:23">
      <c r="S10537" s="275"/>
      <c r="T10537" s="274"/>
      <c r="W10537" s="276"/>
    </row>
    <row r="10538" spans="19:23">
      <c r="S10538" s="275"/>
      <c r="T10538" s="274"/>
      <c r="W10538" s="276"/>
    </row>
    <row r="10539" spans="19:23">
      <c r="S10539" s="275"/>
      <c r="T10539" s="274"/>
      <c r="W10539" s="276"/>
    </row>
    <row r="10540" spans="19:23">
      <c r="S10540" s="275"/>
      <c r="T10540" s="274"/>
      <c r="W10540" s="276"/>
    </row>
    <row r="10541" spans="19:23">
      <c r="S10541" s="275"/>
      <c r="T10541" s="274"/>
      <c r="W10541" s="276"/>
    </row>
    <row r="10542" spans="19:23">
      <c r="S10542" s="275"/>
      <c r="T10542" s="274"/>
      <c r="W10542" s="276"/>
    </row>
    <row r="10543" spans="19:23">
      <c r="S10543" s="275"/>
      <c r="T10543" s="274"/>
      <c r="W10543" s="276"/>
    </row>
    <row r="10544" spans="19:23">
      <c r="S10544" s="275"/>
      <c r="T10544" s="274"/>
      <c r="W10544" s="276"/>
    </row>
    <row r="10545" spans="19:23">
      <c r="S10545" s="275"/>
      <c r="T10545" s="274"/>
      <c r="W10545" s="276"/>
    </row>
    <row r="10546" spans="19:23">
      <c r="S10546" s="275"/>
      <c r="T10546" s="274"/>
      <c r="W10546" s="276"/>
    </row>
    <row r="10547" spans="19:23">
      <c r="S10547" s="275"/>
      <c r="T10547" s="274"/>
      <c r="W10547" s="276"/>
    </row>
    <row r="10548" spans="19:23">
      <c r="S10548" s="275"/>
      <c r="T10548" s="274"/>
      <c r="W10548" s="276"/>
    </row>
    <row r="10549" spans="19:23">
      <c r="S10549" s="275"/>
      <c r="T10549" s="274"/>
      <c r="W10549" s="276"/>
    </row>
    <row r="10550" spans="19:23">
      <c r="S10550" s="275"/>
      <c r="T10550" s="274"/>
      <c r="W10550" s="276"/>
    </row>
    <row r="10551" spans="19:23">
      <c r="S10551" s="275"/>
      <c r="T10551" s="274"/>
      <c r="W10551" s="276"/>
    </row>
    <row r="10552" spans="19:23">
      <c r="S10552" s="275"/>
      <c r="T10552" s="274"/>
      <c r="W10552" s="276"/>
    </row>
    <row r="10553" spans="19:23">
      <c r="S10553" s="275"/>
      <c r="T10553" s="274"/>
      <c r="W10553" s="276"/>
    </row>
    <row r="10554" spans="19:23">
      <c r="S10554" s="275"/>
      <c r="T10554" s="274"/>
      <c r="W10554" s="276"/>
    </row>
    <row r="10555" spans="19:23">
      <c r="S10555" s="275"/>
      <c r="T10555" s="274"/>
      <c r="W10555" s="276"/>
    </row>
    <row r="10556" spans="19:23">
      <c r="S10556" s="275"/>
      <c r="T10556" s="274"/>
      <c r="W10556" s="276"/>
    </row>
    <row r="10557" spans="19:23">
      <c r="S10557" s="275"/>
      <c r="T10557" s="274"/>
      <c r="W10557" s="276"/>
    </row>
    <row r="10558" spans="19:23">
      <c r="S10558" s="275"/>
      <c r="T10558" s="274"/>
      <c r="W10558" s="276"/>
    </row>
    <row r="10559" spans="19:23">
      <c r="S10559" s="275"/>
      <c r="T10559" s="274"/>
      <c r="W10559" s="276"/>
    </row>
    <row r="10560" spans="19:23">
      <c r="S10560" s="275"/>
      <c r="T10560" s="274"/>
      <c r="W10560" s="276"/>
    </row>
    <row r="10561" spans="19:23">
      <c r="S10561" s="275"/>
      <c r="T10561" s="274"/>
      <c r="W10561" s="276"/>
    </row>
    <row r="10562" spans="19:23">
      <c r="S10562" s="275"/>
      <c r="T10562" s="274"/>
      <c r="W10562" s="276"/>
    </row>
    <row r="10563" spans="19:23">
      <c r="S10563" s="275"/>
      <c r="T10563" s="274"/>
      <c r="W10563" s="276"/>
    </row>
    <row r="10564" spans="19:23">
      <c r="S10564" s="275"/>
      <c r="T10564" s="274"/>
      <c r="W10564" s="276"/>
    </row>
    <row r="10565" spans="19:23">
      <c r="S10565" s="275"/>
      <c r="T10565" s="274"/>
      <c r="W10565" s="276"/>
    </row>
    <row r="10566" spans="19:23">
      <c r="S10566" s="275"/>
      <c r="T10566" s="274"/>
      <c r="W10566" s="276"/>
    </row>
    <row r="10567" spans="19:23">
      <c r="S10567" s="275"/>
      <c r="T10567" s="274"/>
      <c r="W10567" s="276"/>
    </row>
    <row r="10568" spans="19:23">
      <c r="S10568" s="275"/>
      <c r="T10568" s="274"/>
      <c r="W10568" s="276"/>
    </row>
    <row r="10569" spans="19:23">
      <c r="S10569" s="275"/>
      <c r="T10569" s="274"/>
      <c r="W10569" s="276"/>
    </row>
    <row r="10570" spans="19:23">
      <c r="S10570" s="275"/>
      <c r="T10570" s="274"/>
      <c r="W10570" s="276"/>
    </row>
    <row r="10571" spans="19:23">
      <c r="S10571" s="275"/>
      <c r="T10571" s="274"/>
      <c r="W10571" s="276"/>
    </row>
    <row r="10572" spans="19:23">
      <c r="S10572" s="275"/>
      <c r="T10572" s="274"/>
      <c r="W10572" s="276"/>
    </row>
    <row r="10573" spans="19:23">
      <c r="S10573" s="275"/>
      <c r="T10573" s="274"/>
      <c r="W10573" s="276"/>
    </row>
    <row r="10574" spans="19:23">
      <c r="S10574" s="275"/>
      <c r="T10574" s="274"/>
      <c r="W10574" s="276"/>
    </row>
    <row r="10575" spans="19:23">
      <c r="S10575" s="275"/>
      <c r="T10575" s="274"/>
      <c r="W10575" s="276"/>
    </row>
    <row r="10576" spans="19:23">
      <c r="S10576" s="275"/>
      <c r="T10576" s="274"/>
      <c r="W10576" s="276"/>
    </row>
    <row r="10577" spans="19:23">
      <c r="S10577" s="275"/>
      <c r="T10577" s="274"/>
      <c r="W10577" s="276"/>
    </row>
    <row r="10578" spans="19:23">
      <c r="S10578" s="275"/>
      <c r="T10578" s="274"/>
      <c r="W10578" s="276"/>
    </row>
    <row r="10579" spans="19:23">
      <c r="S10579" s="275"/>
      <c r="T10579" s="274"/>
      <c r="W10579" s="276"/>
    </row>
    <row r="10580" spans="19:23">
      <c r="S10580" s="275"/>
      <c r="T10580" s="274"/>
      <c r="W10580" s="276"/>
    </row>
    <row r="10581" spans="19:23">
      <c r="S10581" s="275"/>
      <c r="T10581" s="274"/>
      <c r="W10581" s="276"/>
    </row>
    <row r="10582" spans="19:23">
      <c r="S10582" s="275"/>
      <c r="T10582" s="274"/>
      <c r="W10582" s="276"/>
    </row>
    <row r="10583" spans="19:23">
      <c r="S10583" s="275"/>
      <c r="T10583" s="274"/>
      <c r="W10583" s="276"/>
    </row>
    <row r="10584" spans="19:23">
      <c r="S10584" s="275"/>
      <c r="T10584" s="274"/>
      <c r="W10584" s="276"/>
    </row>
    <row r="10585" spans="19:23">
      <c r="S10585" s="275"/>
      <c r="T10585" s="274"/>
      <c r="W10585" s="276"/>
    </row>
    <row r="10586" spans="19:23">
      <c r="S10586" s="275"/>
      <c r="T10586" s="274"/>
      <c r="W10586" s="276"/>
    </row>
    <row r="10587" spans="19:23">
      <c r="S10587" s="275"/>
      <c r="T10587" s="274"/>
      <c r="W10587" s="276"/>
    </row>
    <row r="10588" spans="19:23">
      <c r="S10588" s="275"/>
      <c r="T10588" s="274"/>
      <c r="W10588" s="276"/>
    </row>
    <row r="10589" spans="19:23">
      <c r="S10589" s="275"/>
      <c r="T10589" s="274"/>
      <c r="W10589" s="276"/>
    </row>
    <row r="10590" spans="19:23">
      <c r="S10590" s="275"/>
      <c r="T10590" s="274"/>
      <c r="W10590" s="276"/>
    </row>
    <row r="10591" spans="19:23">
      <c r="S10591" s="275"/>
      <c r="T10591" s="274"/>
      <c r="W10591" s="276"/>
    </row>
    <row r="10592" spans="19:23">
      <c r="S10592" s="275"/>
      <c r="T10592" s="274"/>
      <c r="W10592" s="276"/>
    </row>
    <row r="10593" spans="19:23">
      <c r="S10593" s="275"/>
      <c r="T10593" s="274"/>
      <c r="W10593" s="276"/>
    </row>
    <row r="10594" spans="19:23">
      <c r="S10594" s="275"/>
      <c r="T10594" s="274"/>
      <c r="W10594" s="276"/>
    </row>
    <row r="10595" spans="19:23">
      <c r="S10595" s="275"/>
      <c r="T10595" s="274"/>
      <c r="W10595" s="276"/>
    </row>
    <row r="10596" spans="19:23">
      <c r="S10596" s="275"/>
      <c r="T10596" s="274"/>
      <c r="W10596" s="276"/>
    </row>
    <row r="10597" spans="19:23">
      <c r="S10597" s="275"/>
      <c r="T10597" s="274"/>
      <c r="W10597" s="276"/>
    </row>
    <row r="10598" spans="19:23">
      <c r="S10598" s="275"/>
      <c r="T10598" s="274"/>
      <c r="W10598" s="276"/>
    </row>
    <row r="10599" spans="19:23">
      <c r="S10599" s="275"/>
      <c r="T10599" s="274"/>
      <c r="W10599" s="276"/>
    </row>
    <row r="10600" spans="19:23">
      <c r="S10600" s="275"/>
      <c r="T10600" s="274"/>
      <c r="W10600" s="276"/>
    </row>
    <row r="10601" spans="19:23">
      <c r="S10601" s="275"/>
      <c r="T10601" s="274"/>
      <c r="W10601" s="276"/>
    </row>
    <row r="10602" spans="19:23">
      <c r="S10602" s="275"/>
      <c r="T10602" s="274"/>
      <c r="W10602" s="276"/>
    </row>
    <row r="10603" spans="19:23">
      <c r="S10603" s="275"/>
      <c r="T10603" s="274"/>
      <c r="W10603" s="276"/>
    </row>
    <row r="10604" spans="19:23">
      <c r="S10604" s="275"/>
      <c r="T10604" s="274"/>
      <c r="W10604" s="276"/>
    </row>
    <row r="10605" spans="19:23">
      <c r="S10605" s="275"/>
      <c r="T10605" s="274"/>
      <c r="W10605" s="276"/>
    </row>
    <row r="10606" spans="19:23">
      <c r="S10606" s="275"/>
      <c r="T10606" s="274"/>
      <c r="W10606" s="276"/>
    </row>
    <row r="10607" spans="19:23">
      <c r="S10607" s="275"/>
      <c r="T10607" s="274"/>
      <c r="W10607" s="276"/>
    </row>
    <row r="10608" spans="19:23">
      <c r="S10608" s="275"/>
      <c r="T10608" s="274"/>
      <c r="W10608" s="276"/>
    </row>
    <row r="10609" spans="19:23">
      <c r="S10609" s="275"/>
      <c r="T10609" s="274"/>
      <c r="W10609" s="276"/>
    </row>
    <row r="10610" spans="19:23">
      <c r="S10610" s="275"/>
      <c r="T10610" s="274"/>
      <c r="W10610" s="276"/>
    </row>
    <row r="10611" spans="19:23">
      <c r="S10611" s="275"/>
      <c r="T10611" s="274"/>
      <c r="W10611" s="276"/>
    </row>
    <row r="10612" spans="19:23">
      <c r="S10612" s="275"/>
      <c r="T10612" s="274"/>
      <c r="W10612" s="276"/>
    </row>
    <row r="10613" spans="19:23">
      <c r="S10613" s="275"/>
      <c r="T10613" s="274"/>
      <c r="W10613" s="276"/>
    </row>
    <row r="10614" spans="19:23">
      <c r="S10614" s="275"/>
      <c r="T10614" s="274"/>
      <c r="W10614" s="276"/>
    </row>
    <row r="10615" spans="19:23">
      <c r="S10615" s="275"/>
      <c r="T10615" s="274"/>
      <c r="W10615" s="276"/>
    </row>
    <row r="10616" spans="19:23">
      <c r="S10616" s="275"/>
      <c r="T10616" s="274"/>
      <c r="W10616" s="276"/>
    </row>
    <row r="10617" spans="19:23">
      <c r="S10617" s="275"/>
      <c r="T10617" s="274"/>
      <c r="W10617" s="276"/>
    </row>
    <row r="10618" spans="19:23">
      <c r="S10618" s="275"/>
      <c r="T10618" s="274"/>
      <c r="W10618" s="276"/>
    </row>
    <row r="10619" spans="19:23">
      <c r="S10619" s="275"/>
      <c r="T10619" s="274"/>
      <c r="W10619" s="276"/>
    </row>
    <row r="10620" spans="19:23">
      <c r="S10620" s="275"/>
      <c r="T10620" s="274"/>
      <c r="W10620" s="276"/>
    </row>
    <row r="10621" spans="19:23">
      <c r="S10621" s="275"/>
      <c r="T10621" s="274"/>
      <c r="W10621" s="276"/>
    </row>
    <row r="10622" spans="19:23">
      <c r="S10622" s="275"/>
      <c r="T10622" s="274"/>
      <c r="W10622" s="276"/>
    </row>
    <row r="10623" spans="19:23">
      <c r="S10623" s="275"/>
      <c r="T10623" s="274"/>
      <c r="W10623" s="276"/>
    </row>
    <row r="10624" spans="19:23">
      <c r="S10624" s="275"/>
      <c r="T10624" s="274"/>
      <c r="W10624" s="276"/>
    </row>
    <row r="10625" spans="19:23">
      <c r="S10625" s="275"/>
      <c r="T10625" s="274"/>
      <c r="W10625" s="276"/>
    </row>
    <row r="10626" spans="19:23">
      <c r="S10626" s="275"/>
      <c r="T10626" s="274"/>
      <c r="W10626" s="276"/>
    </row>
    <row r="10627" spans="19:23">
      <c r="S10627" s="275"/>
      <c r="T10627" s="274"/>
      <c r="W10627" s="276"/>
    </row>
    <row r="10628" spans="19:23">
      <c r="S10628" s="275"/>
      <c r="T10628" s="274"/>
      <c r="W10628" s="276"/>
    </row>
    <row r="10629" spans="19:23">
      <c r="S10629" s="275"/>
      <c r="T10629" s="274"/>
      <c r="W10629" s="276"/>
    </row>
    <row r="10630" spans="19:23">
      <c r="S10630" s="275"/>
      <c r="T10630" s="274"/>
      <c r="W10630" s="276"/>
    </row>
    <row r="10631" spans="19:23">
      <c r="S10631" s="275"/>
      <c r="T10631" s="274"/>
      <c r="W10631" s="276"/>
    </row>
    <row r="10632" spans="19:23">
      <c r="S10632" s="275"/>
      <c r="T10632" s="274"/>
      <c r="W10632" s="276"/>
    </row>
    <row r="10633" spans="19:23">
      <c r="S10633" s="275"/>
      <c r="T10633" s="274"/>
      <c r="W10633" s="276"/>
    </row>
    <row r="10634" spans="19:23">
      <c r="S10634" s="275"/>
      <c r="T10634" s="274"/>
      <c r="W10634" s="276"/>
    </row>
    <row r="10635" spans="19:23">
      <c r="S10635" s="275"/>
      <c r="T10635" s="274"/>
      <c r="W10635" s="276"/>
    </row>
    <row r="10636" spans="19:23">
      <c r="S10636" s="275"/>
      <c r="T10636" s="274"/>
      <c r="W10636" s="276"/>
    </row>
    <row r="10637" spans="19:23">
      <c r="S10637" s="275"/>
      <c r="T10637" s="274"/>
      <c r="W10637" s="276"/>
    </row>
    <row r="10638" spans="19:23">
      <c r="S10638" s="275"/>
      <c r="T10638" s="274"/>
      <c r="W10638" s="276"/>
    </row>
    <row r="10639" spans="19:23">
      <c r="S10639" s="275"/>
      <c r="T10639" s="274"/>
      <c r="W10639" s="276"/>
    </row>
    <row r="10640" spans="19:23">
      <c r="S10640" s="275"/>
      <c r="T10640" s="274"/>
      <c r="W10640" s="276"/>
    </row>
    <row r="10641" spans="19:23">
      <c r="S10641" s="275"/>
      <c r="T10641" s="274"/>
      <c r="W10641" s="276"/>
    </row>
    <row r="10642" spans="19:23">
      <c r="S10642" s="275"/>
      <c r="T10642" s="274"/>
      <c r="W10642" s="276"/>
    </row>
    <row r="10643" spans="19:23">
      <c r="S10643" s="275"/>
      <c r="T10643" s="274"/>
      <c r="W10643" s="276"/>
    </row>
    <row r="10644" spans="19:23">
      <c r="S10644" s="275"/>
      <c r="T10644" s="274"/>
      <c r="W10644" s="276"/>
    </row>
    <row r="10645" spans="19:23">
      <c r="S10645" s="275"/>
      <c r="T10645" s="274"/>
      <c r="W10645" s="276"/>
    </row>
    <row r="10646" spans="19:23">
      <c r="S10646" s="275"/>
      <c r="T10646" s="274"/>
      <c r="W10646" s="276"/>
    </row>
    <row r="10647" spans="19:23">
      <c r="S10647" s="275"/>
      <c r="T10647" s="274"/>
      <c r="W10647" s="276"/>
    </row>
    <row r="10648" spans="19:23">
      <c r="S10648" s="275"/>
      <c r="T10648" s="274"/>
      <c r="W10648" s="276"/>
    </row>
    <row r="10649" spans="19:23">
      <c r="S10649" s="275"/>
      <c r="T10649" s="274"/>
      <c r="W10649" s="276"/>
    </row>
    <row r="10650" spans="19:23">
      <c r="S10650" s="275"/>
      <c r="T10650" s="274"/>
      <c r="W10650" s="276"/>
    </row>
    <row r="10651" spans="19:23">
      <c r="S10651" s="275"/>
      <c r="T10651" s="274"/>
      <c r="W10651" s="276"/>
    </row>
    <row r="10652" spans="19:23">
      <c r="S10652" s="275"/>
      <c r="T10652" s="274"/>
      <c r="W10652" s="276"/>
    </row>
    <row r="10653" spans="19:23">
      <c r="S10653" s="275"/>
      <c r="T10653" s="274"/>
      <c r="W10653" s="276"/>
    </row>
    <row r="10654" spans="19:23">
      <c r="S10654" s="275"/>
      <c r="T10654" s="274"/>
      <c r="W10654" s="276"/>
    </row>
    <row r="10655" spans="19:23">
      <c r="S10655" s="275"/>
      <c r="T10655" s="274"/>
      <c r="W10655" s="276"/>
    </row>
    <row r="10656" spans="19:23">
      <c r="S10656" s="275"/>
      <c r="T10656" s="274"/>
      <c r="W10656" s="276"/>
    </row>
    <row r="10657" spans="19:23">
      <c r="S10657" s="275"/>
      <c r="T10657" s="274"/>
      <c r="W10657" s="276"/>
    </row>
    <row r="10658" spans="19:23">
      <c r="S10658" s="275"/>
      <c r="T10658" s="274"/>
      <c r="W10658" s="276"/>
    </row>
    <row r="10659" spans="19:23">
      <c r="S10659" s="275"/>
      <c r="T10659" s="274"/>
      <c r="W10659" s="276"/>
    </row>
    <row r="10660" spans="19:23">
      <c r="S10660" s="275"/>
      <c r="T10660" s="274"/>
      <c r="W10660" s="276"/>
    </row>
    <row r="10661" spans="19:23">
      <c r="S10661" s="275"/>
      <c r="T10661" s="274"/>
      <c r="W10661" s="276"/>
    </row>
    <row r="10662" spans="19:23">
      <c r="S10662" s="275"/>
      <c r="T10662" s="274"/>
      <c r="W10662" s="276"/>
    </row>
    <row r="10663" spans="19:23">
      <c r="S10663" s="275"/>
      <c r="T10663" s="274"/>
      <c r="W10663" s="276"/>
    </row>
    <row r="10664" spans="19:23">
      <c r="S10664" s="275"/>
      <c r="T10664" s="274"/>
      <c r="W10664" s="276"/>
    </row>
    <row r="10665" spans="19:23">
      <c r="S10665" s="275"/>
      <c r="T10665" s="274"/>
      <c r="W10665" s="276"/>
    </row>
    <row r="10666" spans="19:23">
      <c r="S10666" s="275"/>
      <c r="T10666" s="274"/>
      <c r="W10666" s="276"/>
    </row>
    <row r="10667" spans="19:23">
      <c r="S10667" s="275"/>
      <c r="T10667" s="274"/>
      <c r="W10667" s="276"/>
    </row>
    <row r="10668" spans="19:23">
      <c r="S10668" s="275"/>
      <c r="T10668" s="274"/>
      <c r="W10668" s="276"/>
    </row>
    <row r="10669" spans="19:23">
      <c r="S10669" s="275"/>
      <c r="T10669" s="274"/>
      <c r="W10669" s="276"/>
    </row>
    <row r="10670" spans="19:23">
      <c r="S10670" s="275"/>
      <c r="T10670" s="274"/>
      <c r="W10670" s="276"/>
    </row>
    <row r="10671" spans="19:23">
      <c r="S10671" s="275"/>
      <c r="T10671" s="274"/>
      <c r="W10671" s="276"/>
    </row>
    <row r="10672" spans="19:23">
      <c r="S10672" s="275"/>
      <c r="T10672" s="274"/>
      <c r="W10672" s="276"/>
    </row>
    <row r="10673" spans="19:23">
      <c r="S10673" s="275"/>
      <c r="T10673" s="274"/>
      <c r="W10673" s="276"/>
    </row>
    <row r="10674" spans="19:23">
      <c r="S10674" s="275"/>
      <c r="T10674" s="274"/>
      <c r="W10674" s="276"/>
    </row>
    <row r="10675" spans="19:23">
      <c r="S10675" s="275"/>
      <c r="T10675" s="274"/>
      <c r="W10675" s="276"/>
    </row>
    <row r="10676" spans="19:23">
      <c r="S10676" s="275"/>
      <c r="T10676" s="274"/>
      <c r="W10676" s="276"/>
    </row>
    <row r="10677" spans="19:23">
      <c r="S10677" s="275"/>
      <c r="T10677" s="274"/>
      <c r="W10677" s="276"/>
    </row>
    <row r="10678" spans="19:23">
      <c r="S10678" s="275"/>
      <c r="T10678" s="274"/>
      <c r="W10678" s="276"/>
    </row>
    <row r="10679" spans="19:23">
      <c r="S10679" s="275"/>
      <c r="T10679" s="274"/>
      <c r="W10679" s="276"/>
    </row>
    <row r="10680" spans="19:23">
      <c r="S10680" s="275"/>
      <c r="T10680" s="274"/>
      <c r="W10680" s="276"/>
    </row>
    <row r="10681" spans="19:23">
      <c r="S10681" s="275"/>
      <c r="T10681" s="274"/>
      <c r="W10681" s="276"/>
    </row>
    <row r="10682" spans="19:23">
      <c r="S10682" s="275"/>
      <c r="T10682" s="274"/>
      <c r="W10682" s="276"/>
    </row>
    <row r="10683" spans="19:23">
      <c r="S10683" s="275"/>
      <c r="T10683" s="274"/>
      <c r="W10683" s="276"/>
    </row>
    <row r="10684" spans="19:23">
      <c r="S10684" s="275"/>
      <c r="T10684" s="274"/>
      <c r="W10684" s="276"/>
    </row>
    <row r="10685" spans="19:23">
      <c r="S10685" s="275"/>
      <c r="T10685" s="274"/>
      <c r="W10685" s="276"/>
    </row>
    <row r="10686" spans="19:23">
      <c r="S10686" s="275"/>
      <c r="T10686" s="274"/>
      <c r="W10686" s="276"/>
    </row>
    <row r="10687" spans="19:23">
      <c r="S10687" s="275"/>
      <c r="T10687" s="274"/>
      <c r="W10687" s="276"/>
    </row>
    <row r="10688" spans="19:23">
      <c r="S10688" s="275"/>
      <c r="T10688" s="274"/>
      <c r="W10688" s="276"/>
    </row>
    <row r="10689" spans="19:23">
      <c r="S10689" s="275"/>
      <c r="T10689" s="274"/>
      <c r="W10689" s="276"/>
    </row>
    <row r="10690" spans="19:23">
      <c r="S10690" s="275"/>
      <c r="T10690" s="274"/>
      <c r="W10690" s="276"/>
    </row>
    <row r="10691" spans="19:23">
      <c r="S10691" s="275"/>
      <c r="T10691" s="274"/>
      <c r="W10691" s="276"/>
    </row>
    <row r="10692" spans="19:23">
      <c r="S10692" s="275"/>
      <c r="T10692" s="274"/>
      <c r="W10692" s="276"/>
    </row>
    <row r="10693" spans="19:23">
      <c r="S10693" s="275"/>
      <c r="T10693" s="274"/>
      <c r="W10693" s="276"/>
    </row>
    <row r="10694" spans="19:23">
      <c r="S10694" s="275"/>
      <c r="T10694" s="274"/>
      <c r="W10694" s="276"/>
    </row>
    <row r="10695" spans="19:23">
      <c r="S10695" s="275"/>
      <c r="T10695" s="274"/>
      <c r="W10695" s="276"/>
    </row>
    <row r="10696" spans="19:23">
      <c r="S10696" s="275"/>
      <c r="T10696" s="274"/>
      <c r="W10696" s="276"/>
    </row>
    <row r="10697" spans="19:23">
      <c r="S10697" s="275"/>
      <c r="T10697" s="274"/>
      <c r="W10697" s="276"/>
    </row>
    <row r="10698" spans="19:23">
      <c r="S10698" s="275"/>
      <c r="T10698" s="274"/>
      <c r="W10698" s="276"/>
    </row>
    <row r="10699" spans="19:23">
      <c r="S10699" s="275"/>
      <c r="T10699" s="274"/>
      <c r="W10699" s="276"/>
    </row>
    <row r="10700" spans="19:23">
      <c r="S10700" s="275"/>
      <c r="T10700" s="274"/>
      <c r="W10700" s="276"/>
    </row>
    <row r="10701" spans="19:23">
      <c r="S10701" s="275"/>
      <c r="T10701" s="274"/>
      <c r="W10701" s="276"/>
    </row>
    <row r="10702" spans="19:23">
      <c r="S10702" s="275"/>
      <c r="T10702" s="274"/>
      <c r="W10702" s="276"/>
    </row>
    <row r="10703" spans="19:23">
      <c r="S10703" s="275"/>
      <c r="T10703" s="274"/>
      <c r="W10703" s="276"/>
    </row>
    <row r="10704" spans="19:23">
      <c r="S10704" s="275"/>
      <c r="T10704" s="274"/>
      <c r="W10704" s="276"/>
    </row>
    <row r="10705" spans="19:23">
      <c r="S10705" s="275"/>
      <c r="T10705" s="274"/>
      <c r="W10705" s="276"/>
    </row>
    <row r="10706" spans="19:23">
      <c r="S10706" s="275"/>
      <c r="T10706" s="274"/>
      <c r="W10706" s="276"/>
    </row>
    <row r="10707" spans="19:23">
      <c r="S10707" s="275"/>
      <c r="T10707" s="274"/>
      <c r="W10707" s="276"/>
    </row>
    <row r="10708" spans="19:23">
      <c r="S10708" s="275"/>
      <c r="T10708" s="274"/>
      <c r="W10708" s="276"/>
    </row>
    <row r="10709" spans="19:23">
      <c r="S10709" s="275"/>
      <c r="T10709" s="274"/>
      <c r="W10709" s="276"/>
    </row>
    <row r="10710" spans="19:23">
      <c r="S10710" s="275"/>
      <c r="T10710" s="274"/>
      <c r="W10710" s="276"/>
    </row>
    <row r="10711" spans="19:23">
      <c r="S10711" s="275"/>
      <c r="T10711" s="274"/>
      <c r="W10711" s="276"/>
    </row>
    <row r="10712" spans="19:23">
      <c r="S10712" s="275"/>
      <c r="T10712" s="274"/>
      <c r="W10712" s="276"/>
    </row>
    <row r="10713" spans="19:23">
      <c r="S10713" s="275"/>
      <c r="T10713" s="274"/>
      <c r="W10713" s="276"/>
    </row>
    <row r="10714" spans="19:23">
      <c r="S10714" s="275"/>
      <c r="T10714" s="274"/>
      <c r="W10714" s="276"/>
    </row>
    <row r="10715" spans="19:23">
      <c r="S10715" s="275"/>
      <c r="T10715" s="274"/>
      <c r="W10715" s="276"/>
    </row>
    <row r="10716" spans="19:23">
      <c r="S10716" s="275"/>
      <c r="T10716" s="274"/>
      <c r="W10716" s="276"/>
    </row>
    <row r="10717" spans="19:23">
      <c r="S10717" s="275"/>
      <c r="T10717" s="274"/>
      <c r="W10717" s="276"/>
    </row>
    <row r="10718" spans="19:23">
      <c r="S10718" s="275"/>
      <c r="T10718" s="274"/>
      <c r="W10718" s="276"/>
    </row>
    <row r="10719" spans="19:23">
      <c r="S10719" s="275"/>
      <c r="T10719" s="274"/>
      <c r="W10719" s="276"/>
    </row>
    <row r="10720" spans="19:23">
      <c r="S10720" s="275"/>
      <c r="T10720" s="274"/>
      <c r="W10720" s="276"/>
    </row>
    <row r="10721" spans="19:23">
      <c r="S10721" s="275"/>
      <c r="T10721" s="274"/>
      <c r="W10721" s="276"/>
    </row>
    <row r="10722" spans="19:23">
      <c r="S10722" s="275"/>
      <c r="T10722" s="274"/>
      <c r="W10722" s="276"/>
    </row>
    <row r="10723" spans="19:23">
      <c r="S10723" s="275"/>
      <c r="T10723" s="274"/>
      <c r="W10723" s="276"/>
    </row>
    <row r="10724" spans="19:23">
      <c r="S10724" s="275"/>
      <c r="T10724" s="274"/>
      <c r="W10724" s="276"/>
    </row>
    <row r="10725" spans="19:23">
      <c r="S10725" s="275"/>
      <c r="T10725" s="274"/>
      <c r="W10725" s="276"/>
    </row>
    <row r="10726" spans="19:23">
      <c r="S10726" s="275"/>
      <c r="T10726" s="274"/>
      <c r="W10726" s="276"/>
    </row>
    <row r="10727" spans="19:23">
      <c r="S10727" s="275"/>
      <c r="T10727" s="274"/>
      <c r="W10727" s="276"/>
    </row>
    <row r="10728" spans="19:23">
      <c r="S10728" s="275"/>
      <c r="T10728" s="274"/>
      <c r="W10728" s="276"/>
    </row>
    <row r="10729" spans="19:23">
      <c r="S10729" s="275"/>
      <c r="T10729" s="274"/>
      <c r="W10729" s="276"/>
    </row>
    <row r="10730" spans="19:23">
      <c r="S10730" s="275"/>
      <c r="T10730" s="274"/>
      <c r="W10730" s="276"/>
    </row>
    <row r="10731" spans="19:23">
      <c r="S10731" s="275"/>
      <c r="T10731" s="274"/>
      <c r="W10731" s="276"/>
    </row>
    <row r="10732" spans="19:23">
      <c r="S10732" s="275"/>
      <c r="T10732" s="274"/>
      <c r="W10732" s="276"/>
    </row>
    <row r="10733" spans="19:23">
      <c r="S10733" s="275"/>
      <c r="T10733" s="274"/>
      <c r="W10733" s="276"/>
    </row>
    <row r="10734" spans="19:23">
      <c r="S10734" s="275"/>
      <c r="T10734" s="274"/>
      <c r="W10734" s="276"/>
    </row>
    <row r="10735" spans="19:23">
      <c r="S10735" s="275"/>
      <c r="T10735" s="274"/>
      <c r="W10735" s="276"/>
    </row>
    <row r="10736" spans="19:23">
      <c r="S10736" s="275"/>
      <c r="T10736" s="274"/>
      <c r="W10736" s="276"/>
    </row>
    <row r="10737" spans="19:23">
      <c r="S10737" s="275"/>
      <c r="T10737" s="274"/>
      <c r="W10737" s="276"/>
    </row>
    <row r="10738" spans="19:23">
      <c r="S10738" s="275"/>
      <c r="T10738" s="274"/>
      <c r="W10738" s="276"/>
    </row>
    <row r="10739" spans="19:23">
      <c r="S10739" s="275"/>
      <c r="T10739" s="274"/>
      <c r="W10739" s="276"/>
    </row>
    <row r="10740" spans="19:23">
      <c r="S10740" s="275"/>
      <c r="T10740" s="274"/>
      <c r="W10740" s="276"/>
    </row>
    <row r="10741" spans="19:23">
      <c r="S10741" s="275"/>
      <c r="T10741" s="274"/>
      <c r="W10741" s="276"/>
    </row>
    <row r="10742" spans="19:23">
      <c r="S10742" s="275"/>
      <c r="T10742" s="274"/>
      <c r="W10742" s="276"/>
    </row>
    <row r="10743" spans="19:23">
      <c r="S10743" s="275"/>
      <c r="T10743" s="274"/>
      <c r="W10743" s="276"/>
    </row>
    <row r="10744" spans="19:23">
      <c r="S10744" s="275"/>
      <c r="T10744" s="274"/>
      <c r="W10744" s="276"/>
    </row>
    <row r="10745" spans="19:23">
      <c r="S10745" s="275"/>
      <c r="T10745" s="274"/>
      <c r="W10745" s="276"/>
    </row>
    <row r="10746" spans="19:23">
      <c r="S10746" s="275"/>
      <c r="T10746" s="274"/>
      <c r="W10746" s="276"/>
    </row>
    <row r="10747" spans="19:23">
      <c r="S10747" s="275"/>
      <c r="T10747" s="274"/>
      <c r="W10747" s="276"/>
    </row>
    <row r="10748" spans="19:23">
      <c r="S10748" s="275"/>
      <c r="T10748" s="274"/>
      <c r="W10748" s="276"/>
    </row>
    <row r="10749" spans="19:23">
      <c r="S10749" s="275"/>
      <c r="T10749" s="274"/>
      <c r="W10749" s="276"/>
    </row>
    <row r="10750" spans="19:23">
      <c r="S10750" s="275"/>
      <c r="T10750" s="274"/>
      <c r="W10750" s="276"/>
    </row>
    <row r="10751" spans="19:23">
      <c r="S10751" s="275"/>
      <c r="T10751" s="274"/>
      <c r="W10751" s="276"/>
    </row>
    <row r="10752" spans="19:23">
      <c r="S10752" s="275"/>
      <c r="T10752" s="274"/>
      <c r="W10752" s="276"/>
    </row>
    <row r="10753" spans="19:23">
      <c r="S10753" s="275"/>
      <c r="T10753" s="274"/>
      <c r="W10753" s="276"/>
    </row>
    <row r="10754" spans="19:23">
      <c r="S10754" s="275"/>
      <c r="T10754" s="274"/>
      <c r="W10754" s="276"/>
    </row>
    <row r="10755" spans="19:23">
      <c r="S10755" s="275"/>
      <c r="T10755" s="274"/>
      <c r="W10755" s="276"/>
    </row>
    <row r="10756" spans="19:23">
      <c r="S10756" s="275"/>
      <c r="T10756" s="274"/>
      <c r="W10756" s="276"/>
    </row>
    <row r="10757" spans="19:23">
      <c r="S10757" s="275"/>
      <c r="T10757" s="274"/>
      <c r="W10757" s="276"/>
    </row>
    <row r="10758" spans="19:23">
      <c r="S10758" s="275"/>
      <c r="T10758" s="274"/>
      <c r="W10758" s="276"/>
    </row>
    <row r="10759" spans="19:23">
      <c r="S10759" s="275"/>
      <c r="T10759" s="274"/>
      <c r="W10759" s="276"/>
    </row>
    <row r="10760" spans="19:23">
      <c r="S10760" s="275"/>
      <c r="T10760" s="274"/>
      <c r="W10760" s="276"/>
    </row>
    <row r="10761" spans="19:23">
      <c r="S10761" s="275"/>
      <c r="T10761" s="274"/>
      <c r="W10761" s="276"/>
    </row>
    <row r="10762" spans="19:23">
      <c r="S10762" s="275"/>
      <c r="T10762" s="274"/>
      <c r="W10762" s="276"/>
    </row>
    <row r="10763" spans="19:23">
      <c r="S10763" s="275"/>
      <c r="T10763" s="274"/>
      <c r="W10763" s="276"/>
    </row>
    <row r="10764" spans="19:23">
      <c r="S10764" s="275"/>
      <c r="T10764" s="274"/>
      <c r="W10764" s="276"/>
    </row>
    <row r="10765" spans="19:23">
      <c r="S10765" s="275"/>
      <c r="T10765" s="274"/>
      <c r="W10765" s="276"/>
    </row>
    <row r="10766" spans="19:23">
      <c r="S10766" s="275"/>
      <c r="T10766" s="274"/>
      <c r="W10766" s="276"/>
    </row>
    <row r="10767" spans="19:23">
      <c r="S10767" s="275"/>
      <c r="T10767" s="274"/>
      <c r="W10767" s="276"/>
    </row>
    <row r="10768" spans="19:23">
      <c r="S10768" s="275"/>
      <c r="T10768" s="274"/>
      <c r="W10768" s="276"/>
    </row>
    <row r="10769" spans="19:23">
      <c r="S10769" s="275"/>
      <c r="T10769" s="274"/>
      <c r="W10769" s="276"/>
    </row>
    <row r="10770" spans="19:23">
      <c r="S10770" s="275"/>
      <c r="T10770" s="274"/>
      <c r="W10770" s="276"/>
    </row>
    <row r="10771" spans="19:23">
      <c r="S10771" s="275"/>
      <c r="T10771" s="274"/>
      <c r="W10771" s="276"/>
    </row>
    <row r="10772" spans="19:23">
      <c r="S10772" s="275"/>
      <c r="T10772" s="274"/>
      <c r="W10772" s="276"/>
    </row>
    <row r="10773" spans="19:23">
      <c r="S10773" s="275"/>
      <c r="T10773" s="274"/>
      <c r="W10773" s="276"/>
    </row>
    <row r="10774" spans="19:23">
      <c r="S10774" s="275"/>
      <c r="T10774" s="274"/>
      <c r="W10774" s="276"/>
    </row>
    <row r="10775" spans="19:23">
      <c r="S10775" s="275"/>
      <c r="T10775" s="274"/>
      <c r="W10775" s="276"/>
    </row>
    <row r="10776" spans="19:23">
      <c r="S10776" s="275"/>
      <c r="T10776" s="274"/>
      <c r="W10776" s="276"/>
    </row>
    <row r="10777" spans="19:23">
      <c r="S10777" s="275"/>
      <c r="T10777" s="274"/>
      <c r="W10777" s="276"/>
    </row>
    <row r="10778" spans="19:23">
      <c r="S10778" s="275"/>
      <c r="T10778" s="274"/>
      <c r="W10778" s="276"/>
    </row>
    <row r="10779" spans="19:23">
      <c r="S10779" s="275"/>
      <c r="T10779" s="274"/>
      <c r="W10779" s="276"/>
    </row>
    <row r="10780" spans="19:23">
      <c r="S10780" s="275"/>
      <c r="T10780" s="274"/>
      <c r="W10780" s="276"/>
    </row>
    <row r="10781" spans="19:23">
      <c r="S10781" s="275"/>
      <c r="T10781" s="274"/>
      <c r="W10781" s="276"/>
    </row>
    <row r="10782" spans="19:23">
      <c r="S10782" s="275"/>
      <c r="T10782" s="274"/>
      <c r="W10782" s="276"/>
    </row>
    <row r="10783" spans="19:23">
      <c r="S10783" s="275"/>
      <c r="T10783" s="274"/>
      <c r="W10783" s="276"/>
    </row>
    <row r="10784" spans="19:23">
      <c r="S10784" s="275"/>
      <c r="T10784" s="274"/>
      <c r="W10784" s="276"/>
    </row>
    <row r="10785" spans="19:23">
      <c r="S10785" s="275"/>
      <c r="T10785" s="274"/>
      <c r="W10785" s="276"/>
    </row>
    <row r="10786" spans="19:23">
      <c r="S10786" s="275"/>
      <c r="T10786" s="274"/>
      <c r="W10786" s="276"/>
    </row>
    <row r="10787" spans="19:23">
      <c r="S10787" s="275"/>
      <c r="T10787" s="274"/>
      <c r="W10787" s="276"/>
    </row>
    <row r="10788" spans="19:23">
      <c r="S10788" s="275"/>
      <c r="T10788" s="274"/>
      <c r="W10788" s="276"/>
    </row>
    <row r="10789" spans="19:23">
      <c r="S10789" s="275"/>
      <c r="T10789" s="274"/>
      <c r="W10789" s="276"/>
    </row>
    <row r="10790" spans="19:23">
      <c r="S10790" s="275"/>
      <c r="T10790" s="274"/>
      <c r="W10790" s="276"/>
    </row>
    <row r="10791" spans="19:23">
      <c r="S10791" s="275"/>
      <c r="T10791" s="274"/>
      <c r="W10791" s="276"/>
    </row>
    <row r="10792" spans="19:23">
      <c r="S10792" s="275"/>
      <c r="T10792" s="274"/>
      <c r="W10792" s="276"/>
    </row>
    <row r="10793" spans="19:23">
      <c r="S10793" s="275"/>
      <c r="T10793" s="274"/>
      <c r="W10793" s="276"/>
    </row>
    <row r="10794" spans="19:23">
      <c r="S10794" s="275"/>
      <c r="T10794" s="274"/>
      <c r="W10794" s="276"/>
    </row>
    <row r="10795" spans="19:23">
      <c r="S10795" s="275"/>
      <c r="T10795" s="274"/>
      <c r="W10795" s="276"/>
    </row>
    <row r="10796" spans="19:23">
      <c r="S10796" s="275"/>
      <c r="T10796" s="274"/>
      <c r="W10796" s="276"/>
    </row>
    <row r="10797" spans="19:23">
      <c r="S10797" s="275"/>
      <c r="T10797" s="274"/>
      <c r="W10797" s="276"/>
    </row>
    <row r="10798" spans="19:23">
      <c r="S10798" s="275"/>
      <c r="T10798" s="274"/>
      <c r="W10798" s="276"/>
    </row>
    <row r="10799" spans="19:23">
      <c r="S10799" s="275"/>
      <c r="T10799" s="274"/>
      <c r="W10799" s="276"/>
    </row>
    <row r="10800" spans="19:23">
      <c r="S10800" s="275"/>
      <c r="T10800" s="274"/>
      <c r="W10800" s="276"/>
    </row>
    <row r="10801" spans="19:23">
      <c r="S10801" s="275"/>
      <c r="T10801" s="274"/>
      <c r="W10801" s="276"/>
    </row>
    <row r="10802" spans="19:23">
      <c r="S10802" s="275"/>
      <c r="T10802" s="274"/>
      <c r="W10802" s="276"/>
    </row>
    <row r="10803" spans="19:23">
      <c r="S10803" s="275"/>
      <c r="T10803" s="274"/>
      <c r="W10803" s="276"/>
    </row>
    <row r="10804" spans="19:23">
      <c r="S10804" s="275"/>
      <c r="T10804" s="274"/>
      <c r="W10804" s="276"/>
    </row>
    <row r="10805" spans="19:23">
      <c r="S10805" s="275"/>
      <c r="T10805" s="274"/>
      <c r="W10805" s="276"/>
    </row>
    <row r="10806" spans="19:23">
      <c r="S10806" s="275"/>
      <c r="T10806" s="274"/>
      <c r="W10806" s="276"/>
    </row>
    <row r="10807" spans="19:23">
      <c r="S10807" s="275"/>
      <c r="T10807" s="274"/>
      <c r="W10807" s="276"/>
    </row>
    <row r="10808" spans="19:23">
      <c r="S10808" s="275"/>
      <c r="T10808" s="274"/>
      <c r="W10808" s="276"/>
    </row>
    <row r="10809" spans="19:23">
      <c r="S10809" s="275"/>
      <c r="T10809" s="274"/>
      <c r="W10809" s="276"/>
    </row>
    <row r="10810" spans="19:23">
      <c r="S10810" s="275"/>
      <c r="T10810" s="274"/>
      <c r="W10810" s="276"/>
    </row>
    <row r="10811" spans="19:23">
      <c r="S10811" s="275"/>
      <c r="T10811" s="274"/>
      <c r="W10811" s="276"/>
    </row>
    <row r="10812" spans="19:23">
      <c r="S10812" s="275"/>
      <c r="T10812" s="274"/>
      <c r="W10812" s="276"/>
    </row>
    <row r="10813" spans="19:23">
      <c r="S10813" s="275"/>
      <c r="T10813" s="274"/>
      <c r="W10813" s="276"/>
    </row>
    <row r="10814" spans="19:23">
      <c r="S10814" s="275"/>
      <c r="T10814" s="274"/>
      <c r="W10814" s="276"/>
    </row>
    <row r="10815" spans="19:23">
      <c r="S10815" s="275"/>
      <c r="T10815" s="274"/>
      <c r="W10815" s="276"/>
    </row>
    <row r="10816" spans="19:23">
      <c r="S10816" s="275"/>
      <c r="T10816" s="274"/>
      <c r="W10816" s="276"/>
    </row>
    <row r="10817" spans="19:23">
      <c r="S10817" s="275"/>
      <c r="T10817" s="274"/>
      <c r="W10817" s="276"/>
    </row>
    <row r="10818" spans="19:23">
      <c r="S10818" s="275"/>
      <c r="T10818" s="274"/>
      <c r="W10818" s="276"/>
    </row>
    <row r="10819" spans="19:23">
      <c r="S10819" s="275"/>
      <c r="T10819" s="274"/>
      <c r="W10819" s="276"/>
    </row>
    <row r="10820" spans="19:23">
      <c r="S10820" s="275"/>
      <c r="T10820" s="274"/>
      <c r="W10820" s="276"/>
    </row>
    <row r="10821" spans="19:23">
      <c r="S10821" s="275"/>
      <c r="T10821" s="274"/>
      <c r="W10821" s="276"/>
    </row>
    <row r="10822" spans="19:23">
      <c r="S10822" s="275"/>
      <c r="T10822" s="274"/>
      <c r="W10822" s="276"/>
    </row>
    <row r="10823" spans="19:23">
      <c r="S10823" s="275"/>
      <c r="T10823" s="274"/>
      <c r="W10823" s="276"/>
    </row>
    <row r="10824" spans="19:23">
      <c r="S10824" s="275"/>
      <c r="T10824" s="274"/>
      <c r="W10824" s="276"/>
    </row>
    <row r="10825" spans="19:23">
      <c r="S10825" s="275"/>
      <c r="T10825" s="274"/>
      <c r="W10825" s="276"/>
    </row>
    <row r="10826" spans="19:23">
      <c r="S10826" s="275"/>
      <c r="T10826" s="274"/>
      <c r="W10826" s="276"/>
    </row>
    <row r="10827" spans="19:23">
      <c r="S10827" s="275"/>
      <c r="T10827" s="274"/>
      <c r="W10827" s="276"/>
    </row>
    <row r="10828" spans="19:23">
      <c r="S10828" s="275"/>
      <c r="T10828" s="274"/>
      <c r="W10828" s="276"/>
    </row>
    <row r="10829" spans="19:23">
      <c r="S10829" s="275"/>
      <c r="T10829" s="274"/>
      <c r="W10829" s="276"/>
    </row>
    <row r="10830" spans="19:23">
      <c r="S10830" s="275"/>
      <c r="T10830" s="274"/>
      <c r="W10830" s="276"/>
    </row>
    <row r="10831" spans="19:23">
      <c r="S10831" s="275"/>
      <c r="T10831" s="274"/>
      <c r="W10831" s="276"/>
    </row>
    <row r="10832" spans="19:23">
      <c r="S10832" s="275"/>
      <c r="T10832" s="274"/>
      <c r="W10832" s="276"/>
    </row>
    <row r="10833" spans="19:23">
      <c r="S10833" s="275"/>
      <c r="T10833" s="274"/>
      <c r="W10833" s="276"/>
    </row>
    <row r="10834" spans="19:23">
      <c r="S10834" s="275"/>
      <c r="T10834" s="274"/>
      <c r="W10834" s="276"/>
    </row>
    <row r="10835" spans="19:23">
      <c r="S10835" s="275"/>
      <c r="T10835" s="274"/>
      <c r="W10835" s="276"/>
    </row>
    <row r="10836" spans="19:23">
      <c r="S10836" s="275"/>
      <c r="T10836" s="274"/>
      <c r="W10836" s="276"/>
    </row>
    <row r="10837" spans="19:23">
      <c r="S10837" s="275"/>
      <c r="T10837" s="274"/>
      <c r="W10837" s="276"/>
    </row>
    <row r="10838" spans="19:23">
      <c r="S10838" s="275"/>
      <c r="T10838" s="274"/>
      <c r="W10838" s="276"/>
    </row>
    <row r="10839" spans="19:23">
      <c r="S10839" s="275"/>
      <c r="T10839" s="274"/>
      <c r="W10839" s="276"/>
    </row>
    <row r="10840" spans="19:23">
      <c r="S10840" s="275"/>
      <c r="T10840" s="274"/>
      <c r="W10840" s="276"/>
    </row>
    <row r="10841" spans="19:23">
      <c r="S10841" s="275"/>
      <c r="T10841" s="274"/>
      <c r="W10841" s="276"/>
    </row>
    <row r="10842" spans="19:23">
      <c r="S10842" s="275"/>
      <c r="T10842" s="274"/>
      <c r="W10842" s="276"/>
    </row>
    <row r="10843" spans="19:23">
      <c r="S10843" s="275"/>
      <c r="T10843" s="274"/>
      <c r="W10843" s="276"/>
    </row>
    <row r="10844" spans="19:23">
      <c r="S10844" s="275"/>
      <c r="T10844" s="274"/>
      <c r="W10844" s="276"/>
    </row>
    <row r="10845" spans="19:23">
      <c r="S10845" s="275"/>
      <c r="T10845" s="274"/>
      <c r="W10845" s="276"/>
    </row>
    <row r="10846" spans="19:23">
      <c r="S10846" s="275"/>
      <c r="T10846" s="274"/>
      <c r="W10846" s="276"/>
    </row>
    <row r="10847" spans="19:23">
      <c r="S10847" s="275"/>
      <c r="T10847" s="274"/>
      <c r="W10847" s="276"/>
    </row>
    <row r="10848" spans="19:23">
      <c r="S10848" s="275"/>
      <c r="T10848" s="274"/>
      <c r="W10848" s="276"/>
    </row>
    <row r="10849" spans="19:23">
      <c r="S10849" s="275"/>
      <c r="T10849" s="274"/>
      <c r="W10849" s="276"/>
    </row>
    <row r="10850" spans="19:23">
      <c r="S10850" s="275"/>
      <c r="T10850" s="274"/>
      <c r="W10850" s="276"/>
    </row>
    <row r="10851" spans="19:23">
      <c r="S10851" s="275"/>
      <c r="T10851" s="274"/>
      <c r="W10851" s="276"/>
    </row>
    <row r="10852" spans="19:23">
      <c r="S10852" s="275"/>
      <c r="T10852" s="274"/>
      <c r="W10852" s="276"/>
    </row>
    <row r="10853" spans="19:23">
      <c r="S10853" s="275"/>
      <c r="T10853" s="274"/>
      <c r="W10853" s="276"/>
    </row>
    <row r="10854" spans="19:23">
      <c r="S10854" s="275"/>
      <c r="T10854" s="274"/>
      <c r="W10854" s="276"/>
    </row>
    <row r="10855" spans="19:23">
      <c r="S10855" s="275"/>
      <c r="T10855" s="274"/>
      <c r="W10855" s="276"/>
    </row>
    <row r="10856" spans="19:23">
      <c r="S10856" s="275"/>
      <c r="T10856" s="274"/>
      <c r="W10856" s="276"/>
    </row>
    <row r="10857" spans="19:23">
      <c r="S10857" s="275"/>
      <c r="T10857" s="274"/>
      <c r="W10857" s="276"/>
    </row>
    <row r="10858" spans="19:23">
      <c r="S10858" s="275"/>
      <c r="T10858" s="274"/>
      <c r="W10858" s="276"/>
    </row>
    <row r="10859" spans="19:23">
      <c r="S10859" s="275"/>
      <c r="T10859" s="274"/>
      <c r="W10859" s="276"/>
    </row>
    <row r="10860" spans="19:23">
      <c r="S10860" s="275"/>
      <c r="T10860" s="274"/>
      <c r="W10860" s="276"/>
    </row>
    <row r="10861" spans="19:23">
      <c r="S10861" s="275"/>
      <c r="T10861" s="274"/>
      <c r="W10861" s="276"/>
    </row>
    <row r="10862" spans="19:23">
      <c r="S10862" s="275"/>
      <c r="T10862" s="274"/>
      <c r="W10862" s="276"/>
    </row>
    <row r="10863" spans="19:23">
      <c r="S10863" s="275"/>
      <c r="T10863" s="274"/>
      <c r="W10863" s="276"/>
    </row>
    <row r="10864" spans="19:23">
      <c r="S10864" s="275"/>
      <c r="T10864" s="274"/>
      <c r="W10864" s="276"/>
    </row>
    <row r="10865" spans="19:23">
      <c r="S10865" s="275"/>
      <c r="T10865" s="274"/>
      <c r="W10865" s="276"/>
    </row>
    <row r="10866" spans="19:23">
      <c r="S10866" s="275"/>
      <c r="T10866" s="274"/>
      <c r="W10866" s="276"/>
    </row>
    <row r="10867" spans="19:23">
      <c r="S10867" s="275"/>
      <c r="T10867" s="274"/>
      <c r="W10867" s="276"/>
    </row>
    <row r="10868" spans="19:23">
      <c r="S10868" s="275"/>
      <c r="T10868" s="274"/>
      <c r="W10868" s="276"/>
    </row>
    <row r="10869" spans="19:23">
      <c r="S10869" s="275"/>
      <c r="T10869" s="274"/>
      <c r="W10869" s="276"/>
    </row>
    <row r="10870" spans="19:23">
      <c r="S10870" s="275"/>
      <c r="T10870" s="274"/>
      <c r="W10870" s="276"/>
    </row>
    <row r="10871" spans="19:23">
      <c r="S10871" s="275"/>
      <c r="T10871" s="274"/>
      <c r="W10871" s="276"/>
    </row>
    <row r="10872" spans="19:23">
      <c r="S10872" s="275"/>
      <c r="T10872" s="274"/>
      <c r="W10872" s="276"/>
    </row>
    <row r="10873" spans="19:23">
      <c r="S10873" s="275"/>
      <c r="T10873" s="274"/>
      <c r="W10873" s="276"/>
    </row>
    <row r="10874" spans="19:23">
      <c r="S10874" s="275"/>
      <c r="T10874" s="274"/>
      <c r="W10874" s="276"/>
    </row>
    <row r="10875" spans="19:23">
      <c r="S10875" s="275"/>
      <c r="T10875" s="274"/>
      <c r="W10875" s="276"/>
    </row>
    <row r="10876" spans="19:23">
      <c r="S10876" s="275"/>
      <c r="T10876" s="274"/>
      <c r="W10876" s="276"/>
    </row>
    <row r="10877" spans="19:23">
      <c r="S10877" s="275"/>
      <c r="T10877" s="274"/>
      <c r="W10877" s="276"/>
    </row>
    <row r="10878" spans="19:23">
      <c r="S10878" s="275"/>
      <c r="T10878" s="274"/>
      <c r="W10878" s="276"/>
    </row>
    <row r="10879" spans="19:23">
      <c r="S10879" s="275"/>
      <c r="T10879" s="274"/>
      <c r="W10879" s="276"/>
    </row>
    <row r="10880" spans="19:23">
      <c r="S10880" s="275"/>
      <c r="T10880" s="274"/>
      <c r="W10880" s="276"/>
    </row>
    <row r="10881" spans="19:23">
      <c r="S10881" s="275"/>
      <c r="T10881" s="274"/>
      <c r="W10881" s="276"/>
    </row>
    <row r="10882" spans="19:23">
      <c r="S10882" s="275"/>
      <c r="T10882" s="274"/>
      <c r="W10882" s="276"/>
    </row>
    <row r="10883" spans="19:23">
      <c r="S10883" s="275"/>
      <c r="T10883" s="274"/>
      <c r="W10883" s="276"/>
    </row>
    <row r="10884" spans="19:23">
      <c r="S10884" s="275"/>
      <c r="T10884" s="274"/>
      <c r="W10884" s="276"/>
    </row>
    <row r="10885" spans="19:23">
      <c r="S10885" s="275"/>
      <c r="T10885" s="274"/>
      <c r="W10885" s="276"/>
    </row>
    <row r="10886" spans="19:23">
      <c r="S10886" s="275"/>
      <c r="T10886" s="274"/>
      <c r="W10886" s="276"/>
    </row>
    <row r="10887" spans="19:23">
      <c r="S10887" s="275"/>
      <c r="T10887" s="274"/>
      <c r="W10887" s="276"/>
    </row>
    <row r="10888" spans="19:23">
      <c r="S10888" s="275"/>
      <c r="T10888" s="274"/>
      <c r="W10888" s="276"/>
    </row>
    <row r="10889" spans="19:23">
      <c r="S10889" s="275"/>
      <c r="T10889" s="274"/>
      <c r="W10889" s="276"/>
    </row>
    <row r="10890" spans="19:23">
      <c r="S10890" s="275"/>
      <c r="T10890" s="274"/>
      <c r="W10890" s="276"/>
    </row>
    <row r="10891" spans="19:23">
      <c r="S10891" s="275"/>
      <c r="T10891" s="274"/>
      <c r="W10891" s="276"/>
    </row>
    <row r="10892" spans="19:23">
      <c r="S10892" s="275"/>
      <c r="T10892" s="274"/>
      <c r="W10892" s="276"/>
    </row>
    <row r="10893" spans="19:23">
      <c r="S10893" s="275"/>
      <c r="T10893" s="274"/>
      <c r="W10893" s="276"/>
    </row>
    <row r="10894" spans="19:23">
      <c r="S10894" s="275"/>
      <c r="T10894" s="274"/>
      <c r="W10894" s="276"/>
    </row>
    <row r="10895" spans="19:23">
      <c r="S10895" s="275"/>
      <c r="T10895" s="274"/>
      <c r="W10895" s="276"/>
    </row>
    <row r="10896" spans="19:23">
      <c r="S10896" s="275"/>
      <c r="T10896" s="274"/>
      <c r="W10896" s="276"/>
    </row>
    <row r="10897" spans="19:23">
      <c r="S10897" s="275"/>
      <c r="T10897" s="274"/>
      <c r="W10897" s="276"/>
    </row>
    <row r="10898" spans="19:23">
      <c r="S10898" s="275"/>
      <c r="T10898" s="274"/>
      <c r="W10898" s="276"/>
    </row>
    <row r="10899" spans="19:23">
      <c r="S10899" s="275"/>
      <c r="T10899" s="274"/>
      <c r="W10899" s="276"/>
    </row>
    <row r="10900" spans="19:23">
      <c r="S10900" s="275"/>
      <c r="T10900" s="274"/>
      <c r="W10900" s="276"/>
    </row>
    <row r="10901" spans="19:23">
      <c r="S10901" s="275"/>
      <c r="T10901" s="274"/>
      <c r="W10901" s="276"/>
    </row>
    <row r="10902" spans="19:23">
      <c r="S10902" s="275"/>
      <c r="T10902" s="274"/>
      <c r="W10902" s="276"/>
    </row>
    <row r="10903" spans="19:23">
      <c r="S10903" s="275"/>
      <c r="T10903" s="274"/>
      <c r="W10903" s="276"/>
    </row>
    <row r="10904" spans="19:23">
      <c r="S10904" s="275"/>
      <c r="T10904" s="274"/>
      <c r="W10904" s="276"/>
    </row>
    <row r="10905" spans="19:23">
      <c r="S10905" s="275"/>
      <c r="T10905" s="274"/>
      <c r="W10905" s="276"/>
    </row>
    <row r="10906" spans="19:23">
      <c r="S10906" s="275"/>
      <c r="T10906" s="274"/>
      <c r="W10906" s="276"/>
    </row>
    <row r="10907" spans="19:23">
      <c r="S10907" s="275"/>
      <c r="T10907" s="274"/>
      <c r="W10907" s="276"/>
    </row>
    <row r="10908" spans="19:23">
      <c r="S10908" s="275"/>
      <c r="T10908" s="274"/>
      <c r="W10908" s="276"/>
    </row>
    <row r="10909" spans="19:23">
      <c r="S10909" s="275"/>
      <c r="T10909" s="274"/>
      <c r="W10909" s="276"/>
    </row>
    <row r="10910" spans="19:23">
      <c r="S10910" s="275"/>
      <c r="T10910" s="274"/>
      <c r="W10910" s="276"/>
    </row>
    <row r="10911" spans="19:23">
      <c r="S10911" s="275"/>
      <c r="T10911" s="274"/>
      <c r="W10911" s="276"/>
    </row>
    <row r="10912" spans="19:23">
      <c r="S10912" s="275"/>
      <c r="T10912" s="274"/>
      <c r="W10912" s="276"/>
    </row>
    <row r="10913" spans="19:23">
      <c r="S10913" s="275"/>
      <c r="T10913" s="274"/>
      <c r="W10913" s="276"/>
    </row>
    <row r="10914" spans="19:23">
      <c r="S10914" s="275"/>
      <c r="T10914" s="274"/>
      <c r="W10914" s="276"/>
    </row>
    <row r="10915" spans="19:23">
      <c r="S10915" s="275"/>
      <c r="T10915" s="274"/>
      <c r="W10915" s="276"/>
    </row>
    <row r="10916" spans="19:23">
      <c r="S10916" s="275"/>
      <c r="T10916" s="274"/>
      <c r="W10916" s="276"/>
    </row>
    <row r="10917" spans="19:23">
      <c r="S10917" s="275"/>
      <c r="T10917" s="274"/>
      <c r="W10917" s="276"/>
    </row>
    <row r="10918" spans="19:23">
      <c r="S10918" s="275"/>
      <c r="T10918" s="274"/>
      <c r="W10918" s="276"/>
    </row>
    <row r="10919" spans="19:23">
      <c r="S10919" s="275"/>
      <c r="T10919" s="274"/>
      <c r="W10919" s="276"/>
    </row>
    <row r="10920" spans="19:23">
      <c r="S10920" s="275"/>
      <c r="T10920" s="274"/>
      <c r="W10920" s="276"/>
    </row>
    <row r="10921" spans="19:23">
      <c r="S10921" s="275"/>
      <c r="T10921" s="274"/>
      <c r="W10921" s="276"/>
    </row>
    <row r="10922" spans="19:23">
      <c r="S10922" s="275"/>
      <c r="T10922" s="274"/>
      <c r="W10922" s="276"/>
    </row>
    <row r="10923" spans="19:23">
      <c r="S10923" s="275"/>
      <c r="T10923" s="274"/>
      <c r="W10923" s="276"/>
    </row>
    <row r="10924" spans="19:23">
      <c r="S10924" s="275"/>
      <c r="T10924" s="274"/>
      <c r="W10924" s="276"/>
    </row>
    <row r="10925" spans="19:23">
      <c r="S10925" s="275"/>
      <c r="T10925" s="274"/>
      <c r="W10925" s="276"/>
    </row>
    <row r="10926" spans="19:23">
      <c r="S10926" s="275"/>
      <c r="T10926" s="274"/>
      <c r="W10926" s="276"/>
    </row>
    <row r="10927" spans="19:23">
      <c r="S10927" s="275"/>
      <c r="T10927" s="274"/>
      <c r="W10927" s="276"/>
    </row>
    <row r="10928" spans="19:23">
      <c r="S10928" s="275"/>
      <c r="T10928" s="274"/>
      <c r="W10928" s="276"/>
    </row>
    <row r="10929" spans="19:23">
      <c r="S10929" s="275"/>
      <c r="T10929" s="274"/>
      <c r="W10929" s="276"/>
    </row>
    <row r="10930" spans="19:23">
      <c r="S10930" s="275"/>
      <c r="T10930" s="274"/>
      <c r="W10930" s="276"/>
    </row>
    <row r="10931" spans="19:23">
      <c r="S10931" s="275"/>
      <c r="T10931" s="274"/>
      <c r="W10931" s="276"/>
    </row>
    <row r="10932" spans="19:23">
      <c r="S10932" s="275"/>
      <c r="T10932" s="274"/>
      <c r="W10932" s="276"/>
    </row>
    <row r="10933" spans="19:23">
      <c r="S10933" s="275"/>
      <c r="T10933" s="274"/>
      <c r="W10933" s="276"/>
    </row>
    <row r="10934" spans="19:23">
      <c r="S10934" s="275"/>
      <c r="T10934" s="274"/>
      <c r="W10934" s="276"/>
    </row>
    <row r="10935" spans="19:23">
      <c r="S10935" s="275"/>
      <c r="T10935" s="274"/>
      <c r="W10935" s="276"/>
    </row>
    <row r="10936" spans="19:23">
      <c r="S10936" s="275"/>
      <c r="T10936" s="274"/>
      <c r="W10936" s="276"/>
    </row>
    <row r="10937" spans="19:23">
      <c r="S10937" s="275"/>
      <c r="T10937" s="274"/>
      <c r="W10937" s="276"/>
    </row>
    <row r="10938" spans="19:23">
      <c r="S10938" s="275"/>
      <c r="T10938" s="274"/>
      <c r="W10938" s="276"/>
    </row>
    <row r="10939" spans="19:23">
      <c r="S10939" s="275"/>
      <c r="T10939" s="274"/>
      <c r="W10939" s="276"/>
    </row>
    <row r="10940" spans="19:23">
      <c r="S10940" s="275"/>
      <c r="T10940" s="274"/>
      <c r="W10940" s="276"/>
    </row>
    <row r="10941" spans="19:23">
      <c r="S10941" s="275"/>
      <c r="T10941" s="274"/>
      <c r="W10941" s="276"/>
    </row>
    <row r="10942" spans="19:23">
      <c r="S10942" s="275"/>
      <c r="T10942" s="274"/>
      <c r="W10942" s="276"/>
    </row>
    <row r="10943" spans="19:23">
      <c r="S10943" s="275"/>
      <c r="T10943" s="274"/>
      <c r="W10943" s="276"/>
    </row>
    <row r="10944" spans="19:23">
      <c r="S10944" s="275"/>
      <c r="T10944" s="274"/>
      <c r="W10944" s="276"/>
    </row>
    <row r="10945" spans="19:23">
      <c r="S10945" s="275"/>
      <c r="T10945" s="274"/>
      <c r="W10945" s="276"/>
    </row>
    <row r="10946" spans="19:23">
      <c r="S10946" s="275"/>
      <c r="T10946" s="274"/>
      <c r="W10946" s="276"/>
    </row>
    <row r="10947" spans="19:23">
      <c r="S10947" s="275"/>
      <c r="T10947" s="274"/>
      <c r="W10947" s="276"/>
    </row>
    <row r="10948" spans="19:23">
      <c r="S10948" s="275"/>
      <c r="T10948" s="274"/>
      <c r="W10948" s="276"/>
    </row>
    <row r="10949" spans="19:23">
      <c r="S10949" s="275"/>
      <c r="T10949" s="274"/>
      <c r="W10949" s="276"/>
    </row>
    <row r="10950" spans="19:23">
      <c r="S10950" s="275"/>
      <c r="T10950" s="274"/>
      <c r="W10950" s="276"/>
    </row>
    <row r="10951" spans="19:23">
      <c r="S10951" s="275"/>
      <c r="T10951" s="274"/>
      <c r="W10951" s="276"/>
    </row>
    <row r="10952" spans="19:23">
      <c r="S10952" s="275"/>
      <c r="T10952" s="274"/>
      <c r="W10952" s="276"/>
    </row>
    <row r="10953" spans="19:23">
      <c r="S10953" s="275"/>
      <c r="T10953" s="274"/>
      <c r="W10953" s="276"/>
    </row>
    <row r="10954" spans="19:23">
      <c r="S10954" s="275"/>
      <c r="T10954" s="274"/>
      <c r="W10954" s="276"/>
    </row>
    <row r="10955" spans="19:23">
      <c r="S10955" s="275"/>
      <c r="T10955" s="274"/>
      <c r="W10955" s="276"/>
    </row>
    <row r="10956" spans="19:23">
      <c r="S10956" s="275"/>
      <c r="T10956" s="274"/>
      <c r="W10956" s="276"/>
    </row>
    <row r="10957" spans="19:23">
      <c r="S10957" s="275"/>
      <c r="T10957" s="274"/>
      <c r="W10957" s="276"/>
    </row>
    <row r="10958" spans="19:23">
      <c r="S10958" s="275"/>
      <c r="T10958" s="274"/>
      <c r="W10958" s="276"/>
    </row>
    <row r="10959" spans="19:23">
      <c r="S10959" s="275"/>
      <c r="T10959" s="274"/>
      <c r="W10959" s="276"/>
    </row>
    <row r="10960" spans="19:23">
      <c r="S10960" s="275"/>
      <c r="T10960" s="274"/>
      <c r="W10960" s="276"/>
    </row>
    <row r="10961" spans="19:23">
      <c r="S10961" s="275"/>
      <c r="T10961" s="274"/>
      <c r="W10961" s="276"/>
    </row>
    <row r="10962" spans="19:23">
      <c r="S10962" s="275"/>
      <c r="T10962" s="274"/>
      <c r="W10962" s="276"/>
    </row>
    <row r="10963" spans="19:23">
      <c r="S10963" s="275"/>
      <c r="T10963" s="274"/>
      <c r="W10963" s="276"/>
    </row>
    <row r="10964" spans="19:23">
      <c r="S10964" s="275"/>
      <c r="T10964" s="274"/>
      <c r="W10964" s="276"/>
    </row>
    <row r="10965" spans="19:23">
      <c r="S10965" s="275"/>
      <c r="T10965" s="274"/>
      <c r="W10965" s="276"/>
    </row>
    <row r="10966" spans="19:23">
      <c r="S10966" s="275"/>
      <c r="T10966" s="274"/>
      <c r="W10966" s="276"/>
    </row>
    <row r="10967" spans="19:23">
      <c r="S10967" s="275"/>
      <c r="T10967" s="274"/>
      <c r="W10967" s="276"/>
    </row>
    <row r="10968" spans="19:23">
      <c r="S10968" s="275"/>
      <c r="T10968" s="274"/>
      <c r="W10968" s="276"/>
    </row>
    <row r="10969" spans="19:23">
      <c r="S10969" s="275"/>
      <c r="T10969" s="274"/>
      <c r="W10969" s="276"/>
    </row>
    <row r="10970" spans="19:23">
      <c r="S10970" s="275"/>
      <c r="T10970" s="274"/>
      <c r="W10970" s="276"/>
    </row>
    <row r="10971" spans="19:23">
      <c r="S10971" s="275"/>
      <c r="T10971" s="274"/>
      <c r="W10971" s="276"/>
    </row>
    <row r="10972" spans="19:23">
      <c r="S10972" s="275"/>
      <c r="T10972" s="274"/>
      <c r="W10972" s="276"/>
    </row>
    <row r="10973" spans="19:23">
      <c r="S10973" s="275"/>
      <c r="T10973" s="274"/>
      <c r="W10973" s="276"/>
    </row>
    <row r="10974" spans="19:23">
      <c r="S10974" s="275"/>
      <c r="T10974" s="274"/>
      <c r="W10974" s="276"/>
    </row>
    <row r="10975" spans="19:23">
      <c r="S10975" s="275"/>
      <c r="T10975" s="274"/>
      <c r="W10975" s="276"/>
    </row>
    <row r="10976" spans="19:23">
      <c r="S10976" s="275"/>
      <c r="T10976" s="274"/>
      <c r="W10976" s="276"/>
    </row>
    <row r="10977" spans="19:23">
      <c r="S10977" s="275"/>
      <c r="T10977" s="274"/>
      <c r="W10977" s="276"/>
    </row>
    <row r="10978" spans="19:23">
      <c r="S10978" s="275"/>
      <c r="T10978" s="274"/>
      <c r="W10978" s="276"/>
    </row>
    <row r="10979" spans="19:23">
      <c r="S10979" s="275"/>
      <c r="T10979" s="274"/>
      <c r="W10979" s="276"/>
    </row>
    <row r="10980" spans="19:23">
      <c r="S10980" s="275"/>
      <c r="T10980" s="274"/>
      <c r="W10980" s="276"/>
    </row>
    <row r="10981" spans="19:23">
      <c r="S10981" s="275"/>
      <c r="T10981" s="274"/>
      <c r="W10981" s="276"/>
    </row>
    <row r="10982" spans="19:23">
      <c r="S10982" s="275"/>
      <c r="T10982" s="274"/>
      <c r="W10982" s="276"/>
    </row>
    <row r="10983" spans="19:23">
      <c r="S10983" s="275"/>
      <c r="T10983" s="274"/>
      <c r="W10983" s="276"/>
    </row>
    <row r="10984" spans="19:23">
      <c r="S10984" s="275"/>
      <c r="T10984" s="274"/>
      <c r="W10984" s="276"/>
    </row>
    <row r="10985" spans="19:23">
      <c r="S10985" s="275"/>
      <c r="T10985" s="274"/>
      <c r="W10985" s="276"/>
    </row>
    <row r="10986" spans="19:23">
      <c r="S10986" s="275"/>
      <c r="T10986" s="274"/>
      <c r="W10986" s="276"/>
    </row>
    <row r="10987" spans="19:23">
      <c r="S10987" s="275"/>
      <c r="T10987" s="274"/>
      <c r="W10987" s="276"/>
    </row>
    <row r="10988" spans="19:23">
      <c r="S10988" s="275"/>
      <c r="T10988" s="274"/>
      <c r="W10988" s="276"/>
    </row>
    <row r="10989" spans="19:23">
      <c r="S10989" s="275"/>
      <c r="T10989" s="274"/>
      <c r="W10989" s="276"/>
    </row>
    <row r="10990" spans="19:23">
      <c r="S10990" s="275"/>
      <c r="T10990" s="274"/>
      <c r="W10990" s="276"/>
    </row>
    <row r="10991" spans="19:23">
      <c r="S10991" s="275"/>
      <c r="T10991" s="274"/>
      <c r="W10991" s="276"/>
    </row>
    <row r="10992" spans="19:23">
      <c r="S10992" s="275"/>
      <c r="T10992" s="274"/>
      <c r="W10992" s="276"/>
    </row>
    <row r="10993" spans="19:23">
      <c r="S10993" s="275"/>
      <c r="T10993" s="274"/>
      <c r="W10993" s="276"/>
    </row>
    <row r="10994" spans="19:23">
      <c r="S10994" s="275"/>
      <c r="T10994" s="274"/>
      <c r="W10994" s="276"/>
    </row>
    <row r="10995" spans="19:23">
      <c r="S10995" s="275"/>
      <c r="T10995" s="274"/>
      <c r="W10995" s="276"/>
    </row>
    <row r="10996" spans="19:23">
      <c r="S10996" s="275"/>
      <c r="T10996" s="274"/>
      <c r="W10996" s="276"/>
    </row>
    <row r="10997" spans="19:23">
      <c r="S10997" s="275"/>
      <c r="T10997" s="274"/>
      <c r="W10997" s="276"/>
    </row>
    <row r="10998" spans="19:23">
      <c r="S10998" s="275"/>
      <c r="T10998" s="274"/>
      <c r="W10998" s="276"/>
    </row>
    <row r="10999" spans="19:23">
      <c r="S10999" s="275"/>
      <c r="T10999" s="274"/>
      <c r="W10999" s="276"/>
    </row>
    <row r="11000" spans="19:23">
      <c r="S11000" s="275"/>
      <c r="T11000" s="274"/>
      <c r="W11000" s="276"/>
    </row>
    <row r="11001" spans="19:23">
      <c r="S11001" s="275"/>
      <c r="T11001" s="274"/>
      <c r="W11001" s="276"/>
    </row>
    <row r="11002" spans="19:23">
      <c r="S11002" s="275"/>
      <c r="T11002" s="274"/>
      <c r="W11002" s="276"/>
    </row>
    <row r="11003" spans="19:23">
      <c r="S11003" s="275"/>
      <c r="T11003" s="274"/>
      <c r="W11003" s="276"/>
    </row>
    <row r="11004" spans="19:23">
      <c r="S11004" s="275"/>
      <c r="T11004" s="274"/>
      <c r="W11004" s="276"/>
    </row>
    <row r="11005" spans="19:23">
      <c r="S11005" s="275"/>
      <c r="T11005" s="274"/>
      <c r="W11005" s="276"/>
    </row>
    <row r="11006" spans="19:23">
      <c r="S11006" s="275"/>
      <c r="T11006" s="274"/>
      <c r="W11006" s="276"/>
    </row>
    <row r="11007" spans="19:23">
      <c r="S11007" s="275"/>
      <c r="T11007" s="274"/>
      <c r="W11007" s="276"/>
    </row>
    <row r="11008" spans="19:23">
      <c r="S11008" s="275"/>
      <c r="T11008" s="274"/>
      <c r="W11008" s="276"/>
    </row>
    <row r="11009" spans="19:23">
      <c r="S11009" s="275"/>
      <c r="T11009" s="274"/>
      <c r="W11009" s="276"/>
    </row>
    <row r="11010" spans="19:23">
      <c r="S11010" s="275"/>
      <c r="T11010" s="274"/>
      <c r="W11010" s="276"/>
    </row>
    <row r="11011" spans="19:23">
      <c r="S11011" s="275"/>
      <c r="T11011" s="274"/>
      <c r="W11011" s="276"/>
    </row>
    <row r="11012" spans="19:23">
      <c r="S11012" s="275"/>
      <c r="T11012" s="274"/>
      <c r="W11012" s="276"/>
    </row>
    <row r="11013" spans="19:23">
      <c r="S11013" s="275"/>
      <c r="T11013" s="274"/>
      <c r="W11013" s="276"/>
    </row>
    <row r="11014" spans="19:23">
      <c r="S11014" s="275"/>
      <c r="T11014" s="274"/>
      <c r="W11014" s="276"/>
    </row>
    <row r="11015" spans="19:23">
      <c r="S11015" s="275"/>
      <c r="T11015" s="274"/>
      <c r="W11015" s="276"/>
    </row>
    <row r="11016" spans="19:23">
      <c r="S11016" s="275"/>
      <c r="T11016" s="274"/>
      <c r="W11016" s="276"/>
    </row>
    <row r="11017" spans="19:23">
      <c r="S11017" s="275"/>
      <c r="T11017" s="274"/>
      <c r="W11017" s="276"/>
    </row>
    <row r="11018" spans="19:23">
      <c r="S11018" s="275"/>
      <c r="T11018" s="274"/>
      <c r="W11018" s="276"/>
    </row>
    <row r="11019" spans="19:23">
      <c r="S11019" s="275"/>
      <c r="T11019" s="274"/>
      <c r="W11019" s="276"/>
    </row>
    <row r="11020" spans="19:23">
      <c r="S11020" s="275"/>
      <c r="T11020" s="274"/>
      <c r="W11020" s="276"/>
    </row>
    <row r="11021" spans="19:23">
      <c r="S11021" s="275"/>
      <c r="T11021" s="274"/>
      <c r="W11021" s="276"/>
    </row>
    <row r="11022" spans="19:23">
      <c r="S11022" s="275"/>
      <c r="T11022" s="274"/>
      <c r="W11022" s="276"/>
    </row>
    <row r="11023" spans="19:23">
      <c r="S11023" s="275"/>
      <c r="T11023" s="274"/>
      <c r="W11023" s="276"/>
    </row>
    <row r="11024" spans="19:23">
      <c r="S11024" s="275"/>
      <c r="T11024" s="274"/>
      <c r="W11024" s="276"/>
    </row>
    <row r="11025" spans="19:23">
      <c r="S11025" s="275"/>
      <c r="T11025" s="274"/>
      <c r="W11025" s="276"/>
    </row>
    <row r="11026" spans="19:23">
      <c r="S11026" s="275"/>
      <c r="T11026" s="274"/>
      <c r="W11026" s="276"/>
    </row>
    <row r="11027" spans="19:23">
      <c r="S11027" s="275"/>
      <c r="T11027" s="274"/>
      <c r="W11027" s="276"/>
    </row>
    <row r="11028" spans="19:23">
      <c r="S11028" s="275"/>
      <c r="T11028" s="274"/>
      <c r="W11028" s="276"/>
    </row>
    <row r="11029" spans="19:23">
      <c r="S11029" s="275"/>
      <c r="T11029" s="274"/>
      <c r="W11029" s="276"/>
    </row>
    <row r="11030" spans="19:23">
      <c r="S11030" s="275"/>
      <c r="T11030" s="274"/>
      <c r="W11030" s="276"/>
    </row>
    <row r="11031" spans="19:23">
      <c r="S11031" s="275"/>
      <c r="T11031" s="274"/>
      <c r="W11031" s="276"/>
    </row>
    <row r="11032" spans="19:23">
      <c r="S11032" s="275"/>
      <c r="T11032" s="274"/>
      <c r="W11032" s="276"/>
    </row>
    <row r="11033" spans="19:23">
      <c r="S11033" s="275"/>
      <c r="T11033" s="274"/>
      <c r="W11033" s="276"/>
    </row>
    <row r="11034" spans="19:23">
      <c r="S11034" s="275"/>
      <c r="T11034" s="274"/>
      <c r="W11034" s="276"/>
    </row>
    <row r="11035" spans="19:23">
      <c r="S11035" s="275"/>
      <c r="T11035" s="274"/>
      <c r="W11035" s="276"/>
    </row>
    <row r="11036" spans="19:23">
      <c r="S11036" s="275"/>
      <c r="T11036" s="274"/>
      <c r="W11036" s="276"/>
    </row>
    <row r="11037" spans="19:23">
      <c r="S11037" s="275"/>
      <c r="T11037" s="274"/>
      <c r="W11037" s="276"/>
    </row>
    <row r="11038" spans="19:23">
      <c r="S11038" s="275"/>
      <c r="T11038" s="274"/>
      <c r="W11038" s="276"/>
    </row>
    <row r="11039" spans="19:23">
      <c r="S11039" s="275"/>
      <c r="T11039" s="274"/>
      <c r="W11039" s="276"/>
    </row>
    <row r="11040" spans="19:23">
      <c r="S11040" s="275"/>
      <c r="T11040" s="274"/>
      <c r="W11040" s="276"/>
    </row>
    <row r="11041" spans="19:23">
      <c r="S11041" s="275"/>
      <c r="T11041" s="274"/>
      <c r="W11041" s="276"/>
    </row>
    <row r="11042" spans="19:23">
      <c r="S11042" s="275"/>
      <c r="T11042" s="274"/>
      <c r="W11042" s="276"/>
    </row>
    <row r="11043" spans="19:23">
      <c r="S11043" s="275"/>
      <c r="T11043" s="274"/>
      <c r="W11043" s="276"/>
    </row>
    <row r="11044" spans="19:23">
      <c r="S11044" s="275"/>
      <c r="T11044" s="274"/>
      <c r="W11044" s="276"/>
    </row>
    <row r="11045" spans="19:23">
      <c r="S11045" s="275"/>
      <c r="T11045" s="274"/>
      <c r="W11045" s="276"/>
    </row>
    <row r="11046" spans="19:23">
      <c r="S11046" s="275"/>
      <c r="T11046" s="274"/>
      <c r="W11046" s="276"/>
    </row>
    <row r="11047" spans="19:23">
      <c r="S11047" s="275"/>
      <c r="T11047" s="274"/>
      <c r="W11047" s="276"/>
    </row>
    <row r="11048" spans="19:23">
      <c r="S11048" s="275"/>
      <c r="T11048" s="274"/>
      <c r="W11048" s="276"/>
    </row>
    <row r="11049" spans="19:23">
      <c r="S11049" s="275"/>
      <c r="T11049" s="274"/>
      <c r="W11049" s="276"/>
    </row>
    <row r="11050" spans="19:23">
      <c r="S11050" s="275"/>
      <c r="T11050" s="274"/>
      <c r="W11050" s="276"/>
    </row>
    <row r="11051" spans="19:23">
      <c r="S11051" s="275"/>
      <c r="T11051" s="274"/>
      <c r="W11051" s="276"/>
    </row>
    <row r="11052" spans="19:23">
      <c r="S11052" s="275"/>
      <c r="T11052" s="274"/>
      <c r="W11052" s="276"/>
    </row>
    <row r="11053" spans="19:23">
      <c r="S11053" s="275"/>
      <c r="T11053" s="274"/>
      <c r="W11053" s="276"/>
    </row>
    <row r="11054" spans="19:23">
      <c r="S11054" s="275"/>
      <c r="T11054" s="274"/>
      <c r="W11054" s="276"/>
    </row>
    <row r="11055" spans="19:23">
      <c r="S11055" s="275"/>
      <c r="T11055" s="274"/>
      <c r="W11055" s="276"/>
    </row>
    <row r="11056" spans="19:23">
      <c r="S11056" s="275"/>
      <c r="T11056" s="274"/>
      <c r="W11056" s="276"/>
    </row>
    <row r="11057" spans="19:23">
      <c r="S11057" s="275"/>
      <c r="T11057" s="274"/>
      <c r="W11057" s="276"/>
    </row>
    <row r="11058" spans="19:23">
      <c r="S11058" s="275"/>
      <c r="T11058" s="274"/>
      <c r="W11058" s="276"/>
    </row>
    <row r="11059" spans="19:23">
      <c r="S11059" s="275"/>
      <c r="T11059" s="274"/>
      <c r="W11059" s="276"/>
    </row>
    <row r="11060" spans="19:23">
      <c r="S11060" s="275"/>
      <c r="T11060" s="274"/>
      <c r="W11060" s="276"/>
    </row>
    <row r="11061" spans="19:23">
      <c r="S11061" s="275"/>
      <c r="T11061" s="274"/>
      <c r="W11061" s="276"/>
    </row>
    <row r="11062" spans="19:23">
      <c r="S11062" s="275"/>
      <c r="T11062" s="274"/>
      <c r="W11062" s="276"/>
    </row>
    <row r="11063" spans="19:23">
      <c r="S11063" s="275"/>
      <c r="T11063" s="274"/>
      <c r="W11063" s="276"/>
    </row>
    <row r="11064" spans="19:23">
      <c r="S11064" s="275"/>
      <c r="T11064" s="274"/>
      <c r="W11064" s="276"/>
    </row>
    <row r="11065" spans="19:23">
      <c r="S11065" s="275"/>
      <c r="T11065" s="274"/>
      <c r="W11065" s="276"/>
    </row>
    <row r="11066" spans="19:23">
      <c r="S11066" s="275"/>
      <c r="T11066" s="274"/>
      <c r="W11066" s="276"/>
    </row>
    <row r="11067" spans="19:23">
      <c r="S11067" s="275"/>
      <c r="T11067" s="274"/>
      <c r="W11067" s="276"/>
    </row>
    <row r="11068" spans="19:23">
      <c r="S11068" s="275"/>
      <c r="T11068" s="274"/>
      <c r="W11068" s="276"/>
    </row>
    <row r="11069" spans="19:23">
      <c r="S11069" s="275"/>
      <c r="T11069" s="274"/>
      <c r="W11069" s="276"/>
    </row>
    <row r="11070" spans="19:23">
      <c r="S11070" s="275"/>
      <c r="T11070" s="274"/>
      <c r="W11070" s="276"/>
    </row>
    <row r="11071" spans="19:23">
      <c r="S11071" s="275"/>
      <c r="T11071" s="274"/>
      <c r="W11071" s="276"/>
    </row>
    <row r="11072" spans="19:23">
      <c r="S11072" s="275"/>
      <c r="T11072" s="274"/>
      <c r="W11072" s="276"/>
    </row>
    <row r="11073" spans="19:23">
      <c r="S11073" s="275"/>
      <c r="T11073" s="274"/>
      <c r="W11073" s="276"/>
    </row>
    <row r="11074" spans="19:23">
      <c r="S11074" s="275"/>
      <c r="T11074" s="274"/>
      <c r="W11074" s="276"/>
    </row>
    <row r="11075" spans="19:23">
      <c r="S11075" s="275"/>
      <c r="T11075" s="274"/>
      <c r="W11075" s="276"/>
    </row>
    <row r="11076" spans="19:23">
      <c r="S11076" s="275"/>
      <c r="T11076" s="274"/>
      <c r="W11076" s="276"/>
    </row>
    <row r="11077" spans="19:23">
      <c r="S11077" s="275"/>
      <c r="T11077" s="274"/>
      <c r="W11077" s="276"/>
    </row>
    <row r="11078" spans="19:23">
      <c r="S11078" s="275"/>
      <c r="T11078" s="274"/>
      <c r="W11078" s="276"/>
    </row>
    <row r="11079" spans="19:23">
      <c r="S11079" s="275"/>
      <c r="T11079" s="274"/>
      <c r="W11079" s="276"/>
    </row>
    <row r="11080" spans="19:23">
      <c r="S11080" s="275"/>
      <c r="T11080" s="274"/>
      <c r="W11080" s="276"/>
    </row>
    <row r="11081" spans="19:23">
      <c r="S11081" s="275"/>
      <c r="T11081" s="274"/>
      <c r="W11081" s="276"/>
    </row>
    <row r="11082" spans="19:23">
      <c r="S11082" s="275"/>
      <c r="T11082" s="274"/>
      <c r="W11082" s="276"/>
    </row>
    <row r="11083" spans="19:23">
      <c r="S11083" s="275"/>
      <c r="T11083" s="274"/>
      <c r="W11083" s="276"/>
    </row>
    <row r="11084" spans="19:23">
      <c r="S11084" s="275"/>
      <c r="T11084" s="274"/>
      <c r="W11084" s="276"/>
    </row>
    <row r="11085" spans="19:23">
      <c r="S11085" s="275"/>
      <c r="T11085" s="274"/>
      <c r="W11085" s="276"/>
    </row>
    <row r="11086" spans="19:23">
      <c r="S11086" s="275"/>
      <c r="T11086" s="274"/>
      <c r="W11086" s="276"/>
    </row>
    <row r="11087" spans="19:23">
      <c r="S11087" s="275"/>
      <c r="T11087" s="274"/>
      <c r="W11087" s="276"/>
    </row>
    <row r="11088" spans="19:23">
      <c r="S11088" s="275"/>
      <c r="T11088" s="274"/>
      <c r="W11088" s="276"/>
    </row>
    <row r="11089" spans="19:23">
      <c r="S11089" s="275"/>
      <c r="T11089" s="274"/>
      <c r="W11089" s="276"/>
    </row>
    <row r="11090" spans="19:23">
      <c r="S11090" s="275"/>
      <c r="T11090" s="274"/>
      <c r="W11090" s="276"/>
    </row>
    <row r="11091" spans="19:23">
      <c r="S11091" s="275"/>
      <c r="T11091" s="274"/>
      <c r="W11091" s="276"/>
    </row>
    <row r="11092" spans="19:23">
      <c r="S11092" s="275"/>
      <c r="T11092" s="274"/>
      <c r="W11092" s="276"/>
    </row>
    <row r="11093" spans="19:23">
      <c r="S11093" s="275"/>
      <c r="T11093" s="274"/>
      <c r="W11093" s="276"/>
    </row>
    <row r="11094" spans="19:23">
      <c r="S11094" s="275"/>
      <c r="T11094" s="274"/>
      <c r="W11094" s="276"/>
    </row>
    <row r="11095" spans="19:23">
      <c r="S11095" s="275"/>
      <c r="T11095" s="274"/>
      <c r="W11095" s="276"/>
    </row>
    <row r="11096" spans="19:23">
      <c r="S11096" s="275"/>
      <c r="T11096" s="274"/>
      <c r="W11096" s="276"/>
    </row>
    <row r="11097" spans="19:23">
      <c r="S11097" s="275"/>
      <c r="T11097" s="274"/>
      <c r="W11097" s="276"/>
    </row>
    <row r="11098" spans="19:23">
      <c r="S11098" s="275"/>
      <c r="T11098" s="274"/>
      <c r="W11098" s="276"/>
    </row>
    <row r="11099" spans="19:23">
      <c r="S11099" s="275"/>
      <c r="T11099" s="274"/>
      <c r="W11099" s="276"/>
    </row>
    <row r="11100" spans="19:23">
      <c r="S11100" s="275"/>
      <c r="T11100" s="274"/>
      <c r="W11100" s="276"/>
    </row>
    <row r="11101" spans="19:23">
      <c r="S11101" s="275"/>
      <c r="T11101" s="274"/>
      <c r="W11101" s="276"/>
    </row>
    <row r="11102" spans="19:23">
      <c r="S11102" s="275"/>
      <c r="T11102" s="274"/>
      <c r="W11102" s="276"/>
    </row>
    <row r="11103" spans="19:23">
      <c r="S11103" s="275"/>
      <c r="T11103" s="274"/>
      <c r="W11103" s="276"/>
    </row>
    <row r="11104" spans="19:23">
      <c r="S11104" s="275"/>
      <c r="T11104" s="274"/>
      <c r="W11104" s="276"/>
    </row>
    <row r="11105" spans="19:23">
      <c r="S11105" s="275"/>
      <c r="T11105" s="274"/>
      <c r="W11105" s="276"/>
    </row>
    <row r="11106" spans="19:23">
      <c r="S11106" s="275"/>
      <c r="T11106" s="274"/>
      <c r="W11106" s="276"/>
    </row>
    <row r="11107" spans="19:23">
      <c r="S11107" s="275"/>
      <c r="T11107" s="274"/>
      <c r="W11107" s="276"/>
    </row>
    <row r="11108" spans="19:23">
      <c r="S11108" s="275"/>
      <c r="T11108" s="274"/>
      <c r="W11108" s="276"/>
    </row>
    <row r="11109" spans="19:23">
      <c r="S11109" s="275"/>
      <c r="T11109" s="274"/>
      <c r="W11109" s="276"/>
    </row>
    <row r="11110" spans="19:23">
      <c r="S11110" s="275"/>
      <c r="T11110" s="274"/>
      <c r="W11110" s="276"/>
    </row>
    <row r="11111" spans="19:23">
      <c r="S11111" s="275"/>
      <c r="T11111" s="274"/>
      <c r="W11111" s="276"/>
    </row>
    <row r="11112" spans="19:23">
      <c r="S11112" s="275"/>
      <c r="T11112" s="274"/>
      <c r="W11112" s="276"/>
    </row>
    <row r="11113" spans="19:23">
      <c r="S11113" s="275"/>
      <c r="T11113" s="274"/>
      <c r="W11113" s="276"/>
    </row>
    <row r="11114" spans="19:23">
      <c r="S11114" s="275"/>
      <c r="T11114" s="274"/>
      <c r="W11114" s="276"/>
    </row>
    <row r="11115" spans="19:23">
      <c r="S11115" s="275"/>
      <c r="T11115" s="274"/>
      <c r="W11115" s="276"/>
    </row>
    <row r="11116" spans="19:23">
      <c r="S11116" s="275"/>
      <c r="T11116" s="274"/>
      <c r="W11116" s="276"/>
    </row>
    <row r="11117" spans="19:23">
      <c r="S11117" s="275"/>
      <c r="T11117" s="274"/>
      <c r="W11117" s="276"/>
    </row>
    <row r="11118" spans="19:23">
      <c r="S11118" s="275"/>
      <c r="T11118" s="274"/>
      <c r="W11118" s="276"/>
    </row>
    <row r="11119" spans="19:23">
      <c r="S11119" s="275"/>
      <c r="T11119" s="274"/>
      <c r="W11119" s="276"/>
    </row>
    <row r="11120" spans="19:23">
      <c r="S11120" s="275"/>
      <c r="T11120" s="274"/>
      <c r="W11120" s="276"/>
    </row>
    <row r="11121" spans="19:23">
      <c r="S11121" s="275"/>
      <c r="T11121" s="274"/>
      <c r="W11121" s="276"/>
    </row>
    <row r="11122" spans="19:23">
      <c r="S11122" s="275"/>
      <c r="T11122" s="274"/>
      <c r="W11122" s="276"/>
    </row>
    <row r="11123" spans="19:23">
      <c r="S11123" s="275"/>
      <c r="T11123" s="274"/>
      <c r="W11123" s="276"/>
    </row>
    <row r="11124" spans="19:23">
      <c r="S11124" s="275"/>
      <c r="T11124" s="274"/>
      <c r="W11124" s="276"/>
    </row>
    <row r="11125" spans="19:23">
      <c r="S11125" s="275"/>
      <c r="T11125" s="274"/>
      <c r="W11125" s="276"/>
    </row>
    <row r="11126" spans="19:23">
      <c r="S11126" s="275"/>
      <c r="T11126" s="274"/>
      <c r="W11126" s="276"/>
    </row>
    <row r="11127" spans="19:23">
      <c r="S11127" s="275"/>
      <c r="T11127" s="274"/>
      <c r="W11127" s="276"/>
    </row>
    <row r="11128" spans="19:23">
      <c r="S11128" s="275"/>
      <c r="T11128" s="274"/>
      <c r="W11128" s="276"/>
    </row>
    <row r="11129" spans="19:23">
      <c r="S11129" s="275"/>
      <c r="T11129" s="274"/>
      <c r="W11129" s="276"/>
    </row>
    <row r="11130" spans="19:23">
      <c r="S11130" s="275"/>
      <c r="T11130" s="274"/>
      <c r="W11130" s="276"/>
    </row>
    <row r="11131" spans="19:23">
      <c r="S11131" s="275"/>
      <c r="T11131" s="274"/>
      <c r="W11131" s="276"/>
    </row>
    <row r="11132" spans="19:23">
      <c r="S11132" s="275"/>
      <c r="T11132" s="274"/>
      <c r="W11132" s="276"/>
    </row>
    <row r="11133" spans="19:23">
      <c r="S11133" s="275"/>
      <c r="T11133" s="274"/>
      <c r="W11133" s="276"/>
    </row>
    <row r="11134" spans="19:23">
      <c r="S11134" s="275"/>
      <c r="T11134" s="274"/>
      <c r="W11134" s="276"/>
    </row>
    <row r="11135" spans="19:23">
      <c r="S11135" s="275"/>
      <c r="T11135" s="274"/>
      <c r="W11135" s="276"/>
    </row>
    <row r="11136" spans="19:23">
      <c r="S11136" s="275"/>
      <c r="T11136" s="274"/>
      <c r="W11136" s="276"/>
    </row>
    <row r="11137" spans="19:23">
      <c r="S11137" s="275"/>
      <c r="T11137" s="274"/>
      <c r="W11137" s="276"/>
    </row>
    <row r="11138" spans="19:23">
      <c r="S11138" s="275"/>
      <c r="T11138" s="274"/>
      <c r="W11138" s="276"/>
    </row>
    <row r="11139" spans="19:23">
      <c r="S11139" s="275"/>
      <c r="T11139" s="274"/>
      <c r="W11139" s="276"/>
    </row>
    <row r="11140" spans="19:23">
      <c r="S11140" s="275"/>
      <c r="T11140" s="274"/>
      <c r="W11140" s="276"/>
    </row>
    <row r="11141" spans="19:23">
      <c r="S11141" s="275"/>
      <c r="T11141" s="274"/>
      <c r="W11141" s="276"/>
    </row>
    <row r="11142" spans="19:23">
      <c r="S11142" s="275"/>
      <c r="T11142" s="274"/>
      <c r="W11142" s="276"/>
    </row>
    <row r="11143" spans="19:23">
      <c r="S11143" s="275"/>
      <c r="T11143" s="274"/>
      <c r="W11143" s="276"/>
    </row>
    <row r="11144" spans="19:23">
      <c r="S11144" s="275"/>
      <c r="T11144" s="274"/>
      <c r="W11144" s="276"/>
    </row>
    <row r="11145" spans="19:23">
      <c r="S11145" s="275"/>
      <c r="T11145" s="274"/>
      <c r="W11145" s="276"/>
    </row>
    <row r="11146" spans="19:23">
      <c r="S11146" s="275"/>
      <c r="T11146" s="274"/>
      <c r="W11146" s="276"/>
    </row>
    <row r="11147" spans="19:23">
      <c r="S11147" s="275"/>
      <c r="T11147" s="274"/>
      <c r="W11147" s="276"/>
    </row>
    <row r="11148" spans="19:23">
      <c r="S11148" s="275"/>
      <c r="T11148" s="274"/>
      <c r="W11148" s="276"/>
    </row>
    <row r="11149" spans="19:23">
      <c r="S11149" s="275"/>
      <c r="T11149" s="274"/>
      <c r="W11149" s="276"/>
    </row>
    <row r="11150" spans="19:23">
      <c r="S11150" s="275"/>
      <c r="T11150" s="274"/>
      <c r="W11150" s="276"/>
    </row>
    <row r="11151" spans="19:23">
      <c r="S11151" s="275"/>
      <c r="T11151" s="274"/>
      <c r="W11151" s="276"/>
    </row>
    <row r="11152" spans="19:23">
      <c r="S11152" s="275"/>
      <c r="T11152" s="274"/>
      <c r="W11152" s="276"/>
    </row>
    <row r="11153" spans="19:23">
      <c r="S11153" s="275"/>
      <c r="T11153" s="274"/>
      <c r="W11153" s="276"/>
    </row>
    <row r="11154" spans="19:23">
      <c r="S11154" s="275"/>
      <c r="T11154" s="274"/>
      <c r="W11154" s="276"/>
    </row>
    <row r="11155" spans="19:23">
      <c r="S11155" s="275"/>
      <c r="T11155" s="274"/>
      <c r="W11155" s="276"/>
    </row>
    <row r="11156" spans="19:23">
      <c r="S11156" s="275"/>
      <c r="T11156" s="274"/>
      <c r="W11156" s="276"/>
    </row>
    <row r="11157" spans="19:23">
      <c r="S11157" s="275"/>
      <c r="T11157" s="274"/>
      <c r="W11157" s="276"/>
    </row>
    <row r="11158" spans="19:23">
      <c r="S11158" s="275"/>
      <c r="T11158" s="274"/>
      <c r="W11158" s="276"/>
    </row>
    <row r="11159" spans="19:23">
      <c r="S11159" s="275"/>
      <c r="T11159" s="274"/>
      <c r="W11159" s="276"/>
    </row>
    <row r="11160" spans="19:23">
      <c r="S11160" s="275"/>
      <c r="T11160" s="274"/>
      <c r="W11160" s="276"/>
    </row>
    <row r="11161" spans="19:23">
      <c r="S11161" s="275"/>
      <c r="T11161" s="274"/>
      <c r="W11161" s="276"/>
    </row>
    <row r="11162" spans="19:23">
      <c r="S11162" s="275"/>
      <c r="T11162" s="274"/>
      <c r="W11162" s="276"/>
    </row>
    <row r="11163" spans="19:23">
      <c r="S11163" s="275"/>
      <c r="T11163" s="274"/>
      <c r="W11163" s="276"/>
    </row>
    <row r="11164" spans="19:23">
      <c r="S11164" s="275"/>
      <c r="T11164" s="274"/>
      <c r="W11164" s="276"/>
    </row>
    <row r="11165" spans="19:23">
      <c r="S11165" s="275"/>
      <c r="T11165" s="274"/>
      <c r="W11165" s="276"/>
    </row>
    <row r="11166" spans="19:23">
      <c r="S11166" s="275"/>
      <c r="T11166" s="274"/>
      <c r="W11166" s="276"/>
    </row>
    <row r="11167" spans="19:23">
      <c r="S11167" s="275"/>
      <c r="T11167" s="274"/>
      <c r="W11167" s="276"/>
    </row>
    <row r="11168" spans="19:23">
      <c r="S11168" s="275"/>
      <c r="T11168" s="274"/>
      <c r="W11168" s="276"/>
    </row>
    <row r="11169" spans="19:23">
      <c r="S11169" s="275"/>
      <c r="T11169" s="274"/>
      <c r="W11169" s="276"/>
    </row>
    <row r="11170" spans="19:23">
      <c r="S11170" s="275"/>
      <c r="T11170" s="274"/>
      <c r="W11170" s="276"/>
    </row>
    <row r="11171" spans="19:23">
      <c r="S11171" s="275"/>
      <c r="T11171" s="274"/>
      <c r="W11171" s="276"/>
    </row>
    <row r="11172" spans="19:23">
      <c r="S11172" s="275"/>
      <c r="T11172" s="274"/>
      <c r="W11172" s="276"/>
    </row>
    <row r="11173" spans="19:23">
      <c r="S11173" s="275"/>
      <c r="T11173" s="274"/>
      <c r="W11173" s="276"/>
    </row>
    <row r="11174" spans="19:23">
      <c r="S11174" s="275"/>
      <c r="T11174" s="274"/>
      <c r="W11174" s="276"/>
    </row>
    <row r="11175" spans="19:23">
      <c r="S11175" s="275"/>
      <c r="T11175" s="274"/>
      <c r="W11175" s="276"/>
    </row>
    <row r="11176" spans="19:23">
      <c r="S11176" s="275"/>
      <c r="T11176" s="274"/>
      <c r="W11176" s="276"/>
    </row>
    <row r="11177" spans="19:23">
      <c r="S11177" s="275"/>
      <c r="T11177" s="274"/>
      <c r="W11177" s="276"/>
    </row>
    <row r="11178" spans="19:23">
      <c r="S11178" s="275"/>
      <c r="T11178" s="274"/>
      <c r="W11178" s="276"/>
    </row>
    <row r="11179" spans="19:23">
      <c r="S11179" s="275"/>
      <c r="T11179" s="274"/>
      <c r="W11179" s="276"/>
    </row>
    <row r="11180" spans="19:23">
      <c r="S11180" s="275"/>
      <c r="T11180" s="274"/>
      <c r="W11180" s="276"/>
    </row>
    <row r="11181" spans="19:23">
      <c r="S11181" s="275"/>
      <c r="T11181" s="274"/>
      <c r="W11181" s="276"/>
    </row>
    <row r="11182" spans="19:23">
      <c r="S11182" s="275"/>
      <c r="T11182" s="274"/>
      <c r="W11182" s="276"/>
    </row>
    <row r="11183" spans="19:23">
      <c r="S11183" s="275"/>
      <c r="T11183" s="274"/>
      <c r="W11183" s="276"/>
    </row>
    <row r="11184" spans="19:23">
      <c r="S11184" s="275"/>
      <c r="T11184" s="274"/>
      <c r="W11184" s="276"/>
    </row>
    <row r="11185" spans="19:23">
      <c r="S11185" s="275"/>
      <c r="T11185" s="274"/>
      <c r="W11185" s="276"/>
    </row>
    <row r="11186" spans="19:23">
      <c r="S11186" s="275"/>
      <c r="T11186" s="274"/>
      <c r="W11186" s="276"/>
    </row>
    <row r="11187" spans="19:23">
      <c r="S11187" s="275"/>
      <c r="T11187" s="274"/>
      <c r="W11187" s="276"/>
    </row>
    <row r="11188" spans="19:23">
      <c r="S11188" s="275"/>
      <c r="T11188" s="274"/>
      <c r="W11188" s="276"/>
    </row>
    <row r="11189" spans="19:23">
      <c r="S11189" s="275"/>
      <c r="T11189" s="274"/>
      <c r="W11189" s="276"/>
    </row>
    <row r="11190" spans="19:23">
      <c r="S11190" s="275"/>
      <c r="T11190" s="274"/>
      <c r="W11190" s="276"/>
    </row>
    <row r="11191" spans="19:23">
      <c r="S11191" s="275"/>
      <c r="T11191" s="274"/>
      <c r="W11191" s="276"/>
    </row>
    <row r="11192" spans="19:23">
      <c r="S11192" s="275"/>
      <c r="T11192" s="274"/>
      <c r="W11192" s="276"/>
    </row>
    <row r="11193" spans="19:23">
      <c r="S11193" s="275"/>
      <c r="T11193" s="274"/>
      <c r="W11193" s="276"/>
    </row>
    <row r="11194" spans="19:23">
      <c r="S11194" s="275"/>
      <c r="T11194" s="274"/>
      <c r="W11194" s="276"/>
    </row>
    <row r="11195" spans="19:23">
      <c r="S11195" s="275"/>
      <c r="T11195" s="274"/>
      <c r="W11195" s="276"/>
    </row>
    <row r="11196" spans="19:23">
      <c r="S11196" s="275"/>
      <c r="T11196" s="274"/>
      <c r="W11196" s="276"/>
    </row>
    <row r="11197" spans="19:23">
      <c r="S11197" s="275"/>
      <c r="T11197" s="274"/>
      <c r="W11197" s="276"/>
    </row>
    <row r="11198" spans="19:23">
      <c r="S11198" s="275"/>
      <c r="T11198" s="274"/>
      <c r="W11198" s="276"/>
    </row>
    <row r="11199" spans="19:23">
      <c r="S11199" s="275"/>
      <c r="T11199" s="274"/>
      <c r="W11199" s="276"/>
    </row>
    <row r="11200" spans="19:23">
      <c r="S11200" s="275"/>
      <c r="T11200" s="274"/>
      <c r="W11200" s="276"/>
    </row>
    <row r="11201" spans="19:23">
      <c r="S11201" s="275"/>
      <c r="T11201" s="274"/>
      <c r="W11201" s="276"/>
    </row>
    <row r="11202" spans="19:23">
      <c r="S11202" s="275"/>
      <c r="T11202" s="274"/>
      <c r="W11202" s="276"/>
    </row>
    <row r="11203" spans="19:23">
      <c r="S11203" s="275"/>
      <c r="T11203" s="274"/>
      <c r="W11203" s="276"/>
    </row>
    <row r="11204" spans="19:23">
      <c r="S11204" s="275"/>
      <c r="T11204" s="274"/>
      <c r="W11204" s="276"/>
    </row>
    <row r="11205" spans="19:23">
      <c r="S11205" s="275"/>
      <c r="T11205" s="274"/>
      <c r="W11205" s="276"/>
    </row>
    <row r="11206" spans="19:23">
      <c r="S11206" s="275"/>
      <c r="T11206" s="274"/>
      <c r="W11206" s="276"/>
    </row>
    <row r="11207" spans="19:23">
      <c r="S11207" s="275"/>
      <c r="T11207" s="274"/>
      <c r="W11207" s="276"/>
    </row>
    <row r="11208" spans="19:23">
      <c r="S11208" s="275"/>
      <c r="T11208" s="274"/>
      <c r="W11208" s="276"/>
    </row>
    <row r="11209" spans="19:23">
      <c r="S11209" s="275"/>
      <c r="T11209" s="274"/>
      <c r="W11209" s="276"/>
    </row>
    <row r="11210" spans="19:23">
      <c r="S11210" s="275"/>
      <c r="T11210" s="274"/>
      <c r="W11210" s="276"/>
    </row>
    <row r="11211" spans="19:23">
      <c r="S11211" s="275"/>
      <c r="T11211" s="274"/>
      <c r="W11211" s="276"/>
    </row>
    <row r="11212" spans="19:23">
      <c r="S11212" s="275"/>
      <c r="T11212" s="274"/>
      <c r="W11212" s="276"/>
    </row>
    <row r="11213" spans="19:23">
      <c r="S11213" s="275"/>
      <c r="T11213" s="274"/>
      <c r="W11213" s="276"/>
    </row>
    <row r="11214" spans="19:23">
      <c r="S11214" s="275"/>
      <c r="T11214" s="274"/>
      <c r="W11214" s="276"/>
    </row>
    <row r="11215" spans="19:23">
      <c r="S11215" s="275"/>
      <c r="T11215" s="274"/>
      <c r="W11215" s="276"/>
    </row>
    <row r="11216" spans="19:23">
      <c r="S11216" s="275"/>
      <c r="T11216" s="274"/>
      <c r="W11216" s="276"/>
    </row>
    <row r="11217" spans="19:23">
      <c r="S11217" s="275"/>
      <c r="T11217" s="274"/>
      <c r="W11217" s="276"/>
    </row>
    <row r="11218" spans="19:23">
      <c r="S11218" s="275"/>
      <c r="T11218" s="274"/>
      <c r="W11218" s="276"/>
    </row>
    <row r="11219" spans="19:23">
      <c r="S11219" s="275"/>
      <c r="T11219" s="274"/>
      <c r="W11219" s="276"/>
    </row>
    <row r="11220" spans="19:23">
      <c r="S11220" s="275"/>
      <c r="T11220" s="274"/>
      <c r="W11220" s="276"/>
    </row>
    <row r="11221" spans="19:23">
      <c r="S11221" s="275"/>
      <c r="T11221" s="274"/>
      <c r="W11221" s="276"/>
    </row>
    <row r="11222" spans="19:23">
      <c r="S11222" s="275"/>
      <c r="T11222" s="274"/>
      <c r="W11222" s="276"/>
    </row>
    <row r="11223" spans="19:23">
      <c r="S11223" s="275"/>
      <c r="T11223" s="274"/>
      <c r="W11223" s="276"/>
    </row>
    <row r="11224" spans="19:23">
      <c r="S11224" s="275"/>
      <c r="T11224" s="274"/>
      <c r="W11224" s="276"/>
    </row>
    <row r="11225" spans="19:23">
      <c r="S11225" s="275"/>
      <c r="T11225" s="274"/>
      <c r="W11225" s="276"/>
    </row>
    <row r="11226" spans="19:23">
      <c r="S11226" s="275"/>
      <c r="T11226" s="274"/>
      <c r="W11226" s="276"/>
    </row>
    <row r="11227" spans="19:23">
      <c r="S11227" s="275"/>
      <c r="T11227" s="274"/>
      <c r="W11227" s="276"/>
    </row>
    <row r="11228" spans="19:23">
      <c r="S11228" s="275"/>
      <c r="T11228" s="274"/>
      <c r="W11228" s="276"/>
    </row>
    <row r="11229" spans="19:23">
      <c r="S11229" s="275"/>
      <c r="T11229" s="274"/>
      <c r="W11229" s="276"/>
    </row>
    <row r="11230" spans="19:23">
      <c r="S11230" s="275"/>
      <c r="T11230" s="274"/>
      <c r="W11230" s="276"/>
    </row>
    <row r="11231" spans="19:23">
      <c r="S11231" s="275"/>
      <c r="T11231" s="274"/>
      <c r="W11231" s="276"/>
    </row>
    <row r="11232" spans="19:23">
      <c r="S11232" s="275"/>
      <c r="T11232" s="274"/>
      <c r="W11232" s="276"/>
    </row>
    <row r="11233" spans="19:23">
      <c r="S11233" s="275"/>
      <c r="T11233" s="274"/>
      <c r="W11233" s="276"/>
    </row>
    <row r="11234" spans="19:23">
      <c r="S11234" s="275"/>
      <c r="T11234" s="274"/>
      <c r="W11234" s="276"/>
    </row>
    <row r="11235" spans="19:23">
      <c r="S11235" s="275"/>
      <c r="T11235" s="274"/>
      <c r="W11235" s="276"/>
    </row>
    <row r="11236" spans="19:23">
      <c r="S11236" s="275"/>
      <c r="T11236" s="274"/>
      <c r="W11236" s="276"/>
    </row>
    <row r="11237" spans="19:23">
      <c r="S11237" s="275"/>
      <c r="T11237" s="274"/>
      <c r="W11237" s="276"/>
    </row>
    <row r="11238" spans="19:23">
      <c r="S11238" s="275"/>
      <c r="T11238" s="274"/>
      <c r="W11238" s="276"/>
    </row>
    <row r="11239" spans="19:23">
      <c r="S11239" s="275"/>
      <c r="T11239" s="274"/>
      <c r="W11239" s="276"/>
    </row>
    <row r="11240" spans="19:23">
      <c r="S11240" s="275"/>
      <c r="T11240" s="274"/>
      <c r="W11240" s="276"/>
    </row>
    <row r="11241" spans="19:23">
      <c r="S11241" s="275"/>
      <c r="T11241" s="274"/>
      <c r="W11241" s="276"/>
    </row>
    <row r="11242" spans="19:23">
      <c r="S11242" s="275"/>
      <c r="T11242" s="274"/>
      <c r="W11242" s="276"/>
    </row>
    <row r="11243" spans="19:23">
      <c r="S11243" s="275"/>
      <c r="T11243" s="274"/>
      <c r="W11243" s="276"/>
    </row>
    <row r="11244" spans="19:23">
      <c r="S11244" s="275"/>
      <c r="T11244" s="274"/>
      <c r="W11244" s="276"/>
    </row>
    <row r="11245" spans="19:23">
      <c r="S11245" s="275"/>
      <c r="T11245" s="274"/>
      <c r="W11245" s="276"/>
    </row>
    <row r="11246" spans="19:23">
      <c r="S11246" s="275"/>
      <c r="T11246" s="274"/>
      <c r="W11246" s="276"/>
    </row>
    <row r="11247" spans="19:23">
      <c r="S11247" s="275"/>
      <c r="T11247" s="274"/>
      <c r="W11247" s="276"/>
    </row>
    <row r="11248" spans="19:23">
      <c r="S11248" s="275"/>
      <c r="T11248" s="274"/>
      <c r="W11248" s="276"/>
    </row>
    <row r="11249" spans="19:23">
      <c r="S11249" s="275"/>
      <c r="T11249" s="274"/>
      <c r="W11249" s="276"/>
    </row>
    <row r="11250" spans="19:23">
      <c r="S11250" s="275"/>
      <c r="T11250" s="274"/>
      <c r="W11250" s="276"/>
    </row>
    <row r="11251" spans="19:23">
      <c r="S11251" s="275"/>
      <c r="T11251" s="274"/>
      <c r="W11251" s="276"/>
    </row>
    <row r="11252" spans="19:23">
      <c r="S11252" s="275"/>
      <c r="T11252" s="274"/>
      <c r="W11252" s="276"/>
    </row>
    <row r="11253" spans="19:23">
      <c r="S11253" s="275"/>
      <c r="T11253" s="274"/>
      <c r="W11253" s="276"/>
    </row>
    <row r="11254" spans="19:23">
      <c r="S11254" s="275"/>
      <c r="T11254" s="274"/>
      <c r="W11254" s="276"/>
    </row>
    <row r="11255" spans="19:23">
      <c r="S11255" s="275"/>
      <c r="T11255" s="274"/>
      <c r="W11255" s="276"/>
    </row>
    <row r="11256" spans="19:23">
      <c r="S11256" s="275"/>
      <c r="T11256" s="274"/>
      <c r="W11256" s="276"/>
    </row>
    <row r="11257" spans="19:23">
      <c r="S11257" s="275"/>
      <c r="T11257" s="274"/>
      <c r="W11257" s="276"/>
    </row>
    <row r="11258" spans="19:23">
      <c r="S11258" s="275"/>
      <c r="T11258" s="274"/>
      <c r="W11258" s="276"/>
    </row>
    <row r="11259" spans="19:23">
      <c r="S11259" s="275"/>
      <c r="T11259" s="274"/>
      <c r="W11259" s="276"/>
    </row>
    <row r="11260" spans="19:23">
      <c r="S11260" s="275"/>
      <c r="T11260" s="274"/>
      <c r="W11260" s="276"/>
    </row>
    <row r="11261" spans="19:23">
      <c r="S11261" s="275"/>
      <c r="T11261" s="274"/>
      <c r="W11261" s="276"/>
    </row>
    <row r="11262" spans="19:23">
      <c r="S11262" s="275"/>
      <c r="T11262" s="274"/>
      <c r="W11262" s="276"/>
    </row>
    <row r="11263" spans="19:23">
      <c r="S11263" s="275"/>
      <c r="T11263" s="274"/>
      <c r="W11263" s="276"/>
    </row>
    <row r="11264" spans="19:23">
      <c r="S11264" s="275"/>
      <c r="T11264" s="274"/>
      <c r="W11264" s="276"/>
    </row>
    <row r="11265" spans="19:23">
      <c r="S11265" s="275"/>
      <c r="T11265" s="274"/>
      <c r="W11265" s="276"/>
    </row>
    <row r="11266" spans="19:23">
      <c r="S11266" s="275"/>
      <c r="T11266" s="274"/>
      <c r="W11266" s="276"/>
    </row>
    <row r="11267" spans="19:23">
      <c r="S11267" s="275"/>
      <c r="T11267" s="274"/>
      <c r="W11267" s="276"/>
    </row>
    <row r="11268" spans="19:23">
      <c r="S11268" s="275"/>
      <c r="T11268" s="274"/>
      <c r="W11268" s="276"/>
    </row>
    <row r="11269" spans="19:23">
      <c r="S11269" s="275"/>
      <c r="T11269" s="274"/>
      <c r="W11269" s="276"/>
    </row>
    <row r="11270" spans="19:23">
      <c r="S11270" s="275"/>
      <c r="T11270" s="274"/>
      <c r="W11270" s="276"/>
    </row>
    <row r="11271" spans="19:23">
      <c r="S11271" s="275"/>
      <c r="T11271" s="274"/>
      <c r="W11271" s="276"/>
    </row>
    <row r="11272" spans="19:23">
      <c r="S11272" s="275"/>
      <c r="T11272" s="274"/>
      <c r="W11272" s="276"/>
    </row>
    <row r="11273" spans="19:23">
      <c r="S11273" s="275"/>
      <c r="T11273" s="274"/>
      <c r="W11273" s="276"/>
    </row>
    <row r="11274" spans="19:23">
      <c r="S11274" s="275"/>
      <c r="T11274" s="274"/>
      <c r="W11274" s="276"/>
    </row>
    <row r="11275" spans="19:23">
      <c r="S11275" s="275"/>
      <c r="T11275" s="274"/>
      <c r="W11275" s="276"/>
    </row>
    <row r="11276" spans="19:23">
      <c r="S11276" s="275"/>
      <c r="T11276" s="274"/>
      <c r="W11276" s="276"/>
    </row>
    <row r="11277" spans="19:23">
      <c r="S11277" s="275"/>
      <c r="T11277" s="274"/>
      <c r="W11277" s="276"/>
    </row>
    <row r="11278" spans="19:23">
      <c r="S11278" s="275"/>
      <c r="T11278" s="274"/>
      <c r="W11278" s="276"/>
    </row>
    <row r="11279" spans="19:23">
      <c r="S11279" s="275"/>
      <c r="T11279" s="274"/>
      <c r="W11279" s="276"/>
    </row>
    <row r="11280" spans="19:23">
      <c r="S11280" s="275"/>
      <c r="T11280" s="274"/>
      <c r="W11280" s="276"/>
    </row>
    <row r="11281" spans="19:23">
      <c r="S11281" s="275"/>
      <c r="T11281" s="274"/>
      <c r="W11281" s="276"/>
    </row>
    <row r="11282" spans="19:23">
      <c r="S11282" s="275"/>
      <c r="T11282" s="274"/>
      <c r="W11282" s="276"/>
    </row>
    <row r="11283" spans="19:23">
      <c r="S11283" s="275"/>
      <c r="T11283" s="274"/>
      <c r="W11283" s="276"/>
    </row>
    <row r="11284" spans="19:23">
      <c r="S11284" s="275"/>
      <c r="T11284" s="274"/>
      <c r="W11284" s="276"/>
    </row>
    <row r="11285" spans="19:23">
      <c r="S11285" s="275"/>
      <c r="T11285" s="274"/>
      <c r="W11285" s="276"/>
    </row>
    <row r="11286" spans="19:23">
      <c r="S11286" s="275"/>
      <c r="T11286" s="274"/>
      <c r="W11286" s="276"/>
    </row>
    <row r="11287" spans="19:23">
      <c r="S11287" s="275"/>
      <c r="T11287" s="274"/>
      <c r="W11287" s="276"/>
    </row>
    <row r="11288" spans="19:23">
      <c r="S11288" s="275"/>
      <c r="T11288" s="274"/>
      <c r="W11288" s="276"/>
    </row>
    <row r="11289" spans="19:23">
      <c r="S11289" s="275"/>
      <c r="T11289" s="274"/>
      <c r="W11289" s="276"/>
    </row>
    <row r="11290" spans="19:23">
      <c r="S11290" s="275"/>
      <c r="T11290" s="274"/>
      <c r="W11290" s="276"/>
    </row>
    <row r="11291" spans="19:23">
      <c r="S11291" s="275"/>
      <c r="T11291" s="274"/>
      <c r="W11291" s="276"/>
    </row>
    <row r="11292" spans="19:23">
      <c r="S11292" s="275"/>
      <c r="T11292" s="274"/>
      <c r="W11292" s="276"/>
    </row>
    <row r="11293" spans="19:23">
      <c r="S11293" s="275"/>
      <c r="T11293" s="274"/>
      <c r="W11293" s="276"/>
    </row>
    <row r="11294" spans="19:23">
      <c r="S11294" s="275"/>
      <c r="T11294" s="274"/>
      <c r="W11294" s="276"/>
    </row>
    <row r="11295" spans="19:23">
      <c r="S11295" s="275"/>
      <c r="T11295" s="274"/>
      <c r="W11295" s="276"/>
    </row>
    <row r="11296" spans="19:23">
      <c r="S11296" s="275"/>
      <c r="T11296" s="274"/>
      <c r="W11296" s="276"/>
    </row>
    <row r="11297" spans="19:23">
      <c r="S11297" s="275"/>
      <c r="T11297" s="274"/>
      <c r="W11297" s="276"/>
    </row>
    <row r="11298" spans="19:23">
      <c r="S11298" s="275"/>
      <c r="T11298" s="274"/>
      <c r="W11298" s="276"/>
    </row>
    <row r="11299" spans="19:23">
      <c r="S11299" s="275"/>
      <c r="T11299" s="274"/>
      <c r="W11299" s="276"/>
    </row>
    <row r="11300" spans="19:23">
      <c r="S11300" s="275"/>
      <c r="T11300" s="274"/>
      <c r="W11300" s="276"/>
    </row>
    <row r="11301" spans="19:23">
      <c r="S11301" s="275"/>
      <c r="T11301" s="274"/>
      <c r="W11301" s="276"/>
    </row>
    <row r="11302" spans="19:23">
      <c r="S11302" s="275"/>
      <c r="T11302" s="274"/>
      <c r="W11302" s="276"/>
    </row>
    <row r="11303" spans="19:23">
      <c r="S11303" s="275"/>
      <c r="T11303" s="274"/>
      <c r="W11303" s="276"/>
    </row>
    <row r="11304" spans="19:23">
      <c r="S11304" s="275"/>
      <c r="T11304" s="274"/>
      <c r="W11304" s="276"/>
    </row>
    <row r="11305" spans="19:23">
      <c r="S11305" s="275"/>
      <c r="T11305" s="274"/>
      <c r="W11305" s="276"/>
    </row>
    <row r="11306" spans="19:23">
      <c r="S11306" s="275"/>
      <c r="T11306" s="274"/>
      <c r="W11306" s="276"/>
    </row>
    <row r="11307" spans="19:23">
      <c r="S11307" s="275"/>
      <c r="T11307" s="274"/>
      <c r="W11307" s="276"/>
    </row>
    <row r="11308" spans="19:23">
      <c r="S11308" s="275"/>
      <c r="T11308" s="274"/>
      <c r="W11308" s="276"/>
    </row>
    <row r="11309" spans="19:23">
      <c r="S11309" s="275"/>
      <c r="T11309" s="274"/>
      <c r="W11309" s="276"/>
    </row>
    <row r="11310" spans="19:23">
      <c r="S11310" s="275"/>
      <c r="T11310" s="274"/>
      <c r="W11310" s="276"/>
    </row>
    <row r="11311" spans="19:23">
      <c r="S11311" s="275"/>
      <c r="T11311" s="274"/>
      <c r="W11311" s="276"/>
    </row>
    <row r="11312" spans="19:23">
      <c r="S11312" s="275"/>
      <c r="T11312" s="274"/>
      <c r="W11312" s="276"/>
    </row>
    <row r="11313" spans="19:23">
      <c r="S11313" s="275"/>
      <c r="T11313" s="274"/>
      <c r="W11313" s="276"/>
    </row>
    <row r="11314" spans="19:23">
      <c r="S11314" s="275"/>
      <c r="T11314" s="274"/>
      <c r="W11314" s="276"/>
    </row>
    <row r="11315" spans="19:23">
      <c r="S11315" s="275"/>
      <c r="T11315" s="274"/>
      <c r="W11315" s="276"/>
    </row>
    <row r="11316" spans="19:23">
      <c r="S11316" s="275"/>
      <c r="T11316" s="274"/>
      <c r="W11316" s="276"/>
    </row>
    <row r="11317" spans="19:23">
      <c r="S11317" s="275"/>
      <c r="T11317" s="274"/>
      <c r="W11317" s="276"/>
    </row>
    <row r="11318" spans="19:23">
      <c r="S11318" s="275"/>
      <c r="T11318" s="274"/>
      <c r="W11318" s="276"/>
    </row>
    <row r="11319" spans="19:23">
      <c r="S11319" s="275"/>
      <c r="T11319" s="274"/>
      <c r="W11319" s="276"/>
    </row>
    <row r="11320" spans="19:23">
      <c r="S11320" s="275"/>
      <c r="T11320" s="274"/>
      <c r="W11320" s="276"/>
    </row>
    <row r="11321" spans="19:23">
      <c r="S11321" s="275"/>
      <c r="T11321" s="274"/>
      <c r="W11321" s="276"/>
    </row>
    <row r="11322" spans="19:23">
      <c r="S11322" s="275"/>
      <c r="T11322" s="274"/>
      <c r="W11322" s="276"/>
    </row>
    <row r="11323" spans="19:23">
      <c r="S11323" s="275"/>
      <c r="T11323" s="274"/>
      <c r="W11323" s="276"/>
    </row>
    <row r="11324" spans="19:23">
      <c r="S11324" s="275"/>
      <c r="T11324" s="274"/>
      <c r="W11324" s="276"/>
    </row>
    <row r="11325" spans="19:23">
      <c r="S11325" s="275"/>
      <c r="T11325" s="274"/>
      <c r="W11325" s="276"/>
    </row>
    <row r="11326" spans="19:23">
      <c r="S11326" s="275"/>
      <c r="T11326" s="274"/>
      <c r="W11326" s="276"/>
    </row>
    <row r="11327" spans="19:23">
      <c r="S11327" s="275"/>
      <c r="T11327" s="274"/>
      <c r="W11327" s="276"/>
    </row>
    <row r="11328" spans="19:23">
      <c r="S11328" s="275"/>
      <c r="T11328" s="274"/>
      <c r="W11328" s="276"/>
    </row>
    <row r="11329" spans="19:23">
      <c r="S11329" s="275"/>
      <c r="T11329" s="274"/>
      <c r="W11329" s="276"/>
    </row>
    <row r="11330" spans="19:23">
      <c r="S11330" s="275"/>
      <c r="T11330" s="274"/>
      <c r="W11330" s="276"/>
    </row>
    <row r="11331" spans="19:23">
      <c r="S11331" s="275"/>
      <c r="T11331" s="274"/>
      <c r="W11331" s="276"/>
    </row>
    <row r="11332" spans="19:23">
      <c r="S11332" s="275"/>
      <c r="T11332" s="274"/>
      <c r="W11332" s="276"/>
    </row>
    <row r="11333" spans="19:23">
      <c r="S11333" s="275"/>
      <c r="T11333" s="274"/>
      <c r="W11333" s="276"/>
    </row>
    <row r="11334" spans="19:23">
      <c r="S11334" s="275"/>
      <c r="T11334" s="274"/>
      <c r="W11334" s="276"/>
    </row>
    <row r="11335" spans="19:23">
      <c r="S11335" s="275"/>
      <c r="T11335" s="274"/>
      <c r="W11335" s="276"/>
    </row>
    <row r="11336" spans="19:23">
      <c r="S11336" s="275"/>
      <c r="T11336" s="274"/>
      <c r="W11336" s="276"/>
    </row>
    <row r="11337" spans="19:23">
      <c r="S11337" s="275"/>
      <c r="T11337" s="274"/>
      <c r="W11337" s="276"/>
    </row>
    <row r="11338" spans="19:23">
      <c r="S11338" s="275"/>
      <c r="T11338" s="274"/>
      <c r="W11338" s="276"/>
    </row>
    <row r="11339" spans="19:23">
      <c r="S11339" s="275"/>
      <c r="T11339" s="274"/>
      <c r="W11339" s="276"/>
    </row>
    <row r="11340" spans="19:23">
      <c r="S11340" s="275"/>
      <c r="T11340" s="274"/>
      <c r="W11340" s="276"/>
    </row>
    <row r="11341" spans="19:23">
      <c r="S11341" s="275"/>
      <c r="T11341" s="274"/>
      <c r="W11341" s="276"/>
    </row>
    <row r="11342" spans="19:23">
      <c r="S11342" s="275"/>
      <c r="T11342" s="274"/>
      <c r="W11342" s="276"/>
    </row>
    <row r="11343" spans="19:23">
      <c r="S11343" s="275"/>
      <c r="T11343" s="274"/>
      <c r="W11343" s="276"/>
    </row>
    <row r="11344" spans="19:23">
      <c r="S11344" s="275"/>
      <c r="T11344" s="274"/>
      <c r="W11344" s="276"/>
    </row>
    <row r="11345" spans="19:23">
      <c r="S11345" s="275"/>
      <c r="T11345" s="274"/>
      <c r="W11345" s="276"/>
    </row>
    <row r="11346" spans="19:23">
      <c r="S11346" s="275"/>
      <c r="T11346" s="274"/>
      <c r="W11346" s="276"/>
    </row>
    <row r="11347" spans="19:23">
      <c r="S11347" s="275"/>
      <c r="T11347" s="274"/>
      <c r="W11347" s="276"/>
    </row>
    <row r="11348" spans="19:23">
      <c r="S11348" s="275"/>
      <c r="T11348" s="274"/>
      <c r="W11348" s="276"/>
    </row>
    <row r="11349" spans="19:23">
      <c r="S11349" s="275"/>
      <c r="T11349" s="274"/>
      <c r="W11349" s="276"/>
    </row>
    <row r="11350" spans="19:23">
      <c r="S11350" s="275"/>
      <c r="T11350" s="274"/>
      <c r="W11350" s="276"/>
    </row>
    <row r="11351" spans="19:23">
      <c r="S11351" s="275"/>
      <c r="T11351" s="274"/>
      <c r="W11351" s="276"/>
    </row>
    <row r="11352" spans="19:23">
      <c r="S11352" s="275"/>
      <c r="T11352" s="274"/>
      <c r="W11352" s="276"/>
    </row>
    <row r="11353" spans="19:23">
      <c r="S11353" s="275"/>
      <c r="T11353" s="274"/>
      <c r="W11353" s="276"/>
    </row>
    <row r="11354" spans="19:23">
      <c r="S11354" s="275"/>
      <c r="T11354" s="274"/>
      <c r="W11354" s="276"/>
    </row>
    <row r="11355" spans="19:23">
      <c r="S11355" s="275"/>
      <c r="T11355" s="274"/>
      <c r="W11355" s="276"/>
    </row>
    <row r="11356" spans="19:23">
      <c r="S11356" s="275"/>
      <c r="T11356" s="274"/>
      <c r="W11356" s="276"/>
    </row>
    <row r="11357" spans="19:23">
      <c r="S11357" s="275"/>
      <c r="T11357" s="274"/>
      <c r="W11357" s="276"/>
    </row>
    <row r="11358" spans="19:23">
      <c r="S11358" s="275"/>
      <c r="T11358" s="274"/>
      <c r="W11358" s="276"/>
    </row>
    <row r="11359" spans="19:23">
      <c r="S11359" s="275"/>
      <c r="T11359" s="274"/>
      <c r="W11359" s="276"/>
    </row>
    <row r="11360" spans="19:23">
      <c r="S11360" s="275"/>
      <c r="T11360" s="274"/>
      <c r="W11360" s="276"/>
    </row>
    <row r="11361" spans="19:23">
      <c r="S11361" s="275"/>
      <c r="T11361" s="274"/>
      <c r="W11361" s="276"/>
    </row>
    <row r="11362" spans="19:23">
      <c r="S11362" s="275"/>
      <c r="T11362" s="274"/>
      <c r="W11362" s="276"/>
    </row>
    <row r="11363" spans="19:23">
      <c r="S11363" s="275"/>
      <c r="T11363" s="274"/>
      <c r="W11363" s="276"/>
    </row>
    <row r="11364" spans="19:23">
      <c r="S11364" s="275"/>
      <c r="T11364" s="274"/>
      <c r="W11364" s="276"/>
    </row>
    <row r="11365" spans="19:23">
      <c r="S11365" s="275"/>
      <c r="T11365" s="274"/>
      <c r="W11365" s="276"/>
    </row>
    <row r="11366" spans="19:23">
      <c r="S11366" s="275"/>
      <c r="T11366" s="274"/>
      <c r="W11366" s="276"/>
    </row>
    <row r="11367" spans="19:23">
      <c r="S11367" s="275"/>
      <c r="T11367" s="274"/>
      <c r="W11367" s="276"/>
    </row>
    <row r="11368" spans="19:23">
      <c r="S11368" s="275"/>
      <c r="T11368" s="274"/>
      <c r="W11368" s="276"/>
    </row>
    <row r="11369" spans="19:23">
      <c r="S11369" s="275"/>
      <c r="T11369" s="274"/>
      <c r="W11369" s="276"/>
    </row>
    <row r="11370" spans="19:23">
      <c r="S11370" s="275"/>
      <c r="T11370" s="274"/>
      <c r="W11370" s="276"/>
    </row>
    <row r="11371" spans="19:23">
      <c r="S11371" s="275"/>
      <c r="T11371" s="274"/>
      <c r="W11371" s="276"/>
    </row>
    <row r="11372" spans="19:23">
      <c r="S11372" s="275"/>
      <c r="T11372" s="274"/>
      <c r="W11372" s="276"/>
    </row>
    <row r="11373" spans="19:23">
      <c r="S11373" s="275"/>
      <c r="T11373" s="274"/>
      <c r="W11373" s="276"/>
    </row>
    <row r="11374" spans="19:23">
      <c r="S11374" s="275"/>
      <c r="T11374" s="274"/>
      <c r="W11374" s="276"/>
    </row>
    <row r="11375" spans="19:23">
      <c r="S11375" s="275"/>
      <c r="T11375" s="274"/>
      <c r="W11375" s="276"/>
    </row>
    <row r="11376" spans="19:23">
      <c r="S11376" s="275"/>
      <c r="T11376" s="274"/>
      <c r="W11376" s="276"/>
    </row>
    <row r="11377" spans="19:23">
      <c r="S11377" s="275"/>
      <c r="T11377" s="274"/>
      <c r="W11377" s="276"/>
    </row>
    <row r="11378" spans="19:23">
      <c r="S11378" s="275"/>
      <c r="T11378" s="274"/>
      <c r="W11378" s="276"/>
    </row>
    <row r="11379" spans="19:23">
      <c r="S11379" s="275"/>
      <c r="T11379" s="274"/>
      <c r="W11379" s="276"/>
    </row>
    <row r="11380" spans="19:23">
      <c r="S11380" s="275"/>
      <c r="T11380" s="274"/>
      <c r="W11380" s="276"/>
    </row>
    <row r="11381" spans="19:23">
      <c r="S11381" s="275"/>
      <c r="T11381" s="274"/>
      <c r="W11381" s="276"/>
    </row>
    <row r="11382" spans="19:23">
      <c r="S11382" s="275"/>
      <c r="T11382" s="274"/>
      <c r="W11382" s="276"/>
    </row>
    <row r="11383" spans="19:23">
      <c r="S11383" s="275"/>
      <c r="T11383" s="274"/>
      <c r="W11383" s="276"/>
    </row>
    <row r="11384" spans="19:23">
      <c r="S11384" s="275"/>
      <c r="T11384" s="274"/>
      <c r="W11384" s="276"/>
    </row>
    <row r="11385" spans="19:23">
      <c r="S11385" s="275"/>
      <c r="T11385" s="274"/>
      <c r="W11385" s="276"/>
    </row>
    <row r="11386" spans="19:23">
      <c r="S11386" s="275"/>
      <c r="T11386" s="274"/>
      <c r="W11386" s="276"/>
    </row>
    <row r="11387" spans="19:23">
      <c r="S11387" s="275"/>
      <c r="T11387" s="274"/>
      <c r="W11387" s="276"/>
    </row>
    <row r="11388" spans="19:23">
      <c r="S11388" s="275"/>
      <c r="T11388" s="274"/>
      <c r="W11388" s="276"/>
    </row>
    <row r="11389" spans="19:23">
      <c r="S11389" s="275"/>
      <c r="T11389" s="274"/>
      <c r="W11389" s="276"/>
    </row>
    <row r="11390" spans="19:23">
      <c r="S11390" s="275"/>
      <c r="T11390" s="274"/>
      <c r="W11390" s="276"/>
    </row>
    <row r="11391" spans="19:23">
      <c r="S11391" s="275"/>
      <c r="T11391" s="274"/>
      <c r="W11391" s="276"/>
    </row>
    <row r="11392" spans="19:23">
      <c r="S11392" s="275"/>
      <c r="T11392" s="274"/>
      <c r="W11392" s="276"/>
    </row>
    <row r="11393" spans="19:23">
      <c r="S11393" s="275"/>
      <c r="T11393" s="274"/>
      <c r="W11393" s="276"/>
    </row>
    <row r="11394" spans="19:23">
      <c r="S11394" s="275"/>
      <c r="T11394" s="274"/>
      <c r="W11394" s="276"/>
    </row>
    <row r="11395" spans="19:23">
      <c r="S11395" s="275"/>
      <c r="T11395" s="274"/>
      <c r="W11395" s="276"/>
    </row>
    <row r="11396" spans="19:23">
      <c r="S11396" s="275"/>
      <c r="T11396" s="274"/>
      <c r="W11396" s="276"/>
    </row>
    <row r="11397" spans="19:23">
      <c r="S11397" s="275"/>
      <c r="T11397" s="274"/>
      <c r="W11397" s="276"/>
    </row>
    <row r="11398" spans="19:23">
      <c r="S11398" s="275"/>
      <c r="T11398" s="274"/>
      <c r="W11398" s="276"/>
    </row>
    <row r="11399" spans="19:23">
      <c r="S11399" s="275"/>
      <c r="T11399" s="274"/>
      <c r="W11399" s="276"/>
    </row>
    <row r="11400" spans="19:23">
      <c r="S11400" s="275"/>
      <c r="T11400" s="274"/>
      <c r="W11400" s="276"/>
    </row>
    <row r="11401" spans="19:23">
      <c r="S11401" s="275"/>
      <c r="T11401" s="274"/>
      <c r="W11401" s="276"/>
    </row>
    <row r="11402" spans="19:23">
      <c r="S11402" s="275"/>
      <c r="T11402" s="274"/>
      <c r="W11402" s="276"/>
    </row>
    <row r="11403" spans="19:23">
      <c r="S11403" s="275"/>
      <c r="T11403" s="274"/>
      <c r="W11403" s="276"/>
    </row>
    <row r="11404" spans="19:23">
      <c r="S11404" s="275"/>
      <c r="T11404" s="274"/>
      <c r="W11404" s="276"/>
    </row>
    <row r="11405" spans="19:23">
      <c r="S11405" s="275"/>
      <c r="T11405" s="274"/>
      <c r="W11405" s="276"/>
    </row>
    <row r="11406" spans="19:23">
      <c r="S11406" s="275"/>
      <c r="T11406" s="274"/>
      <c r="W11406" s="276"/>
    </row>
    <row r="11407" spans="19:23">
      <c r="S11407" s="275"/>
      <c r="T11407" s="274"/>
      <c r="W11407" s="276"/>
    </row>
    <row r="11408" spans="19:23">
      <c r="S11408" s="275"/>
      <c r="T11408" s="274"/>
      <c r="W11408" s="276"/>
    </row>
    <row r="11409" spans="19:23">
      <c r="S11409" s="275"/>
      <c r="T11409" s="274"/>
      <c r="W11409" s="276"/>
    </row>
    <row r="11410" spans="19:23">
      <c r="S11410" s="275"/>
      <c r="T11410" s="274"/>
      <c r="W11410" s="276"/>
    </row>
    <row r="11411" spans="19:23">
      <c r="S11411" s="275"/>
      <c r="T11411" s="274"/>
      <c r="W11411" s="276"/>
    </row>
    <row r="11412" spans="19:23">
      <c r="S11412" s="275"/>
      <c r="T11412" s="274"/>
      <c r="W11412" s="276"/>
    </row>
    <row r="11413" spans="19:23">
      <c r="S11413" s="275"/>
      <c r="T11413" s="274"/>
      <c r="W11413" s="276"/>
    </row>
    <row r="11414" spans="19:23">
      <c r="S11414" s="275"/>
      <c r="T11414" s="274"/>
      <c r="W11414" s="276"/>
    </row>
    <row r="11415" spans="19:23">
      <c r="S11415" s="275"/>
      <c r="T11415" s="274"/>
      <c r="W11415" s="276"/>
    </row>
    <row r="11416" spans="19:23">
      <c r="S11416" s="275"/>
      <c r="T11416" s="274"/>
      <c r="W11416" s="276"/>
    </row>
    <row r="11417" spans="19:23">
      <c r="S11417" s="275"/>
      <c r="T11417" s="274"/>
      <c r="W11417" s="276"/>
    </row>
    <row r="11418" spans="19:23">
      <c r="S11418" s="275"/>
      <c r="T11418" s="274"/>
      <c r="W11418" s="276"/>
    </row>
    <row r="11419" spans="19:23">
      <c r="S11419" s="275"/>
      <c r="T11419" s="274"/>
      <c r="W11419" s="276"/>
    </row>
    <row r="11420" spans="19:23">
      <c r="S11420" s="275"/>
      <c r="T11420" s="274"/>
      <c r="W11420" s="276"/>
    </row>
    <row r="11421" spans="19:23">
      <c r="S11421" s="275"/>
      <c r="T11421" s="274"/>
      <c r="W11421" s="276"/>
    </row>
    <row r="11422" spans="19:23">
      <c r="S11422" s="275"/>
      <c r="T11422" s="274"/>
      <c r="W11422" s="276"/>
    </row>
    <row r="11423" spans="19:23">
      <c r="S11423" s="275"/>
      <c r="T11423" s="274"/>
      <c r="W11423" s="276"/>
    </row>
    <row r="11424" spans="19:23">
      <c r="S11424" s="275"/>
      <c r="T11424" s="274"/>
      <c r="W11424" s="276"/>
    </row>
    <row r="11425" spans="19:23">
      <c r="S11425" s="275"/>
      <c r="T11425" s="274"/>
      <c r="W11425" s="276"/>
    </row>
    <row r="11426" spans="19:23">
      <c r="S11426" s="275"/>
      <c r="T11426" s="274"/>
      <c r="W11426" s="276"/>
    </row>
    <row r="11427" spans="19:23">
      <c r="S11427" s="275"/>
      <c r="T11427" s="274"/>
      <c r="W11427" s="276"/>
    </row>
    <row r="11428" spans="19:23">
      <c r="S11428" s="275"/>
      <c r="T11428" s="274"/>
      <c r="W11428" s="276"/>
    </row>
    <row r="11429" spans="19:23">
      <c r="S11429" s="275"/>
      <c r="T11429" s="274"/>
      <c r="W11429" s="276"/>
    </row>
    <row r="11430" spans="19:23">
      <c r="S11430" s="275"/>
      <c r="T11430" s="274"/>
      <c r="W11430" s="276"/>
    </row>
    <row r="11431" spans="19:23">
      <c r="S11431" s="275"/>
      <c r="T11431" s="274"/>
      <c r="W11431" s="276"/>
    </row>
    <row r="11432" spans="19:23">
      <c r="S11432" s="275"/>
      <c r="T11432" s="274"/>
      <c r="W11432" s="276"/>
    </row>
    <row r="11433" spans="19:23">
      <c r="S11433" s="275"/>
      <c r="T11433" s="274"/>
      <c r="W11433" s="276"/>
    </row>
    <row r="11434" spans="19:23">
      <c r="S11434" s="275"/>
      <c r="T11434" s="274"/>
      <c r="W11434" s="276"/>
    </row>
    <row r="11435" spans="19:23">
      <c r="S11435" s="275"/>
      <c r="T11435" s="274"/>
      <c r="W11435" s="276"/>
    </row>
    <row r="11436" spans="19:23">
      <c r="S11436" s="275"/>
      <c r="T11436" s="274"/>
      <c r="W11436" s="276"/>
    </row>
    <row r="11437" spans="19:23">
      <c r="S11437" s="275"/>
      <c r="T11437" s="274"/>
      <c r="W11437" s="276"/>
    </row>
    <row r="11438" spans="19:23">
      <c r="S11438" s="275"/>
      <c r="T11438" s="274"/>
      <c r="W11438" s="276"/>
    </row>
    <row r="11439" spans="19:23">
      <c r="S11439" s="275"/>
      <c r="T11439" s="274"/>
      <c r="W11439" s="276"/>
    </row>
    <row r="11440" spans="19:23">
      <c r="S11440" s="275"/>
      <c r="T11440" s="274"/>
      <c r="W11440" s="276"/>
    </row>
    <row r="11441" spans="19:23">
      <c r="S11441" s="275"/>
      <c r="T11441" s="274"/>
      <c r="W11441" s="276"/>
    </row>
    <row r="11442" spans="19:23">
      <c r="S11442" s="275"/>
      <c r="T11442" s="274"/>
      <c r="W11442" s="276"/>
    </row>
    <row r="11443" spans="19:23">
      <c r="S11443" s="275"/>
      <c r="T11443" s="274"/>
      <c r="W11443" s="276"/>
    </row>
    <row r="11444" spans="19:23">
      <c r="S11444" s="275"/>
      <c r="T11444" s="274"/>
      <c r="W11444" s="276"/>
    </row>
    <row r="11445" spans="19:23">
      <c r="S11445" s="275"/>
      <c r="T11445" s="274"/>
      <c r="W11445" s="276"/>
    </row>
    <row r="11446" spans="19:23">
      <c r="S11446" s="275"/>
      <c r="T11446" s="274"/>
      <c r="W11446" s="276"/>
    </row>
    <row r="11447" spans="19:23">
      <c r="S11447" s="275"/>
      <c r="T11447" s="274"/>
      <c r="W11447" s="276"/>
    </row>
    <row r="11448" spans="19:23">
      <c r="S11448" s="275"/>
      <c r="T11448" s="274"/>
      <c r="W11448" s="276"/>
    </row>
    <row r="11449" spans="19:23">
      <c r="S11449" s="275"/>
      <c r="T11449" s="274"/>
      <c r="W11449" s="276"/>
    </row>
    <row r="11450" spans="19:23">
      <c r="S11450" s="275"/>
      <c r="T11450" s="274"/>
      <c r="W11450" s="276"/>
    </row>
    <row r="11451" spans="19:23">
      <c r="S11451" s="275"/>
      <c r="T11451" s="274"/>
      <c r="W11451" s="276"/>
    </row>
    <row r="11452" spans="19:23">
      <c r="S11452" s="275"/>
      <c r="T11452" s="274"/>
      <c r="W11452" s="276"/>
    </row>
    <row r="11453" spans="19:23">
      <c r="S11453" s="275"/>
      <c r="T11453" s="274"/>
      <c r="W11453" s="276"/>
    </row>
    <row r="11454" spans="19:23">
      <c r="S11454" s="275"/>
      <c r="T11454" s="274"/>
      <c r="W11454" s="276"/>
    </row>
    <row r="11455" spans="19:23">
      <c r="S11455" s="275"/>
      <c r="T11455" s="274"/>
      <c r="W11455" s="276"/>
    </row>
    <row r="11456" spans="19:23">
      <c r="S11456" s="275"/>
      <c r="T11456" s="274"/>
      <c r="W11456" s="276"/>
    </row>
    <row r="11457" spans="19:23">
      <c r="S11457" s="275"/>
      <c r="T11457" s="274"/>
      <c r="W11457" s="276"/>
    </row>
    <row r="11458" spans="19:23">
      <c r="S11458" s="275"/>
      <c r="T11458" s="274"/>
      <c r="W11458" s="276"/>
    </row>
    <row r="11459" spans="19:23">
      <c r="S11459" s="275"/>
      <c r="T11459" s="274"/>
      <c r="W11459" s="276"/>
    </row>
    <row r="11460" spans="19:23">
      <c r="S11460" s="275"/>
      <c r="T11460" s="274"/>
      <c r="W11460" s="276"/>
    </row>
    <row r="11461" spans="19:23">
      <c r="S11461" s="275"/>
      <c r="T11461" s="274"/>
      <c r="W11461" s="276"/>
    </row>
    <row r="11462" spans="19:23">
      <c r="S11462" s="275"/>
      <c r="T11462" s="274"/>
      <c r="W11462" s="276"/>
    </row>
    <row r="11463" spans="19:23">
      <c r="S11463" s="275"/>
      <c r="T11463" s="274"/>
      <c r="W11463" s="276"/>
    </row>
    <row r="11464" spans="19:23">
      <c r="S11464" s="275"/>
      <c r="T11464" s="274"/>
      <c r="W11464" s="276"/>
    </row>
    <row r="11465" spans="19:23">
      <c r="S11465" s="275"/>
      <c r="T11465" s="274"/>
      <c r="W11465" s="276"/>
    </row>
    <row r="11466" spans="19:23">
      <c r="S11466" s="275"/>
      <c r="T11466" s="274"/>
      <c r="W11466" s="276"/>
    </row>
    <row r="11467" spans="19:23">
      <c r="S11467" s="275"/>
      <c r="T11467" s="274"/>
      <c r="W11467" s="276"/>
    </row>
    <row r="11468" spans="19:23">
      <c r="S11468" s="275"/>
      <c r="T11468" s="274"/>
      <c r="W11468" s="276"/>
    </row>
    <row r="11469" spans="19:23">
      <c r="S11469" s="275"/>
      <c r="T11469" s="274"/>
      <c r="W11469" s="276"/>
    </row>
    <row r="11470" spans="19:23">
      <c r="S11470" s="275"/>
      <c r="T11470" s="274"/>
      <c r="W11470" s="276"/>
    </row>
    <row r="11471" spans="19:23">
      <c r="S11471" s="275"/>
      <c r="T11471" s="274"/>
      <c r="W11471" s="276"/>
    </row>
    <row r="11472" spans="19:23">
      <c r="S11472" s="275"/>
      <c r="T11472" s="274"/>
      <c r="W11472" s="276"/>
    </row>
    <row r="11473" spans="19:23">
      <c r="S11473" s="275"/>
      <c r="T11473" s="274"/>
      <c r="W11473" s="276"/>
    </row>
    <row r="11474" spans="19:23">
      <c r="S11474" s="275"/>
      <c r="T11474" s="274"/>
      <c r="W11474" s="276"/>
    </row>
    <row r="11475" spans="19:23">
      <c r="S11475" s="275"/>
      <c r="T11475" s="274"/>
      <c r="W11475" s="276"/>
    </row>
    <row r="11476" spans="19:23">
      <c r="S11476" s="275"/>
      <c r="T11476" s="274"/>
      <c r="W11476" s="276"/>
    </row>
    <row r="11477" spans="19:23">
      <c r="S11477" s="275"/>
      <c r="T11477" s="274"/>
      <c r="W11477" s="276"/>
    </row>
    <row r="11478" spans="19:23">
      <c r="S11478" s="275"/>
      <c r="T11478" s="274"/>
      <c r="W11478" s="276"/>
    </row>
    <row r="11479" spans="19:23">
      <c r="S11479" s="275"/>
      <c r="T11479" s="274"/>
      <c r="W11479" s="276"/>
    </row>
    <row r="11480" spans="19:23">
      <c r="S11480" s="275"/>
      <c r="T11480" s="274"/>
      <c r="W11480" s="276"/>
    </row>
    <row r="11481" spans="19:23">
      <c r="S11481" s="275"/>
      <c r="T11481" s="274"/>
      <c r="W11481" s="276"/>
    </row>
    <row r="11482" spans="19:23">
      <c r="S11482" s="275"/>
      <c r="T11482" s="274"/>
      <c r="W11482" s="276"/>
    </row>
    <row r="11483" spans="19:23">
      <c r="S11483" s="275"/>
      <c r="T11483" s="274"/>
      <c r="W11483" s="276"/>
    </row>
    <row r="11484" spans="19:23">
      <c r="S11484" s="275"/>
      <c r="T11484" s="274"/>
      <c r="W11484" s="276"/>
    </row>
    <row r="11485" spans="19:23">
      <c r="S11485" s="275"/>
      <c r="T11485" s="274"/>
      <c r="W11485" s="276"/>
    </row>
    <row r="11486" spans="19:23">
      <c r="S11486" s="275"/>
      <c r="T11486" s="274"/>
      <c r="W11486" s="276"/>
    </row>
    <row r="11487" spans="19:23">
      <c r="S11487" s="275"/>
      <c r="T11487" s="274"/>
      <c r="W11487" s="276"/>
    </row>
    <row r="11488" spans="19:23">
      <c r="S11488" s="275"/>
      <c r="T11488" s="274"/>
      <c r="W11488" s="276"/>
    </row>
    <row r="11489" spans="19:23">
      <c r="S11489" s="275"/>
      <c r="T11489" s="274"/>
      <c r="W11489" s="276"/>
    </row>
    <row r="11490" spans="19:23">
      <c r="S11490" s="275"/>
      <c r="T11490" s="274"/>
      <c r="W11490" s="276"/>
    </row>
    <row r="11491" spans="19:23">
      <c r="S11491" s="275"/>
      <c r="T11491" s="274"/>
      <c r="W11491" s="276"/>
    </row>
    <row r="11492" spans="19:23">
      <c r="S11492" s="275"/>
      <c r="T11492" s="274"/>
      <c r="W11492" s="276"/>
    </row>
    <row r="11493" spans="19:23">
      <c r="S11493" s="275"/>
      <c r="T11493" s="274"/>
      <c r="W11493" s="276"/>
    </row>
    <row r="11494" spans="19:23">
      <c r="S11494" s="275"/>
      <c r="T11494" s="274"/>
      <c r="W11494" s="276"/>
    </row>
    <row r="11495" spans="19:23">
      <c r="S11495" s="275"/>
      <c r="T11495" s="274"/>
      <c r="W11495" s="276"/>
    </row>
    <row r="11496" spans="19:23">
      <c r="S11496" s="275"/>
      <c r="T11496" s="274"/>
      <c r="W11496" s="276"/>
    </row>
    <row r="11497" spans="19:23">
      <c r="S11497" s="275"/>
      <c r="T11497" s="274"/>
      <c r="W11497" s="276"/>
    </row>
    <row r="11498" spans="19:23">
      <c r="S11498" s="275"/>
      <c r="T11498" s="274"/>
      <c r="W11498" s="276"/>
    </row>
    <row r="11499" spans="19:23">
      <c r="S11499" s="275"/>
      <c r="T11499" s="274"/>
      <c r="W11499" s="276"/>
    </row>
    <row r="11500" spans="19:23">
      <c r="S11500" s="275"/>
      <c r="T11500" s="274"/>
      <c r="W11500" s="276"/>
    </row>
    <row r="11501" spans="19:23">
      <c r="S11501" s="275"/>
      <c r="T11501" s="274"/>
      <c r="W11501" s="276"/>
    </row>
    <row r="11502" spans="19:23">
      <c r="S11502" s="275"/>
      <c r="T11502" s="274"/>
      <c r="W11502" s="276"/>
    </row>
    <row r="11503" spans="19:23">
      <c r="S11503" s="275"/>
      <c r="T11503" s="274"/>
      <c r="W11503" s="276"/>
    </row>
    <row r="11504" spans="19:23">
      <c r="S11504" s="275"/>
      <c r="T11504" s="274"/>
      <c r="W11504" s="276"/>
    </row>
    <row r="11505" spans="19:23">
      <c r="S11505" s="275"/>
      <c r="T11505" s="274"/>
      <c r="W11505" s="276"/>
    </row>
    <row r="11506" spans="19:23">
      <c r="S11506" s="275"/>
      <c r="T11506" s="274"/>
      <c r="W11506" s="276"/>
    </row>
    <row r="11507" spans="19:23">
      <c r="S11507" s="275"/>
      <c r="T11507" s="274"/>
      <c r="W11507" s="276"/>
    </row>
    <row r="11508" spans="19:23">
      <c r="S11508" s="275"/>
      <c r="T11508" s="274"/>
      <c r="W11508" s="276"/>
    </row>
    <row r="11509" spans="19:23">
      <c r="S11509" s="275"/>
      <c r="T11509" s="274"/>
      <c r="W11509" s="276"/>
    </row>
    <row r="11510" spans="19:23">
      <c r="S11510" s="275"/>
      <c r="T11510" s="274"/>
      <c r="W11510" s="276"/>
    </row>
    <row r="11511" spans="19:23">
      <c r="S11511" s="275"/>
      <c r="T11511" s="274"/>
      <c r="W11511" s="276"/>
    </row>
    <row r="11512" spans="19:23">
      <c r="S11512" s="275"/>
      <c r="T11512" s="274"/>
      <c r="W11512" s="276"/>
    </row>
    <row r="11513" spans="19:23">
      <c r="S11513" s="275"/>
      <c r="T11513" s="274"/>
      <c r="W11513" s="276"/>
    </row>
    <row r="11514" spans="19:23">
      <c r="S11514" s="275"/>
      <c r="T11514" s="274"/>
      <c r="W11514" s="276"/>
    </row>
    <row r="11515" spans="19:23">
      <c r="S11515" s="275"/>
      <c r="T11515" s="274"/>
      <c r="W11515" s="276"/>
    </row>
    <row r="11516" spans="19:23">
      <c r="S11516" s="275"/>
      <c r="T11516" s="274"/>
      <c r="W11516" s="276"/>
    </row>
    <row r="11517" spans="19:23">
      <c r="S11517" s="275"/>
      <c r="T11517" s="274"/>
      <c r="W11517" s="276"/>
    </row>
    <row r="11518" spans="19:23">
      <c r="S11518" s="275"/>
      <c r="T11518" s="274"/>
      <c r="W11518" s="276"/>
    </row>
    <row r="11519" spans="19:23">
      <c r="S11519" s="275"/>
      <c r="T11519" s="274"/>
      <c r="W11519" s="276"/>
    </row>
    <row r="11520" spans="19:23">
      <c r="S11520" s="275"/>
      <c r="T11520" s="274"/>
      <c r="W11520" s="276"/>
    </row>
    <row r="11521" spans="19:23">
      <c r="S11521" s="275"/>
      <c r="T11521" s="274"/>
      <c r="W11521" s="276"/>
    </row>
    <row r="11522" spans="19:23">
      <c r="S11522" s="275"/>
      <c r="T11522" s="274"/>
      <c r="W11522" s="276"/>
    </row>
    <row r="11523" spans="19:23">
      <c r="S11523" s="275"/>
      <c r="T11523" s="274"/>
      <c r="W11523" s="276"/>
    </row>
    <row r="11524" spans="19:23">
      <c r="S11524" s="275"/>
      <c r="T11524" s="274"/>
      <c r="W11524" s="276"/>
    </row>
    <row r="11525" spans="19:23">
      <c r="S11525" s="275"/>
      <c r="T11525" s="274"/>
      <c r="W11525" s="276"/>
    </row>
    <row r="11526" spans="19:23">
      <c r="S11526" s="275"/>
      <c r="T11526" s="274"/>
      <c r="W11526" s="276"/>
    </row>
    <row r="11527" spans="19:23">
      <c r="S11527" s="275"/>
      <c r="T11527" s="274"/>
      <c r="W11527" s="276"/>
    </row>
    <row r="11528" spans="19:23">
      <c r="S11528" s="275"/>
      <c r="T11528" s="274"/>
      <c r="W11528" s="276"/>
    </row>
    <row r="11529" spans="19:23">
      <c r="S11529" s="275"/>
      <c r="T11529" s="274"/>
      <c r="W11529" s="276"/>
    </row>
    <row r="11530" spans="19:23">
      <c r="S11530" s="275"/>
      <c r="T11530" s="274"/>
      <c r="W11530" s="276"/>
    </row>
    <row r="11531" spans="19:23">
      <c r="S11531" s="275"/>
      <c r="T11531" s="274"/>
      <c r="W11531" s="276"/>
    </row>
    <row r="11532" spans="19:23">
      <c r="S11532" s="275"/>
      <c r="T11532" s="274"/>
      <c r="W11532" s="276"/>
    </row>
    <row r="11533" spans="19:23">
      <c r="S11533" s="275"/>
      <c r="T11533" s="274"/>
      <c r="W11533" s="276"/>
    </row>
    <row r="11534" spans="19:23">
      <c r="S11534" s="275"/>
      <c r="T11534" s="274"/>
      <c r="W11534" s="276"/>
    </row>
    <row r="11535" spans="19:23">
      <c r="S11535" s="275"/>
      <c r="T11535" s="274"/>
      <c r="W11535" s="276"/>
    </row>
    <row r="11536" spans="19:23">
      <c r="S11536" s="275"/>
      <c r="T11536" s="274"/>
      <c r="W11536" s="276"/>
    </row>
    <row r="11537" spans="19:23">
      <c r="S11537" s="275"/>
      <c r="T11537" s="274"/>
      <c r="W11537" s="276"/>
    </row>
    <row r="11538" spans="19:23">
      <c r="S11538" s="275"/>
      <c r="T11538" s="274"/>
      <c r="W11538" s="276"/>
    </row>
    <row r="11539" spans="19:23">
      <c r="S11539" s="275"/>
      <c r="T11539" s="274"/>
      <c r="W11539" s="276"/>
    </row>
    <row r="11540" spans="19:23">
      <c r="S11540" s="275"/>
      <c r="T11540" s="274"/>
      <c r="W11540" s="276"/>
    </row>
    <row r="11541" spans="19:23">
      <c r="S11541" s="275"/>
      <c r="T11541" s="274"/>
      <c r="W11541" s="276"/>
    </row>
    <row r="11542" spans="19:23">
      <c r="S11542" s="275"/>
      <c r="T11542" s="274"/>
      <c r="W11542" s="276"/>
    </row>
    <row r="11543" spans="19:23">
      <c r="S11543" s="275"/>
      <c r="T11543" s="274"/>
      <c r="W11543" s="276"/>
    </row>
    <row r="11544" spans="19:23">
      <c r="S11544" s="275"/>
      <c r="T11544" s="274"/>
      <c r="W11544" s="276"/>
    </row>
    <row r="11545" spans="19:23">
      <c r="S11545" s="275"/>
      <c r="T11545" s="274"/>
      <c r="W11545" s="276"/>
    </row>
    <row r="11546" spans="19:23">
      <c r="S11546" s="275"/>
      <c r="T11546" s="274"/>
      <c r="W11546" s="276"/>
    </row>
    <row r="11547" spans="19:23">
      <c r="S11547" s="275"/>
      <c r="T11547" s="274"/>
      <c r="W11547" s="276"/>
    </row>
    <row r="11548" spans="19:23">
      <c r="S11548" s="275"/>
      <c r="T11548" s="274"/>
      <c r="W11548" s="276"/>
    </row>
    <row r="11549" spans="19:23">
      <c r="S11549" s="275"/>
      <c r="T11549" s="274"/>
      <c r="W11549" s="276"/>
    </row>
    <row r="11550" spans="19:23">
      <c r="S11550" s="275"/>
      <c r="T11550" s="274"/>
      <c r="W11550" s="276"/>
    </row>
    <row r="11551" spans="19:23">
      <c r="S11551" s="275"/>
      <c r="T11551" s="274"/>
      <c r="W11551" s="276"/>
    </row>
    <row r="11552" spans="19:23">
      <c r="S11552" s="275"/>
      <c r="T11552" s="274"/>
      <c r="W11552" s="276"/>
    </row>
    <row r="11553" spans="19:23">
      <c r="S11553" s="275"/>
      <c r="T11553" s="274"/>
      <c r="W11553" s="276"/>
    </row>
    <row r="11554" spans="19:23">
      <c r="S11554" s="275"/>
      <c r="T11554" s="274"/>
      <c r="W11554" s="276"/>
    </row>
    <row r="11555" spans="19:23">
      <c r="S11555" s="275"/>
      <c r="T11555" s="274"/>
      <c r="W11555" s="276"/>
    </row>
    <row r="11556" spans="19:23">
      <c r="S11556" s="275"/>
      <c r="T11556" s="274"/>
      <c r="W11556" s="276"/>
    </row>
    <row r="11557" spans="19:23">
      <c r="S11557" s="275"/>
      <c r="T11557" s="274"/>
      <c r="W11557" s="276"/>
    </row>
    <row r="11558" spans="19:23">
      <c r="S11558" s="275"/>
      <c r="T11558" s="274"/>
      <c r="W11558" s="276"/>
    </row>
    <row r="11559" spans="19:23">
      <c r="S11559" s="275"/>
      <c r="T11559" s="274"/>
      <c r="W11559" s="276"/>
    </row>
    <row r="11560" spans="19:23">
      <c r="S11560" s="275"/>
      <c r="T11560" s="274"/>
      <c r="W11560" s="276"/>
    </row>
    <row r="11561" spans="19:23">
      <c r="S11561" s="275"/>
      <c r="T11561" s="274"/>
      <c r="W11561" s="276"/>
    </row>
    <row r="11562" spans="19:23">
      <c r="S11562" s="275"/>
      <c r="T11562" s="274"/>
      <c r="W11562" s="276"/>
    </row>
    <row r="11563" spans="19:23">
      <c r="S11563" s="275"/>
      <c r="T11563" s="274"/>
      <c r="W11563" s="276"/>
    </row>
    <row r="11564" spans="19:23">
      <c r="S11564" s="275"/>
      <c r="T11564" s="274"/>
      <c r="W11564" s="276"/>
    </row>
    <row r="11565" spans="19:23">
      <c r="S11565" s="275"/>
      <c r="T11565" s="274"/>
      <c r="W11565" s="276"/>
    </row>
    <row r="11566" spans="19:23">
      <c r="S11566" s="275"/>
      <c r="T11566" s="274"/>
      <c r="W11566" s="276"/>
    </row>
    <row r="11567" spans="19:23">
      <c r="S11567" s="275"/>
      <c r="T11567" s="274"/>
      <c r="W11567" s="276"/>
    </row>
    <row r="11568" spans="19:23">
      <c r="S11568" s="275"/>
      <c r="T11568" s="274"/>
      <c r="W11568" s="276"/>
    </row>
    <row r="11569" spans="19:23">
      <c r="S11569" s="275"/>
      <c r="T11569" s="274"/>
      <c r="W11569" s="276"/>
    </row>
    <row r="11570" spans="19:23">
      <c r="S11570" s="275"/>
      <c r="T11570" s="274"/>
      <c r="W11570" s="276"/>
    </row>
    <row r="11571" spans="19:23">
      <c r="S11571" s="275"/>
      <c r="T11571" s="274"/>
      <c r="W11571" s="276"/>
    </row>
    <row r="11572" spans="19:23">
      <c r="S11572" s="275"/>
      <c r="T11572" s="274"/>
      <c r="W11572" s="276"/>
    </row>
    <row r="11573" spans="19:23">
      <c r="S11573" s="275"/>
      <c r="T11573" s="274"/>
      <c r="W11573" s="276"/>
    </row>
    <row r="11574" spans="19:23">
      <c r="S11574" s="275"/>
      <c r="T11574" s="274"/>
      <c r="W11574" s="276"/>
    </row>
    <row r="11575" spans="19:23">
      <c r="S11575" s="275"/>
      <c r="T11575" s="274"/>
      <c r="W11575" s="276"/>
    </row>
    <row r="11576" spans="19:23">
      <c r="S11576" s="275"/>
      <c r="T11576" s="274"/>
      <c r="W11576" s="276"/>
    </row>
    <row r="11577" spans="19:23">
      <c r="S11577" s="275"/>
      <c r="T11577" s="274"/>
      <c r="W11577" s="276"/>
    </row>
    <row r="11578" spans="19:23">
      <c r="S11578" s="275"/>
      <c r="T11578" s="274"/>
      <c r="W11578" s="276"/>
    </row>
    <row r="11579" spans="19:23">
      <c r="S11579" s="275"/>
      <c r="T11579" s="274"/>
      <c r="W11579" s="276"/>
    </row>
    <row r="11580" spans="19:23">
      <c r="S11580" s="275"/>
      <c r="T11580" s="274"/>
      <c r="W11580" s="276"/>
    </row>
    <row r="11581" spans="19:23">
      <c r="S11581" s="275"/>
      <c r="T11581" s="274"/>
      <c r="W11581" s="276"/>
    </row>
    <row r="11582" spans="19:23">
      <c r="S11582" s="275"/>
      <c r="T11582" s="274"/>
      <c r="W11582" s="276"/>
    </row>
    <row r="11583" spans="19:23">
      <c r="S11583" s="275"/>
      <c r="T11583" s="274"/>
      <c r="W11583" s="276"/>
    </row>
    <row r="11584" spans="19:23">
      <c r="S11584" s="275"/>
      <c r="T11584" s="274"/>
      <c r="W11584" s="276"/>
    </row>
    <row r="11585" spans="19:23">
      <c r="S11585" s="275"/>
      <c r="T11585" s="274"/>
      <c r="W11585" s="276"/>
    </row>
    <row r="11586" spans="19:23">
      <c r="S11586" s="275"/>
      <c r="T11586" s="274"/>
      <c r="W11586" s="276"/>
    </row>
    <row r="11587" spans="19:23">
      <c r="S11587" s="275"/>
      <c r="T11587" s="274"/>
      <c r="W11587" s="276"/>
    </row>
    <row r="11588" spans="19:23">
      <c r="S11588" s="275"/>
      <c r="T11588" s="274"/>
      <c r="W11588" s="276"/>
    </row>
    <row r="11589" spans="19:23">
      <c r="S11589" s="275"/>
      <c r="T11589" s="274"/>
      <c r="W11589" s="276"/>
    </row>
    <row r="11590" spans="19:23">
      <c r="S11590" s="275"/>
      <c r="T11590" s="274"/>
      <c r="W11590" s="276"/>
    </row>
    <row r="11591" spans="19:23">
      <c r="S11591" s="275"/>
      <c r="T11591" s="274"/>
      <c r="W11591" s="276"/>
    </row>
    <row r="11592" spans="19:23">
      <c r="S11592" s="275"/>
      <c r="T11592" s="274"/>
      <c r="W11592" s="276"/>
    </row>
    <row r="11593" spans="19:23">
      <c r="S11593" s="275"/>
      <c r="T11593" s="274"/>
      <c r="W11593" s="276"/>
    </row>
    <row r="11594" spans="19:23">
      <c r="S11594" s="275"/>
      <c r="T11594" s="274"/>
      <c r="W11594" s="276"/>
    </row>
    <row r="11595" spans="19:23">
      <c r="S11595" s="275"/>
      <c r="T11595" s="274"/>
      <c r="W11595" s="276"/>
    </row>
    <row r="11596" spans="19:23">
      <c r="S11596" s="275"/>
      <c r="T11596" s="274"/>
      <c r="W11596" s="276"/>
    </row>
    <row r="11597" spans="19:23">
      <c r="S11597" s="275"/>
      <c r="T11597" s="274"/>
      <c r="W11597" s="276"/>
    </row>
    <row r="11598" spans="19:23">
      <c r="S11598" s="275"/>
      <c r="T11598" s="274"/>
      <c r="W11598" s="276"/>
    </row>
    <row r="11599" spans="19:23">
      <c r="S11599" s="275"/>
      <c r="T11599" s="274"/>
      <c r="W11599" s="276"/>
    </row>
    <row r="11600" spans="19:23">
      <c r="S11600" s="275"/>
      <c r="T11600" s="274"/>
      <c r="W11600" s="276"/>
    </row>
    <row r="11601" spans="19:23">
      <c r="S11601" s="275"/>
      <c r="T11601" s="274"/>
      <c r="W11601" s="276"/>
    </row>
    <row r="11602" spans="19:23">
      <c r="S11602" s="275"/>
      <c r="T11602" s="274"/>
      <c r="W11602" s="276"/>
    </row>
    <row r="11603" spans="19:23">
      <c r="S11603" s="275"/>
      <c r="T11603" s="274"/>
      <c r="W11603" s="276"/>
    </row>
    <row r="11604" spans="19:23">
      <c r="S11604" s="275"/>
      <c r="T11604" s="274"/>
      <c r="W11604" s="276"/>
    </row>
    <row r="11605" spans="19:23">
      <c r="S11605" s="275"/>
      <c r="T11605" s="274"/>
      <c r="W11605" s="276"/>
    </row>
    <row r="11606" spans="19:23">
      <c r="S11606" s="275"/>
      <c r="T11606" s="274"/>
      <c r="W11606" s="276"/>
    </row>
    <row r="11607" spans="19:23">
      <c r="S11607" s="275"/>
      <c r="T11607" s="274"/>
      <c r="W11607" s="276"/>
    </row>
    <row r="11608" spans="19:23">
      <c r="S11608" s="275"/>
      <c r="T11608" s="274"/>
      <c r="W11608" s="276"/>
    </row>
    <row r="11609" spans="19:23">
      <c r="S11609" s="275"/>
      <c r="T11609" s="274"/>
      <c r="W11609" s="276"/>
    </row>
    <row r="11610" spans="19:23">
      <c r="S11610" s="275"/>
      <c r="T11610" s="274"/>
      <c r="W11610" s="276"/>
    </row>
    <row r="11611" spans="19:23">
      <c r="S11611" s="275"/>
      <c r="T11611" s="274"/>
      <c r="W11611" s="276"/>
    </row>
    <row r="11612" spans="19:23">
      <c r="S11612" s="275"/>
      <c r="T11612" s="274"/>
      <c r="W11612" s="276"/>
    </row>
    <row r="11613" spans="19:23">
      <c r="S11613" s="275"/>
      <c r="T11613" s="274"/>
      <c r="W11613" s="276"/>
    </row>
    <row r="11614" spans="19:23">
      <c r="S11614" s="275"/>
      <c r="T11614" s="274"/>
      <c r="W11614" s="276"/>
    </row>
    <row r="11615" spans="19:23">
      <c r="S11615" s="275"/>
      <c r="T11615" s="274"/>
      <c r="W11615" s="276"/>
    </row>
    <row r="11616" spans="19:23">
      <c r="S11616" s="275"/>
      <c r="T11616" s="274"/>
      <c r="W11616" s="276"/>
    </row>
    <row r="11617" spans="19:23">
      <c r="S11617" s="275"/>
      <c r="T11617" s="274"/>
      <c r="W11617" s="276"/>
    </row>
    <row r="11618" spans="19:23">
      <c r="S11618" s="275"/>
      <c r="T11618" s="274"/>
      <c r="W11618" s="276"/>
    </row>
    <row r="11619" spans="19:23">
      <c r="S11619" s="275"/>
      <c r="T11619" s="274"/>
      <c r="W11619" s="276"/>
    </row>
    <row r="11620" spans="19:23">
      <c r="S11620" s="275"/>
      <c r="T11620" s="274"/>
      <c r="W11620" s="276"/>
    </row>
    <row r="11621" spans="19:23">
      <c r="S11621" s="275"/>
      <c r="T11621" s="274"/>
      <c r="W11621" s="276"/>
    </row>
    <row r="11622" spans="19:23">
      <c r="S11622" s="275"/>
      <c r="T11622" s="274"/>
      <c r="W11622" s="276"/>
    </row>
    <row r="11623" spans="19:23">
      <c r="S11623" s="275"/>
      <c r="T11623" s="274"/>
      <c r="W11623" s="276"/>
    </row>
    <row r="11624" spans="19:23">
      <c r="S11624" s="275"/>
      <c r="T11624" s="274"/>
      <c r="W11624" s="276"/>
    </row>
    <row r="11625" spans="19:23">
      <c r="S11625" s="275"/>
      <c r="T11625" s="274"/>
      <c r="W11625" s="276"/>
    </row>
    <row r="11626" spans="19:23">
      <c r="S11626" s="275"/>
      <c r="T11626" s="274"/>
      <c r="W11626" s="276"/>
    </row>
    <row r="11627" spans="19:23">
      <c r="S11627" s="275"/>
      <c r="T11627" s="274"/>
      <c r="W11627" s="276"/>
    </row>
    <row r="11628" spans="19:23">
      <c r="S11628" s="275"/>
      <c r="T11628" s="274"/>
      <c r="W11628" s="276"/>
    </row>
    <row r="11629" spans="19:23">
      <c r="S11629" s="275"/>
      <c r="T11629" s="274"/>
      <c r="W11629" s="276"/>
    </row>
    <row r="11630" spans="19:23">
      <c r="S11630" s="275"/>
      <c r="T11630" s="274"/>
      <c r="W11630" s="276"/>
    </row>
    <row r="11631" spans="19:23">
      <c r="S11631" s="275"/>
      <c r="T11631" s="274"/>
      <c r="W11631" s="276"/>
    </row>
    <row r="11632" spans="19:23">
      <c r="S11632" s="275"/>
      <c r="T11632" s="274"/>
      <c r="W11632" s="276"/>
    </row>
    <row r="11633" spans="19:23">
      <c r="S11633" s="275"/>
      <c r="T11633" s="274"/>
      <c r="W11633" s="276"/>
    </row>
    <row r="11634" spans="19:23">
      <c r="S11634" s="275"/>
      <c r="T11634" s="274"/>
      <c r="W11634" s="276"/>
    </row>
    <row r="11635" spans="19:23">
      <c r="S11635" s="275"/>
      <c r="T11635" s="274"/>
      <c r="W11635" s="276"/>
    </row>
    <row r="11636" spans="19:23">
      <c r="S11636" s="275"/>
      <c r="T11636" s="274"/>
      <c r="W11636" s="276"/>
    </row>
    <row r="11637" spans="19:23">
      <c r="S11637" s="275"/>
      <c r="T11637" s="274"/>
      <c r="W11637" s="276"/>
    </row>
    <row r="11638" spans="19:23">
      <c r="S11638" s="275"/>
      <c r="T11638" s="274"/>
      <c r="W11638" s="276"/>
    </row>
    <row r="11639" spans="19:23">
      <c r="S11639" s="275"/>
      <c r="T11639" s="274"/>
      <c r="W11639" s="276"/>
    </row>
    <row r="11640" spans="19:23">
      <c r="S11640" s="275"/>
      <c r="T11640" s="274"/>
      <c r="W11640" s="276"/>
    </row>
    <row r="11641" spans="19:23">
      <c r="S11641" s="275"/>
      <c r="T11641" s="274"/>
      <c r="W11641" s="276"/>
    </row>
    <row r="11642" spans="19:23">
      <c r="S11642" s="275"/>
      <c r="T11642" s="274"/>
      <c r="W11642" s="276"/>
    </row>
    <row r="11643" spans="19:23">
      <c r="S11643" s="275"/>
      <c r="T11643" s="274"/>
      <c r="W11643" s="276"/>
    </row>
    <row r="11644" spans="19:23">
      <c r="S11644" s="275"/>
      <c r="T11644" s="274"/>
      <c r="W11644" s="276"/>
    </row>
    <row r="11645" spans="19:23">
      <c r="S11645" s="275"/>
      <c r="T11645" s="274"/>
      <c r="W11645" s="276"/>
    </row>
    <row r="11646" spans="19:23">
      <c r="S11646" s="275"/>
      <c r="T11646" s="274"/>
      <c r="W11646" s="276"/>
    </row>
    <row r="11647" spans="19:23">
      <c r="S11647" s="275"/>
      <c r="T11647" s="274"/>
      <c r="W11647" s="276"/>
    </row>
    <row r="11648" spans="19:23">
      <c r="S11648" s="275"/>
      <c r="T11648" s="274"/>
      <c r="W11648" s="276"/>
    </row>
    <row r="11649" spans="19:23">
      <c r="S11649" s="275"/>
      <c r="T11649" s="274"/>
      <c r="W11649" s="276"/>
    </row>
    <row r="11650" spans="19:23">
      <c r="S11650" s="275"/>
      <c r="T11650" s="274"/>
      <c r="W11650" s="276"/>
    </row>
    <row r="11651" spans="19:23">
      <c r="S11651" s="275"/>
      <c r="T11651" s="274"/>
      <c r="W11651" s="276"/>
    </row>
    <row r="11652" spans="19:23">
      <c r="S11652" s="275"/>
      <c r="T11652" s="274"/>
      <c r="W11652" s="276"/>
    </row>
    <row r="11653" spans="19:23">
      <c r="S11653" s="275"/>
      <c r="T11653" s="274"/>
      <c r="W11653" s="276"/>
    </row>
    <row r="11654" spans="19:23">
      <c r="S11654" s="275"/>
      <c r="T11654" s="274"/>
      <c r="W11654" s="276"/>
    </row>
    <row r="11655" spans="19:23">
      <c r="S11655" s="275"/>
      <c r="T11655" s="274"/>
      <c r="W11655" s="276"/>
    </row>
    <row r="11656" spans="19:23">
      <c r="S11656" s="275"/>
      <c r="T11656" s="274"/>
      <c r="W11656" s="276"/>
    </row>
    <row r="11657" spans="19:23">
      <c r="S11657" s="275"/>
      <c r="T11657" s="274"/>
      <c r="W11657" s="276"/>
    </row>
    <row r="11658" spans="19:23">
      <c r="S11658" s="275"/>
      <c r="T11658" s="274"/>
      <c r="W11658" s="276"/>
    </row>
    <row r="11659" spans="19:23">
      <c r="S11659" s="275"/>
      <c r="T11659" s="274"/>
      <c r="W11659" s="276"/>
    </row>
    <row r="11660" spans="19:23">
      <c r="S11660" s="275"/>
      <c r="T11660" s="274"/>
      <c r="W11660" s="276"/>
    </row>
    <row r="11661" spans="19:23">
      <c r="S11661" s="275"/>
      <c r="T11661" s="274"/>
      <c r="W11661" s="276"/>
    </row>
    <row r="11662" spans="19:23">
      <c r="S11662" s="275"/>
      <c r="T11662" s="274"/>
      <c r="W11662" s="276"/>
    </row>
    <row r="11663" spans="19:23">
      <c r="S11663" s="275"/>
      <c r="T11663" s="274"/>
      <c r="W11663" s="276"/>
    </row>
    <row r="11664" spans="19:23">
      <c r="S11664" s="275"/>
      <c r="T11664" s="274"/>
      <c r="W11664" s="276"/>
    </row>
    <row r="11665" spans="19:23">
      <c r="S11665" s="275"/>
      <c r="T11665" s="274"/>
      <c r="W11665" s="276"/>
    </row>
    <row r="11666" spans="19:23">
      <c r="S11666" s="275"/>
      <c r="T11666" s="274"/>
      <c r="W11666" s="276"/>
    </row>
    <row r="11667" spans="19:23">
      <c r="S11667" s="275"/>
      <c r="T11667" s="274"/>
      <c r="W11667" s="276"/>
    </row>
    <row r="11668" spans="19:23">
      <c r="S11668" s="275"/>
      <c r="T11668" s="274"/>
      <c r="W11668" s="276"/>
    </row>
    <row r="11669" spans="19:23">
      <c r="S11669" s="275"/>
      <c r="T11669" s="274"/>
      <c r="W11669" s="276"/>
    </row>
    <row r="11670" spans="19:23">
      <c r="S11670" s="275"/>
      <c r="T11670" s="274"/>
      <c r="W11670" s="276"/>
    </row>
    <row r="11671" spans="19:23">
      <c r="S11671" s="275"/>
      <c r="T11671" s="274"/>
      <c r="W11671" s="276"/>
    </row>
    <row r="11672" spans="19:23">
      <c r="S11672" s="275"/>
      <c r="T11672" s="274"/>
      <c r="W11672" s="276"/>
    </row>
    <row r="11673" spans="19:23">
      <c r="S11673" s="275"/>
      <c r="T11673" s="274"/>
      <c r="W11673" s="276"/>
    </row>
    <row r="11674" spans="19:23">
      <c r="S11674" s="275"/>
      <c r="T11674" s="274"/>
      <c r="W11674" s="276"/>
    </row>
    <row r="11675" spans="19:23">
      <c r="S11675" s="275"/>
      <c r="T11675" s="274"/>
      <c r="W11675" s="276"/>
    </row>
    <row r="11676" spans="19:23">
      <c r="S11676" s="275"/>
      <c r="T11676" s="274"/>
      <c r="W11676" s="276"/>
    </row>
    <row r="11677" spans="19:23">
      <c r="S11677" s="275"/>
      <c r="T11677" s="274"/>
      <c r="W11677" s="276"/>
    </row>
    <row r="11678" spans="19:23">
      <c r="S11678" s="275"/>
      <c r="T11678" s="274"/>
      <c r="W11678" s="276"/>
    </row>
    <row r="11679" spans="19:23">
      <c r="S11679" s="275"/>
      <c r="T11679" s="274"/>
      <c r="W11679" s="276"/>
    </row>
    <row r="11680" spans="19:23">
      <c r="S11680" s="275"/>
      <c r="T11680" s="274"/>
      <c r="W11680" s="276"/>
    </row>
    <row r="11681" spans="19:23">
      <c r="S11681" s="275"/>
      <c r="T11681" s="274"/>
      <c r="W11681" s="276"/>
    </row>
    <row r="11682" spans="19:23">
      <c r="S11682" s="275"/>
      <c r="T11682" s="274"/>
      <c r="W11682" s="276"/>
    </row>
    <row r="11683" spans="19:23">
      <c r="S11683" s="275"/>
      <c r="T11683" s="274"/>
      <c r="W11683" s="276"/>
    </row>
    <row r="11684" spans="19:23">
      <c r="S11684" s="275"/>
      <c r="T11684" s="274"/>
      <c r="W11684" s="276"/>
    </row>
    <row r="11685" spans="19:23">
      <c r="S11685" s="275"/>
      <c r="T11685" s="274"/>
      <c r="W11685" s="276"/>
    </row>
    <row r="11686" spans="19:23">
      <c r="S11686" s="275"/>
      <c r="T11686" s="274"/>
      <c r="W11686" s="276"/>
    </row>
    <row r="11687" spans="19:23">
      <c r="S11687" s="275"/>
      <c r="T11687" s="274"/>
      <c r="W11687" s="276"/>
    </row>
    <row r="11688" spans="19:23">
      <c r="S11688" s="275"/>
      <c r="T11688" s="274"/>
      <c r="W11688" s="276"/>
    </row>
    <row r="11689" spans="19:23">
      <c r="S11689" s="275"/>
      <c r="T11689" s="274"/>
      <c r="W11689" s="276"/>
    </row>
    <row r="11690" spans="19:23">
      <c r="S11690" s="275"/>
      <c r="T11690" s="274"/>
      <c r="W11690" s="276"/>
    </row>
    <row r="11691" spans="19:23">
      <c r="S11691" s="275"/>
      <c r="T11691" s="274"/>
      <c r="W11691" s="276"/>
    </row>
    <row r="11692" spans="19:23">
      <c r="S11692" s="275"/>
      <c r="T11692" s="274"/>
      <c r="W11692" s="276"/>
    </row>
    <row r="11693" spans="19:23">
      <c r="S11693" s="275"/>
      <c r="T11693" s="274"/>
      <c r="W11693" s="276"/>
    </row>
    <row r="11694" spans="19:23">
      <c r="S11694" s="275"/>
      <c r="T11694" s="274"/>
      <c r="W11694" s="276"/>
    </row>
    <row r="11695" spans="19:23">
      <c r="S11695" s="275"/>
      <c r="T11695" s="274"/>
      <c r="W11695" s="276"/>
    </row>
    <row r="11696" spans="19:23">
      <c r="S11696" s="275"/>
      <c r="T11696" s="274"/>
      <c r="W11696" s="276"/>
    </row>
    <row r="11697" spans="19:23">
      <c r="S11697" s="275"/>
      <c r="T11697" s="274"/>
      <c r="W11697" s="276"/>
    </row>
    <row r="11698" spans="19:23">
      <c r="S11698" s="275"/>
      <c r="T11698" s="274"/>
      <c r="W11698" s="276"/>
    </row>
    <row r="11699" spans="19:23">
      <c r="S11699" s="275"/>
      <c r="T11699" s="274"/>
      <c r="W11699" s="276"/>
    </row>
    <row r="11700" spans="19:23">
      <c r="S11700" s="275"/>
      <c r="T11700" s="274"/>
      <c r="W11700" s="276"/>
    </row>
    <row r="11701" spans="19:23">
      <c r="S11701" s="275"/>
      <c r="T11701" s="274"/>
      <c r="W11701" s="276"/>
    </row>
    <row r="11702" spans="19:23">
      <c r="S11702" s="275"/>
      <c r="T11702" s="274"/>
      <c r="W11702" s="276"/>
    </row>
    <row r="11703" spans="19:23">
      <c r="S11703" s="275"/>
      <c r="T11703" s="274"/>
      <c r="W11703" s="276"/>
    </row>
    <row r="11704" spans="19:23">
      <c r="S11704" s="275"/>
      <c r="T11704" s="274"/>
      <c r="W11704" s="276"/>
    </row>
    <row r="11705" spans="19:23">
      <c r="S11705" s="275"/>
      <c r="T11705" s="274"/>
      <c r="W11705" s="276"/>
    </row>
    <row r="11706" spans="19:23">
      <c r="S11706" s="275"/>
      <c r="T11706" s="274"/>
      <c r="W11706" s="276"/>
    </row>
    <row r="11707" spans="19:23">
      <c r="S11707" s="275"/>
      <c r="T11707" s="274"/>
      <c r="W11707" s="276"/>
    </row>
    <row r="11708" spans="19:23">
      <c r="S11708" s="275"/>
      <c r="T11708" s="274"/>
      <c r="W11708" s="276"/>
    </row>
    <row r="11709" spans="19:23">
      <c r="S11709" s="275"/>
      <c r="T11709" s="274"/>
      <c r="W11709" s="276"/>
    </row>
    <row r="11710" spans="19:23">
      <c r="S11710" s="275"/>
      <c r="T11710" s="274"/>
      <c r="W11710" s="276"/>
    </row>
    <row r="11711" spans="19:23">
      <c r="S11711" s="275"/>
      <c r="T11711" s="274"/>
      <c r="W11711" s="276"/>
    </row>
    <row r="11712" spans="19:23">
      <c r="S11712" s="275"/>
      <c r="T11712" s="274"/>
      <c r="W11712" s="276"/>
    </row>
    <row r="11713" spans="19:23">
      <c r="S11713" s="275"/>
      <c r="T11713" s="274"/>
      <c r="W11713" s="276"/>
    </row>
    <row r="11714" spans="19:23">
      <c r="S11714" s="275"/>
      <c r="T11714" s="274"/>
      <c r="W11714" s="276"/>
    </row>
    <row r="11715" spans="19:23">
      <c r="S11715" s="275"/>
      <c r="T11715" s="274"/>
      <c r="W11715" s="276"/>
    </row>
    <row r="11716" spans="19:23">
      <c r="S11716" s="275"/>
      <c r="T11716" s="274"/>
      <c r="W11716" s="276"/>
    </row>
    <row r="11717" spans="19:23">
      <c r="S11717" s="275"/>
      <c r="T11717" s="274"/>
      <c r="W11717" s="276"/>
    </row>
    <row r="11718" spans="19:23">
      <c r="S11718" s="275"/>
      <c r="T11718" s="274"/>
      <c r="W11718" s="276"/>
    </row>
    <row r="11719" spans="19:23">
      <c r="S11719" s="275"/>
      <c r="T11719" s="274"/>
      <c r="W11719" s="276"/>
    </row>
    <row r="11720" spans="19:23">
      <c r="S11720" s="275"/>
      <c r="T11720" s="274"/>
      <c r="W11720" s="276"/>
    </row>
    <row r="11721" spans="19:23">
      <c r="S11721" s="275"/>
      <c r="T11721" s="274"/>
      <c r="W11721" s="276"/>
    </row>
    <row r="11722" spans="19:23">
      <c r="S11722" s="275"/>
      <c r="T11722" s="274"/>
      <c r="W11722" s="276"/>
    </row>
    <row r="11723" spans="19:23">
      <c r="S11723" s="275"/>
      <c r="T11723" s="274"/>
      <c r="W11723" s="276"/>
    </row>
    <row r="11724" spans="19:23">
      <c r="S11724" s="275"/>
      <c r="T11724" s="274"/>
      <c r="W11724" s="276"/>
    </row>
    <row r="11725" spans="19:23">
      <c r="S11725" s="275"/>
      <c r="T11725" s="274"/>
      <c r="W11725" s="276"/>
    </row>
    <row r="11726" spans="19:23">
      <c r="S11726" s="275"/>
      <c r="T11726" s="274"/>
      <c r="W11726" s="276"/>
    </row>
    <row r="11727" spans="19:23">
      <c r="S11727" s="275"/>
      <c r="T11727" s="274"/>
      <c r="W11727" s="276"/>
    </row>
    <row r="11728" spans="19:23">
      <c r="S11728" s="275"/>
      <c r="T11728" s="274"/>
      <c r="W11728" s="276"/>
    </row>
    <row r="11729" spans="19:23">
      <c r="S11729" s="275"/>
      <c r="T11729" s="274"/>
      <c r="W11729" s="276"/>
    </row>
    <row r="11730" spans="19:23">
      <c r="S11730" s="275"/>
      <c r="T11730" s="274"/>
      <c r="W11730" s="276"/>
    </row>
    <row r="11731" spans="19:23">
      <c r="S11731" s="275"/>
      <c r="T11731" s="274"/>
      <c r="W11731" s="276"/>
    </row>
    <row r="11732" spans="19:23">
      <c r="S11732" s="275"/>
      <c r="T11732" s="274"/>
      <c r="W11732" s="276"/>
    </row>
    <row r="11733" spans="19:23">
      <c r="S11733" s="275"/>
      <c r="T11733" s="274"/>
      <c r="W11733" s="276"/>
    </row>
    <row r="11734" spans="19:23">
      <c r="S11734" s="275"/>
      <c r="T11734" s="274"/>
      <c r="W11734" s="276"/>
    </row>
    <row r="11735" spans="19:23">
      <c r="S11735" s="275"/>
      <c r="T11735" s="274"/>
      <c r="W11735" s="276"/>
    </row>
    <row r="11736" spans="19:23">
      <c r="S11736" s="275"/>
      <c r="T11736" s="274"/>
      <c r="W11736" s="276"/>
    </row>
    <row r="11737" spans="19:23">
      <c r="S11737" s="275"/>
      <c r="T11737" s="274"/>
      <c r="W11737" s="276"/>
    </row>
    <row r="11738" spans="19:23">
      <c r="S11738" s="275"/>
      <c r="T11738" s="274"/>
      <c r="W11738" s="276"/>
    </row>
    <row r="11739" spans="19:23">
      <c r="S11739" s="275"/>
      <c r="T11739" s="274"/>
      <c r="W11739" s="276"/>
    </row>
    <row r="11740" spans="19:23">
      <c r="S11740" s="275"/>
      <c r="T11740" s="274"/>
      <c r="W11740" s="276"/>
    </row>
    <row r="11741" spans="19:23">
      <c r="S11741" s="275"/>
      <c r="T11741" s="274"/>
      <c r="W11741" s="276"/>
    </row>
    <row r="11742" spans="19:23">
      <c r="S11742" s="275"/>
      <c r="T11742" s="274"/>
      <c r="W11742" s="276"/>
    </row>
    <row r="11743" spans="19:23">
      <c r="S11743" s="275"/>
      <c r="T11743" s="274"/>
      <c r="W11743" s="276"/>
    </row>
    <row r="11744" spans="19:23">
      <c r="S11744" s="275"/>
      <c r="T11744" s="274"/>
      <c r="W11744" s="276"/>
    </row>
    <row r="11745" spans="19:23">
      <c r="S11745" s="275"/>
      <c r="T11745" s="274"/>
      <c r="W11745" s="276"/>
    </row>
    <row r="11746" spans="19:23">
      <c r="S11746" s="275"/>
      <c r="T11746" s="274"/>
      <c r="W11746" s="276"/>
    </row>
    <row r="11747" spans="19:23">
      <c r="S11747" s="275"/>
      <c r="T11747" s="274"/>
      <c r="W11747" s="276"/>
    </row>
    <row r="11748" spans="19:23">
      <c r="S11748" s="275"/>
      <c r="T11748" s="274"/>
      <c r="W11748" s="276"/>
    </row>
    <row r="11749" spans="19:23">
      <c r="S11749" s="275"/>
      <c r="T11749" s="274"/>
      <c r="W11749" s="276"/>
    </row>
    <row r="11750" spans="19:23">
      <c r="S11750" s="275"/>
      <c r="T11750" s="274"/>
      <c r="W11750" s="276"/>
    </row>
    <row r="11751" spans="19:23">
      <c r="S11751" s="275"/>
      <c r="T11751" s="274"/>
      <c r="W11751" s="276"/>
    </row>
    <row r="11752" spans="19:23">
      <c r="S11752" s="275"/>
      <c r="T11752" s="274"/>
      <c r="W11752" s="276"/>
    </row>
    <row r="11753" spans="19:23">
      <c r="S11753" s="275"/>
      <c r="T11753" s="274"/>
      <c r="W11753" s="276"/>
    </row>
    <row r="11754" spans="19:23">
      <c r="S11754" s="275"/>
      <c r="T11754" s="274"/>
      <c r="W11754" s="276"/>
    </row>
    <row r="11755" spans="19:23">
      <c r="S11755" s="275"/>
      <c r="T11755" s="274"/>
      <c r="W11755" s="276"/>
    </row>
    <row r="11756" spans="19:23">
      <c r="S11756" s="275"/>
      <c r="T11756" s="274"/>
      <c r="W11756" s="276"/>
    </row>
    <row r="11757" spans="19:23">
      <c r="S11757" s="275"/>
      <c r="T11757" s="274"/>
      <c r="W11757" s="276"/>
    </row>
    <row r="11758" spans="19:23">
      <c r="S11758" s="275"/>
      <c r="T11758" s="274"/>
      <c r="W11758" s="276"/>
    </row>
    <row r="11759" spans="19:23">
      <c r="S11759" s="275"/>
      <c r="T11759" s="274"/>
      <c r="W11759" s="276"/>
    </row>
    <row r="11760" spans="19:23">
      <c r="S11760" s="275"/>
      <c r="T11760" s="274"/>
      <c r="W11760" s="276"/>
    </row>
    <row r="11761" spans="19:23">
      <c r="S11761" s="275"/>
      <c r="T11761" s="274"/>
      <c r="W11761" s="276"/>
    </row>
    <row r="11762" spans="19:23">
      <c r="S11762" s="275"/>
      <c r="T11762" s="274"/>
      <c r="W11762" s="276"/>
    </row>
    <row r="11763" spans="19:23">
      <c r="S11763" s="275"/>
      <c r="T11763" s="274"/>
      <c r="W11763" s="276"/>
    </row>
    <row r="11764" spans="19:23">
      <c r="S11764" s="275"/>
      <c r="T11764" s="274"/>
      <c r="W11764" s="276"/>
    </row>
    <row r="11765" spans="19:23">
      <c r="S11765" s="275"/>
      <c r="T11765" s="274"/>
      <c r="W11765" s="276"/>
    </row>
    <row r="11766" spans="19:23">
      <c r="S11766" s="275"/>
      <c r="T11766" s="274"/>
      <c r="W11766" s="276"/>
    </row>
    <row r="11767" spans="19:23">
      <c r="S11767" s="275"/>
      <c r="T11767" s="274"/>
      <c r="W11767" s="276"/>
    </row>
    <row r="11768" spans="19:23">
      <c r="S11768" s="275"/>
      <c r="T11768" s="274"/>
      <c r="W11768" s="276"/>
    </row>
    <row r="11769" spans="19:23">
      <c r="S11769" s="275"/>
      <c r="T11769" s="274"/>
      <c r="W11769" s="276"/>
    </row>
    <row r="11770" spans="19:23">
      <c r="S11770" s="275"/>
      <c r="T11770" s="274"/>
      <c r="W11770" s="276"/>
    </row>
    <row r="11771" spans="19:23">
      <c r="S11771" s="275"/>
      <c r="T11771" s="274"/>
      <c r="W11771" s="276"/>
    </row>
    <row r="11772" spans="19:23">
      <c r="S11772" s="275"/>
      <c r="T11772" s="274"/>
      <c r="W11772" s="276"/>
    </row>
    <row r="11773" spans="19:23">
      <c r="S11773" s="275"/>
      <c r="T11773" s="274"/>
      <c r="W11773" s="276"/>
    </row>
    <row r="11774" spans="19:23">
      <c r="S11774" s="275"/>
      <c r="T11774" s="274"/>
      <c r="W11774" s="276"/>
    </row>
    <row r="11775" spans="19:23">
      <c r="S11775" s="275"/>
      <c r="T11775" s="274"/>
      <c r="W11775" s="276"/>
    </row>
    <row r="11776" spans="19:23">
      <c r="S11776" s="275"/>
      <c r="T11776" s="274"/>
      <c r="W11776" s="276"/>
    </row>
    <row r="11777" spans="19:23">
      <c r="S11777" s="275"/>
      <c r="T11777" s="274"/>
      <c r="W11777" s="276"/>
    </row>
    <row r="11778" spans="19:23">
      <c r="S11778" s="275"/>
      <c r="T11778" s="274"/>
      <c r="W11778" s="276"/>
    </row>
    <row r="11779" spans="19:23">
      <c r="S11779" s="275"/>
      <c r="T11779" s="274"/>
      <c r="W11779" s="276"/>
    </row>
    <row r="11780" spans="19:23">
      <c r="S11780" s="275"/>
      <c r="T11780" s="274"/>
      <c r="W11780" s="276"/>
    </row>
    <row r="11781" spans="19:23">
      <c r="S11781" s="275"/>
      <c r="T11781" s="274"/>
      <c r="W11781" s="276"/>
    </row>
    <row r="11782" spans="19:23">
      <c r="S11782" s="275"/>
      <c r="T11782" s="274"/>
      <c r="W11782" s="276"/>
    </row>
    <row r="11783" spans="19:23">
      <c r="S11783" s="275"/>
      <c r="T11783" s="274"/>
      <c r="W11783" s="276"/>
    </row>
    <row r="11784" spans="19:23">
      <c r="S11784" s="275"/>
      <c r="T11784" s="274"/>
      <c r="W11784" s="276"/>
    </row>
    <row r="11785" spans="19:23">
      <c r="S11785" s="275"/>
      <c r="T11785" s="274"/>
      <c r="W11785" s="276"/>
    </row>
    <row r="11786" spans="19:23">
      <c r="S11786" s="275"/>
      <c r="T11786" s="274"/>
      <c r="W11786" s="276"/>
    </row>
    <row r="11787" spans="19:23">
      <c r="S11787" s="275"/>
      <c r="T11787" s="274"/>
      <c r="W11787" s="276"/>
    </row>
    <row r="11788" spans="19:23">
      <c r="S11788" s="275"/>
      <c r="T11788" s="274"/>
      <c r="W11788" s="276"/>
    </row>
    <row r="11789" spans="19:23">
      <c r="S11789" s="275"/>
      <c r="T11789" s="274"/>
      <c r="W11789" s="276"/>
    </row>
    <row r="11790" spans="19:23">
      <c r="S11790" s="275"/>
      <c r="T11790" s="274"/>
      <c r="W11790" s="276"/>
    </row>
    <row r="11791" spans="19:23">
      <c r="S11791" s="275"/>
      <c r="T11791" s="274"/>
      <c r="W11791" s="276"/>
    </row>
    <row r="11792" spans="19:23">
      <c r="S11792" s="275"/>
      <c r="T11792" s="274"/>
      <c r="W11792" s="276"/>
    </row>
    <row r="11793" spans="19:23">
      <c r="S11793" s="275"/>
      <c r="T11793" s="274"/>
      <c r="W11793" s="276"/>
    </row>
    <row r="11794" spans="19:23">
      <c r="S11794" s="275"/>
      <c r="T11794" s="274"/>
      <c r="W11794" s="276"/>
    </row>
    <row r="11795" spans="19:23">
      <c r="S11795" s="275"/>
      <c r="T11795" s="274"/>
      <c r="W11795" s="276"/>
    </row>
    <row r="11796" spans="19:23">
      <c r="S11796" s="275"/>
      <c r="T11796" s="274"/>
      <c r="W11796" s="276"/>
    </row>
    <row r="11797" spans="19:23">
      <c r="S11797" s="275"/>
      <c r="T11797" s="274"/>
      <c r="W11797" s="276"/>
    </row>
    <row r="11798" spans="19:23">
      <c r="S11798" s="275"/>
      <c r="T11798" s="274"/>
      <c r="W11798" s="276"/>
    </row>
    <row r="11799" spans="19:23">
      <c r="S11799" s="275"/>
      <c r="T11799" s="274"/>
      <c r="W11799" s="276"/>
    </row>
    <row r="11800" spans="19:23">
      <c r="S11800" s="275"/>
      <c r="T11800" s="274"/>
      <c r="W11800" s="276"/>
    </row>
    <row r="11801" spans="19:23">
      <c r="S11801" s="275"/>
      <c r="T11801" s="274"/>
      <c r="W11801" s="276"/>
    </row>
    <row r="11802" spans="19:23">
      <c r="S11802" s="275"/>
      <c r="T11802" s="274"/>
      <c r="W11802" s="276"/>
    </row>
    <row r="11803" spans="19:23">
      <c r="S11803" s="275"/>
      <c r="T11803" s="274"/>
      <c r="W11803" s="276"/>
    </row>
    <row r="11804" spans="19:23">
      <c r="S11804" s="275"/>
      <c r="T11804" s="274"/>
      <c r="W11804" s="276"/>
    </row>
    <row r="11805" spans="19:23">
      <c r="S11805" s="275"/>
      <c r="T11805" s="274"/>
      <c r="W11805" s="276"/>
    </row>
    <row r="11806" spans="19:23">
      <c r="S11806" s="275"/>
      <c r="T11806" s="274"/>
      <c r="W11806" s="276"/>
    </row>
    <row r="11807" spans="19:23">
      <c r="S11807" s="275"/>
      <c r="T11807" s="274"/>
      <c r="W11807" s="276"/>
    </row>
    <row r="11808" spans="19:23">
      <c r="S11808" s="275"/>
      <c r="T11808" s="274"/>
      <c r="W11808" s="276"/>
    </row>
    <row r="11809" spans="19:23">
      <c r="S11809" s="275"/>
      <c r="T11809" s="274"/>
      <c r="W11809" s="276"/>
    </row>
    <row r="11810" spans="19:23">
      <c r="S11810" s="275"/>
      <c r="T11810" s="274"/>
      <c r="W11810" s="276"/>
    </row>
    <row r="11811" spans="19:23">
      <c r="S11811" s="275"/>
      <c r="T11811" s="274"/>
      <c r="W11811" s="276"/>
    </row>
    <row r="11812" spans="19:23">
      <c r="S11812" s="275"/>
      <c r="T11812" s="274"/>
      <c r="W11812" s="276"/>
    </row>
    <row r="11813" spans="19:23">
      <c r="S11813" s="275"/>
      <c r="T11813" s="274"/>
      <c r="W11813" s="276"/>
    </row>
    <row r="11814" spans="19:23">
      <c r="S11814" s="275"/>
      <c r="T11814" s="274"/>
      <c r="W11814" s="276"/>
    </row>
    <row r="11815" spans="19:23">
      <c r="S11815" s="275"/>
      <c r="T11815" s="274"/>
      <c r="W11815" s="276"/>
    </row>
    <row r="11816" spans="19:23">
      <c r="S11816" s="275"/>
      <c r="T11816" s="274"/>
      <c r="W11816" s="276"/>
    </row>
    <row r="11817" spans="19:23">
      <c r="S11817" s="275"/>
      <c r="T11817" s="274"/>
      <c r="W11817" s="276"/>
    </row>
    <row r="11818" spans="19:23">
      <c r="S11818" s="275"/>
      <c r="T11818" s="274"/>
      <c r="W11818" s="276"/>
    </row>
    <row r="11819" spans="19:23">
      <c r="S11819" s="275"/>
      <c r="T11819" s="274"/>
      <c r="W11819" s="276"/>
    </row>
    <row r="11820" spans="19:23">
      <c r="S11820" s="275"/>
      <c r="T11820" s="274"/>
      <c r="W11820" s="276"/>
    </row>
    <row r="11821" spans="19:23">
      <c r="S11821" s="275"/>
      <c r="T11821" s="274"/>
      <c r="W11821" s="276"/>
    </row>
    <row r="11822" spans="19:23">
      <c r="S11822" s="275"/>
      <c r="T11822" s="274"/>
      <c r="W11822" s="276"/>
    </row>
    <row r="11823" spans="19:23">
      <c r="S11823" s="275"/>
      <c r="T11823" s="274"/>
      <c r="W11823" s="276"/>
    </row>
    <row r="11824" spans="19:23">
      <c r="S11824" s="275"/>
      <c r="T11824" s="274"/>
      <c r="W11824" s="276"/>
    </row>
    <row r="11825" spans="19:23">
      <c r="S11825" s="275"/>
      <c r="T11825" s="274"/>
      <c r="W11825" s="276"/>
    </row>
    <row r="11826" spans="19:23">
      <c r="S11826" s="275"/>
      <c r="T11826" s="274"/>
      <c r="W11826" s="276"/>
    </row>
    <row r="11827" spans="19:23">
      <c r="S11827" s="275"/>
      <c r="T11827" s="274"/>
      <c r="W11827" s="276"/>
    </row>
    <row r="11828" spans="19:23">
      <c r="S11828" s="275"/>
      <c r="T11828" s="274"/>
      <c r="W11828" s="276"/>
    </row>
    <row r="11829" spans="19:23">
      <c r="S11829" s="275"/>
      <c r="T11829" s="274"/>
      <c r="W11829" s="276"/>
    </row>
    <row r="11830" spans="19:23">
      <c r="S11830" s="275"/>
      <c r="T11830" s="274"/>
      <c r="W11830" s="276"/>
    </row>
    <row r="11831" spans="19:23">
      <c r="S11831" s="275"/>
      <c r="T11831" s="274"/>
      <c r="W11831" s="276"/>
    </row>
    <row r="11832" spans="19:23">
      <c r="S11832" s="275"/>
      <c r="T11832" s="274"/>
      <c r="W11832" s="276"/>
    </row>
    <row r="11833" spans="19:23">
      <c r="S11833" s="275"/>
      <c r="T11833" s="274"/>
      <c r="W11833" s="276"/>
    </row>
    <row r="11834" spans="19:23">
      <c r="S11834" s="275"/>
      <c r="T11834" s="274"/>
      <c r="W11834" s="276"/>
    </row>
    <row r="11835" spans="19:23">
      <c r="S11835" s="275"/>
      <c r="T11835" s="274"/>
      <c r="W11835" s="276"/>
    </row>
    <row r="11836" spans="19:23">
      <c r="S11836" s="275"/>
      <c r="T11836" s="274"/>
      <c r="W11836" s="276"/>
    </row>
    <row r="11837" spans="19:23">
      <c r="S11837" s="275"/>
      <c r="T11837" s="274"/>
      <c r="W11837" s="276"/>
    </row>
    <row r="11838" spans="19:23">
      <c r="S11838" s="275"/>
      <c r="T11838" s="274"/>
      <c r="W11838" s="276"/>
    </row>
    <row r="11839" spans="19:23">
      <c r="S11839" s="275"/>
      <c r="T11839" s="274"/>
      <c r="W11839" s="276"/>
    </row>
    <row r="11840" spans="19:23">
      <c r="S11840" s="275"/>
      <c r="T11840" s="274"/>
      <c r="W11840" s="276"/>
    </row>
    <row r="11841" spans="19:23">
      <c r="S11841" s="275"/>
      <c r="T11841" s="274"/>
      <c r="W11841" s="276"/>
    </row>
    <row r="11842" spans="19:23">
      <c r="S11842" s="275"/>
      <c r="T11842" s="274"/>
      <c r="W11842" s="276"/>
    </row>
    <row r="11843" spans="19:23">
      <c r="S11843" s="275"/>
      <c r="T11843" s="274"/>
      <c r="W11843" s="276"/>
    </row>
    <row r="11844" spans="19:23">
      <c r="S11844" s="275"/>
      <c r="T11844" s="274"/>
      <c r="W11844" s="276"/>
    </row>
    <row r="11845" spans="19:23">
      <c r="S11845" s="275"/>
      <c r="T11845" s="274"/>
      <c r="W11845" s="276"/>
    </row>
    <row r="11846" spans="19:23">
      <c r="S11846" s="275"/>
      <c r="T11846" s="274"/>
      <c r="W11846" s="276"/>
    </row>
    <row r="11847" spans="19:23">
      <c r="S11847" s="275"/>
      <c r="T11847" s="274"/>
      <c r="W11847" s="276"/>
    </row>
    <row r="11848" spans="19:23">
      <c r="S11848" s="275"/>
      <c r="T11848" s="274"/>
      <c r="W11848" s="276"/>
    </row>
    <row r="11849" spans="19:23">
      <c r="S11849" s="275"/>
      <c r="T11849" s="274"/>
      <c r="W11849" s="276"/>
    </row>
    <row r="11850" spans="19:23">
      <c r="S11850" s="275"/>
      <c r="T11850" s="274"/>
      <c r="W11850" s="276"/>
    </row>
    <row r="11851" spans="19:23">
      <c r="S11851" s="275"/>
      <c r="T11851" s="274"/>
      <c r="W11851" s="276"/>
    </row>
    <row r="11852" spans="19:23">
      <c r="S11852" s="275"/>
      <c r="T11852" s="274"/>
      <c r="W11852" s="276"/>
    </row>
    <row r="11853" spans="19:23">
      <c r="S11853" s="275"/>
      <c r="T11853" s="274"/>
      <c r="W11853" s="276"/>
    </row>
    <row r="11854" spans="19:23">
      <c r="S11854" s="275"/>
      <c r="T11854" s="274"/>
      <c r="W11854" s="276"/>
    </row>
    <row r="11855" spans="19:23">
      <c r="S11855" s="275"/>
      <c r="T11855" s="274"/>
      <c r="W11855" s="276"/>
    </row>
    <row r="11856" spans="19:23">
      <c r="S11856" s="275"/>
      <c r="T11856" s="274"/>
      <c r="W11856" s="276"/>
    </row>
    <row r="11857" spans="19:23">
      <c r="S11857" s="275"/>
      <c r="T11857" s="274"/>
      <c r="W11857" s="276"/>
    </row>
    <row r="11858" spans="19:23">
      <c r="S11858" s="275"/>
      <c r="T11858" s="274"/>
      <c r="W11858" s="276"/>
    </row>
    <row r="11859" spans="19:23">
      <c r="S11859" s="275"/>
      <c r="T11859" s="274"/>
      <c r="W11859" s="276"/>
    </row>
    <row r="11860" spans="19:23">
      <c r="S11860" s="275"/>
      <c r="T11860" s="274"/>
      <c r="W11860" s="276"/>
    </row>
    <row r="11861" spans="19:23">
      <c r="S11861" s="275"/>
      <c r="T11861" s="274"/>
      <c r="W11861" s="276"/>
    </row>
    <row r="11862" spans="19:23">
      <c r="S11862" s="275"/>
      <c r="T11862" s="274"/>
      <c r="W11862" s="276"/>
    </row>
    <row r="11863" spans="19:23">
      <c r="S11863" s="275"/>
      <c r="T11863" s="274"/>
      <c r="W11863" s="276"/>
    </row>
    <row r="11864" spans="19:23">
      <c r="S11864" s="275"/>
      <c r="T11864" s="274"/>
      <c r="W11864" s="276"/>
    </row>
    <row r="11865" spans="19:23">
      <c r="S11865" s="275"/>
      <c r="T11865" s="274"/>
      <c r="W11865" s="276"/>
    </row>
    <row r="11866" spans="19:23">
      <c r="S11866" s="275"/>
      <c r="T11866" s="274"/>
      <c r="W11866" s="276"/>
    </row>
    <row r="11867" spans="19:23">
      <c r="S11867" s="275"/>
      <c r="T11867" s="274"/>
      <c r="W11867" s="276"/>
    </row>
    <row r="11868" spans="19:23">
      <c r="S11868" s="275"/>
      <c r="T11868" s="274"/>
      <c r="W11868" s="276"/>
    </row>
    <row r="11869" spans="19:23">
      <c r="S11869" s="275"/>
      <c r="T11869" s="274"/>
      <c r="W11869" s="276"/>
    </row>
    <row r="11870" spans="19:23">
      <c r="S11870" s="275"/>
      <c r="T11870" s="274"/>
      <c r="W11870" s="276"/>
    </row>
    <row r="11871" spans="19:23">
      <c r="S11871" s="275"/>
      <c r="T11871" s="274"/>
      <c r="W11871" s="276"/>
    </row>
    <row r="11872" spans="19:23">
      <c r="S11872" s="275"/>
      <c r="T11872" s="274"/>
      <c r="W11872" s="276"/>
    </row>
    <row r="11873" spans="19:23">
      <c r="S11873" s="275"/>
      <c r="T11873" s="274"/>
      <c r="W11873" s="276"/>
    </row>
    <row r="11874" spans="19:23">
      <c r="S11874" s="275"/>
      <c r="T11874" s="274"/>
      <c r="W11874" s="276"/>
    </row>
    <row r="11875" spans="19:23">
      <c r="S11875" s="275"/>
      <c r="T11875" s="274"/>
      <c r="W11875" s="276"/>
    </row>
    <row r="11876" spans="19:23">
      <c r="S11876" s="275"/>
      <c r="T11876" s="274"/>
      <c r="W11876" s="276"/>
    </row>
    <row r="11877" spans="19:23">
      <c r="S11877" s="275"/>
      <c r="T11877" s="274"/>
      <c r="W11877" s="276"/>
    </row>
    <row r="11878" spans="19:23">
      <c r="S11878" s="275"/>
      <c r="T11878" s="274"/>
      <c r="W11878" s="276"/>
    </row>
    <row r="11879" spans="19:23">
      <c r="S11879" s="275"/>
      <c r="T11879" s="274"/>
      <c r="W11879" s="276"/>
    </row>
    <row r="11880" spans="19:23">
      <c r="S11880" s="275"/>
      <c r="T11880" s="274"/>
      <c r="W11880" s="276"/>
    </row>
    <row r="11881" spans="19:23">
      <c r="S11881" s="275"/>
      <c r="T11881" s="274"/>
      <c r="W11881" s="276"/>
    </row>
    <row r="11882" spans="19:23">
      <c r="S11882" s="275"/>
      <c r="T11882" s="274"/>
      <c r="W11882" s="276"/>
    </row>
    <row r="11883" spans="19:23">
      <c r="S11883" s="275"/>
      <c r="T11883" s="274"/>
      <c r="W11883" s="276"/>
    </row>
    <row r="11884" spans="19:23">
      <c r="S11884" s="275"/>
      <c r="T11884" s="274"/>
      <c r="W11884" s="276"/>
    </row>
    <row r="11885" spans="19:23">
      <c r="S11885" s="275"/>
      <c r="T11885" s="274"/>
      <c r="W11885" s="276"/>
    </row>
    <row r="11886" spans="19:23">
      <c r="S11886" s="275"/>
      <c r="T11886" s="274"/>
      <c r="W11886" s="276"/>
    </row>
    <row r="11887" spans="19:23">
      <c r="S11887" s="275"/>
      <c r="T11887" s="274"/>
      <c r="W11887" s="276"/>
    </row>
    <row r="11888" spans="19:23">
      <c r="S11888" s="275"/>
      <c r="T11888" s="274"/>
      <c r="W11888" s="276"/>
    </row>
    <row r="11889" spans="19:23">
      <c r="S11889" s="275"/>
      <c r="T11889" s="274"/>
      <c r="W11889" s="276"/>
    </row>
    <row r="11890" spans="19:23">
      <c r="S11890" s="275"/>
      <c r="T11890" s="274"/>
      <c r="W11890" s="276"/>
    </row>
    <row r="11891" spans="19:23">
      <c r="S11891" s="275"/>
      <c r="T11891" s="274"/>
      <c r="W11891" s="276"/>
    </row>
    <row r="11892" spans="19:23">
      <c r="S11892" s="275"/>
      <c r="T11892" s="274"/>
      <c r="W11892" s="276"/>
    </row>
    <row r="11893" spans="19:23">
      <c r="S11893" s="275"/>
      <c r="T11893" s="274"/>
      <c r="W11893" s="276"/>
    </row>
    <row r="11894" spans="19:23">
      <c r="S11894" s="275"/>
      <c r="T11894" s="274"/>
      <c r="W11894" s="276"/>
    </row>
    <row r="11895" spans="19:23">
      <c r="S11895" s="275"/>
      <c r="T11895" s="274"/>
      <c r="W11895" s="276"/>
    </row>
    <row r="11896" spans="19:23">
      <c r="S11896" s="275"/>
      <c r="T11896" s="274"/>
      <c r="W11896" s="276"/>
    </row>
    <row r="11897" spans="19:23">
      <c r="S11897" s="275"/>
      <c r="T11897" s="274"/>
      <c r="W11897" s="276"/>
    </row>
    <row r="11898" spans="19:23">
      <c r="S11898" s="275"/>
      <c r="T11898" s="274"/>
      <c r="W11898" s="276"/>
    </row>
    <row r="11899" spans="19:23">
      <c r="S11899" s="275"/>
      <c r="T11899" s="274"/>
      <c r="W11899" s="276"/>
    </row>
    <row r="11900" spans="19:23">
      <c r="S11900" s="275"/>
      <c r="T11900" s="274"/>
      <c r="W11900" s="276"/>
    </row>
    <row r="11901" spans="19:23">
      <c r="S11901" s="275"/>
      <c r="T11901" s="274"/>
      <c r="W11901" s="276"/>
    </row>
    <row r="11902" spans="19:23">
      <c r="S11902" s="275"/>
      <c r="T11902" s="274"/>
      <c r="W11902" s="276"/>
    </row>
    <row r="11903" spans="19:23">
      <c r="S11903" s="275"/>
      <c r="T11903" s="274"/>
      <c r="W11903" s="276"/>
    </row>
    <row r="11904" spans="19:23">
      <c r="S11904" s="275"/>
      <c r="T11904" s="274"/>
      <c r="W11904" s="276"/>
    </row>
    <row r="11905" spans="19:23">
      <c r="S11905" s="275"/>
      <c r="T11905" s="274"/>
      <c r="W11905" s="276"/>
    </row>
    <row r="11906" spans="19:23">
      <c r="S11906" s="275"/>
      <c r="T11906" s="274"/>
      <c r="W11906" s="276"/>
    </row>
    <row r="11907" spans="19:23">
      <c r="S11907" s="275"/>
      <c r="T11907" s="274"/>
      <c r="W11907" s="276"/>
    </row>
    <row r="11908" spans="19:23">
      <c r="S11908" s="275"/>
      <c r="T11908" s="274"/>
      <c r="W11908" s="276"/>
    </row>
    <row r="11909" spans="19:23">
      <c r="S11909" s="275"/>
      <c r="T11909" s="274"/>
      <c r="W11909" s="276"/>
    </row>
    <row r="11910" spans="19:23">
      <c r="S11910" s="275"/>
      <c r="T11910" s="274"/>
      <c r="W11910" s="276"/>
    </row>
    <row r="11911" spans="19:23">
      <c r="S11911" s="275"/>
      <c r="T11911" s="274"/>
      <c r="W11911" s="276"/>
    </row>
    <row r="11912" spans="19:23">
      <c r="S11912" s="275"/>
      <c r="T11912" s="274"/>
      <c r="W11912" s="276"/>
    </row>
    <row r="11913" spans="19:23">
      <c r="S11913" s="275"/>
      <c r="T11913" s="274"/>
      <c r="W11913" s="276"/>
    </row>
    <row r="11914" spans="19:23">
      <c r="S11914" s="275"/>
      <c r="T11914" s="274"/>
      <c r="W11914" s="276"/>
    </row>
    <row r="11915" spans="19:23">
      <c r="S11915" s="275"/>
      <c r="T11915" s="274"/>
      <c r="W11915" s="276"/>
    </row>
    <row r="11916" spans="19:23">
      <c r="S11916" s="275"/>
      <c r="T11916" s="274"/>
      <c r="W11916" s="276"/>
    </row>
    <row r="11917" spans="19:23">
      <c r="S11917" s="275"/>
      <c r="T11917" s="274"/>
      <c r="W11917" s="276"/>
    </row>
    <row r="11918" spans="19:23">
      <c r="S11918" s="275"/>
      <c r="T11918" s="274"/>
      <c r="W11918" s="276"/>
    </row>
    <row r="11919" spans="19:23">
      <c r="S11919" s="275"/>
      <c r="T11919" s="274"/>
      <c r="W11919" s="276"/>
    </row>
    <row r="11920" spans="19:23">
      <c r="S11920" s="275"/>
      <c r="T11920" s="274"/>
      <c r="W11920" s="276"/>
    </row>
    <row r="11921" spans="19:23">
      <c r="S11921" s="275"/>
      <c r="T11921" s="274"/>
      <c r="W11921" s="276"/>
    </row>
    <row r="11922" spans="19:23">
      <c r="S11922" s="275"/>
      <c r="T11922" s="274"/>
      <c r="W11922" s="276"/>
    </row>
    <row r="11923" spans="19:23">
      <c r="S11923" s="275"/>
      <c r="T11923" s="274"/>
      <c r="W11923" s="276"/>
    </row>
    <row r="11924" spans="19:23">
      <c r="S11924" s="275"/>
      <c r="T11924" s="274"/>
      <c r="W11924" s="276"/>
    </row>
    <row r="11925" spans="19:23">
      <c r="S11925" s="275"/>
      <c r="T11925" s="274"/>
      <c r="W11925" s="276"/>
    </row>
    <row r="11926" spans="19:23">
      <c r="S11926" s="275"/>
      <c r="T11926" s="274"/>
      <c r="W11926" s="276"/>
    </row>
    <row r="11927" spans="19:23">
      <c r="S11927" s="275"/>
      <c r="T11927" s="274"/>
      <c r="W11927" s="276"/>
    </row>
    <row r="11928" spans="19:23">
      <c r="S11928" s="275"/>
      <c r="T11928" s="274"/>
      <c r="W11928" s="276"/>
    </row>
    <row r="11929" spans="19:23">
      <c r="S11929" s="275"/>
      <c r="T11929" s="274"/>
      <c r="W11929" s="276"/>
    </row>
    <row r="11930" spans="19:23">
      <c r="S11930" s="275"/>
      <c r="T11930" s="274"/>
      <c r="W11930" s="276"/>
    </row>
    <row r="11931" spans="19:23">
      <c r="S11931" s="275"/>
      <c r="T11931" s="274"/>
      <c r="W11931" s="276"/>
    </row>
    <row r="11932" spans="19:23">
      <c r="S11932" s="275"/>
      <c r="T11932" s="274"/>
      <c r="W11932" s="276"/>
    </row>
    <row r="11933" spans="19:23">
      <c r="S11933" s="275"/>
      <c r="T11933" s="274"/>
      <c r="W11933" s="276"/>
    </row>
    <row r="11934" spans="19:23">
      <c r="S11934" s="275"/>
      <c r="T11934" s="274"/>
      <c r="W11934" s="276"/>
    </row>
    <row r="11935" spans="19:23">
      <c r="S11935" s="275"/>
      <c r="T11935" s="274"/>
      <c r="W11935" s="276"/>
    </row>
    <row r="11936" spans="19:23">
      <c r="S11936" s="275"/>
      <c r="T11936" s="274"/>
      <c r="W11936" s="276"/>
    </row>
    <row r="11937" spans="19:23">
      <c r="S11937" s="275"/>
      <c r="T11937" s="274"/>
      <c r="W11937" s="276"/>
    </row>
    <row r="11938" spans="19:23">
      <c r="S11938" s="275"/>
      <c r="T11938" s="274"/>
      <c r="W11938" s="276"/>
    </row>
    <row r="11939" spans="19:23">
      <c r="S11939" s="275"/>
      <c r="T11939" s="274"/>
      <c r="W11939" s="276"/>
    </row>
    <row r="11940" spans="19:23">
      <c r="S11940" s="275"/>
      <c r="T11940" s="274"/>
      <c r="W11940" s="276"/>
    </row>
    <row r="11941" spans="19:23">
      <c r="S11941" s="275"/>
      <c r="T11941" s="274"/>
      <c r="W11941" s="276"/>
    </row>
    <row r="11942" spans="19:23">
      <c r="S11942" s="275"/>
      <c r="T11942" s="274"/>
      <c r="W11942" s="276"/>
    </row>
    <row r="11943" spans="19:23">
      <c r="S11943" s="275"/>
      <c r="T11943" s="274"/>
      <c r="W11943" s="276"/>
    </row>
    <row r="11944" spans="19:23">
      <c r="S11944" s="275"/>
      <c r="T11944" s="274"/>
      <c r="W11944" s="276"/>
    </row>
    <row r="11945" spans="19:23">
      <c r="S11945" s="275"/>
      <c r="T11945" s="274"/>
      <c r="W11945" s="276"/>
    </row>
    <row r="11946" spans="19:23">
      <c r="S11946" s="275"/>
      <c r="T11946" s="274"/>
      <c r="W11946" s="276"/>
    </row>
    <row r="11947" spans="19:23">
      <c r="S11947" s="275"/>
      <c r="T11947" s="274"/>
      <c r="W11947" s="276"/>
    </row>
    <row r="11948" spans="19:23">
      <c r="S11948" s="275"/>
      <c r="T11948" s="274"/>
      <c r="W11948" s="276"/>
    </row>
    <row r="11949" spans="19:23">
      <c r="S11949" s="275"/>
      <c r="T11949" s="274"/>
      <c r="W11949" s="276"/>
    </row>
    <row r="11950" spans="19:23">
      <c r="S11950" s="275"/>
      <c r="T11950" s="274"/>
      <c r="W11950" s="276"/>
    </row>
    <row r="11951" spans="19:23">
      <c r="S11951" s="275"/>
      <c r="T11951" s="274"/>
      <c r="W11951" s="276"/>
    </row>
    <row r="11952" spans="19:23">
      <c r="S11952" s="275"/>
      <c r="T11952" s="274"/>
      <c r="W11952" s="276"/>
    </row>
    <row r="11953" spans="19:23">
      <c r="S11953" s="275"/>
      <c r="T11953" s="274"/>
      <c r="W11953" s="276"/>
    </row>
    <row r="11954" spans="19:23">
      <c r="S11954" s="275"/>
      <c r="T11954" s="274"/>
      <c r="W11954" s="276"/>
    </row>
    <row r="11955" spans="19:23">
      <c r="S11955" s="275"/>
      <c r="T11955" s="274"/>
      <c r="W11955" s="276"/>
    </row>
    <row r="11956" spans="19:23">
      <c r="S11956" s="275"/>
      <c r="T11956" s="274"/>
      <c r="W11956" s="276"/>
    </row>
    <row r="11957" spans="19:23">
      <c r="S11957" s="275"/>
      <c r="T11957" s="274"/>
      <c r="W11957" s="276"/>
    </row>
    <row r="11958" spans="19:23">
      <c r="S11958" s="275"/>
      <c r="T11958" s="274"/>
      <c r="W11958" s="276"/>
    </row>
    <row r="11959" spans="19:23">
      <c r="S11959" s="275"/>
      <c r="T11959" s="274"/>
      <c r="W11959" s="276"/>
    </row>
    <row r="11960" spans="19:23">
      <c r="S11960" s="275"/>
      <c r="T11960" s="274"/>
      <c r="W11960" s="276"/>
    </row>
    <row r="11961" spans="19:23">
      <c r="S11961" s="275"/>
      <c r="T11961" s="274"/>
      <c r="W11961" s="276"/>
    </row>
    <row r="11962" spans="19:23">
      <c r="S11962" s="275"/>
      <c r="T11962" s="274"/>
      <c r="W11962" s="276"/>
    </row>
    <row r="11963" spans="19:23">
      <c r="S11963" s="275"/>
      <c r="T11963" s="274"/>
      <c r="W11963" s="276"/>
    </row>
    <row r="11964" spans="19:23">
      <c r="S11964" s="275"/>
      <c r="T11964" s="274"/>
      <c r="W11964" s="276"/>
    </row>
    <row r="11965" spans="19:23">
      <c r="S11965" s="275"/>
      <c r="T11965" s="274"/>
      <c r="W11965" s="276"/>
    </row>
    <row r="11966" spans="19:23">
      <c r="S11966" s="275"/>
      <c r="T11966" s="274"/>
      <c r="W11966" s="276"/>
    </row>
    <row r="11967" spans="19:23">
      <c r="S11967" s="275"/>
      <c r="T11967" s="274"/>
      <c r="W11967" s="276"/>
    </row>
    <row r="11968" spans="19:23">
      <c r="S11968" s="275"/>
      <c r="T11968" s="274"/>
      <c r="W11968" s="276"/>
    </row>
    <row r="11969" spans="19:23">
      <c r="S11969" s="275"/>
      <c r="T11969" s="274"/>
      <c r="W11969" s="276"/>
    </row>
    <row r="11970" spans="19:23">
      <c r="S11970" s="275"/>
      <c r="T11970" s="274"/>
      <c r="W11970" s="276"/>
    </row>
    <row r="11971" spans="19:23">
      <c r="S11971" s="275"/>
      <c r="T11971" s="274"/>
      <c r="W11971" s="276"/>
    </row>
    <row r="11972" spans="19:23">
      <c r="S11972" s="275"/>
      <c r="T11972" s="274"/>
      <c r="W11972" s="276"/>
    </row>
    <row r="11973" spans="19:23">
      <c r="S11973" s="275"/>
      <c r="T11973" s="274"/>
      <c r="W11973" s="276"/>
    </row>
    <row r="11974" spans="19:23">
      <c r="S11974" s="275"/>
      <c r="T11974" s="274"/>
      <c r="W11974" s="276"/>
    </row>
    <row r="11975" spans="19:23">
      <c r="S11975" s="275"/>
      <c r="T11975" s="274"/>
      <c r="W11975" s="276"/>
    </row>
    <row r="11976" spans="19:23">
      <c r="S11976" s="275"/>
      <c r="T11976" s="274"/>
      <c r="W11976" s="276"/>
    </row>
    <row r="11977" spans="19:23">
      <c r="S11977" s="275"/>
      <c r="T11977" s="274"/>
      <c r="W11977" s="276"/>
    </row>
    <row r="11978" spans="19:23">
      <c r="S11978" s="275"/>
      <c r="T11978" s="274"/>
      <c r="W11978" s="276"/>
    </row>
    <row r="11979" spans="19:23">
      <c r="S11979" s="275"/>
      <c r="T11979" s="274"/>
      <c r="W11979" s="276"/>
    </row>
    <row r="11980" spans="19:23">
      <c r="S11980" s="275"/>
      <c r="T11980" s="274"/>
      <c r="W11980" s="276"/>
    </row>
    <row r="11981" spans="19:23">
      <c r="S11981" s="275"/>
      <c r="T11981" s="274"/>
      <c r="W11981" s="276"/>
    </row>
    <row r="11982" spans="19:23">
      <c r="S11982" s="275"/>
      <c r="T11982" s="274"/>
      <c r="W11982" s="276"/>
    </row>
    <row r="11983" spans="19:23">
      <c r="S11983" s="275"/>
      <c r="T11983" s="274"/>
      <c r="W11983" s="276"/>
    </row>
    <row r="11984" spans="19:23">
      <c r="S11984" s="275"/>
      <c r="T11984" s="274"/>
      <c r="W11984" s="276"/>
    </row>
    <row r="11985" spans="19:23">
      <c r="S11985" s="275"/>
      <c r="T11985" s="274"/>
      <c r="W11985" s="276"/>
    </row>
    <row r="11986" spans="19:23">
      <c r="S11986" s="275"/>
      <c r="T11986" s="274"/>
      <c r="W11986" s="276"/>
    </row>
    <row r="11987" spans="19:23">
      <c r="S11987" s="275"/>
      <c r="T11987" s="274"/>
      <c r="W11987" s="276"/>
    </row>
    <row r="11988" spans="19:23">
      <c r="S11988" s="275"/>
      <c r="T11988" s="274"/>
      <c r="W11988" s="276"/>
    </row>
    <row r="11989" spans="19:23">
      <c r="S11989" s="275"/>
      <c r="T11989" s="274"/>
      <c r="W11989" s="276"/>
    </row>
    <row r="11990" spans="19:23">
      <c r="S11990" s="275"/>
      <c r="T11990" s="274"/>
      <c r="W11990" s="276"/>
    </row>
    <row r="11991" spans="19:23">
      <c r="S11991" s="275"/>
      <c r="T11991" s="274"/>
      <c r="W11991" s="276"/>
    </row>
    <row r="11992" spans="19:23">
      <c r="S11992" s="275"/>
      <c r="T11992" s="274"/>
      <c r="W11992" s="276"/>
    </row>
    <row r="11993" spans="19:23">
      <c r="S11993" s="275"/>
      <c r="T11993" s="274"/>
      <c r="W11993" s="276"/>
    </row>
    <row r="11994" spans="19:23">
      <c r="S11994" s="275"/>
      <c r="T11994" s="274"/>
      <c r="W11994" s="276"/>
    </row>
    <row r="11995" spans="19:23">
      <c r="S11995" s="275"/>
      <c r="T11995" s="274"/>
      <c r="W11995" s="276"/>
    </row>
    <row r="11996" spans="19:23">
      <c r="S11996" s="275"/>
      <c r="T11996" s="274"/>
      <c r="W11996" s="276"/>
    </row>
    <row r="11997" spans="19:23">
      <c r="S11997" s="275"/>
      <c r="T11997" s="274"/>
      <c r="W11997" s="276"/>
    </row>
    <row r="11998" spans="19:23">
      <c r="S11998" s="275"/>
      <c r="T11998" s="274"/>
      <c r="W11998" s="276"/>
    </row>
    <row r="11999" spans="19:23">
      <c r="S11999" s="275"/>
      <c r="T11999" s="274"/>
      <c r="W11999" s="276"/>
    </row>
    <row r="12000" spans="19:23">
      <c r="S12000" s="275"/>
      <c r="T12000" s="274"/>
      <c r="W12000" s="276"/>
    </row>
    <row r="12001" spans="19:23">
      <c r="S12001" s="275"/>
      <c r="T12001" s="274"/>
      <c r="W12001" s="276"/>
    </row>
    <row r="12002" spans="19:23">
      <c r="S12002" s="275"/>
      <c r="T12002" s="274"/>
      <c r="W12002" s="276"/>
    </row>
    <row r="12003" spans="19:23">
      <c r="S12003" s="275"/>
      <c r="T12003" s="274"/>
      <c r="W12003" s="276"/>
    </row>
    <row r="12004" spans="19:23">
      <c r="S12004" s="275"/>
      <c r="T12004" s="274"/>
      <c r="W12004" s="276"/>
    </row>
    <row r="12005" spans="19:23">
      <c r="S12005" s="275"/>
      <c r="T12005" s="274"/>
      <c r="W12005" s="276"/>
    </row>
    <row r="12006" spans="19:23">
      <c r="S12006" s="275"/>
      <c r="T12006" s="274"/>
      <c r="W12006" s="276"/>
    </row>
    <row r="12007" spans="19:23">
      <c r="S12007" s="275"/>
      <c r="T12007" s="274"/>
      <c r="W12007" s="276"/>
    </row>
    <row r="12008" spans="19:23">
      <c r="S12008" s="275"/>
      <c r="T12008" s="274"/>
      <c r="W12008" s="276"/>
    </row>
    <row r="12009" spans="19:23">
      <c r="S12009" s="275"/>
      <c r="T12009" s="274"/>
      <c r="W12009" s="276"/>
    </row>
    <row r="12010" spans="19:23">
      <c r="S12010" s="275"/>
      <c r="T12010" s="274"/>
      <c r="W12010" s="276"/>
    </row>
    <row r="12011" spans="19:23">
      <c r="S12011" s="275"/>
      <c r="T12011" s="274"/>
      <c r="W12011" s="276"/>
    </row>
    <row r="12012" spans="19:23">
      <c r="S12012" s="275"/>
      <c r="T12012" s="274"/>
      <c r="W12012" s="276"/>
    </row>
    <row r="12013" spans="19:23">
      <c r="S12013" s="275"/>
      <c r="T12013" s="274"/>
      <c r="W12013" s="276"/>
    </row>
    <row r="12014" spans="19:23">
      <c r="S12014" s="275"/>
      <c r="T12014" s="274"/>
      <c r="W12014" s="276"/>
    </row>
    <row r="12015" spans="19:23">
      <c r="S12015" s="275"/>
      <c r="T12015" s="274"/>
      <c r="W12015" s="276"/>
    </row>
    <row r="12016" spans="19:23">
      <c r="S12016" s="275"/>
      <c r="T12016" s="274"/>
      <c r="W12016" s="276"/>
    </row>
    <row r="12017" spans="19:23">
      <c r="S12017" s="275"/>
      <c r="T12017" s="274"/>
      <c r="W12017" s="276"/>
    </row>
    <row r="12018" spans="19:23">
      <c r="S12018" s="275"/>
      <c r="T12018" s="274"/>
      <c r="W12018" s="276"/>
    </row>
    <row r="12019" spans="19:23">
      <c r="S12019" s="275"/>
      <c r="T12019" s="274"/>
      <c r="W12019" s="276"/>
    </row>
    <row r="12020" spans="19:23">
      <c r="S12020" s="275"/>
      <c r="T12020" s="274"/>
      <c r="W12020" s="276"/>
    </row>
    <row r="12021" spans="19:23">
      <c r="S12021" s="275"/>
      <c r="T12021" s="274"/>
      <c r="W12021" s="276"/>
    </row>
    <row r="12022" spans="19:23">
      <c r="S12022" s="275"/>
      <c r="T12022" s="274"/>
      <c r="W12022" s="276"/>
    </row>
    <row r="12023" spans="19:23">
      <c r="S12023" s="275"/>
      <c r="T12023" s="274"/>
      <c r="W12023" s="276"/>
    </row>
    <row r="12024" spans="19:23">
      <c r="S12024" s="275"/>
      <c r="T12024" s="274"/>
      <c r="W12024" s="276"/>
    </row>
    <row r="12025" spans="19:23">
      <c r="S12025" s="275"/>
      <c r="T12025" s="274"/>
      <c r="W12025" s="276"/>
    </row>
    <row r="12026" spans="19:23">
      <c r="S12026" s="275"/>
      <c r="T12026" s="274"/>
      <c r="W12026" s="276"/>
    </row>
    <row r="12027" spans="19:23">
      <c r="S12027" s="275"/>
      <c r="T12027" s="274"/>
      <c r="W12027" s="276"/>
    </row>
    <row r="12028" spans="19:23">
      <c r="S12028" s="275"/>
      <c r="T12028" s="274"/>
      <c r="W12028" s="276"/>
    </row>
    <row r="12029" spans="19:23">
      <c r="S12029" s="275"/>
      <c r="T12029" s="274"/>
      <c r="W12029" s="276"/>
    </row>
    <row r="12030" spans="19:23">
      <c r="S12030" s="275"/>
      <c r="T12030" s="274"/>
      <c r="W12030" s="276"/>
    </row>
    <row r="12031" spans="19:23">
      <c r="S12031" s="275"/>
      <c r="T12031" s="274"/>
      <c r="W12031" s="276"/>
    </row>
    <row r="12032" spans="19:23">
      <c r="S12032" s="275"/>
      <c r="T12032" s="274"/>
      <c r="W12032" s="276"/>
    </row>
    <row r="12033" spans="19:23">
      <c r="S12033" s="275"/>
      <c r="T12033" s="274"/>
      <c r="W12033" s="276"/>
    </row>
    <row r="12034" spans="19:23">
      <c r="S12034" s="275"/>
      <c r="T12034" s="274"/>
      <c r="W12034" s="276"/>
    </row>
    <row r="12035" spans="19:23">
      <c r="S12035" s="275"/>
      <c r="T12035" s="274"/>
      <c r="W12035" s="276"/>
    </row>
    <row r="12036" spans="19:23">
      <c r="S12036" s="275"/>
      <c r="T12036" s="274"/>
      <c r="W12036" s="276"/>
    </row>
    <row r="12037" spans="19:23">
      <c r="S12037" s="275"/>
      <c r="T12037" s="274"/>
      <c r="W12037" s="276"/>
    </row>
    <row r="12038" spans="19:23">
      <c r="S12038" s="275"/>
      <c r="T12038" s="274"/>
      <c r="W12038" s="276"/>
    </row>
    <row r="12039" spans="19:23">
      <c r="S12039" s="275"/>
      <c r="T12039" s="274"/>
      <c r="W12039" s="276"/>
    </row>
    <row r="12040" spans="19:23">
      <c r="S12040" s="275"/>
      <c r="T12040" s="274"/>
      <c r="W12040" s="276"/>
    </row>
    <row r="12041" spans="19:23">
      <c r="S12041" s="275"/>
      <c r="T12041" s="274"/>
      <c r="W12041" s="276"/>
    </row>
    <row r="12042" spans="19:23">
      <c r="S12042" s="275"/>
      <c r="T12042" s="274"/>
      <c r="W12042" s="276"/>
    </row>
    <row r="12043" spans="19:23">
      <c r="S12043" s="275"/>
      <c r="T12043" s="274"/>
      <c r="W12043" s="276"/>
    </row>
    <row r="12044" spans="19:23">
      <c r="S12044" s="275"/>
      <c r="T12044" s="274"/>
      <c r="W12044" s="276"/>
    </row>
    <row r="12045" spans="19:23">
      <c r="S12045" s="275"/>
      <c r="T12045" s="274"/>
      <c r="W12045" s="276"/>
    </row>
    <row r="12046" spans="19:23">
      <c r="S12046" s="275"/>
      <c r="T12046" s="274"/>
      <c r="W12046" s="276"/>
    </row>
    <row r="12047" spans="19:23">
      <c r="S12047" s="275"/>
      <c r="T12047" s="274"/>
      <c r="W12047" s="276"/>
    </row>
    <row r="12048" spans="19:23">
      <c r="S12048" s="275"/>
      <c r="T12048" s="274"/>
      <c r="W12048" s="276"/>
    </row>
    <row r="12049" spans="19:23">
      <c r="S12049" s="275"/>
      <c r="T12049" s="274"/>
      <c r="W12049" s="276"/>
    </row>
    <row r="12050" spans="19:23">
      <c r="S12050" s="275"/>
      <c r="T12050" s="274"/>
      <c r="W12050" s="276"/>
    </row>
    <row r="12051" spans="19:23">
      <c r="S12051" s="275"/>
      <c r="T12051" s="274"/>
      <c r="W12051" s="276"/>
    </row>
    <row r="12052" spans="19:23">
      <c r="S12052" s="275"/>
      <c r="T12052" s="274"/>
      <c r="W12052" s="276"/>
    </row>
    <row r="12053" spans="19:23">
      <c r="S12053" s="275"/>
      <c r="T12053" s="274"/>
      <c r="W12053" s="276"/>
    </row>
    <row r="12054" spans="19:23">
      <c r="S12054" s="275"/>
      <c r="T12054" s="274"/>
      <c r="W12054" s="276"/>
    </row>
    <row r="12055" spans="19:23">
      <c r="S12055" s="275"/>
      <c r="T12055" s="274"/>
      <c r="W12055" s="276"/>
    </row>
    <row r="12056" spans="19:23">
      <c r="S12056" s="275"/>
      <c r="T12056" s="274"/>
      <c r="W12056" s="276"/>
    </row>
    <row r="12057" spans="19:23">
      <c r="S12057" s="275"/>
      <c r="T12057" s="274"/>
      <c r="W12057" s="276"/>
    </row>
    <row r="12058" spans="19:23">
      <c r="S12058" s="275"/>
      <c r="T12058" s="274"/>
      <c r="W12058" s="276"/>
    </row>
    <row r="12059" spans="19:23">
      <c r="S12059" s="275"/>
      <c r="T12059" s="274"/>
      <c r="W12059" s="276"/>
    </row>
    <row r="12060" spans="19:23">
      <c r="S12060" s="275"/>
      <c r="T12060" s="274"/>
      <c r="W12060" s="276"/>
    </row>
    <row r="12061" spans="19:23">
      <c r="S12061" s="275"/>
      <c r="T12061" s="274"/>
      <c r="W12061" s="276"/>
    </row>
    <row r="12062" spans="19:23">
      <c r="S12062" s="275"/>
      <c r="T12062" s="274"/>
      <c r="W12062" s="276"/>
    </row>
    <row r="12063" spans="19:23">
      <c r="S12063" s="275"/>
      <c r="T12063" s="274"/>
      <c r="W12063" s="276"/>
    </row>
    <row r="12064" spans="19:23">
      <c r="S12064" s="275"/>
      <c r="T12064" s="274"/>
      <c r="W12064" s="276"/>
    </row>
    <row r="12065" spans="19:23">
      <c r="S12065" s="275"/>
      <c r="T12065" s="274"/>
      <c r="W12065" s="276"/>
    </row>
    <row r="12066" spans="19:23">
      <c r="S12066" s="275"/>
      <c r="T12066" s="274"/>
      <c r="W12066" s="276"/>
    </row>
    <row r="12067" spans="19:23">
      <c r="S12067" s="275"/>
      <c r="T12067" s="274"/>
      <c r="W12067" s="276"/>
    </row>
    <row r="12068" spans="19:23">
      <c r="S12068" s="275"/>
      <c r="T12068" s="274"/>
      <c r="W12068" s="276"/>
    </row>
    <row r="12069" spans="19:23">
      <c r="S12069" s="275"/>
      <c r="T12069" s="274"/>
      <c r="W12069" s="276"/>
    </row>
    <row r="12070" spans="19:23">
      <c r="S12070" s="275"/>
      <c r="T12070" s="274"/>
      <c r="W12070" s="276"/>
    </row>
    <row r="12071" spans="19:23">
      <c r="S12071" s="275"/>
      <c r="T12071" s="274"/>
      <c r="W12071" s="276"/>
    </row>
    <row r="12072" spans="19:23">
      <c r="S12072" s="275"/>
      <c r="T12072" s="274"/>
      <c r="W12072" s="276"/>
    </row>
    <row r="12073" spans="19:23">
      <c r="S12073" s="275"/>
      <c r="T12073" s="274"/>
      <c r="W12073" s="276"/>
    </row>
    <row r="12074" spans="19:23">
      <c r="S12074" s="275"/>
      <c r="T12074" s="274"/>
      <c r="W12074" s="276"/>
    </row>
    <row r="12075" spans="19:23">
      <c r="S12075" s="275"/>
      <c r="T12075" s="274"/>
      <c r="W12075" s="276"/>
    </row>
    <row r="12076" spans="19:23">
      <c r="S12076" s="275"/>
      <c r="T12076" s="274"/>
      <c r="W12076" s="276"/>
    </row>
    <row r="12077" spans="19:23">
      <c r="S12077" s="275"/>
      <c r="T12077" s="274"/>
      <c r="W12077" s="276"/>
    </row>
    <row r="12078" spans="19:23">
      <c r="S12078" s="275"/>
      <c r="T12078" s="274"/>
      <c r="W12078" s="276"/>
    </row>
    <row r="12079" spans="19:23">
      <c r="S12079" s="275"/>
      <c r="T12079" s="274"/>
      <c r="W12079" s="276"/>
    </row>
    <row r="12080" spans="19:23">
      <c r="S12080" s="275"/>
      <c r="T12080" s="274"/>
      <c r="W12080" s="276"/>
    </row>
    <row r="12081" spans="19:23">
      <c r="S12081" s="275"/>
      <c r="T12081" s="274"/>
      <c r="W12081" s="276"/>
    </row>
    <row r="12082" spans="19:23">
      <c r="S12082" s="275"/>
      <c r="T12082" s="274"/>
      <c r="W12082" s="276"/>
    </row>
    <row r="12083" spans="19:23">
      <c r="S12083" s="275"/>
      <c r="T12083" s="274"/>
      <c r="W12083" s="276"/>
    </row>
    <row r="12084" spans="19:23">
      <c r="S12084" s="275"/>
      <c r="T12084" s="274"/>
      <c r="W12084" s="276"/>
    </row>
    <row r="12085" spans="19:23">
      <c r="S12085" s="275"/>
      <c r="T12085" s="274"/>
      <c r="W12085" s="276"/>
    </row>
    <row r="12086" spans="19:23">
      <c r="S12086" s="275"/>
      <c r="T12086" s="274"/>
      <c r="W12086" s="276"/>
    </row>
    <row r="12087" spans="19:23">
      <c r="S12087" s="275"/>
      <c r="T12087" s="274"/>
      <c r="W12087" s="276"/>
    </row>
    <row r="12088" spans="19:23">
      <c r="S12088" s="275"/>
      <c r="T12088" s="274"/>
      <c r="W12088" s="276"/>
    </row>
    <row r="12089" spans="19:23">
      <c r="S12089" s="275"/>
      <c r="T12089" s="274"/>
      <c r="W12089" s="276"/>
    </row>
    <row r="12090" spans="19:23">
      <c r="S12090" s="275"/>
      <c r="T12090" s="274"/>
      <c r="W12090" s="276"/>
    </row>
    <row r="12091" spans="19:23">
      <c r="S12091" s="275"/>
      <c r="T12091" s="274"/>
      <c r="W12091" s="276"/>
    </row>
    <row r="12092" spans="19:23">
      <c r="S12092" s="275"/>
      <c r="T12092" s="274"/>
      <c r="W12092" s="276"/>
    </row>
    <row r="12093" spans="19:23">
      <c r="S12093" s="275"/>
      <c r="T12093" s="274"/>
      <c r="W12093" s="276"/>
    </row>
    <row r="12094" spans="19:23">
      <c r="S12094" s="275"/>
      <c r="T12094" s="274"/>
      <c r="W12094" s="276"/>
    </row>
    <row r="12095" spans="19:23">
      <c r="S12095" s="275"/>
      <c r="T12095" s="274"/>
      <c r="W12095" s="276"/>
    </row>
    <row r="12096" spans="19:23">
      <c r="S12096" s="275"/>
      <c r="T12096" s="274"/>
      <c r="W12096" s="276"/>
    </row>
    <row r="12097" spans="19:23">
      <c r="S12097" s="275"/>
      <c r="T12097" s="274"/>
      <c r="W12097" s="276"/>
    </row>
    <row r="12098" spans="19:23">
      <c r="S12098" s="275"/>
      <c r="T12098" s="274"/>
      <c r="W12098" s="276"/>
    </row>
    <row r="12099" spans="19:23">
      <c r="S12099" s="275"/>
      <c r="T12099" s="274"/>
      <c r="W12099" s="276"/>
    </row>
    <row r="12100" spans="19:23">
      <c r="S12100" s="275"/>
      <c r="T12100" s="274"/>
      <c r="W12100" s="276"/>
    </row>
    <row r="12101" spans="19:23">
      <c r="S12101" s="275"/>
      <c r="T12101" s="274"/>
      <c r="W12101" s="276"/>
    </row>
    <row r="12102" spans="19:23">
      <c r="S12102" s="275"/>
      <c r="T12102" s="274"/>
      <c r="W12102" s="276"/>
    </row>
    <row r="12103" spans="19:23">
      <c r="S12103" s="275"/>
      <c r="T12103" s="274"/>
      <c r="W12103" s="276"/>
    </row>
    <row r="12104" spans="19:23">
      <c r="S12104" s="275"/>
      <c r="T12104" s="274"/>
      <c r="W12104" s="276"/>
    </row>
    <row r="12105" spans="19:23">
      <c r="S12105" s="275"/>
      <c r="T12105" s="274"/>
      <c r="W12105" s="276"/>
    </row>
    <row r="12106" spans="19:23">
      <c r="S12106" s="275"/>
      <c r="T12106" s="274"/>
      <c r="W12106" s="276"/>
    </row>
    <row r="12107" spans="19:23">
      <c r="S12107" s="275"/>
      <c r="T12107" s="274"/>
      <c r="W12107" s="276"/>
    </row>
    <row r="12108" spans="19:23">
      <c r="S12108" s="275"/>
      <c r="T12108" s="274"/>
      <c r="W12108" s="276"/>
    </row>
    <row r="12109" spans="19:23">
      <c r="S12109" s="275"/>
      <c r="T12109" s="274"/>
      <c r="W12109" s="276"/>
    </row>
    <row r="12110" spans="19:23">
      <c r="S12110" s="275"/>
      <c r="T12110" s="274"/>
      <c r="W12110" s="276"/>
    </row>
    <row r="12111" spans="19:23">
      <c r="S12111" s="275"/>
      <c r="T12111" s="274"/>
      <c r="W12111" s="276"/>
    </row>
    <row r="12112" spans="19:23">
      <c r="S12112" s="275"/>
      <c r="T12112" s="274"/>
      <c r="W12112" s="276"/>
    </row>
    <row r="12113" spans="19:23">
      <c r="S12113" s="275"/>
      <c r="T12113" s="274"/>
      <c r="W12113" s="276"/>
    </row>
    <row r="12114" spans="19:23">
      <c r="S12114" s="275"/>
      <c r="T12114" s="274"/>
      <c r="W12114" s="276"/>
    </row>
    <row r="12115" spans="19:23">
      <c r="S12115" s="275"/>
      <c r="T12115" s="274"/>
      <c r="W12115" s="276"/>
    </row>
    <row r="12116" spans="19:23">
      <c r="S12116" s="275"/>
      <c r="T12116" s="274"/>
      <c r="W12116" s="276"/>
    </row>
    <row r="12117" spans="19:23">
      <c r="S12117" s="275"/>
      <c r="T12117" s="274"/>
      <c r="W12117" s="276"/>
    </row>
    <row r="12118" spans="19:23">
      <c r="S12118" s="275"/>
      <c r="T12118" s="274"/>
      <c r="W12118" s="276"/>
    </row>
    <row r="12119" spans="19:23">
      <c r="S12119" s="275"/>
      <c r="T12119" s="274"/>
      <c r="W12119" s="276"/>
    </row>
    <row r="12120" spans="19:23">
      <c r="S12120" s="275"/>
      <c r="T12120" s="274"/>
      <c r="W12120" s="276"/>
    </row>
    <row r="12121" spans="19:23">
      <c r="S12121" s="275"/>
      <c r="T12121" s="274"/>
      <c r="W12121" s="276"/>
    </row>
    <row r="12122" spans="19:23">
      <c r="S12122" s="275"/>
      <c r="T12122" s="274"/>
      <c r="W12122" s="276"/>
    </row>
    <row r="12123" spans="19:23">
      <c r="S12123" s="275"/>
      <c r="T12123" s="274"/>
      <c r="W12123" s="276"/>
    </row>
    <row r="12124" spans="19:23">
      <c r="S12124" s="275"/>
      <c r="T12124" s="274"/>
      <c r="W12124" s="276"/>
    </row>
    <row r="12125" spans="19:23">
      <c r="S12125" s="275"/>
      <c r="T12125" s="274"/>
      <c r="W12125" s="276"/>
    </row>
    <row r="12126" spans="19:23">
      <c r="S12126" s="275"/>
      <c r="T12126" s="274"/>
      <c r="W12126" s="276"/>
    </row>
    <row r="12127" spans="19:23">
      <c r="S12127" s="275"/>
      <c r="T12127" s="274"/>
      <c r="W12127" s="276"/>
    </row>
    <row r="12128" spans="19:23">
      <c r="S12128" s="275"/>
      <c r="T12128" s="274"/>
      <c r="W12128" s="276"/>
    </row>
    <row r="12129" spans="19:23">
      <c r="S12129" s="275"/>
      <c r="T12129" s="274"/>
      <c r="W12129" s="276"/>
    </row>
    <row r="12130" spans="19:23">
      <c r="S12130" s="275"/>
      <c r="T12130" s="274"/>
      <c r="W12130" s="276"/>
    </row>
    <row r="12131" spans="19:23">
      <c r="S12131" s="275"/>
      <c r="T12131" s="274"/>
      <c r="W12131" s="276"/>
    </row>
    <row r="12132" spans="19:23">
      <c r="S12132" s="275"/>
      <c r="T12132" s="274"/>
      <c r="W12132" s="276"/>
    </row>
    <row r="12133" spans="19:23">
      <c r="S12133" s="275"/>
      <c r="T12133" s="274"/>
      <c r="W12133" s="276"/>
    </row>
    <row r="12134" spans="19:23">
      <c r="S12134" s="275"/>
      <c r="T12134" s="274"/>
      <c r="W12134" s="276"/>
    </row>
    <row r="12135" spans="19:23">
      <c r="S12135" s="275"/>
      <c r="T12135" s="274"/>
      <c r="W12135" s="276"/>
    </row>
    <row r="12136" spans="19:23">
      <c r="S12136" s="275"/>
      <c r="T12136" s="274"/>
      <c r="W12136" s="276"/>
    </row>
    <row r="12137" spans="19:23">
      <c r="S12137" s="275"/>
      <c r="T12137" s="274"/>
      <c r="W12137" s="276"/>
    </row>
    <row r="12138" spans="19:23">
      <c r="S12138" s="275"/>
      <c r="T12138" s="274"/>
      <c r="W12138" s="276"/>
    </row>
    <row r="12139" spans="19:23">
      <c r="S12139" s="275"/>
      <c r="T12139" s="274"/>
      <c r="W12139" s="276"/>
    </row>
    <row r="12140" spans="19:23">
      <c r="S12140" s="275"/>
      <c r="T12140" s="274"/>
      <c r="W12140" s="276"/>
    </row>
    <row r="12141" spans="19:23">
      <c r="S12141" s="275"/>
      <c r="T12141" s="274"/>
      <c r="W12141" s="276"/>
    </row>
    <row r="12142" spans="19:23">
      <c r="S12142" s="275"/>
      <c r="T12142" s="274"/>
      <c r="W12142" s="276"/>
    </row>
    <row r="12143" spans="19:23">
      <c r="S12143" s="275"/>
      <c r="T12143" s="274"/>
      <c r="W12143" s="276"/>
    </row>
    <row r="12144" spans="19:23">
      <c r="S12144" s="275"/>
      <c r="T12144" s="274"/>
      <c r="W12144" s="276"/>
    </row>
    <row r="12145" spans="19:23">
      <c r="S12145" s="275"/>
      <c r="T12145" s="274"/>
      <c r="W12145" s="276"/>
    </row>
    <row r="12146" spans="19:23">
      <c r="S12146" s="275"/>
      <c r="T12146" s="274"/>
      <c r="W12146" s="276"/>
    </row>
    <row r="12147" spans="19:23">
      <c r="S12147" s="275"/>
      <c r="T12147" s="274"/>
      <c r="W12147" s="276"/>
    </row>
    <row r="12148" spans="19:23">
      <c r="S12148" s="275"/>
      <c r="T12148" s="274"/>
      <c r="W12148" s="276"/>
    </row>
    <row r="12149" spans="19:23">
      <c r="S12149" s="275"/>
      <c r="T12149" s="274"/>
      <c r="W12149" s="276"/>
    </row>
    <row r="12150" spans="19:23">
      <c r="S12150" s="275"/>
      <c r="T12150" s="274"/>
      <c r="W12150" s="276"/>
    </row>
    <row r="12151" spans="19:23">
      <c r="S12151" s="275"/>
      <c r="T12151" s="274"/>
      <c r="W12151" s="276"/>
    </row>
    <row r="12152" spans="19:23">
      <c r="S12152" s="275"/>
      <c r="T12152" s="274"/>
      <c r="W12152" s="276"/>
    </row>
    <row r="12153" spans="19:23">
      <c r="S12153" s="275"/>
      <c r="T12153" s="274"/>
      <c r="W12153" s="276"/>
    </row>
    <row r="12154" spans="19:23">
      <c r="S12154" s="275"/>
      <c r="T12154" s="274"/>
      <c r="W12154" s="276"/>
    </row>
    <row r="12155" spans="19:23">
      <c r="S12155" s="275"/>
      <c r="T12155" s="274"/>
      <c r="W12155" s="276"/>
    </row>
    <row r="12156" spans="19:23">
      <c r="S12156" s="275"/>
      <c r="T12156" s="274"/>
      <c r="W12156" s="276"/>
    </row>
    <row r="12157" spans="19:23">
      <c r="S12157" s="275"/>
      <c r="T12157" s="274"/>
      <c r="W12157" s="276"/>
    </row>
    <row r="12158" spans="19:23">
      <c r="S12158" s="275"/>
      <c r="T12158" s="274"/>
      <c r="W12158" s="276"/>
    </row>
    <row r="12159" spans="19:23">
      <c r="S12159" s="275"/>
      <c r="T12159" s="274"/>
      <c r="W12159" s="276"/>
    </row>
    <row r="12160" spans="19:23">
      <c r="S12160" s="275"/>
      <c r="T12160" s="274"/>
      <c r="W12160" s="276"/>
    </row>
    <row r="12161" spans="19:23">
      <c r="S12161" s="275"/>
      <c r="T12161" s="274"/>
      <c r="W12161" s="276"/>
    </row>
    <row r="12162" spans="19:23">
      <c r="S12162" s="275"/>
      <c r="T12162" s="274"/>
      <c r="W12162" s="276"/>
    </row>
    <row r="12163" spans="19:23">
      <c r="S12163" s="275"/>
      <c r="T12163" s="274"/>
      <c r="W12163" s="276"/>
    </row>
    <row r="12164" spans="19:23">
      <c r="S12164" s="275"/>
      <c r="T12164" s="274"/>
      <c r="W12164" s="276"/>
    </row>
    <row r="12165" spans="19:23">
      <c r="S12165" s="275"/>
      <c r="T12165" s="274"/>
      <c r="W12165" s="276"/>
    </row>
    <row r="12166" spans="19:23">
      <c r="S12166" s="275"/>
      <c r="T12166" s="274"/>
      <c r="W12166" s="276"/>
    </row>
    <row r="12167" spans="19:23">
      <c r="S12167" s="275"/>
      <c r="T12167" s="274"/>
      <c r="W12167" s="276"/>
    </row>
    <row r="12168" spans="19:23">
      <c r="S12168" s="275"/>
      <c r="T12168" s="274"/>
      <c r="W12168" s="276"/>
    </row>
    <row r="12169" spans="19:23">
      <c r="S12169" s="275"/>
      <c r="T12169" s="274"/>
      <c r="W12169" s="276"/>
    </row>
    <row r="12170" spans="19:23">
      <c r="S12170" s="275"/>
      <c r="T12170" s="274"/>
      <c r="W12170" s="276"/>
    </row>
    <row r="12171" spans="19:23">
      <c r="S12171" s="275"/>
      <c r="T12171" s="274"/>
      <c r="W12171" s="276"/>
    </row>
    <row r="12172" spans="19:23">
      <c r="S12172" s="275"/>
      <c r="T12172" s="274"/>
      <c r="W12172" s="276"/>
    </row>
    <row r="12173" spans="19:23">
      <c r="S12173" s="275"/>
      <c r="T12173" s="274"/>
      <c r="W12173" s="276"/>
    </row>
    <row r="12174" spans="19:23">
      <c r="S12174" s="275"/>
      <c r="T12174" s="274"/>
      <c r="W12174" s="276"/>
    </row>
    <row r="12175" spans="19:23">
      <c r="S12175" s="275"/>
      <c r="T12175" s="274"/>
      <c r="W12175" s="276"/>
    </row>
    <row r="12176" spans="19:23">
      <c r="S12176" s="275"/>
      <c r="T12176" s="274"/>
      <c r="W12176" s="276"/>
    </row>
    <row r="12177" spans="19:23">
      <c r="S12177" s="275"/>
      <c r="T12177" s="274"/>
      <c r="W12177" s="276"/>
    </row>
    <row r="12178" spans="19:23">
      <c r="S12178" s="275"/>
      <c r="T12178" s="274"/>
      <c r="W12178" s="276"/>
    </row>
    <row r="12179" spans="19:23">
      <c r="S12179" s="275"/>
      <c r="T12179" s="274"/>
      <c r="W12179" s="276"/>
    </row>
    <row r="12180" spans="19:23">
      <c r="S12180" s="275"/>
      <c r="T12180" s="274"/>
      <c r="W12180" s="276"/>
    </row>
    <row r="12181" spans="19:23">
      <c r="S12181" s="275"/>
      <c r="T12181" s="274"/>
      <c r="W12181" s="276"/>
    </row>
    <row r="12182" spans="19:23">
      <c r="S12182" s="275"/>
      <c r="T12182" s="274"/>
      <c r="W12182" s="276"/>
    </row>
    <row r="12183" spans="19:23">
      <c r="S12183" s="275"/>
      <c r="T12183" s="274"/>
      <c r="W12183" s="276"/>
    </row>
    <row r="12184" spans="19:23">
      <c r="S12184" s="275"/>
      <c r="T12184" s="274"/>
      <c r="W12184" s="276"/>
    </row>
    <row r="12185" spans="19:23">
      <c r="S12185" s="275"/>
      <c r="T12185" s="274"/>
      <c r="W12185" s="276"/>
    </row>
    <row r="12186" spans="19:23">
      <c r="S12186" s="275"/>
      <c r="T12186" s="274"/>
      <c r="W12186" s="276"/>
    </row>
    <row r="12187" spans="19:23">
      <c r="S12187" s="275"/>
      <c r="T12187" s="274"/>
      <c r="W12187" s="276"/>
    </row>
    <row r="12188" spans="19:23">
      <c r="S12188" s="275"/>
      <c r="T12188" s="274"/>
      <c r="W12188" s="276"/>
    </row>
    <row r="12189" spans="19:23">
      <c r="S12189" s="275"/>
      <c r="T12189" s="274"/>
      <c r="W12189" s="276"/>
    </row>
    <row r="12190" spans="19:23">
      <c r="S12190" s="275"/>
      <c r="T12190" s="274"/>
      <c r="W12190" s="276"/>
    </row>
    <row r="12191" spans="19:23">
      <c r="S12191" s="275"/>
      <c r="T12191" s="274"/>
      <c r="W12191" s="276"/>
    </row>
    <row r="12192" spans="19:23">
      <c r="S12192" s="275"/>
      <c r="T12192" s="274"/>
      <c r="W12192" s="276"/>
    </row>
    <row r="12193" spans="19:23">
      <c r="S12193" s="275"/>
      <c r="T12193" s="274"/>
      <c r="W12193" s="276"/>
    </row>
    <row r="12194" spans="19:23">
      <c r="S12194" s="275"/>
      <c r="T12194" s="274"/>
      <c r="W12194" s="276"/>
    </row>
    <row r="12195" spans="19:23">
      <c r="S12195" s="275"/>
      <c r="T12195" s="274"/>
      <c r="W12195" s="276"/>
    </row>
    <row r="12196" spans="19:23">
      <c r="S12196" s="275"/>
      <c r="T12196" s="274"/>
      <c r="W12196" s="276"/>
    </row>
    <row r="12197" spans="19:23">
      <c r="S12197" s="275"/>
      <c r="T12197" s="274"/>
      <c r="W12197" s="276"/>
    </row>
    <row r="12198" spans="19:23">
      <c r="S12198" s="275"/>
      <c r="T12198" s="274"/>
      <c r="W12198" s="276"/>
    </row>
    <row r="12199" spans="19:23">
      <c r="S12199" s="275"/>
      <c r="T12199" s="274"/>
      <c r="W12199" s="276"/>
    </row>
    <row r="12200" spans="19:23">
      <c r="S12200" s="275"/>
      <c r="T12200" s="274"/>
      <c r="W12200" s="276"/>
    </row>
    <row r="12201" spans="19:23">
      <c r="S12201" s="275"/>
      <c r="T12201" s="274"/>
      <c r="W12201" s="276"/>
    </row>
    <row r="12202" spans="19:23">
      <c r="S12202" s="275"/>
      <c r="T12202" s="274"/>
      <c r="W12202" s="276"/>
    </row>
    <row r="12203" spans="19:23">
      <c r="S12203" s="275"/>
      <c r="T12203" s="274"/>
      <c r="W12203" s="276"/>
    </row>
    <row r="12204" spans="19:23">
      <c r="S12204" s="275"/>
      <c r="T12204" s="274"/>
      <c r="W12204" s="276"/>
    </row>
    <row r="12205" spans="19:23">
      <c r="S12205" s="275"/>
      <c r="T12205" s="274"/>
      <c r="W12205" s="276"/>
    </row>
    <row r="12206" spans="19:23">
      <c r="S12206" s="275"/>
      <c r="T12206" s="274"/>
      <c r="W12206" s="276"/>
    </row>
    <row r="12207" spans="19:23">
      <c r="S12207" s="275"/>
      <c r="T12207" s="274"/>
      <c r="W12207" s="276"/>
    </row>
    <row r="12208" spans="19:23">
      <c r="S12208" s="275"/>
      <c r="T12208" s="274"/>
      <c r="W12208" s="276"/>
    </row>
    <row r="12209" spans="19:23">
      <c r="S12209" s="275"/>
      <c r="T12209" s="274"/>
      <c r="W12209" s="276"/>
    </row>
    <row r="12210" spans="19:23">
      <c r="S12210" s="275"/>
      <c r="T12210" s="274"/>
      <c r="W12210" s="276"/>
    </row>
    <row r="12211" spans="19:23">
      <c r="S12211" s="275"/>
      <c r="T12211" s="274"/>
      <c r="W12211" s="276"/>
    </row>
    <row r="12212" spans="19:23">
      <c r="S12212" s="275"/>
      <c r="T12212" s="274"/>
      <c r="W12212" s="276"/>
    </row>
    <row r="12213" spans="19:23">
      <c r="S12213" s="275"/>
      <c r="T12213" s="274"/>
      <c r="W12213" s="276"/>
    </row>
    <row r="12214" spans="19:23">
      <c r="S12214" s="275"/>
      <c r="T12214" s="274"/>
      <c r="W12214" s="276"/>
    </row>
    <row r="12215" spans="19:23">
      <c r="S12215" s="275"/>
      <c r="T12215" s="274"/>
      <c r="W12215" s="276"/>
    </row>
    <row r="12216" spans="19:23">
      <c r="S12216" s="275"/>
      <c r="T12216" s="274"/>
      <c r="W12216" s="276"/>
    </row>
    <row r="12217" spans="19:23">
      <c r="S12217" s="275"/>
      <c r="T12217" s="274"/>
      <c r="W12217" s="276"/>
    </row>
    <row r="12218" spans="19:23">
      <c r="S12218" s="275"/>
      <c r="T12218" s="274"/>
      <c r="W12218" s="276"/>
    </row>
    <row r="12219" spans="19:23">
      <c r="S12219" s="275"/>
      <c r="T12219" s="274"/>
      <c r="W12219" s="276"/>
    </row>
    <row r="12220" spans="19:23">
      <c r="S12220" s="275"/>
      <c r="T12220" s="274"/>
      <c r="W12220" s="276"/>
    </row>
    <row r="12221" spans="19:23">
      <c r="S12221" s="275"/>
      <c r="T12221" s="274"/>
      <c r="W12221" s="276"/>
    </row>
    <row r="12222" spans="19:23">
      <c r="S12222" s="275"/>
      <c r="T12222" s="274"/>
      <c r="W12222" s="276"/>
    </row>
    <row r="12223" spans="19:23">
      <c r="S12223" s="275"/>
      <c r="T12223" s="274"/>
      <c r="W12223" s="276"/>
    </row>
    <row r="12224" spans="19:23">
      <c r="S12224" s="275"/>
      <c r="T12224" s="274"/>
      <c r="W12224" s="276"/>
    </row>
    <row r="12225" spans="19:23">
      <c r="S12225" s="275"/>
      <c r="T12225" s="274"/>
      <c r="W12225" s="276"/>
    </row>
    <row r="12226" spans="19:23">
      <c r="S12226" s="275"/>
      <c r="T12226" s="274"/>
      <c r="W12226" s="276"/>
    </row>
    <row r="12227" spans="19:23">
      <c r="S12227" s="275"/>
      <c r="T12227" s="274"/>
      <c r="W12227" s="276"/>
    </row>
    <row r="12228" spans="19:23">
      <c r="S12228" s="275"/>
      <c r="T12228" s="274"/>
      <c r="W12228" s="276"/>
    </row>
    <row r="12229" spans="19:23">
      <c r="S12229" s="275"/>
      <c r="T12229" s="274"/>
      <c r="W12229" s="276"/>
    </row>
    <row r="12230" spans="19:23">
      <c r="S12230" s="275"/>
      <c r="T12230" s="274"/>
      <c r="W12230" s="276"/>
    </row>
    <row r="12231" spans="19:23">
      <c r="S12231" s="275"/>
      <c r="T12231" s="274"/>
      <c r="W12231" s="276"/>
    </row>
    <row r="12232" spans="19:23">
      <c r="S12232" s="275"/>
      <c r="T12232" s="274"/>
      <c r="W12232" s="276"/>
    </row>
    <row r="12233" spans="19:23">
      <c r="S12233" s="275"/>
      <c r="T12233" s="274"/>
      <c r="W12233" s="276"/>
    </row>
    <row r="12234" spans="19:23">
      <c r="S12234" s="275"/>
      <c r="T12234" s="274"/>
      <c r="W12234" s="276"/>
    </row>
    <row r="12235" spans="19:23">
      <c r="S12235" s="275"/>
      <c r="T12235" s="274"/>
      <c r="W12235" s="276"/>
    </row>
    <row r="12236" spans="19:23">
      <c r="S12236" s="275"/>
      <c r="T12236" s="274"/>
      <c r="W12236" s="276"/>
    </row>
    <row r="12237" spans="19:23">
      <c r="S12237" s="275"/>
      <c r="T12237" s="274"/>
      <c r="W12237" s="276"/>
    </row>
    <row r="12238" spans="19:23">
      <c r="S12238" s="275"/>
      <c r="T12238" s="274"/>
      <c r="W12238" s="276"/>
    </row>
    <row r="12239" spans="19:23">
      <c r="S12239" s="275"/>
      <c r="T12239" s="274"/>
      <c r="W12239" s="276"/>
    </row>
    <row r="12240" spans="19:23">
      <c r="S12240" s="275"/>
      <c r="T12240" s="274"/>
      <c r="W12240" s="276"/>
    </row>
    <row r="12241" spans="19:23">
      <c r="S12241" s="275"/>
      <c r="T12241" s="274"/>
      <c r="W12241" s="276"/>
    </row>
    <row r="12242" spans="19:23">
      <c r="S12242" s="275"/>
      <c r="T12242" s="274"/>
      <c r="W12242" s="276"/>
    </row>
    <row r="12243" spans="19:23">
      <c r="S12243" s="275"/>
      <c r="T12243" s="274"/>
      <c r="W12243" s="276"/>
    </row>
    <row r="12244" spans="19:23">
      <c r="S12244" s="275"/>
      <c r="T12244" s="274"/>
      <c r="W12244" s="276"/>
    </row>
    <row r="12245" spans="19:23">
      <c r="S12245" s="275"/>
      <c r="T12245" s="274"/>
      <c r="W12245" s="276"/>
    </row>
    <row r="12246" spans="19:23">
      <c r="S12246" s="275"/>
      <c r="T12246" s="274"/>
      <c r="W12246" s="276"/>
    </row>
    <row r="12247" spans="19:23">
      <c r="S12247" s="275"/>
      <c r="T12247" s="274"/>
      <c r="W12247" s="276"/>
    </row>
    <row r="12248" spans="19:23">
      <c r="S12248" s="275"/>
      <c r="T12248" s="274"/>
      <c r="W12248" s="276"/>
    </row>
    <row r="12249" spans="19:23">
      <c r="S12249" s="275"/>
      <c r="T12249" s="274"/>
      <c r="W12249" s="276"/>
    </row>
    <row r="12250" spans="19:23">
      <c r="S12250" s="275"/>
      <c r="T12250" s="274"/>
      <c r="W12250" s="276"/>
    </row>
    <row r="12251" spans="19:23">
      <c r="S12251" s="275"/>
      <c r="T12251" s="274"/>
      <c r="W12251" s="276"/>
    </row>
    <row r="12252" spans="19:23">
      <c r="S12252" s="275"/>
      <c r="T12252" s="274"/>
      <c r="W12252" s="276"/>
    </row>
    <row r="12253" spans="19:23">
      <c r="S12253" s="275"/>
      <c r="T12253" s="274"/>
      <c r="W12253" s="276"/>
    </row>
    <row r="12254" spans="19:23">
      <c r="S12254" s="275"/>
      <c r="T12254" s="274"/>
      <c r="W12254" s="276"/>
    </row>
    <row r="12255" spans="19:23">
      <c r="S12255" s="275"/>
      <c r="T12255" s="274"/>
      <c r="W12255" s="276"/>
    </row>
    <row r="12256" spans="19:23">
      <c r="S12256" s="275"/>
      <c r="T12256" s="274"/>
      <c r="W12256" s="276"/>
    </row>
    <row r="12257" spans="19:23">
      <c r="S12257" s="275"/>
      <c r="T12257" s="274"/>
      <c r="W12257" s="276"/>
    </row>
    <row r="12258" spans="19:23">
      <c r="S12258" s="275"/>
      <c r="T12258" s="274"/>
      <c r="W12258" s="276"/>
    </row>
    <row r="12259" spans="19:23">
      <c r="S12259" s="275"/>
      <c r="T12259" s="274"/>
      <c r="W12259" s="276"/>
    </row>
    <row r="12260" spans="19:23">
      <c r="S12260" s="275"/>
      <c r="T12260" s="274"/>
      <c r="W12260" s="276"/>
    </row>
    <row r="12261" spans="19:23">
      <c r="S12261" s="275"/>
      <c r="T12261" s="274"/>
      <c r="W12261" s="276"/>
    </row>
    <row r="12262" spans="19:23">
      <c r="S12262" s="275"/>
      <c r="T12262" s="274"/>
      <c r="W12262" s="276"/>
    </row>
    <row r="12263" spans="19:23">
      <c r="S12263" s="275"/>
      <c r="T12263" s="274"/>
      <c r="W12263" s="276"/>
    </row>
    <row r="12264" spans="19:23">
      <c r="S12264" s="275"/>
      <c r="T12264" s="274"/>
      <c r="W12264" s="276"/>
    </row>
    <row r="12265" spans="19:23">
      <c r="S12265" s="275"/>
      <c r="T12265" s="274"/>
      <c r="W12265" s="276"/>
    </row>
    <row r="12266" spans="19:23">
      <c r="S12266" s="275"/>
      <c r="T12266" s="274"/>
      <c r="W12266" s="276"/>
    </row>
    <row r="12267" spans="19:23">
      <c r="S12267" s="275"/>
      <c r="T12267" s="274"/>
      <c r="W12267" s="276"/>
    </row>
    <row r="12268" spans="19:23">
      <c r="S12268" s="275"/>
      <c r="T12268" s="274"/>
      <c r="W12268" s="276"/>
    </row>
    <row r="12269" spans="19:23">
      <c r="S12269" s="275"/>
      <c r="T12269" s="274"/>
      <c r="W12269" s="276"/>
    </row>
    <row r="12270" spans="19:23">
      <c r="S12270" s="275"/>
      <c r="T12270" s="274"/>
      <c r="W12270" s="276"/>
    </row>
    <row r="12271" spans="19:23">
      <c r="S12271" s="275"/>
      <c r="T12271" s="274"/>
      <c r="W12271" s="276"/>
    </row>
    <row r="12272" spans="19:23">
      <c r="S12272" s="275"/>
      <c r="T12272" s="274"/>
      <c r="W12272" s="276"/>
    </row>
    <row r="12273" spans="19:23">
      <c r="S12273" s="275"/>
      <c r="T12273" s="274"/>
      <c r="W12273" s="276"/>
    </row>
    <row r="12274" spans="19:23">
      <c r="S12274" s="275"/>
      <c r="T12274" s="274"/>
      <c r="W12274" s="276"/>
    </row>
    <row r="12275" spans="19:23">
      <c r="S12275" s="275"/>
      <c r="T12275" s="274"/>
      <c r="W12275" s="276"/>
    </row>
    <row r="12276" spans="19:23">
      <c r="S12276" s="275"/>
      <c r="T12276" s="274"/>
      <c r="W12276" s="276"/>
    </row>
    <row r="12277" spans="19:23">
      <c r="S12277" s="275"/>
      <c r="T12277" s="274"/>
      <c r="W12277" s="276"/>
    </row>
    <row r="12278" spans="19:23">
      <c r="S12278" s="275"/>
      <c r="T12278" s="274"/>
      <c r="W12278" s="276"/>
    </row>
    <row r="12279" spans="19:23">
      <c r="S12279" s="275"/>
      <c r="T12279" s="274"/>
      <c r="W12279" s="276"/>
    </row>
    <row r="12280" spans="19:23">
      <c r="S12280" s="275"/>
      <c r="T12280" s="274"/>
      <c r="W12280" s="276"/>
    </row>
    <row r="12281" spans="19:23">
      <c r="S12281" s="275"/>
      <c r="T12281" s="274"/>
      <c r="W12281" s="276"/>
    </row>
    <row r="12282" spans="19:23">
      <c r="S12282" s="275"/>
      <c r="T12282" s="274"/>
      <c r="W12282" s="276"/>
    </row>
    <row r="12283" spans="19:23">
      <c r="S12283" s="275"/>
      <c r="T12283" s="274"/>
      <c r="W12283" s="276"/>
    </row>
    <row r="12284" spans="19:23">
      <c r="S12284" s="275"/>
      <c r="T12284" s="274"/>
      <c r="W12284" s="276"/>
    </row>
    <row r="12285" spans="19:23">
      <c r="S12285" s="275"/>
      <c r="T12285" s="274"/>
      <c r="W12285" s="276"/>
    </row>
    <row r="12286" spans="19:23">
      <c r="S12286" s="275"/>
      <c r="T12286" s="274"/>
      <c r="W12286" s="276"/>
    </row>
    <row r="12287" spans="19:23">
      <c r="S12287" s="275"/>
      <c r="T12287" s="274"/>
      <c r="W12287" s="276"/>
    </row>
    <row r="12288" spans="19:23">
      <c r="S12288" s="275"/>
      <c r="T12288" s="274"/>
      <c r="W12288" s="276"/>
    </row>
    <row r="12289" spans="19:23">
      <c r="S12289" s="275"/>
      <c r="T12289" s="274"/>
      <c r="W12289" s="276"/>
    </row>
    <row r="12290" spans="19:23">
      <c r="S12290" s="275"/>
      <c r="T12290" s="274"/>
      <c r="W12290" s="276"/>
    </row>
    <row r="12291" spans="19:23">
      <c r="S12291" s="275"/>
      <c r="T12291" s="274"/>
      <c r="W12291" s="276"/>
    </row>
    <row r="12292" spans="19:23">
      <c r="S12292" s="275"/>
      <c r="T12292" s="274"/>
      <c r="W12292" s="276"/>
    </row>
    <row r="12293" spans="19:23">
      <c r="S12293" s="275"/>
      <c r="T12293" s="274"/>
      <c r="W12293" s="276"/>
    </row>
    <row r="12294" spans="19:23">
      <c r="S12294" s="275"/>
      <c r="T12294" s="274"/>
      <c r="W12294" s="276"/>
    </row>
    <row r="12295" spans="19:23">
      <c r="S12295" s="275"/>
      <c r="T12295" s="274"/>
      <c r="W12295" s="276"/>
    </row>
    <row r="12296" spans="19:23">
      <c r="S12296" s="275"/>
      <c r="T12296" s="274"/>
      <c r="W12296" s="276"/>
    </row>
    <row r="12297" spans="19:23">
      <c r="S12297" s="275"/>
      <c r="T12297" s="274"/>
      <c r="W12297" s="276"/>
    </row>
    <row r="12298" spans="19:23">
      <c r="S12298" s="275"/>
      <c r="T12298" s="274"/>
      <c r="W12298" s="276"/>
    </row>
    <row r="12299" spans="19:23">
      <c r="S12299" s="275"/>
      <c r="T12299" s="274"/>
      <c r="W12299" s="276"/>
    </row>
    <row r="12300" spans="19:23">
      <c r="S12300" s="275"/>
      <c r="T12300" s="274"/>
      <c r="W12300" s="276"/>
    </row>
    <row r="12301" spans="19:23">
      <c r="S12301" s="275"/>
      <c r="T12301" s="274"/>
      <c r="W12301" s="276"/>
    </row>
    <row r="12302" spans="19:23">
      <c r="S12302" s="275"/>
      <c r="T12302" s="274"/>
      <c r="W12302" s="276"/>
    </row>
    <row r="12303" spans="19:23">
      <c r="S12303" s="275"/>
      <c r="T12303" s="274"/>
      <c r="W12303" s="276"/>
    </row>
    <row r="12304" spans="19:23">
      <c r="S12304" s="275"/>
      <c r="T12304" s="274"/>
      <c r="W12304" s="276"/>
    </row>
    <row r="12305" spans="19:23">
      <c r="S12305" s="275"/>
      <c r="T12305" s="274"/>
      <c r="W12305" s="276"/>
    </row>
    <row r="12306" spans="19:23">
      <c r="S12306" s="275"/>
      <c r="T12306" s="274"/>
      <c r="W12306" s="276"/>
    </row>
    <row r="12307" spans="19:23">
      <c r="S12307" s="275"/>
      <c r="T12307" s="274"/>
      <c r="W12307" s="276"/>
    </row>
    <row r="12308" spans="19:23">
      <c r="S12308" s="275"/>
      <c r="T12308" s="274"/>
      <c r="W12308" s="276"/>
    </row>
    <row r="12309" spans="19:23">
      <c r="S12309" s="275"/>
      <c r="T12309" s="274"/>
      <c r="W12309" s="276"/>
    </row>
    <row r="12310" spans="19:23">
      <c r="S12310" s="275"/>
      <c r="T12310" s="274"/>
      <c r="W12310" s="276"/>
    </row>
    <row r="12311" spans="19:23">
      <c r="S12311" s="275"/>
      <c r="T12311" s="274"/>
      <c r="W12311" s="276"/>
    </row>
    <row r="12312" spans="19:23">
      <c r="S12312" s="275"/>
      <c r="T12312" s="274"/>
      <c r="W12312" s="276"/>
    </row>
    <row r="12313" spans="19:23">
      <c r="S12313" s="275"/>
      <c r="T12313" s="274"/>
      <c r="W12313" s="276"/>
    </row>
    <row r="12314" spans="19:23">
      <c r="S12314" s="275"/>
      <c r="T12314" s="274"/>
      <c r="W12314" s="276"/>
    </row>
    <row r="12315" spans="19:23">
      <c r="S12315" s="275"/>
      <c r="T12315" s="274"/>
      <c r="W12315" s="276"/>
    </row>
    <row r="12316" spans="19:23">
      <c r="S12316" s="275"/>
      <c r="T12316" s="274"/>
      <c r="W12316" s="276"/>
    </row>
    <row r="12317" spans="19:23">
      <c r="S12317" s="275"/>
      <c r="T12317" s="274"/>
      <c r="W12317" s="276"/>
    </row>
    <row r="12318" spans="19:23">
      <c r="S12318" s="275"/>
      <c r="T12318" s="274"/>
      <c r="W12318" s="276"/>
    </row>
    <row r="12319" spans="19:23">
      <c r="S12319" s="275"/>
      <c r="T12319" s="274"/>
      <c r="W12319" s="276"/>
    </row>
    <row r="12320" spans="19:23">
      <c r="S12320" s="275"/>
      <c r="T12320" s="274"/>
      <c r="W12320" s="276"/>
    </row>
    <row r="12321" spans="19:23">
      <c r="S12321" s="275"/>
      <c r="T12321" s="274"/>
      <c r="W12321" s="276"/>
    </row>
    <row r="12322" spans="19:23">
      <c r="S12322" s="275"/>
      <c r="T12322" s="274"/>
      <c r="W12322" s="276"/>
    </row>
    <row r="12323" spans="19:23">
      <c r="S12323" s="275"/>
      <c r="T12323" s="274"/>
      <c r="W12323" s="276"/>
    </row>
    <row r="12324" spans="19:23">
      <c r="S12324" s="275"/>
      <c r="T12324" s="274"/>
      <c r="W12324" s="276"/>
    </row>
    <row r="12325" spans="19:23">
      <c r="S12325" s="275"/>
      <c r="T12325" s="274"/>
      <c r="W12325" s="276"/>
    </row>
    <row r="12326" spans="19:23">
      <c r="S12326" s="275"/>
      <c r="T12326" s="274"/>
      <c r="W12326" s="276"/>
    </row>
    <row r="12327" spans="19:23">
      <c r="S12327" s="275"/>
      <c r="T12327" s="274"/>
      <c r="W12327" s="276"/>
    </row>
    <row r="12328" spans="19:23">
      <c r="S12328" s="275"/>
      <c r="T12328" s="274"/>
      <c r="W12328" s="276"/>
    </row>
    <row r="12329" spans="19:23">
      <c r="S12329" s="275"/>
      <c r="T12329" s="274"/>
      <c r="W12329" s="276"/>
    </row>
    <row r="12330" spans="19:23">
      <c r="S12330" s="275"/>
      <c r="T12330" s="274"/>
      <c r="W12330" s="276"/>
    </row>
    <row r="12331" spans="19:23">
      <c r="S12331" s="275"/>
      <c r="T12331" s="274"/>
      <c r="W12331" s="276"/>
    </row>
    <row r="12332" spans="19:23">
      <c r="S12332" s="275"/>
      <c r="T12332" s="274"/>
      <c r="W12332" s="276"/>
    </row>
    <row r="12333" spans="19:23">
      <c r="S12333" s="275"/>
      <c r="T12333" s="274"/>
      <c r="W12333" s="276"/>
    </row>
    <row r="12334" spans="19:23">
      <c r="S12334" s="275"/>
      <c r="T12334" s="274"/>
      <c r="W12334" s="276"/>
    </row>
    <row r="12335" spans="19:23">
      <c r="S12335" s="275"/>
      <c r="T12335" s="274"/>
      <c r="W12335" s="276"/>
    </row>
    <row r="12336" spans="19:23">
      <c r="S12336" s="275"/>
      <c r="T12336" s="274"/>
      <c r="W12336" s="276"/>
    </row>
    <row r="12337" spans="19:23">
      <c r="S12337" s="275"/>
      <c r="T12337" s="274"/>
      <c r="W12337" s="276"/>
    </row>
    <row r="12338" spans="19:23">
      <c r="S12338" s="275"/>
      <c r="T12338" s="274"/>
      <c r="W12338" s="276"/>
    </row>
    <row r="12339" spans="19:23">
      <c r="S12339" s="275"/>
      <c r="T12339" s="274"/>
      <c r="W12339" s="276"/>
    </row>
    <row r="12340" spans="19:23">
      <c r="S12340" s="275"/>
      <c r="T12340" s="274"/>
      <c r="W12340" s="276"/>
    </row>
    <row r="12341" spans="19:23">
      <c r="S12341" s="275"/>
      <c r="T12341" s="274"/>
      <c r="W12341" s="276"/>
    </row>
    <row r="12342" spans="19:23">
      <c r="S12342" s="275"/>
      <c r="T12342" s="274"/>
      <c r="W12342" s="276"/>
    </row>
    <row r="12343" spans="19:23">
      <c r="S12343" s="275"/>
      <c r="T12343" s="274"/>
      <c r="W12343" s="276"/>
    </row>
    <row r="12344" spans="19:23">
      <c r="S12344" s="275"/>
      <c r="T12344" s="274"/>
      <c r="W12344" s="276"/>
    </row>
    <row r="12345" spans="19:23">
      <c r="S12345" s="275"/>
      <c r="T12345" s="274"/>
      <c r="W12345" s="276"/>
    </row>
    <row r="12346" spans="19:23">
      <c r="S12346" s="275"/>
      <c r="T12346" s="274"/>
      <c r="W12346" s="276"/>
    </row>
    <row r="12347" spans="19:23">
      <c r="S12347" s="275"/>
      <c r="T12347" s="274"/>
      <c r="W12347" s="276"/>
    </row>
    <row r="12348" spans="19:23">
      <c r="S12348" s="275"/>
      <c r="T12348" s="274"/>
      <c r="W12348" s="276"/>
    </row>
    <row r="12349" spans="19:23">
      <c r="S12349" s="275"/>
      <c r="T12349" s="274"/>
      <c r="W12349" s="276"/>
    </row>
    <row r="12350" spans="19:23">
      <c r="S12350" s="275"/>
      <c r="T12350" s="274"/>
      <c r="W12350" s="276"/>
    </row>
    <row r="12351" spans="19:23">
      <c r="S12351" s="275"/>
      <c r="T12351" s="274"/>
      <c r="W12351" s="276"/>
    </row>
    <row r="12352" spans="19:23">
      <c r="S12352" s="275"/>
      <c r="T12352" s="274"/>
      <c r="W12352" s="276"/>
    </row>
    <row r="12353" spans="19:23">
      <c r="S12353" s="275"/>
      <c r="T12353" s="274"/>
      <c r="W12353" s="276"/>
    </row>
    <row r="12354" spans="19:23">
      <c r="S12354" s="275"/>
      <c r="T12354" s="274"/>
      <c r="W12354" s="276"/>
    </row>
    <row r="12355" spans="19:23">
      <c r="S12355" s="275"/>
      <c r="T12355" s="274"/>
      <c r="W12355" s="276"/>
    </row>
    <row r="12356" spans="19:23">
      <c r="S12356" s="275"/>
      <c r="T12356" s="274"/>
      <c r="W12356" s="276"/>
    </row>
    <row r="12357" spans="19:23">
      <c r="S12357" s="275"/>
      <c r="T12357" s="274"/>
      <c r="W12357" s="276"/>
    </row>
    <row r="12358" spans="19:23">
      <c r="S12358" s="275"/>
      <c r="T12358" s="274"/>
      <c r="W12358" s="276"/>
    </row>
    <row r="12359" spans="19:23">
      <c r="S12359" s="275"/>
      <c r="T12359" s="274"/>
      <c r="W12359" s="276"/>
    </row>
    <row r="12360" spans="19:23">
      <c r="S12360" s="275"/>
      <c r="T12360" s="274"/>
      <c r="W12360" s="276"/>
    </row>
    <row r="12361" spans="19:23">
      <c r="S12361" s="275"/>
      <c r="T12361" s="274"/>
      <c r="W12361" s="276"/>
    </row>
    <row r="12362" spans="19:23">
      <c r="S12362" s="275"/>
      <c r="T12362" s="274"/>
      <c r="W12362" s="276"/>
    </row>
    <row r="12363" spans="19:23">
      <c r="S12363" s="275"/>
      <c r="T12363" s="274"/>
      <c r="W12363" s="276"/>
    </row>
    <row r="12364" spans="19:23">
      <c r="S12364" s="275"/>
      <c r="T12364" s="274"/>
      <c r="W12364" s="276"/>
    </row>
    <row r="12365" spans="19:23">
      <c r="S12365" s="275"/>
      <c r="T12365" s="274"/>
      <c r="W12365" s="276"/>
    </row>
    <row r="12366" spans="19:23">
      <c r="S12366" s="275"/>
      <c r="T12366" s="274"/>
      <c r="W12366" s="276"/>
    </row>
    <row r="12367" spans="19:23">
      <c r="S12367" s="275"/>
      <c r="T12367" s="274"/>
      <c r="W12367" s="276"/>
    </row>
    <row r="12368" spans="19:23">
      <c r="S12368" s="275"/>
      <c r="T12368" s="274"/>
      <c r="W12368" s="276"/>
    </row>
    <row r="12369" spans="19:23">
      <c r="S12369" s="275"/>
      <c r="T12369" s="274"/>
      <c r="W12369" s="276"/>
    </row>
    <row r="12370" spans="19:23">
      <c r="S12370" s="275"/>
      <c r="T12370" s="274"/>
      <c r="W12370" s="276"/>
    </row>
    <row r="12371" spans="19:23">
      <c r="S12371" s="275"/>
      <c r="T12371" s="274"/>
      <c r="W12371" s="276"/>
    </row>
    <row r="12372" spans="19:23">
      <c r="S12372" s="275"/>
      <c r="T12372" s="274"/>
      <c r="W12372" s="276"/>
    </row>
    <row r="12373" spans="19:23">
      <c r="S12373" s="275"/>
      <c r="T12373" s="274"/>
      <c r="W12373" s="276"/>
    </row>
    <row r="12374" spans="19:23">
      <c r="S12374" s="275"/>
      <c r="T12374" s="274"/>
      <c r="W12374" s="276"/>
    </row>
    <row r="12375" spans="19:23">
      <c r="S12375" s="275"/>
      <c r="T12375" s="274"/>
      <c r="W12375" s="276"/>
    </row>
    <row r="12376" spans="19:23">
      <c r="S12376" s="275"/>
      <c r="T12376" s="274"/>
      <c r="W12376" s="276"/>
    </row>
    <row r="12377" spans="19:23">
      <c r="S12377" s="275"/>
      <c r="T12377" s="274"/>
      <c r="W12377" s="276"/>
    </row>
    <row r="12378" spans="19:23">
      <c r="S12378" s="275"/>
      <c r="T12378" s="274"/>
      <c r="W12378" s="276"/>
    </row>
    <row r="12379" spans="19:23">
      <c r="S12379" s="275"/>
      <c r="T12379" s="274"/>
      <c r="W12379" s="276"/>
    </row>
    <row r="12380" spans="19:23">
      <c r="S12380" s="275"/>
      <c r="T12380" s="274"/>
      <c r="W12380" s="276"/>
    </row>
    <row r="12381" spans="19:23">
      <c r="S12381" s="275"/>
      <c r="T12381" s="274"/>
      <c r="W12381" s="276"/>
    </row>
    <row r="12382" spans="19:23">
      <c r="S12382" s="275"/>
      <c r="T12382" s="274"/>
      <c r="W12382" s="276"/>
    </row>
    <row r="12383" spans="19:23">
      <c r="S12383" s="275"/>
      <c r="T12383" s="274"/>
      <c r="W12383" s="276"/>
    </row>
    <row r="12384" spans="19:23">
      <c r="S12384" s="275"/>
      <c r="T12384" s="274"/>
      <c r="W12384" s="276"/>
    </row>
    <row r="12385" spans="19:23">
      <c r="S12385" s="275"/>
      <c r="T12385" s="274"/>
      <c r="W12385" s="276"/>
    </row>
    <row r="12386" spans="19:23">
      <c r="S12386" s="275"/>
      <c r="T12386" s="274"/>
      <c r="W12386" s="276"/>
    </row>
    <row r="12387" spans="19:23">
      <c r="S12387" s="275"/>
      <c r="T12387" s="274"/>
      <c r="W12387" s="276"/>
    </row>
    <row r="12388" spans="19:23">
      <c r="S12388" s="275"/>
      <c r="T12388" s="274"/>
      <c r="W12388" s="276"/>
    </row>
    <row r="12389" spans="19:23">
      <c r="S12389" s="275"/>
      <c r="T12389" s="274"/>
      <c r="W12389" s="276"/>
    </row>
    <row r="12390" spans="19:23">
      <c r="S12390" s="275"/>
      <c r="T12390" s="274"/>
      <c r="W12390" s="276"/>
    </row>
    <row r="12391" spans="19:23">
      <c r="S12391" s="275"/>
      <c r="T12391" s="274"/>
      <c r="W12391" s="276"/>
    </row>
    <row r="12392" spans="19:23">
      <c r="S12392" s="275"/>
      <c r="T12392" s="274"/>
      <c r="W12392" s="276"/>
    </row>
    <row r="12393" spans="19:23">
      <c r="S12393" s="275"/>
      <c r="T12393" s="274"/>
      <c r="W12393" s="276"/>
    </row>
    <row r="12394" spans="19:23">
      <c r="S12394" s="275"/>
      <c r="T12394" s="274"/>
      <c r="W12394" s="276"/>
    </row>
    <row r="12395" spans="19:23">
      <c r="S12395" s="275"/>
      <c r="T12395" s="274"/>
      <c r="W12395" s="276"/>
    </row>
    <row r="12396" spans="19:23">
      <c r="S12396" s="275"/>
      <c r="T12396" s="274"/>
      <c r="W12396" s="276"/>
    </row>
    <row r="12397" spans="19:23">
      <c r="S12397" s="275"/>
      <c r="T12397" s="274"/>
      <c r="W12397" s="276"/>
    </row>
    <row r="12398" spans="19:23">
      <c r="S12398" s="275"/>
      <c r="T12398" s="274"/>
      <c r="W12398" s="276"/>
    </row>
    <row r="12399" spans="19:23">
      <c r="S12399" s="275"/>
      <c r="T12399" s="274"/>
      <c r="W12399" s="276"/>
    </row>
    <row r="12400" spans="19:23">
      <c r="S12400" s="275"/>
      <c r="T12400" s="274"/>
      <c r="W12400" s="276"/>
    </row>
    <row r="12401" spans="19:23">
      <c r="S12401" s="275"/>
      <c r="T12401" s="274"/>
      <c r="W12401" s="276"/>
    </row>
    <row r="12402" spans="19:23">
      <c r="S12402" s="275"/>
      <c r="T12402" s="274"/>
      <c r="W12402" s="276"/>
    </row>
    <row r="12403" spans="19:23">
      <c r="S12403" s="275"/>
      <c r="T12403" s="274"/>
      <c r="W12403" s="276"/>
    </row>
    <row r="12404" spans="19:23">
      <c r="S12404" s="275"/>
      <c r="T12404" s="274"/>
      <c r="W12404" s="276"/>
    </row>
    <row r="12405" spans="19:23">
      <c r="S12405" s="275"/>
      <c r="T12405" s="274"/>
      <c r="W12405" s="276"/>
    </row>
    <row r="12406" spans="19:23">
      <c r="S12406" s="275"/>
      <c r="T12406" s="274"/>
      <c r="W12406" s="276"/>
    </row>
    <row r="12407" spans="19:23">
      <c r="S12407" s="275"/>
      <c r="T12407" s="274"/>
      <c r="W12407" s="276"/>
    </row>
    <row r="12408" spans="19:23">
      <c r="S12408" s="275"/>
      <c r="T12408" s="274"/>
      <c r="W12408" s="276"/>
    </row>
    <row r="12409" spans="19:23">
      <c r="S12409" s="275"/>
      <c r="T12409" s="274"/>
      <c r="W12409" s="276"/>
    </row>
    <row r="12410" spans="19:23">
      <c r="S12410" s="275"/>
      <c r="T12410" s="274"/>
      <c r="W12410" s="276"/>
    </row>
    <row r="12411" spans="19:23">
      <c r="S12411" s="275"/>
      <c r="T12411" s="274"/>
      <c r="W12411" s="276"/>
    </row>
    <row r="12412" spans="19:23">
      <c r="S12412" s="275"/>
      <c r="T12412" s="274"/>
      <c r="W12412" s="276"/>
    </row>
    <row r="12413" spans="19:23">
      <c r="S12413" s="275"/>
      <c r="T12413" s="274"/>
      <c r="W12413" s="276"/>
    </row>
    <row r="12414" spans="19:23">
      <c r="S12414" s="275"/>
      <c r="T12414" s="274"/>
      <c r="W12414" s="276"/>
    </row>
    <row r="12415" spans="19:23">
      <c r="S12415" s="275"/>
      <c r="T12415" s="274"/>
      <c r="W12415" s="276"/>
    </row>
    <row r="12416" spans="19:23">
      <c r="S12416" s="275"/>
      <c r="T12416" s="274"/>
      <c r="W12416" s="276"/>
    </row>
    <row r="12417" spans="19:23">
      <c r="S12417" s="275"/>
      <c r="T12417" s="274"/>
      <c r="W12417" s="276"/>
    </row>
    <row r="12418" spans="19:23">
      <c r="S12418" s="275"/>
      <c r="T12418" s="274"/>
      <c r="W12418" s="276"/>
    </row>
    <row r="12419" spans="19:23">
      <c r="S12419" s="275"/>
      <c r="T12419" s="274"/>
      <c r="W12419" s="276"/>
    </row>
    <row r="12420" spans="19:23">
      <c r="S12420" s="275"/>
      <c r="T12420" s="274"/>
      <c r="W12420" s="276"/>
    </row>
    <row r="12421" spans="19:23">
      <c r="S12421" s="275"/>
      <c r="T12421" s="274"/>
      <c r="W12421" s="276"/>
    </row>
    <row r="12422" spans="19:23">
      <c r="S12422" s="275"/>
      <c r="T12422" s="274"/>
      <c r="W12422" s="276"/>
    </row>
    <row r="12423" spans="19:23">
      <c r="S12423" s="275"/>
      <c r="T12423" s="274"/>
      <c r="W12423" s="276"/>
    </row>
    <row r="12424" spans="19:23">
      <c r="S12424" s="275"/>
      <c r="T12424" s="274"/>
      <c r="W12424" s="276"/>
    </row>
    <row r="12425" spans="19:23">
      <c r="S12425" s="275"/>
      <c r="T12425" s="274"/>
      <c r="W12425" s="276"/>
    </row>
    <row r="12426" spans="19:23">
      <c r="S12426" s="275"/>
      <c r="T12426" s="274"/>
      <c r="W12426" s="276"/>
    </row>
    <row r="12427" spans="19:23">
      <c r="S12427" s="275"/>
      <c r="T12427" s="274"/>
      <c r="W12427" s="276"/>
    </row>
    <row r="12428" spans="19:23">
      <c r="S12428" s="275"/>
      <c r="T12428" s="274"/>
      <c r="W12428" s="276"/>
    </row>
    <row r="12429" spans="19:23">
      <c r="S12429" s="275"/>
      <c r="T12429" s="274"/>
      <c r="W12429" s="276"/>
    </row>
    <row r="12430" spans="19:23">
      <c r="S12430" s="275"/>
      <c r="T12430" s="274"/>
      <c r="W12430" s="276"/>
    </row>
    <row r="12431" spans="19:23">
      <c r="S12431" s="275"/>
      <c r="T12431" s="274"/>
      <c r="W12431" s="276"/>
    </row>
    <row r="12432" spans="19:23">
      <c r="S12432" s="275"/>
      <c r="T12432" s="274"/>
      <c r="W12432" s="276"/>
    </row>
    <row r="12433" spans="19:23">
      <c r="S12433" s="275"/>
      <c r="T12433" s="274"/>
      <c r="W12433" s="276"/>
    </row>
    <row r="12434" spans="19:23">
      <c r="S12434" s="275"/>
      <c r="T12434" s="274"/>
      <c r="W12434" s="276"/>
    </row>
    <row r="12435" spans="19:23">
      <c r="S12435" s="275"/>
      <c r="T12435" s="274"/>
      <c r="W12435" s="276"/>
    </row>
    <row r="12436" spans="19:23">
      <c r="S12436" s="275"/>
      <c r="T12436" s="274"/>
      <c r="W12436" s="276"/>
    </row>
    <row r="12437" spans="19:23">
      <c r="S12437" s="275"/>
      <c r="T12437" s="274"/>
      <c r="W12437" s="276"/>
    </row>
    <row r="12438" spans="19:23">
      <c r="S12438" s="275"/>
      <c r="T12438" s="274"/>
      <c r="W12438" s="276"/>
    </row>
    <row r="12439" spans="19:23">
      <c r="S12439" s="275"/>
      <c r="T12439" s="274"/>
      <c r="W12439" s="276"/>
    </row>
    <row r="12440" spans="19:23">
      <c r="S12440" s="275"/>
      <c r="T12440" s="274"/>
      <c r="W12440" s="276"/>
    </row>
    <row r="12441" spans="19:23">
      <c r="S12441" s="275"/>
      <c r="T12441" s="274"/>
      <c r="W12441" s="276"/>
    </row>
    <row r="12442" spans="19:23">
      <c r="S12442" s="275"/>
      <c r="T12442" s="274"/>
      <c r="W12442" s="276"/>
    </row>
    <row r="12443" spans="19:23">
      <c r="S12443" s="275"/>
      <c r="T12443" s="274"/>
      <c r="W12443" s="276"/>
    </row>
    <row r="12444" spans="19:23">
      <c r="S12444" s="275"/>
      <c r="T12444" s="274"/>
      <c r="W12444" s="276"/>
    </row>
    <row r="12445" spans="19:23">
      <c r="S12445" s="275"/>
      <c r="T12445" s="274"/>
      <c r="W12445" s="276"/>
    </row>
    <row r="12446" spans="19:23">
      <c r="S12446" s="275"/>
      <c r="T12446" s="274"/>
      <c r="W12446" s="276"/>
    </row>
    <row r="12447" spans="19:23">
      <c r="S12447" s="275"/>
      <c r="T12447" s="274"/>
      <c r="W12447" s="276"/>
    </row>
    <row r="12448" spans="19:23">
      <c r="S12448" s="275"/>
      <c r="T12448" s="274"/>
      <c r="W12448" s="276"/>
    </row>
    <row r="12449" spans="19:23">
      <c r="S12449" s="275"/>
      <c r="T12449" s="274"/>
      <c r="W12449" s="276"/>
    </row>
    <row r="12450" spans="19:23">
      <c r="S12450" s="275"/>
      <c r="T12450" s="274"/>
      <c r="W12450" s="276"/>
    </row>
    <row r="12451" spans="19:23">
      <c r="S12451" s="275"/>
      <c r="T12451" s="274"/>
      <c r="W12451" s="276"/>
    </row>
    <row r="12452" spans="19:23">
      <c r="S12452" s="275"/>
      <c r="T12452" s="274"/>
      <c r="W12452" s="276"/>
    </row>
    <row r="12453" spans="19:23">
      <c r="S12453" s="275"/>
      <c r="T12453" s="274"/>
      <c r="W12453" s="276"/>
    </row>
    <row r="12454" spans="19:23">
      <c r="S12454" s="275"/>
      <c r="T12454" s="274"/>
      <c r="W12454" s="276"/>
    </row>
    <row r="12455" spans="19:23">
      <c r="S12455" s="275"/>
      <c r="T12455" s="274"/>
      <c r="W12455" s="276"/>
    </row>
    <row r="12456" spans="19:23">
      <c r="S12456" s="275"/>
      <c r="T12456" s="274"/>
      <c r="W12456" s="276"/>
    </row>
    <row r="12457" spans="19:23">
      <c r="S12457" s="275"/>
      <c r="T12457" s="274"/>
      <c r="W12457" s="276"/>
    </row>
    <row r="12458" spans="19:23">
      <c r="S12458" s="275"/>
      <c r="T12458" s="274"/>
      <c r="W12458" s="276"/>
    </row>
    <row r="12459" spans="19:23">
      <c r="S12459" s="275"/>
      <c r="T12459" s="274"/>
      <c r="W12459" s="276"/>
    </row>
    <row r="12460" spans="19:23">
      <c r="S12460" s="275"/>
      <c r="T12460" s="274"/>
      <c r="W12460" s="276"/>
    </row>
    <row r="12461" spans="19:23">
      <c r="S12461" s="275"/>
      <c r="T12461" s="274"/>
      <c r="W12461" s="276"/>
    </row>
    <row r="12462" spans="19:23">
      <c r="S12462" s="275"/>
      <c r="T12462" s="274"/>
      <c r="W12462" s="276"/>
    </row>
    <row r="12463" spans="19:23">
      <c r="S12463" s="275"/>
      <c r="T12463" s="274"/>
      <c r="W12463" s="276"/>
    </row>
    <row r="12464" spans="19:23">
      <c r="S12464" s="275"/>
      <c r="T12464" s="274"/>
      <c r="W12464" s="276"/>
    </row>
    <row r="12465" spans="19:23">
      <c r="S12465" s="275"/>
      <c r="T12465" s="274"/>
      <c r="W12465" s="276"/>
    </row>
    <row r="12466" spans="19:23">
      <c r="S12466" s="275"/>
      <c r="T12466" s="274"/>
      <c r="W12466" s="276"/>
    </row>
    <row r="12467" spans="19:23">
      <c r="S12467" s="275"/>
      <c r="T12467" s="274"/>
      <c r="W12467" s="276"/>
    </row>
    <row r="12468" spans="19:23">
      <c r="S12468" s="275"/>
      <c r="T12468" s="274"/>
      <c r="W12468" s="276"/>
    </row>
    <row r="12469" spans="19:23">
      <c r="S12469" s="275"/>
      <c r="T12469" s="274"/>
      <c r="W12469" s="276"/>
    </row>
    <row r="12470" spans="19:23">
      <c r="S12470" s="275"/>
      <c r="T12470" s="274"/>
      <c r="W12470" s="276"/>
    </row>
    <row r="12471" spans="19:23">
      <c r="S12471" s="275"/>
      <c r="T12471" s="274"/>
      <c r="W12471" s="276"/>
    </row>
    <row r="12472" spans="19:23">
      <c r="S12472" s="275"/>
      <c r="T12472" s="274"/>
      <c r="W12472" s="276"/>
    </row>
    <row r="12473" spans="19:23">
      <c r="S12473" s="275"/>
      <c r="T12473" s="274"/>
      <c r="W12473" s="276"/>
    </row>
    <row r="12474" spans="19:23">
      <c r="S12474" s="275"/>
      <c r="T12474" s="274"/>
      <c r="W12474" s="276"/>
    </row>
    <row r="12475" spans="19:23">
      <c r="S12475" s="275"/>
      <c r="T12475" s="274"/>
      <c r="W12475" s="276"/>
    </row>
    <row r="12476" spans="19:23">
      <c r="S12476" s="275"/>
      <c r="T12476" s="274"/>
      <c r="W12476" s="276"/>
    </row>
    <row r="12477" spans="19:23">
      <c r="S12477" s="275"/>
      <c r="T12477" s="274"/>
      <c r="W12477" s="276"/>
    </row>
    <row r="12478" spans="19:23">
      <c r="S12478" s="275"/>
      <c r="T12478" s="274"/>
      <c r="W12478" s="276"/>
    </row>
    <row r="12479" spans="19:23">
      <c r="S12479" s="275"/>
      <c r="T12479" s="274"/>
      <c r="W12479" s="276"/>
    </row>
    <row r="12480" spans="19:23">
      <c r="S12480" s="275"/>
      <c r="T12480" s="274"/>
      <c r="W12480" s="276"/>
    </row>
    <row r="12481" spans="19:23">
      <c r="S12481" s="275"/>
      <c r="T12481" s="274"/>
      <c r="W12481" s="276"/>
    </row>
    <row r="12482" spans="19:23">
      <c r="S12482" s="275"/>
      <c r="T12482" s="274"/>
      <c r="W12482" s="276"/>
    </row>
    <row r="12483" spans="19:23">
      <c r="S12483" s="275"/>
      <c r="T12483" s="274"/>
      <c r="W12483" s="276"/>
    </row>
    <row r="12484" spans="19:23">
      <c r="S12484" s="275"/>
      <c r="T12484" s="274"/>
      <c r="W12484" s="276"/>
    </row>
    <row r="12485" spans="19:23">
      <c r="S12485" s="275"/>
      <c r="T12485" s="274"/>
      <c r="W12485" s="276"/>
    </row>
    <row r="12486" spans="19:23">
      <c r="S12486" s="275"/>
      <c r="T12486" s="274"/>
      <c r="W12486" s="276"/>
    </row>
    <row r="12487" spans="19:23">
      <c r="S12487" s="275"/>
      <c r="T12487" s="274"/>
      <c r="W12487" s="276"/>
    </row>
    <row r="12488" spans="19:23">
      <c r="S12488" s="275"/>
      <c r="T12488" s="274"/>
      <c r="W12488" s="276"/>
    </row>
    <row r="12489" spans="19:23">
      <c r="S12489" s="275"/>
      <c r="T12489" s="274"/>
      <c r="W12489" s="276"/>
    </row>
    <row r="12490" spans="19:23">
      <c r="S12490" s="275"/>
      <c r="T12490" s="274"/>
      <c r="W12490" s="276"/>
    </row>
    <row r="12491" spans="19:23">
      <c r="S12491" s="275"/>
      <c r="T12491" s="274"/>
      <c r="W12491" s="276"/>
    </row>
    <row r="12492" spans="19:23">
      <c r="S12492" s="275"/>
      <c r="T12492" s="274"/>
      <c r="W12492" s="276"/>
    </row>
    <row r="12493" spans="19:23">
      <c r="S12493" s="275"/>
      <c r="T12493" s="274"/>
      <c r="W12493" s="276"/>
    </row>
    <row r="12494" spans="19:23">
      <c r="S12494" s="275"/>
      <c r="T12494" s="274"/>
      <c r="W12494" s="276"/>
    </row>
    <row r="12495" spans="19:23">
      <c r="S12495" s="275"/>
      <c r="T12495" s="274"/>
      <c r="W12495" s="276"/>
    </row>
    <row r="12496" spans="19:23">
      <c r="S12496" s="275"/>
      <c r="T12496" s="274"/>
      <c r="W12496" s="276"/>
    </row>
    <row r="12497" spans="19:23">
      <c r="S12497" s="275"/>
      <c r="T12497" s="274"/>
      <c r="W12497" s="276"/>
    </row>
    <row r="12498" spans="19:23">
      <c r="S12498" s="275"/>
      <c r="T12498" s="274"/>
      <c r="W12498" s="276"/>
    </row>
    <row r="12499" spans="19:23">
      <c r="S12499" s="275"/>
      <c r="T12499" s="274"/>
      <c r="W12499" s="276"/>
    </row>
    <row r="12500" spans="19:23">
      <c r="S12500" s="275"/>
      <c r="T12500" s="274"/>
      <c r="W12500" s="276"/>
    </row>
    <row r="12501" spans="19:23">
      <c r="S12501" s="275"/>
      <c r="T12501" s="274"/>
      <c r="W12501" s="276"/>
    </row>
    <row r="12502" spans="19:23">
      <c r="S12502" s="275"/>
      <c r="T12502" s="274"/>
      <c r="W12502" s="276"/>
    </row>
    <row r="12503" spans="19:23">
      <c r="S12503" s="275"/>
      <c r="T12503" s="274"/>
      <c r="W12503" s="276"/>
    </row>
    <row r="12504" spans="19:23">
      <c r="S12504" s="275"/>
      <c r="T12504" s="274"/>
      <c r="W12504" s="276"/>
    </row>
    <row r="12505" spans="19:23">
      <c r="S12505" s="275"/>
      <c r="T12505" s="274"/>
      <c r="W12505" s="276"/>
    </row>
    <row r="12506" spans="19:23">
      <c r="S12506" s="275"/>
      <c r="T12506" s="274"/>
      <c r="W12506" s="276"/>
    </row>
    <row r="12507" spans="19:23">
      <c r="S12507" s="275"/>
      <c r="T12507" s="274"/>
      <c r="W12507" s="276"/>
    </row>
    <row r="12508" spans="19:23">
      <c r="S12508" s="275"/>
      <c r="T12508" s="274"/>
      <c r="W12508" s="276"/>
    </row>
    <row r="12509" spans="19:23">
      <c r="S12509" s="275"/>
      <c r="T12509" s="274"/>
      <c r="W12509" s="276"/>
    </row>
    <row r="12510" spans="19:23">
      <c r="S12510" s="275"/>
      <c r="T12510" s="274"/>
      <c r="W12510" s="276"/>
    </row>
    <row r="12511" spans="19:23">
      <c r="S12511" s="275"/>
      <c r="T12511" s="274"/>
      <c r="W12511" s="276"/>
    </row>
    <row r="12512" spans="19:23">
      <c r="S12512" s="275"/>
      <c r="T12512" s="274"/>
      <c r="W12512" s="276"/>
    </row>
    <row r="12513" spans="19:23">
      <c r="S12513" s="275"/>
      <c r="T12513" s="274"/>
      <c r="W12513" s="276"/>
    </row>
    <row r="12514" spans="19:23">
      <c r="S12514" s="275"/>
      <c r="T12514" s="274"/>
      <c r="W12514" s="276"/>
    </row>
    <row r="12515" spans="19:23">
      <c r="S12515" s="275"/>
      <c r="T12515" s="274"/>
      <c r="W12515" s="276"/>
    </row>
    <row r="12516" spans="19:23">
      <c r="S12516" s="275"/>
      <c r="T12516" s="274"/>
      <c r="W12516" s="276"/>
    </row>
    <row r="12517" spans="19:23">
      <c r="S12517" s="275"/>
      <c r="T12517" s="274"/>
      <c r="W12517" s="276"/>
    </row>
    <row r="12518" spans="19:23">
      <c r="S12518" s="275"/>
      <c r="T12518" s="274"/>
      <c r="W12518" s="276"/>
    </row>
    <row r="12519" spans="19:23">
      <c r="S12519" s="275"/>
      <c r="T12519" s="274"/>
      <c r="W12519" s="276"/>
    </row>
    <row r="12520" spans="19:23">
      <c r="S12520" s="275"/>
      <c r="T12520" s="274"/>
      <c r="W12520" s="276"/>
    </row>
    <row r="12521" spans="19:23">
      <c r="S12521" s="275"/>
      <c r="T12521" s="274"/>
      <c r="W12521" s="276"/>
    </row>
    <row r="12522" spans="19:23">
      <c r="S12522" s="275"/>
      <c r="T12522" s="274"/>
      <c r="W12522" s="276"/>
    </row>
    <row r="12523" spans="19:23">
      <c r="S12523" s="275"/>
      <c r="T12523" s="274"/>
      <c r="W12523" s="276"/>
    </row>
    <row r="12524" spans="19:23">
      <c r="S12524" s="275"/>
      <c r="T12524" s="274"/>
      <c r="W12524" s="276"/>
    </row>
    <row r="12525" spans="19:23">
      <c r="S12525" s="275"/>
      <c r="T12525" s="274"/>
      <c r="W12525" s="276"/>
    </row>
    <row r="12526" spans="19:23">
      <c r="S12526" s="275"/>
      <c r="T12526" s="274"/>
      <c r="W12526" s="276"/>
    </row>
    <row r="12527" spans="19:23">
      <c r="S12527" s="275"/>
      <c r="T12527" s="274"/>
      <c r="W12527" s="276"/>
    </row>
    <row r="12528" spans="19:23">
      <c r="S12528" s="275"/>
      <c r="T12528" s="274"/>
      <c r="W12528" s="276"/>
    </row>
    <row r="12529" spans="19:23">
      <c r="S12529" s="275"/>
      <c r="T12529" s="274"/>
      <c r="W12529" s="276"/>
    </row>
    <row r="12530" spans="19:23">
      <c r="S12530" s="275"/>
      <c r="T12530" s="274"/>
      <c r="W12530" s="276"/>
    </row>
    <row r="12531" spans="19:23">
      <c r="S12531" s="275"/>
      <c r="T12531" s="274"/>
      <c r="W12531" s="276"/>
    </row>
    <row r="12532" spans="19:23">
      <c r="S12532" s="275"/>
      <c r="T12532" s="274"/>
      <c r="W12532" s="276"/>
    </row>
    <row r="12533" spans="19:23">
      <c r="S12533" s="275"/>
      <c r="T12533" s="274"/>
      <c r="W12533" s="276"/>
    </row>
    <row r="12534" spans="19:23">
      <c r="S12534" s="275"/>
      <c r="T12534" s="274"/>
      <c r="W12534" s="276"/>
    </row>
    <row r="12535" spans="19:23">
      <c r="S12535" s="275"/>
      <c r="T12535" s="274"/>
      <c r="W12535" s="276"/>
    </row>
    <row r="12536" spans="19:23">
      <c r="S12536" s="275"/>
      <c r="T12536" s="274"/>
      <c r="W12536" s="276"/>
    </row>
    <row r="12537" spans="19:23">
      <c r="S12537" s="275"/>
      <c r="T12537" s="274"/>
      <c r="W12537" s="276"/>
    </row>
    <row r="12538" spans="19:23">
      <c r="S12538" s="275"/>
      <c r="T12538" s="274"/>
      <c r="W12538" s="276"/>
    </row>
    <row r="12539" spans="19:23">
      <c r="S12539" s="275"/>
      <c r="T12539" s="274"/>
      <c r="W12539" s="276"/>
    </row>
    <row r="12540" spans="19:23">
      <c r="S12540" s="275"/>
      <c r="T12540" s="274"/>
      <c r="W12540" s="276"/>
    </row>
    <row r="12541" spans="19:23">
      <c r="S12541" s="275"/>
      <c r="T12541" s="274"/>
      <c r="W12541" s="276"/>
    </row>
    <row r="12542" spans="19:23">
      <c r="S12542" s="275"/>
      <c r="T12542" s="274"/>
      <c r="W12542" s="276"/>
    </row>
    <row r="12543" spans="19:23">
      <c r="S12543" s="275"/>
      <c r="T12543" s="274"/>
      <c r="W12543" s="276"/>
    </row>
    <row r="12544" spans="19:23">
      <c r="S12544" s="275"/>
      <c r="T12544" s="274"/>
      <c r="W12544" s="276"/>
    </row>
    <row r="12545" spans="19:23">
      <c r="S12545" s="275"/>
      <c r="T12545" s="274"/>
      <c r="W12545" s="276"/>
    </row>
    <row r="12546" spans="19:23">
      <c r="S12546" s="275"/>
      <c r="T12546" s="274"/>
      <c r="W12546" s="276"/>
    </row>
    <row r="12547" spans="19:23">
      <c r="S12547" s="275"/>
      <c r="T12547" s="274"/>
      <c r="W12547" s="276"/>
    </row>
    <row r="12548" spans="19:23">
      <c r="S12548" s="275"/>
      <c r="T12548" s="274"/>
      <c r="W12548" s="276"/>
    </row>
    <row r="12549" spans="19:23">
      <c r="S12549" s="275"/>
      <c r="T12549" s="274"/>
      <c r="W12549" s="276"/>
    </row>
    <row r="12550" spans="19:23">
      <c r="S12550" s="275"/>
      <c r="T12550" s="274"/>
      <c r="W12550" s="276"/>
    </row>
    <row r="12551" spans="19:23">
      <c r="S12551" s="275"/>
      <c r="T12551" s="274"/>
      <c r="W12551" s="276"/>
    </row>
    <row r="12552" spans="19:23">
      <c r="S12552" s="275"/>
      <c r="T12552" s="274"/>
      <c r="W12552" s="276"/>
    </row>
    <row r="12553" spans="19:23">
      <c r="S12553" s="275"/>
      <c r="T12553" s="274"/>
      <c r="W12553" s="276"/>
    </row>
    <row r="12554" spans="19:23">
      <c r="S12554" s="275"/>
      <c r="T12554" s="274"/>
      <c r="W12554" s="276"/>
    </row>
    <row r="12555" spans="19:23">
      <c r="S12555" s="275"/>
      <c r="T12555" s="274"/>
      <c r="W12555" s="276"/>
    </row>
    <row r="12556" spans="19:23">
      <c r="S12556" s="275"/>
      <c r="T12556" s="274"/>
      <c r="W12556" s="276"/>
    </row>
    <row r="12557" spans="19:23">
      <c r="S12557" s="275"/>
      <c r="T12557" s="274"/>
      <c r="W12557" s="276"/>
    </row>
    <row r="12558" spans="19:23">
      <c r="S12558" s="275"/>
      <c r="T12558" s="274"/>
      <c r="W12558" s="276"/>
    </row>
    <row r="12559" spans="19:23">
      <c r="S12559" s="275"/>
      <c r="T12559" s="274"/>
      <c r="W12559" s="276"/>
    </row>
    <row r="12560" spans="19:23">
      <c r="S12560" s="275"/>
      <c r="T12560" s="274"/>
      <c r="W12560" s="276"/>
    </row>
    <row r="12561" spans="19:23">
      <c r="S12561" s="275"/>
      <c r="T12561" s="274"/>
      <c r="W12561" s="276"/>
    </row>
    <row r="12562" spans="19:23">
      <c r="S12562" s="275"/>
      <c r="T12562" s="274"/>
      <c r="W12562" s="276"/>
    </row>
    <row r="12563" spans="19:23">
      <c r="S12563" s="275"/>
      <c r="T12563" s="274"/>
      <c r="W12563" s="276"/>
    </row>
    <row r="12564" spans="19:23">
      <c r="S12564" s="275"/>
      <c r="T12564" s="274"/>
      <c r="W12564" s="276"/>
    </row>
    <row r="12565" spans="19:23">
      <c r="S12565" s="275"/>
      <c r="T12565" s="274"/>
      <c r="W12565" s="276"/>
    </row>
    <row r="12566" spans="19:23">
      <c r="S12566" s="275"/>
      <c r="T12566" s="274"/>
      <c r="W12566" s="276"/>
    </row>
    <row r="12567" spans="19:23">
      <c r="S12567" s="275"/>
      <c r="T12567" s="274"/>
      <c r="W12567" s="276"/>
    </row>
    <row r="12568" spans="19:23">
      <c r="S12568" s="275"/>
      <c r="T12568" s="274"/>
      <c r="W12568" s="276"/>
    </row>
    <row r="12569" spans="19:23">
      <c r="S12569" s="275"/>
      <c r="T12569" s="274"/>
      <c r="W12569" s="276"/>
    </row>
    <row r="12570" spans="19:23">
      <c r="S12570" s="275"/>
      <c r="T12570" s="274"/>
      <c r="W12570" s="276"/>
    </row>
    <row r="12571" spans="19:23">
      <c r="S12571" s="275"/>
      <c r="T12571" s="274"/>
      <c r="W12571" s="276"/>
    </row>
    <row r="12572" spans="19:23">
      <c r="S12572" s="275"/>
      <c r="T12572" s="274"/>
      <c r="W12572" s="276"/>
    </row>
    <row r="12573" spans="19:23">
      <c r="S12573" s="275"/>
      <c r="T12573" s="274"/>
      <c r="W12573" s="276"/>
    </row>
    <row r="12574" spans="19:23">
      <c r="S12574" s="275"/>
      <c r="T12574" s="274"/>
      <c r="W12574" s="276"/>
    </row>
    <row r="12575" spans="19:23">
      <c r="S12575" s="275"/>
      <c r="T12575" s="274"/>
      <c r="W12575" s="276"/>
    </row>
    <row r="12576" spans="19:23">
      <c r="S12576" s="275"/>
      <c r="T12576" s="274"/>
      <c r="W12576" s="276"/>
    </row>
    <row r="12577" spans="19:23">
      <c r="S12577" s="275"/>
      <c r="T12577" s="274"/>
      <c r="W12577" s="276"/>
    </row>
    <row r="12578" spans="19:23">
      <c r="S12578" s="275"/>
      <c r="T12578" s="274"/>
      <c r="W12578" s="276"/>
    </row>
    <row r="12579" spans="19:23">
      <c r="S12579" s="275"/>
      <c r="T12579" s="274"/>
      <c r="W12579" s="276"/>
    </row>
    <row r="12580" spans="19:23">
      <c r="S12580" s="275"/>
      <c r="T12580" s="274"/>
      <c r="W12580" s="276"/>
    </row>
    <row r="12581" spans="19:23">
      <c r="S12581" s="275"/>
      <c r="T12581" s="274"/>
      <c r="W12581" s="276"/>
    </row>
    <row r="12582" spans="19:23">
      <c r="S12582" s="275"/>
      <c r="T12582" s="274"/>
      <c r="W12582" s="276"/>
    </row>
    <row r="12583" spans="19:23">
      <c r="S12583" s="275"/>
      <c r="T12583" s="274"/>
      <c r="W12583" s="276"/>
    </row>
    <row r="12584" spans="19:23">
      <c r="S12584" s="275"/>
      <c r="T12584" s="274"/>
      <c r="W12584" s="276"/>
    </row>
    <row r="12585" spans="19:23">
      <c r="S12585" s="275"/>
      <c r="T12585" s="274"/>
      <c r="W12585" s="276"/>
    </row>
    <row r="12586" spans="19:23">
      <c r="S12586" s="275"/>
      <c r="T12586" s="274"/>
      <c r="W12586" s="276"/>
    </row>
    <row r="12587" spans="19:23">
      <c r="S12587" s="275"/>
      <c r="T12587" s="274"/>
      <c r="W12587" s="276"/>
    </row>
    <row r="12588" spans="19:23">
      <c r="S12588" s="275"/>
      <c r="T12588" s="274"/>
      <c r="W12588" s="276"/>
    </row>
    <row r="12589" spans="19:23">
      <c r="S12589" s="275"/>
      <c r="T12589" s="274"/>
      <c r="W12589" s="276"/>
    </row>
    <row r="12590" spans="19:23">
      <c r="S12590" s="275"/>
      <c r="T12590" s="274"/>
      <c r="W12590" s="276"/>
    </row>
    <row r="12591" spans="19:23">
      <c r="S12591" s="275"/>
      <c r="T12591" s="274"/>
      <c r="W12591" s="276"/>
    </row>
    <row r="12592" spans="19:23">
      <c r="S12592" s="275"/>
      <c r="T12592" s="274"/>
      <c r="W12592" s="276"/>
    </row>
    <row r="12593" spans="19:23">
      <c r="S12593" s="275"/>
      <c r="T12593" s="274"/>
      <c r="W12593" s="276"/>
    </row>
    <row r="12594" spans="19:23">
      <c r="S12594" s="275"/>
      <c r="T12594" s="274"/>
      <c r="W12594" s="276"/>
    </row>
    <row r="12595" spans="19:23">
      <c r="S12595" s="275"/>
      <c r="T12595" s="274"/>
      <c r="W12595" s="276"/>
    </row>
    <row r="12596" spans="19:23">
      <c r="S12596" s="275"/>
      <c r="T12596" s="274"/>
      <c r="W12596" s="276"/>
    </row>
    <row r="12597" spans="19:23">
      <c r="S12597" s="275"/>
      <c r="T12597" s="274"/>
      <c r="W12597" s="276"/>
    </row>
    <row r="12598" spans="19:23">
      <c r="S12598" s="275"/>
      <c r="T12598" s="274"/>
      <c r="W12598" s="276"/>
    </row>
    <row r="12599" spans="19:23">
      <c r="S12599" s="275"/>
      <c r="T12599" s="274"/>
      <c r="W12599" s="276"/>
    </row>
    <row r="12600" spans="19:23">
      <c r="S12600" s="275"/>
      <c r="T12600" s="274"/>
      <c r="W12600" s="276"/>
    </row>
    <row r="12601" spans="19:23">
      <c r="S12601" s="275"/>
      <c r="T12601" s="274"/>
      <c r="W12601" s="276"/>
    </row>
    <row r="12602" spans="19:23">
      <c r="S12602" s="275"/>
      <c r="T12602" s="274"/>
      <c r="W12602" s="276"/>
    </row>
    <row r="12603" spans="19:23">
      <c r="S12603" s="275"/>
      <c r="T12603" s="274"/>
      <c r="W12603" s="276"/>
    </row>
    <row r="12604" spans="19:23">
      <c r="S12604" s="275"/>
      <c r="T12604" s="274"/>
      <c r="W12604" s="276"/>
    </row>
    <row r="12605" spans="19:23">
      <c r="S12605" s="275"/>
      <c r="T12605" s="274"/>
      <c r="W12605" s="276"/>
    </row>
    <row r="12606" spans="19:23">
      <c r="S12606" s="275"/>
      <c r="T12606" s="274"/>
      <c r="W12606" s="276"/>
    </row>
    <row r="12607" spans="19:23">
      <c r="S12607" s="275"/>
      <c r="T12607" s="274"/>
      <c r="W12607" s="276"/>
    </row>
    <row r="12608" spans="19:23">
      <c r="S12608" s="275"/>
      <c r="T12608" s="274"/>
      <c r="W12608" s="276"/>
    </row>
    <row r="12609" spans="19:23">
      <c r="S12609" s="275"/>
      <c r="T12609" s="274"/>
      <c r="W12609" s="276"/>
    </row>
    <row r="12610" spans="19:23">
      <c r="S12610" s="275"/>
      <c r="T12610" s="274"/>
      <c r="W12610" s="276"/>
    </row>
    <row r="12611" spans="19:23">
      <c r="S12611" s="275"/>
      <c r="T12611" s="274"/>
      <c r="W12611" s="276"/>
    </row>
    <row r="12612" spans="19:23">
      <c r="S12612" s="275"/>
      <c r="T12612" s="274"/>
      <c r="W12612" s="276"/>
    </row>
    <row r="12613" spans="19:23">
      <c r="S12613" s="275"/>
      <c r="T12613" s="274"/>
      <c r="W12613" s="276"/>
    </row>
    <row r="12614" spans="19:23">
      <c r="S12614" s="275"/>
      <c r="T12614" s="274"/>
      <c r="W12614" s="276"/>
    </row>
    <row r="12615" spans="19:23">
      <c r="S12615" s="275"/>
      <c r="T12615" s="274"/>
      <c r="W12615" s="276"/>
    </row>
    <row r="12616" spans="19:23">
      <c r="S12616" s="275"/>
      <c r="T12616" s="274"/>
      <c r="W12616" s="276"/>
    </row>
    <row r="12617" spans="19:23">
      <c r="S12617" s="275"/>
      <c r="T12617" s="274"/>
      <c r="W12617" s="276"/>
    </row>
    <row r="12618" spans="19:23">
      <c r="S12618" s="275"/>
      <c r="T12618" s="274"/>
      <c r="W12618" s="276"/>
    </row>
    <row r="12619" spans="19:23">
      <c r="S12619" s="275"/>
      <c r="T12619" s="274"/>
      <c r="W12619" s="276"/>
    </row>
    <row r="12620" spans="19:23">
      <c r="S12620" s="275"/>
      <c r="T12620" s="274"/>
      <c r="W12620" s="276"/>
    </row>
    <row r="12621" spans="19:23">
      <c r="S12621" s="275"/>
      <c r="T12621" s="274"/>
      <c r="W12621" s="276"/>
    </row>
    <row r="12622" spans="19:23">
      <c r="S12622" s="275"/>
      <c r="T12622" s="274"/>
      <c r="W12622" s="276"/>
    </row>
    <row r="12623" spans="19:23">
      <c r="S12623" s="275"/>
      <c r="T12623" s="274"/>
      <c r="W12623" s="276"/>
    </row>
    <row r="12624" spans="19:23">
      <c r="S12624" s="275"/>
      <c r="T12624" s="274"/>
      <c r="W12624" s="276"/>
    </row>
    <row r="12625" spans="19:23">
      <c r="S12625" s="275"/>
      <c r="T12625" s="274"/>
      <c r="W12625" s="276"/>
    </row>
    <row r="12626" spans="19:23">
      <c r="S12626" s="275"/>
      <c r="T12626" s="274"/>
      <c r="W12626" s="276"/>
    </row>
    <row r="12627" spans="19:23">
      <c r="S12627" s="275"/>
      <c r="T12627" s="274"/>
      <c r="W12627" s="276"/>
    </row>
    <row r="12628" spans="19:23">
      <c r="S12628" s="275"/>
      <c r="T12628" s="274"/>
      <c r="W12628" s="276"/>
    </row>
    <row r="12629" spans="19:23">
      <c r="S12629" s="275"/>
      <c r="T12629" s="274"/>
      <c r="W12629" s="276"/>
    </row>
    <row r="12630" spans="19:23">
      <c r="S12630" s="275"/>
      <c r="T12630" s="274"/>
      <c r="W12630" s="276"/>
    </row>
    <row r="12631" spans="19:23">
      <c r="S12631" s="275"/>
      <c r="T12631" s="274"/>
      <c r="W12631" s="276"/>
    </row>
    <row r="12632" spans="19:23">
      <c r="S12632" s="275"/>
      <c r="T12632" s="274"/>
      <c r="W12632" s="276"/>
    </row>
    <row r="12633" spans="19:23">
      <c r="S12633" s="275"/>
      <c r="T12633" s="274"/>
      <c r="W12633" s="276"/>
    </row>
    <row r="12634" spans="19:23">
      <c r="S12634" s="275"/>
      <c r="T12634" s="274"/>
      <c r="W12634" s="276"/>
    </row>
    <row r="12635" spans="19:23">
      <c r="S12635" s="275"/>
      <c r="T12635" s="274"/>
      <c r="W12635" s="276"/>
    </row>
    <row r="12636" spans="19:23">
      <c r="S12636" s="275"/>
      <c r="T12636" s="274"/>
      <c r="W12636" s="276"/>
    </row>
    <row r="12637" spans="19:23">
      <c r="S12637" s="275"/>
      <c r="T12637" s="274"/>
      <c r="W12637" s="276"/>
    </row>
    <row r="12638" spans="19:23">
      <c r="S12638" s="275"/>
      <c r="T12638" s="274"/>
      <c r="W12638" s="276"/>
    </row>
    <row r="12639" spans="19:23">
      <c r="S12639" s="275"/>
      <c r="T12639" s="274"/>
      <c r="W12639" s="276"/>
    </row>
    <row r="12640" spans="19:23">
      <c r="S12640" s="275"/>
      <c r="T12640" s="274"/>
      <c r="W12640" s="276"/>
    </row>
    <row r="12641" spans="19:23">
      <c r="S12641" s="275"/>
      <c r="T12641" s="274"/>
      <c r="W12641" s="276"/>
    </row>
    <row r="12642" spans="19:23">
      <c r="S12642" s="275"/>
      <c r="T12642" s="274"/>
      <c r="W12642" s="276"/>
    </row>
    <row r="12643" spans="19:23">
      <c r="S12643" s="275"/>
      <c r="T12643" s="274"/>
      <c r="W12643" s="276"/>
    </row>
    <row r="12644" spans="19:23">
      <c r="S12644" s="275"/>
      <c r="T12644" s="274"/>
      <c r="W12644" s="276"/>
    </row>
    <row r="12645" spans="19:23">
      <c r="S12645" s="275"/>
      <c r="T12645" s="274"/>
      <c r="W12645" s="276"/>
    </row>
    <row r="12646" spans="19:23">
      <c r="S12646" s="275"/>
      <c r="T12646" s="274"/>
      <c r="W12646" s="276"/>
    </row>
    <row r="12647" spans="19:23">
      <c r="S12647" s="275"/>
      <c r="T12647" s="274"/>
      <c r="W12647" s="276"/>
    </row>
    <row r="12648" spans="19:23">
      <c r="S12648" s="275"/>
      <c r="T12648" s="274"/>
      <c r="W12648" s="276"/>
    </row>
    <row r="12649" spans="19:23">
      <c r="S12649" s="275"/>
      <c r="T12649" s="274"/>
      <c r="W12649" s="276"/>
    </row>
    <row r="12650" spans="19:23">
      <c r="S12650" s="275"/>
      <c r="T12650" s="274"/>
      <c r="W12650" s="276"/>
    </row>
    <row r="12651" spans="19:23">
      <c r="S12651" s="275"/>
      <c r="T12651" s="274"/>
      <c r="W12651" s="276"/>
    </row>
    <row r="12652" spans="19:23">
      <c r="S12652" s="275"/>
      <c r="T12652" s="274"/>
      <c r="W12652" s="276"/>
    </row>
    <row r="12653" spans="19:23">
      <c r="S12653" s="275"/>
      <c r="T12653" s="274"/>
      <c r="W12653" s="276"/>
    </row>
    <row r="12654" spans="19:23">
      <c r="S12654" s="275"/>
      <c r="T12654" s="274"/>
      <c r="W12654" s="276"/>
    </row>
    <row r="12655" spans="19:23">
      <c r="S12655" s="275"/>
      <c r="T12655" s="274"/>
      <c r="W12655" s="276"/>
    </row>
    <row r="12656" spans="19:23">
      <c r="S12656" s="275"/>
      <c r="T12656" s="274"/>
      <c r="W12656" s="276"/>
    </row>
    <row r="12657" spans="19:23">
      <c r="S12657" s="275"/>
      <c r="T12657" s="274"/>
      <c r="W12657" s="276"/>
    </row>
    <row r="12658" spans="19:23">
      <c r="S12658" s="275"/>
      <c r="T12658" s="274"/>
      <c r="W12658" s="276"/>
    </row>
    <row r="12659" spans="19:23">
      <c r="S12659" s="275"/>
      <c r="T12659" s="274"/>
      <c r="W12659" s="276"/>
    </row>
    <row r="12660" spans="19:23">
      <c r="S12660" s="275"/>
      <c r="T12660" s="274"/>
      <c r="W12660" s="276"/>
    </row>
    <row r="12661" spans="19:23">
      <c r="S12661" s="275"/>
      <c r="T12661" s="274"/>
      <c r="W12661" s="276"/>
    </row>
    <row r="12662" spans="19:23">
      <c r="S12662" s="275"/>
      <c r="T12662" s="274"/>
      <c r="W12662" s="276"/>
    </row>
    <row r="12663" spans="19:23">
      <c r="S12663" s="275"/>
      <c r="T12663" s="274"/>
      <c r="W12663" s="276"/>
    </row>
    <row r="12664" spans="19:23">
      <c r="S12664" s="275"/>
      <c r="T12664" s="274"/>
      <c r="W12664" s="276"/>
    </row>
    <row r="12665" spans="19:23">
      <c r="S12665" s="275"/>
      <c r="T12665" s="274"/>
      <c r="W12665" s="276"/>
    </row>
    <row r="12666" spans="19:23">
      <c r="S12666" s="275"/>
      <c r="T12666" s="274"/>
      <c r="W12666" s="276"/>
    </row>
    <row r="12667" spans="19:23">
      <c r="S12667" s="275"/>
      <c r="T12667" s="274"/>
      <c r="W12667" s="276"/>
    </row>
    <row r="12668" spans="19:23">
      <c r="S12668" s="275"/>
      <c r="T12668" s="274"/>
      <c r="W12668" s="276"/>
    </row>
    <row r="12669" spans="19:23">
      <c r="S12669" s="275"/>
      <c r="T12669" s="274"/>
      <c r="W12669" s="276"/>
    </row>
    <row r="12670" spans="19:23">
      <c r="S12670" s="275"/>
      <c r="T12670" s="274"/>
      <c r="W12670" s="276"/>
    </row>
    <row r="12671" spans="19:23">
      <c r="S12671" s="275"/>
      <c r="T12671" s="274"/>
      <c r="W12671" s="276"/>
    </row>
    <row r="12672" spans="19:23">
      <c r="S12672" s="275"/>
      <c r="T12672" s="274"/>
      <c r="W12672" s="276"/>
    </row>
    <row r="12673" spans="19:23">
      <c r="S12673" s="275"/>
      <c r="T12673" s="274"/>
      <c r="W12673" s="276"/>
    </row>
    <row r="12674" spans="19:23">
      <c r="S12674" s="275"/>
      <c r="T12674" s="274"/>
      <c r="W12674" s="276"/>
    </row>
    <row r="12675" spans="19:23">
      <c r="S12675" s="275"/>
      <c r="T12675" s="274"/>
      <c r="W12675" s="276"/>
    </row>
    <row r="12676" spans="19:23">
      <c r="S12676" s="275"/>
      <c r="T12676" s="274"/>
      <c r="W12676" s="276"/>
    </row>
    <row r="12677" spans="19:23">
      <c r="S12677" s="275"/>
      <c r="T12677" s="274"/>
      <c r="W12677" s="276"/>
    </row>
    <row r="12678" spans="19:23">
      <c r="S12678" s="275"/>
      <c r="T12678" s="274"/>
      <c r="W12678" s="276"/>
    </row>
    <row r="12679" spans="19:23">
      <c r="S12679" s="275"/>
      <c r="T12679" s="274"/>
      <c r="W12679" s="276"/>
    </row>
    <row r="12680" spans="19:23">
      <c r="S12680" s="275"/>
      <c r="T12680" s="274"/>
      <c r="W12680" s="276"/>
    </row>
    <row r="12681" spans="19:23">
      <c r="S12681" s="275"/>
      <c r="T12681" s="274"/>
      <c r="W12681" s="276"/>
    </row>
    <row r="12682" spans="19:23">
      <c r="S12682" s="275"/>
      <c r="T12682" s="274"/>
      <c r="W12682" s="276"/>
    </row>
    <row r="12683" spans="19:23">
      <c r="S12683" s="275"/>
      <c r="T12683" s="274"/>
      <c r="W12683" s="276"/>
    </row>
    <row r="12684" spans="19:23">
      <c r="S12684" s="275"/>
      <c r="T12684" s="274"/>
      <c r="W12684" s="276"/>
    </row>
    <row r="12685" spans="19:23">
      <c r="S12685" s="275"/>
      <c r="T12685" s="274"/>
      <c r="W12685" s="276"/>
    </row>
    <row r="12686" spans="19:23">
      <c r="S12686" s="275"/>
      <c r="T12686" s="274"/>
      <c r="W12686" s="276"/>
    </row>
    <row r="12687" spans="19:23">
      <c r="S12687" s="275"/>
      <c r="T12687" s="274"/>
      <c r="W12687" s="276"/>
    </row>
    <row r="12688" spans="19:23">
      <c r="S12688" s="275"/>
      <c r="T12688" s="274"/>
      <c r="W12688" s="276"/>
    </row>
    <row r="12689" spans="19:23">
      <c r="S12689" s="275"/>
      <c r="T12689" s="274"/>
      <c r="W12689" s="276"/>
    </row>
    <row r="12690" spans="19:23">
      <c r="S12690" s="275"/>
      <c r="T12690" s="274"/>
      <c r="W12690" s="276"/>
    </row>
    <row r="12691" spans="19:23">
      <c r="S12691" s="275"/>
      <c r="T12691" s="274"/>
      <c r="W12691" s="276"/>
    </row>
    <row r="12692" spans="19:23">
      <c r="S12692" s="275"/>
      <c r="T12692" s="274"/>
      <c r="W12692" s="276"/>
    </row>
    <row r="12693" spans="19:23">
      <c r="S12693" s="275"/>
      <c r="T12693" s="274"/>
      <c r="W12693" s="276"/>
    </row>
    <row r="12694" spans="19:23">
      <c r="S12694" s="275"/>
      <c r="T12694" s="274"/>
      <c r="W12694" s="276"/>
    </row>
    <row r="12695" spans="19:23">
      <c r="S12695" s="275"/>
      <c r="T12695" s="274"/>
      <c r="W12695" s="276"/>
    </row>
    <row r="12696" spans="19:23">
      <c r="S12696" s="275"/>
      <c r="T12696" s="274"/>
      <c r="W12696" s="276"/>
    </row>
    <row r="12697" spans="19:23">
      <c r="S12697" s="275"/>
      <c r="T12697" s="274"/>
      <c r="W12697" s="276"/>
    </row>
    <row r="12698" spans="19:23">
      <c r="S12698" s="275"/>
      <c r="T12698" s="274"/>
      <c r="W12698" s="276"/>
    </row>
    <row r="12699" spans="19:23">
      <c r="S12699" s="275"/>
      <c r="T12699" s="274"/>
      <c r="W12699" s="276"/>
    </row>
    <row r="12700" spans="19:23">
      <c r="S12700" s="275"/>
      <c r="T12700" s="274"/>
      <c r="W12700" s="276"/>
    </row>
    <row r="12701" spans="19:23">
      <c r="S12701" s="275"/>
      <c r="T12701" s="274"/>
      <c r="W12701" s="276"/>
    </row>
    <row r="12702" spans="19:23">
      <c r="S12702" s="275"/>
      <c r="T12702" s="274"/>
      <c r="W12702" s="276"/>
    </row>
    <row r="12703" spans="19:23">
      <c r="S12703" s="275"/>
      <c r="T12703" s="274"/>
      <c r="W12703" s="276"/>
    </row>
    <row r="12704" spans="19:23">
      <c r="S12704" s="275"/>
      <c r="T12704" s="274"/>
      <c r="W12704" s="276"/>
    </row>
    <row r="12705" spans="19:23">
      <c r="S12705" s="275"/>
      <c r="T12705" s="274"/>
      <c r="W12705" s="276"/>
    </row>
    <row r="12706" spans="19:23">
      <c r="S12706" s="275"/>
      <c r="T12706" s="274"/>
      <c r="W12706" s="276"/>
    </row>
    <row r="12707" spans="19:23">
      <c r="S12707" s="275"/>
      <c r="T12707" s="274"/>
      <c r="W12707" s="276"/>
    </row>
    <row r="12708" spans="19:23">
      <c r="S12708" s="275"/>
      <c r="T12708" s="274"/>
      <c r="W12708" s="276"/>
    </row>
    <row r="12709" spans="19:23">
      <c r="S12709" s="275"/>
      <c r="T12709" s="274"/>
      <c r="W12709" s="276"/>
    </row>
    <row r="12710" spans="19:23">
      <c r="S12710" s="275"/>
      <c r="T12710" s="274"/>
      <c r="W12710" s="276"/>
    </row>
    <row r="12711" spans="19:23">
      <c r="S12711" s="275"/>
      <c r="T12711" s="274"/>
      <c r="W12711" s="276"/>
    </row>
    <row r="12712" spans="19:23">
      <c r="S12712" s="275"/>
      <c r="T12712" s="274"/>
      <c r="W12712" s="276"/>
    </row>
    <row r="12713" spans="19:23">
      <c r="S12713" s="275"/>
      <c r="T12713" s="274"/>
      <c r="W12713" s="276"/>
    </row>
    <row r="12714" spans="19:23">
      <c r="S12714" s="275"/>
      <c r="T12714" s="274"/>
      <c r="W12714" s="276"/>
    </row>
    <row r="12715" spans="19:23">
      <c r="S12715" s="275"/>
      <c r="T12715" s="274"/>
      <c r="W12715" s="276"/>
    </row>
    <row r="12716" spans="19:23">
      <c r="S12716" s="275"/>
      <c r="T12716" s="274"/>
      <c r="W12716" s="276"/>
    </row>
    <row r="12717" spans="19:23">
      <c r="S12717" s="275"/>
      <c r="T12717" s="274"/>
      <c r="W12717" s="276"/>
    </row>
    <row r="12718" spans="19:23">
      <c r="S12718" s="275"/>
      <c r="T12718" s="274"/>
      <c r="W12718" s="276"/>
    </row>
    <row r="12719" spans="19:23">
      <c r="S12719" s="275"/>
      <c r="T12719" s="274"/>
      <c r="W12719" s="276"/>
    </row>
    <row r="12720" spans="19:23">
      <c r="S12720" s="275"/>
      <c r="T12720" s="274"/>
      <c r="W12720" s="276"/>
    </row>
    <row r="12721" spans="19:23">
      <c r="S12721" s="275"/>
      <c r="T12721" s="274"/>
      <c r="W12721" s="276"/>
    </row>
    <row r="12722" spans="19:23">
      <c r="S12722" s="275"/>
      <c r="T12722" s="274"/>
      <c r="W12722" s="276"/>
    </row>
    <row r="12723" spans="19:23">
      <c r="S12723" s="275"/>
      <c r="T12723" s="274"/>
      <c r="W12723" s="276"/>
    </row>
    <row r="12724" spans="19:23">
      <c r="S12724" s="275"/>
      <c r="T12724" s="274"/>
      <c r="W12724" s="276"/>
    </row>
    <row r="12725" spans="19:23">
      <c r="S12725" s="275"/>
      <c r="T12725" s="274"/>
      <c r="W12725" s="276"/>
    </row>
    <row r="12726" spans="19:23">
      <c r="S12726" s="275"/>
      <c r="T12726" s="274"/>
      <c r="W12726" s="276"/>
    </row>
    <row r="12727" spans="19:23">
      <c r="S12727" s="275"/>
      <c r="T12727" s="274"/>
      <c r="W12727" s="276"/>
    </row>
    <row r="12728" spans="19:23">
      <c r="S12728" s="275"/>
      <c r="T12728" s="274"/>
      <c r="W12728" s="276"/>
    </row>
    <row r="12729" spans="19:23">
      <c r="S12729" s="275"/>
      <c r="T12729" s="274"/>
      <c r="W12729" s="276"/>
    </row>
    <row r="12730" spans="19:23">
      <c r="S12730" s="275"/>
      <c r="T12730" s="274"/>
      <c r="W12730" s="276"/>
    </row>
    <row r="12731" spans="19:23">
      <c r="S12731" s="275"/>
      <c r="T12731" s="274"/>
      <c r="W12731" s="276"/>
    </row>
    <row r="12732" spans="19:23">
      <c r="S12732" s="275"/>
      <c r="T12732" s="274"/>
      <c r="W12732" s="276"/>
    </row>
    <row r="12733" spans="19:23">
      <c r="S12733" s="275"/>
      <c r="T12733" s="274"/>
      <c r="W12733" s="276"/>
    </row>
    <row r="12734" spans="19:23">
      <c r="S12734" s="275"/>
      <c r="T12734" s="274"/>
      <c r="W12734" s="276"/>
    </row>
    <row r="12735" spans="19:23">
      <c r="S12735" s="275"/>
      <c r="T12735" s="274"/>
      <c r="W12735" s="276"/>
    </row>
    <row r="12736" spans="19:23">
      <c r="S12736" s="275"/>
      <c r="T12736" s="274"/>
      <c r="W12736" s="276"/>
    </row>
    <row r="12737" spans="19:23">
      <c r="S12737" s="275"/>
      <c r="T12737" s="274"/>
      <c r="W12737" s="276"/>
    </row>
    <row r="12738" spans="19:23">
      <c r="S12738" s="275"/>
      <c r="T12738" s="274"/>
      <c r="W12738" s="276"/>
    </row>
    <row r="12739" spans="19:23">
      <c r="S12739" s="275"/>
      <c r="T12739" s="274"/>
      <c r="W12739" s="276"/>
    </row>
    <row r="12740" spans="19:23">
      <c r="S12740" s="275"/>
      <c r="T12740" s="274"/>
      <c r="W12740" s="276"/>
    </row>
    <row r="12741" spans="19:23">
      <c r="S12741" s="275"/>
      <c r="T12741" s="274"/>
      <c r="W12741" s="276"/>
    </row>
    <row r="12742" spans="19:23">
      <c r="S12742" s="275"/>
      <c r="T12742" s="274"/>
      <c r="W12742" s="276"/>
    </row>
    <row r="12743" spans="19:23">
      <c r="S12743" s="275"/>
      <c r="T12743" s="274"/>
      <c r="W12743" s="276"/>
    </row>
    <row r="12744" spans="19:23">
      <c r="S12744" s="275"/>
      <c r="T12744" s="274"/>
      <c r="W12744" s="276"/>
    </row>
    <row r="12745" spans="19:23">
      <c r="S12745" s="275"/>
      <c r="T12745" s="274"/>
      <c r="W12745" s="276"/>
    </row>
    <row r="12746" spans="19:23">
      <c r="S12746" s="275"/>
      <c r="T12746" s="274"/>
      <c r="W12746" s="276"/>
    </row>
    <row r="12747" spans="19:23">
      <c r="S12747" s="275"/>
      <c r="T12747" s="274"/>
      <c r="W12747" s="276"/>
    </row>
    <row r="12748" spans="19:23">
      <c r="S12748" s="275"/>
      <c r="T12748" s="274"/>
      <c r="W12748" s="276"/>
    </row>
    <row r="12749" spans="19:23">
      <c r="S12749" s="275"/>
      <c r="T12749" s="274"/>
      <c r="W12749" s="276"/>
    </row>
    <row r="12750" spans="19:23">
      <c r="S12750" s="275"/>
      <c r="T12750" s="274"/>
      <c r="W12750" s="276"/>
    </row>
    <row r="12751" spans="19:23">
      <c r="S12751" s="275"/>
      <c r="T12751" s="274"/>
      <c r="W12751" s="276"/>
    </row>
    <row r="12752" spans="19:23">
      <c r="S12752" s="275"/>
      <c r="T12752" s="274"/>
      <c r="W12752" s="276"/>
    </row>
    <row r="12753" spans="19:23">
      <c r="S12753" s="275"/>
      <c r="T12753" s="274"/>
      <c r="W12753" s="276"/>
    </row>
    <row r="12754" spans="19:23">
      <c r="S12754" s="275"/>
      <c r="T12754" s="274"/>
      <c r="W12754" s="276"/>
    </row>
    <row r="12755" spans="19:23">
      <c r="S12755" s="275"/>
      <c r="T12755" s="274"/>
      <c r="W12755" s="276"/>
    </row>
    <row r="12756" spans="19:23">
      <c r="S12756" s="275"/>
      <c r="T12756" s="274"/>
      <c r="W12756" s="276"/>
    </row>
    <row r="12757" spans="19:23">
      <c r="S12757" s="275"/>
      <c r="T12757" s="274"/>
      <c r="W12757" s="276"/>
    </row>
    <row r="12758" spans="19:23">
      <c r="S12758" s="275"/>
      <c r="T12758" s="274"/>
      <c r="W12758" s="276"/>
    </row>
    <row r="12759" spans="19:23">
      <c r="S12759" s="275"/>
      <c r="T12759" s="274"/>
      <c r="W12759" s="276"/>
    </row>
    <row r="12760" spans="19:23">
      <c r="S12760" s="275"/>
      <c r="T12760" s="274"/>
      <c r="W12760" s="276"/>
    </row>
    <row r="12761" spans="19:23">
      <c r="S12761" s="275"/>
      <c r="T12761" s="274"/>
      <c r="W12761" s="276"/>
    </row>
    <row r="12762" spans="19:23">
      <c r="S12762" s="275"/>
      <c r="T12762" s="274"/>
      <c r="W12762" s="276"/>
    </row>
    <row r="12763" spans="19:23">
      <c r="S12763" s="275"/>
      <c r="T12763" s="274"/>
      <c r="W12763" s="276"/>
    </row>
    <row r="12764" spans="19:23">
      <c r="S12764" s="275"/>
      <c r="T12764" s="274"/>
      <c r="W12764" s="276"/>
    </row>
    <row r="12765" spans="19:23">
      <c r="S12765" s="275"/>
      <c r="T12765" s="274"/>
      <c r="W12765" s="276"/>
    </row>
    <row r="12766" spans="19:23">
      <c r="S12766" s="275"/>
      <c r="T12766" s="274"/>
      <c r="W12766" s="276"/>
    </row>
    <row r="12767" spans="19:23">
      <c r="S12767" s="275"/>
      <c r="T12767" s="274"/>
      <c r="W12767" s="276"/>
    </row>
    <row r="12768" spans="19:23">
      <c r="S12768" s="275"/>
      <c r="T12768" s="274"/>
      <c r="W12768" s="276"/>
    </row>
    <row r="12769" spans="19:23">
      <c r="S12769" s="275"/>
      <c r="T12769" s="274"/>
      <c r="W12769" s="276"/>
    </row>
    <row r="12770" spans="19:23">
      <c r="S12770" s="275"/>
      <c r="T12770" s="274"/>
      <c r="W12770" s="276"/>
    </row>
    <row r="12771" spans="19:23">
      <c r="S12771" s="275"/>
      <c r="T12771" s="274"/>
      <c r="W12771" s="276"/>
    </row>
    <row r="12772" spans="19:23">
      <c r="S12772" s="275"/>
      <c r="T12772" s="274"/>
      <c r="W12772" s="276"/>
    </row>
    <row r="12773" spans="19:23">
      <c r="S12773" s="275"/>
      <c r="T12773" s="274"/>
      <c r="W12773" s="276"/>
    </row>
    <row r="12774" spans="19:23">
      <c r="S12774" s="275"/>
      <c r="T12774" s="274"/>
      <c r="W12774" s="276"/>
    </row>
    <row r="12775" spans="19:23">
      <c r="S12775" s="275"/>
      <c r="T12775" s="274"/>
      <c r="W12775" s="276"/>
    </row>
    <row r="12776" spans="19:23">
      <c r="S12776" s="275"/>
      <c r="T12776" s="274"/>
      <c r="W12776" s="276"/>
    </row>
    <row r="12777" spans="19:23">
      <c r="S12777" s="275"/>
      <c r="T12777" s="274"/>
      <c r="W12777" s="276"/>
    </row>
    <row r="12778" spans="19:23">
      <c r="S12778" s="275"/>
      <c r="T12778" s="274"/>
      <c r="W12778" s="276"/>
    </row>
    <row r="12779" spans="19:23">
      <c r="S12779" s="275"/>
      <c r="T12779" s="274"/>
      <c r="W12779" s="276"/>
    </row>
    <row r="12780" spans="19:23">
      <c r="S12780" s="275"/>
      <c r="T12780" s="274"/>
      <c r="W12780" s="276"/>
    </row>
    <row r="12781" spans="19:23">
      <c r="S12781" s="275"/>
      <c r="T12781" s="274"/>
      <c r="W12781" s="276"/>
    </row>
    <row r="12782" spans="19:23">
      <c r="S12782" s="275"/>
      <c r="T12782" s="274"/>
      <c r="W12782" s="276"/>
    </row>
    <row r="12783" spans="19:23">
      <c r="S12783" s="275"/>
      <c r="T12783" s="274"/>
      <c r="W12783" s="276"/>
    </row>
    <row r="12784" spans="19:23">
      <c r="S12784" s="275"/>
      <c r="T12784" s="274"/>
      <c r="W12784" s="276"/>
    </row>
    <row r="12785" spans="19:23">
      <c r="S12785" s="275"/>
      <c r="T12785" s="274"/>
      <c r="W12785" s="276"/>
    </row>
    <row r="12786" spans="19:23">
      <c r="S12786" s="275"/>
      <c r="T12786" s="274"/>
      <c r="W12786" s="276"/>
    </row>
    <row r="12787" spans="19:23">
      <c r="S12787" s="275"/>
      <c r="T12787" s="274"/>
      <c r="W12787" s="276"/>
    </row>
    <row r="12788" spans="19:23">
      <c r="S12788" s="275"/>
      <c r="T12788" s="274"/>
      <c r="W12788" s="276"/>
    </row>
    <row r="12789" spans="19:23">
      <c r="S12789" s="275"/>
      <c r="T12789" s="274"/>
      <c r="W12789" s="276"/>
    </row>
    <row r="12790" spans="19:23">
      <c r="S12790" s="275"/>
      <c r="T12790" s="274"/>
      <c r="W12790" s="276"/>
    </row>
    <row r="12791" spans="19:23">
      <c r="S12791" s="275"/>
      <c r="T12791" s="274"/>
      <c r="W12791" s="276"/>
    </row>
    <row r="12792" spans="19:23">
      <c r="S12792" s="275"/>
      <c r="T12792" s="274"/>
      <c r="W12792" s="276"/>
    </row>
    <row r="12793" spans="19:23">
      <c r="S12793" s="275"/>
      <c r="T12793" s="274"/>
      <c r="W12793" s="276"/>
    </row>
    <row r="12794" spans="19:23">
      <c r="S12794" s="275"/>
      <c r="T12794" s="274"/>
      <c r="W12794" s="276"/>
    </row>
    <row r="12795" spans="19:23">
      <c r="S12795" s="275"/>
      <c r="T12795" s="274"/>
      <c r="W12795" s="276"/>
    </row>
    <row r="12796" spans="19:23">
      <c r="S12796" s="275"/>
      <c r="T12796" s="274"/>
      <c r="W12796" s="276"/>
    </row>
    <row r="12797" spans="19:23">
      <c r="S12797" s="275"/>
      <c r="T12797" s="274"/>
      <c r="W12797" s="276"/>
    </row>
    <row r="12798" spans="19:23">
      <c r="S12798" s="275"/>
      <c r="T12798" s="274"/>
      <c r="W12798" s="276"/>
    </row>
    <row r="12799" spans="19:23">
      <c r="S12799" s="275"/>
      <c r="T12799" s="274"/>
      <c r="W12799" s="276"/>
    </row>
    <row r="12800" spans="19:23">
      <c r="S12800" s="275"/>
      <c r="T12800" s="274"/>
      <c r="W12800" s="276"/>
    </row>
    <row r="12801" spans="19:23">
      <c r="S12801" s="275"/>
      <c r="T12801" s="274"/>
      <c r="W12801" s="276"/>
    </row>
    <row r="12802" spans="19:23">
      <c r="S12802" s="275"/>
      <c r="T12802" s="274"/>
      <c r="W12802" s="276"/>
    </row>
    <row r="12803" spans="19:23">
      <c r="S12803" s="275"/>
      <c r="T12803" s="274"/>
      <c r="W12803" s="276"/>
    </row>
    <row r="12804" spans="19:23">
      <c r="S12804" s="275"/>
      <c r="T12804" s="274"/>
      <c r="W12804" s="276"/>
    </row>
    <row r="12805" spans="19:23">
      <c r="S12805" s="275"/>
      <c r="T12805" s="274"/>
      <c r="W12805" s="276"/>
    </row>
    <row r="12806" spans="19:23">
      <c r="S12806" s="275"/>
      <c r="T12806" s="274"/>
      <c r="W12806" s="276"/>
    </row>
    <row r="12807" spans="19:23">
      <c r="S12807" s="275"/>
      <c r="T12807" s="274"/>
      <c r="W12807" s="276"/>
    </row>
    <row r="12808" spans="19:23">
      <c r="S12808" s="275"/>
      <c r="T12808" s="274"/>
      <c r="W12808" s="276"/>
    </row>
    <row r="12809" spans="19:23">
      <c r="S12809" s="275"/>
      <c r="T12809" s="274"/>
      <c r="W12809" s="276"/>
    </row>
    <row r="12810" spans="19:23">
      <c r="S12810" s="275"/>
      <c r="T12810" s="274"/>
      <c r="W12810" s="276"/>
    </row>
    <row r="12811" spans="19:23">
      <c r="S12811" s="275"/>
      <c r="T12811" s="274"/>
      <c r="W12811" s="276"/>
    </row>
    <row r="12812" spans="19:23">
      <c r="S12812" s="275"/>
      <c r="T12812" s="274"/>
      <c r="W12812" s="276"/>
    </row>
    <row r="12813" spans="19:23">
      <c r="S12813" s="275"/>
      <c r="T12813" s="274"/>
      <c r="W12813" s="276"/>
    </row>
    <row r="12814" spans="19:23">
      <c r="S12814" s="275"/>
      <c r="T12814" s="274"/>
      <c r="W12814" s="276"/>
    </row>
    <row r="12815" spans="19:23">
      <c r="S12815" s="275"/>
      <c r="T12815" s="274"/>
      <c r="W12815" s="276"/>
    </row>
    <row r="12816" spans="19:23">
      <c r="S12816" s="275"/>
      <c r="T12816" s="274"/>
      <c r="W12816" s="276"/>
    </row>
    <row r="12817" spans="19:23">
      <c r="S12817" s="275"/>
      <c r="T12817" s="274"/>
      <c r="W12817" s="276"/>
    </row>
    <row r="12818" spans="19:23">
      <c r="S12818" s="275"/>
      <c r="T12818" s="274"/>
      <c r="W12818" s="276"/>
    </row>
    <row r="12819" spans="19:23">
      <c r="S12819" s="275"/>
      <c r="T12819" s="274"/>
      <c r="W12819" s="276"/>
    </row>
    <row r="12820" spans="19:23">
      <c r="S12820" s="275"/>
      <c r="T12820" s="274"/>
      <c r="W12820" s="276"/>
    </row>
    <row r="12821" spans="19:23">
      <c r="S12821" s="275"/>
      <c r="T12821" s="274"/>
      <c r="W12821" s="276"/>
    </row>
    <row r="12822" spans="19:23">
      <c r="S12822" s="275"/>
      <c r="T12822" s="274"/>
      <c r="W12822" s="276"/>
    </row>
    <row r="12823" spans="19:23">
      <c r="S12823" s="275"/>
      <c r="T12823" s="274"/>
      <c r="W12823" s="276"/>
    </row>
    <row r="12824" spans="19:23">
      <c r="S12824" s="275"/>
      <c r="T12824" s="274"/>
      <c r="W12824" s="276"/>
    </row>
    <row r="12825" spans="19:23">
      <c r="S12825" s="275"/>
      <c r="T12825" s="274"/>
      <c r="W12825" s="276"/>
    </row>
    <row r="12826" spans="19:23">
      <c r="S12826" s="275"/>
      <c r="T12826" s="274"/>
      <c r="W12826" s="276"/>
    </row>
    <row r="12827" spans="19:23">
      <c r="S12827" s="275"/>
      <c r="T12827" s="274"/>
      <c r="W12827" s="276"/>
    </row>
    <row r="12828" spans="19:23">
      <c r="S12828" s="275"/>
      <c r="T12828" s="274"/>
      <c r="W12828" s="276"/>
    </row>
    <row r="12829" spans="19:23">
      <c r="S12829" s="275"/>
      <c r="T12829" s="274"/>
      <c r="W12829" s="276"/>
    </row>
    <row r="12830" spans="19:23">
      <c r="S12830" s="275"/>
      <c r="T12830" s="274"/>
      <c r="W12830" s="276"/>
    </row>
    <row r="12831" spans="19:23">
      <c r="S12831" s="275"/>
      <c r="T12831" s="274"/>
      <c r="W12831" s="276"/>
    </row>
    <row r="12832" spans="19:23">
      <c r="S12832" s="275"/>
      <c r="T12832" s="274"/>
      <c r="W12832" s="276"/>
    </row>
    <row r="12833" spans="19:23">
      <c r="S12833" s="275"/>
      <c r="T12833" s="274"/>
      <c r="W12833" s="276"/>
    </row>
    <row r="12834" spans="19:23">
      <c r="S12834" s="275"/>
      <c r="T12834" s="274"/>
      <c r="W12834" s="276"/>
    </row>
    <row r="12835" spans="19:23">
      <c r="S12835" s="275"/>
      <c r="T12835" s="274"/>
      <c r="W12835" s="276"/>
    </row>
    <row r="12836" spans="19:23">
      <c r="S12836" s="275"/>
      <c r="T12836" s="274"/>
      <c r="W12836" s="276"/>
    </row>
    <row r="12837" spans="19:23">
      <c r="S12837" s="275"/>
      <c r="T12837" s="274"/>
      <c r="W12837" s="276"/>
    </row>
    <row r="12838" spans="19:23">
      <c r="S12838" s="275"/>
      <c r="T12838" s="274"/>
      <c r="W12838" s="276"/>
    </row>
    <row r="12839" spans="19:23">
      <c r="S12839" s="275"/>
      <c r="T12839" s="274"/>
      <c r="W12839" s="276"/>
    </row>
    <row r="12840" spans="19:23">
      <c r="S12840" s="275"/>
      <c r="T12840" s="274"/>
      <c r="W12840" s="276"/>
    </row>
    <row r="12841" spans="19:23">
      <c r="S12841" s="275"/>
      <c r="T12841" s="274"/>
      <c r="W12841" s="276"/>
    </row>
    <row r="12842" spans="19:23">
      <c r="S12842" s="275"/>
      <c r="T12842" s="274"/>
      <c r="W12842" s="276"/>
    </row>
    <row r="12843" spans="19:23">
      <c r="S12843" s="275"/>
      <c r="T12843" s="274"/>
      <c r="W12843" s="276"/>
    </row>
    <row r="12844" spans="19:23">
      <c r="S12844" s="275"/>
      <c r="T12844" s="274"/>
      <c r="W12844" s="276"/>
    </row>
    <row r="12845" spans="19:23">
      <c r="S12845" s="275"/>
      <c r="T12845" s="274"/>
      <c r="W12845" s="276"/>
    </row>
    <row r="12846" spans="19:23">
      <c r="S12846" s="275"/>
      <c r="T12846" s="274"/>
      <c r="W12846" s="276"/>
    </row>
    <row r="12847" spans="19:23">
      <c r="S12847" s="275"/>
      <c r="T12847" s="274"/>
      <c r="W12847" s="276"/>
    </row>
    <row r="12848" spans="19:23">
      <c r="S12848" s="275"/>
      <c r="T12848" s="274"/>
      <c r="W12848" s="276"/>
    </row>
    <row r="12849" spans="19:23">
      <c r="S12849" s="275"/>
      <c r="T12849" s="274"/>
      <c r="W12849" s="276"/>
    </row>
    <row r="12850" spans="19:23">
      <c r="S12850" s="275"/>
      <c r="T12850" s="274"/>
      <c r="W12850" s="276"/>
    </row>
    <row r="12851" spans="19:23">
      <c r="S12851" s="275"/>
      <c r="T12851" s="274"/>
      <c r="W12851" s="276"/>
    </row>
    <row r="12852" spans="19:23">
      <c r="S12852" s="275"/>
      <c r="T12852" s="274"/>
      <c r="W12852" s="276"/>
    </row>
    <row r="12853" spans="19:23">
      <c r="S12853" s="275"/>
      <c r="T12853" s="274"/>
      <c r="W12853" s="276"/>
    </row>
    <row r="12854" spans="19:23">
      <c r="S12854" s="275"/>
      <c r="T12854" s="274"/>
      <c r="W12854" s="276"/>
    </row>
    <row r="12855" spans="19:23">
      <c r="S12855" s="275"/>
      <c r="T12855" s="274"/>
      <c r="W12855" s="276"/>
    </row>
    <row r="12856" spans="19:23">
      <c r="S12856" s="275"/>
      <c r="T12856" s="274"/>
      <c r="W12856" s="276"/>
    </row>
    <row r="12857" spans="19:23">
      <c r="S12857" s="275"/>
      <c r="T12857" s="274"/>
      <c r="W12857" s="276"/>
    </row>
    <row r="12858" spans="19:23">
      <c r="S12858" s="275"/>
      <c r="T12858" s="274"/>
      <c r="W12858" s="276"/>
    </row>
    <row r="12859" spans="19:23">
      <c r="S12859" s="275"/>
      <c r="T12859" s="274"/>
      <c r="W12859" s="276"/>
    </row>
    <row r="12860" spans="19:23">
      <c r="S12860" s="275"/>
      <c r="T12860" s="274"/>
      <c r="W12860" s="276"/>
    </row>
    <row r="12861" spans="19:23">
      <c r="S12861" s="275"/>
      <c r="T12861" s="274"/>
      <c r="W12861" s="276"/>
    </row>
    <row r="12862" spans="19:23">
      <c r="S12862" s="275"/>
      <c r="T12862" s="274"/>
      <c r="W12862" s="276"/>
    </row>
    <row r="12863" spans="19:23">
      <c r="S12863" s="275"/>
      <c r="T12863" s="274"/>
      <c r="W12863" s="276"/>
    </row>
    <row r="12864" spans="19:23">
      <c r="S12864" s="275"/>
      <c r="T12864" s="274"/>
      <c r="W12864" s="276"/>
    </row>
    <row r="12865" spans="19:23">
      <c r="S12865" s="275"/>
      <c r="T12865" s="274"/>
      <c r="W12865" s="276"/>
    </row>
    <row r="12866" spans="19:23">
      <c r="S12866" s="275"/>
      <c r="T12866" s="274"/>
      <c r="W12866" s="276"/>
    </row>
    <row r="12867" spans="19:23">
      <c r="S12867" s="275"/>
      <c r="T12867" s="274"/>
      <c r="W12867" s="276"/>
    </row>
    <row r="12868" spans="19:23">
      <c r="S12868" s="275"/>
      <c r="T12868" s="274"/>
      <c r="W12868" s="276"/>
    </row>
    <row r="12869" spans="19:23">
      <c r="S12869" s="275"/>
      <c r="T12869" s="274"/>
      <c r="W12869" s="276"/>
    </row>
    <row r="12870" spans="19:23">
      <c r="S12870" s="275"/>
      <c r="T12870" s="274"/>
      <c r="W12870" s="276"/>
    </row>
    <row r="12871" spans="19:23">
      <c r="S12871" s="275"/>
      <c r="T12871" s="274"/>
      <c r="W12871" s="276"/>
    </row>
    <row r="12872" spans="19:23">
      <c r="S12872" s="275"/>
      <c r="T12872" s="274"/>
      <c r="W12872" s="276"/>
    </row>
    <row r="12873" spans="19:23">
      <c r="S12873" s="275"/>
      <c r="T12873" s="274"/>
      <c r="W12873" s="276"/>
    </row>
    <row r="12874" spans="19:23">
      <c r="S12874" s="275"/>
      <c r="T12874" s="274"/>
      <c r="W12874" s="276"/>
    </row>
    <row r="12875" spans="19:23">
      <c r="S12875" s="275"/>
      <c r="T12875" s="274"/>
      <c r="W12875" s="276"/>
    </row>
    <row r="12876" spans="19:23">
      <c r="S12876" s="275"/>
      <c r="T12876" s="274"/>
      <c r="W12876" s="276"/>
    </row>
    <row r="12877" spans="19:23">
      <c r="S12877" s="275"/>
      <c r="T12877" s="274"/>
      <c r="W12877" s="276"/>
    </row>
    <row r="12878" spans="19:23">
      <c r="S12878" s="275"/>
      <c r="T12878" s="274"/>
      <c r="W12878" s="276"/>
    </row>
    <row r="12879" spans="19:23">
      <c r="S12879" s="275"/>
      <c r="T12879" s="274"/>
      <c r="W12879" s="276"/>
    </row>
    <row r="12880" spans="19:23">
      <c r="S12880" s="275"/>
      <c r="T12880" s="274"/>
      <c r="W12880" s="276"/>
    </row>
    <row r="12881" spans="19:23">
      <c r="S12881" s="275"/>
      <c r="T12881" s="274"/>
      <c r="W12881" s="276"/>
    </row>
    <row r="12882" spans="19:23">
      <c r="S12882" s="275"/>
      <c r="T12882" s="274"/>
      <c r="W12882" s="276"/>
    </row>
    <row r="12883" spans="19:23">
      <c r="S12883" s="275"/>
      <c r="T12883" s="274"/>
      <c r="W12883" s="276"/>
    </row>
    <row r="12884" spans="19:23">
      <c r="S12884" s="275"/>
      <c r="T12884" s="274"/>
      <c r="W12884" s="276"/>
    </row>
    <row r="12885" spans="19:23">
      <c r="S12885" s="275"/>
      <c r="T12885" s="274"/>
      <c r="W12885" s="276"/>
    </row>
    <row r="12886" spans="19:23">
      <c r="S12886" s="275"/>
      <c r="T12886" s="274"/>
      <c r="W12886" s="276"/>
    </row>
    <row r="12887" spans="19:23">
      <c r="S12887" s="275"/>
      <c r="T12887" s="274"/>
      <c r="W12887" s="276"/>
    </row>
    <row r="12888" spans="19:23">
      <c r="S12888" s="275"/>
      <c r="T12888" s="274"/>
      <c r="W12888" s="276"/>
    </row>
    <row r="12889" spans="19:23">
      <c r="S12889" s="275"/>
      <c r="T12889" s="274"/>
      <c r="W12889" s="276"/>
    </row>
    <row r="12890" spans="19:23">
      <c r="S12890" s="275"/>
      <c r="T12890" s="274"/>
      <c r="W12890" s="276"/>
    </row>
    <row r="12891" spans="19:23">
      <c r="S12891" s="275"/>
      <c r="T12891" s="274"/>
      <c r="W12891" s="276"/>
    </row>
    <row r="12892" spans="19:23">
      <c r="S12892" s="275"/>
      <c r="T12892" s="274"/>
      <c r="W12892" s="276"/>
    </row>
    <row r="12893" spans="19:23">
      <c r="S12893" s="275"/>
      <c r="T12893" s="274"/>
      <c r="W12893" s="276"/>
    </row>
    <row r="12894" spans="19:23">
      <c r="S12894" s="275"/>
      <c r="T12894" s="274"/>
      <c r="W12894" s="276"/>
    </row>
    <row r="12895" spans="19:23">
      <c r="S12895" s="275"/>
      <c r="T12895" s="274"/>
      <c r="W12895" s="276"/>
    </row>
    <row r="12896" spans="19:23">
      <c r="S12896" s="275"/>
      <c r="T12896" s="274"/>
      <c r="W12896" s="276"/>
    </row>
    <row r="12897" spans="19:23">
      <c r="S12897" s="275"/>
      <c r="T12897" s="274"/>
      <c r="W12897" s="276"/>
    </row>
    <row r="12898" spans="19:23">
      <c r="S12898" s="275"/>
      <c r="T12898" s="274"/>
      <c r="W12898" s="276"/>
    </row>
    <row r="12899" spans="19:23">
      <c r="S12899" s="275"/>
      <c r="T12899" s="274"/>
      <c r="W12899" s="276"/>
    </row>
    <row r="12900" spans="19:23">
      <c r="S12900" s="275"/>
      <c r="T12900" s="274"/>
      <c r="W12900" s="276"/>
    </row>
    <row r="12901" spans="19:23">
      <c r="S12901" s="275"/>
      <c r="T12901" s="274"/>
      <c r="W12901" s="276"/>
    </row>
    <row r="12902" spans="19:23">
      <c r="S12902" s="275"/>
      <c r="T12902" s="274"/>
      <c r="W12902" s="276"/>
    </row>
    <row r="12903" spans="19:23">
      <c r="S12903" s="275"/>
      <c r="T12903" s="274"/>
      <c r="W12903" s="276"/>
    </row>
    <row r="12904" spans="19:23">
      <c r="S12904" s="275"/>
      <c r="T12904" s="274"/>
      <c r="W12904" s="276"/>
    </row>
    <row r="12905" spans="19:23">
      <c r="S12905" s="275"/>
      <c r="T12905" s="274"/>
      <c r="W12905" s="276"/>
    </row>
    <row r="12906" spans="19:23">
      <c r="S12906" s="275"/>
      <c r="T12906" s="274"/>
      <c r="W12906" s="276"/>
    </row>
    <row r="12907" spans="19:23">
      <c r="S12907" s="275"/>
      <c r="T12907" s="274"/>
      <c r="W12907" s="276"/>
    </row>
    <row r="12908" spans="19:23">
      <c r="S12908" s="275"/>
      <c r="T12908" s="274"/>
      <c r="W12908" s="276"/>
    </row>
    <row r="12909" spans="19:23">
      <c r="S12909" s="275"/>
      <c r="T12909" s="274"/>
      <c r="W12909" s="276"/>
    </row>
    <row r="12910" spans="19:23">
      <c r="S12910" s="275"/>
      <c r="T12910" s="274"/>
      <c r="W12910" s="276"/>
    </row>
    <row r="12911" spans="19:23">
      <c r="S12911" s="275"/>
      <c r="T12911" s="274"/>
      <c r="W12911" s="276"/>
    </row>
    <row r="12912" spans="19:23">
      <c r="S12912" s="275"/>
      <c r="T12912" s="274"/>
      <c r="W12912" s="276"/>
    </row>
    <row r="12913" spans="19:23">
      <c r="S12913" s="275"/>
      <c r="T12913" s="274"/>
      <c r="W12913" s="276"/>
    </row>
    <row r="12914" spans="19:23">
      <c r="S12914" s="275"/>
      <c r="T12914" s="274"/>
      <c r="W12914" s="276"/>
    </row>
    <row r="12915" spans="19:23">
      <c r="S12915" s="275"/>
      <c r="T12915" s="274"/>
      <c r="W12915" s="276"/>
    </row>
    <row r="12916" spans="19:23">
      <c r="S12916" s="275"/>
      <c r="T12916" s="274"/>
      <c r="W12916" s="276"/>
    </row>
    <row r="12917" spans="19:23">
      <c r="S12917" s="275"/>
      <c r="T12917" s="274"/>
      <c r="W12917" s="276"/>
    </row>
    <row r="12918" spans="19:23">
      <c r="S12918" s="275"/>
      <c r="T12918" s="274"/>
      <c r="W12918" s="276"/>
    </row>
    <row r="12919" spans="19:23">
      <c r="S12919" s="275"/>
      <c r="T12919" s="274"/>
      <c r="W12919" s="276"/>
    </row>
    <row r="12920" spans="19:23">
      <c r="S12920" s="275"/>
      <c r="T12920" s="274"/>
      <c r="W12920" s="276"/>
    </row>
    <row r="12921" spans="19:23">
      <c r="S12921" s="275"/>
      <c r="T12921" s="274"/>
      <c r="W12921" s="276"/>
    </row>
    <row r="12922" spans="19:23">
      <c r="S12922" s="275"/>
      <c r="T12922" s="274"/>
      <c r="W12922" s="276"/>
    </row>
    <row r="12923" spans="19:23">
      <c r="S12923" s="275"/>
      <c r="T12923" s="274"/>
      <c r="W12923" s="276"/>
    </row>
    <row r="12924" spans="19:23">
      <c r="S12924" s="275"/>
      <c r="T12924" s="274"/>
      <c r="W12924" s="276"/>
    </row>
    <row r="12925" spans="19:23">
      <c r="S12925" s="275"/>
      <c r="T12925" s="274"/>
      <c r="W12925" s="276"/>
    </row>
    <row r="12926" spans="19:23">
      <c r="S12926" s="275"/>
      <c r="T12926" s="274"/>
      <c r="W12926" s="276"/>
    </row>
    <row r="12927" spans="19:23">
      <c r="S12927" s="275"/>
      <c r="T12927" s="274"/>
      <c r="W12927" s="276"/>
    </row>
    <row r="12928" spans="19:23">
      <c r="S12928" s="275"/>
      <c r="T12928" s="274"/>
      <c r="W12928" s="276"/>
    </row>
    <row r="12929" spans="19:23">
      <c r="S12929" s="275"/>
      <c r="T12929" s="274"/>
      <c r="W12929" s="276"/>
    </row>
    <row r="12930" spans="19:23">
      <c r="S12930" s="275"/>
      <c r="T12930" s="274"/>
      <c r="W12930" s="276"/>
    </row>
    <row r="12931" spans="19:23">
      <c r="S12931" s="275"/>
      <c r="T12931" s="274"/>
      <c r="W12931" s="276"/>
    </row>
    <row r="12932" spans="19:23">
      <c r="S12932" s="275"/>
      <c r="T12932" s="274"/>
      <c r="W12932" s="276"/>
    </row>
    <row r="12933" spans="19:23">
      <c r="S12933" s="275"/>
      <c r="T12933" s="274"/>
      <c r="W12933" s="276"/>
    </row>
    <row r="12934" spans="19:23">
      <c r="S12934" s="275"/>
      <c r="T12934" s="274"/>
      <c r="W12934" s="276"/>
    </row>
    <row r="12935" spans="19:23">
      <c r="S12935" s="275"/>
      <c r="T12935" s="274"/>
      <c r="W12935" s="276"/>
    </row>
    <row r="12936" spans="19:23">
      <c r="S12936" s="275"/>
      <c r="T12936" s="274"/>
      <c r="W12936" s="276"/>
    </row>
    <row r="12937" spans="19:23">
      <c r="S12937" s="275"/>
      <c r="T12937" s="274"/>
      <c r="W12937" s="276"/>
    </row>
    <row r="12938" spans="19:23">
      <c r="S12938" s="275"/>
      <c r="T12938" s="274"/>
      <c r="W12938" s="276"/>
    </row>
    <row r="12939" spans="19:23">
      <c r="S12939" s="275"/>
      <c r="T12939" s="274"/>
      <c r="W12939" s="276"/>
    </row>
    <row r="12940" spans="19:23">
      <c r="S12940" s="275"/>
      <c r="T12940" s="274"/>
      <c r="W12940" s="276"/>
    </row>
    <row r="12941" spans="19:23">
      <c r="S12941" s="275"/>
      <c r="T12941" s="274"/>
      <c r="W12941" s="276"/>
    </row>
    <row r="12942" spans="19:23">
      <c r="S12942" s="275"/>
      <c r="T12942" s="274"/>
      <c r="W12942" s="276"/>
    </row>
    <row r="12943" spans="19:23">
      <c r="S12943" s="275"/>
      <c r="T12943" s="274"/>
      <c r="W12943" s="276"/>
    </row>
    <row r="12944" spans="19:23">
      <c r="S12944" s="275"/>
      <c r="T12944" s="274"/>
      <c r="W12944" s="276"/>
    </row>
    <row r="12945" spans="19:23">
      <c r="S12945" s="275"/>
      <c r="T12945" s="274"/>
      <c r="W12945" s="276"/>
    </row>
    <row r="12946" spans="19:23">
      <c r="S12946" s="275"/>
      <c r="T12946" s="274"/>
      <c r="W12946" s="276"/>
    </row>
    <row r="12947" spans="19:23">
      <c r="S12947" s="275"/>
      <c r="T12947" s="274"/>
      <c r="W12947" s="276"/>
    </row>
    <row r="12948" spans="19:23">
      <c r="S12948" s="275"/>
      <c r="T12948" s="274"/>
      <c r="W12948" s="276"/>
    </row>
    <row r="12949" spans="19:23">
      <c r="S12949" s="275"/>
      <c r="T12949" s="274"/>
      <c r="W12949" s="276"/>
    </row>
    <row r="12950" spans="19:23">
      <c r="S12950" s="275"/>
      <c r="T12950" s="274"/>
      <c r="W12950" s="276"/>
    </row>
    <row r="12951" spans="19:23">
      <c r="S12951" s="275"/>
      <c r="T12951" s="274"/>
      <c r="W12951" s="276"/>
    </row>
    <row r="12952" spans="19:23">
      <c r="S12952" s="275"/>
      <c r="T12952" s="274"/>
      <c r="W12952" s="276"/>
    </row>
    <row r="12953" spans="19:23">
      <c r="S12953" s="275"/>
      <c r="T12953" s="274"/>
      <c r="W12953" s="276"/>
    </row>
    <row r="12954" spans="19:23">
      <c r="S12954" s="275"/>
      <c r="T12954" s="274"/>
      <c r="W12954" s="276"/>
    </row>
    <row r="12955" spans="19:23">
      <c r="S12955" s="275"/>
      <c r="T12955" s="274"/>
      <c r="W12955" s="276"/>
    </row>
    <row r="12956" spans="19:23">
      <c r="S12956" s="275"/>
      <c r="T12956" s="274"/>
      <c r="W12956" s="276"/>
    </row>
    <row r="12957" spans="19:23">
      <c r="S12957" s="275"/>
      <c r="T12957" s="274"/>
      <c r="W12957" s="276"/>
    </row>
    <row r="12958" spans="19:23">
      <c r="S12958" s="275"/>
      <c r="T12958" s="274"/>
      <c r="W12958" s="276"/>
    </row>
    <row r="12959" spans="19:23">
      <c r="S12959" s="275"/>
      <c r="T12959" s="274"/>
      <c r="W12959" s="276"/>
    </row>
    <row r="12960" spans="19:23">
      <c r="S12960" s="275"/>
      <c r="T12960" s="274"/>
      <c r="W12960" s="276"/>
    </row>
    <row r="12961" spans="19:23">
      <c r="S12961" s="275"/>
      <c r="T12961" s="274"/>
      <c r="W12961" s="276"/>
    </row>
    <row r="12962" spans="19:23">
      <c r="S12962" s="275"/>
      <c r="T12962" s="274"/>
      <c r="W12962" s="276"/>
    </row>
    <row r="12963" spans="19:23">
      <c r="S12963" s="275"/>
      <c r="T12963" s="274"/>
      <c r="W12963" s="276"/>
    </row>
    <row r="12964" spans="19:23">
      <c r="S12964" s="275"/>
      <c r="T12964" s="274"/>
      <c r="W12964" s="276"/>
    </row>
    <row r="12965" spans="19:23">
      <c r="S12965" s="275"/>
      <c r="T12965" s="274"/>
      <c r="W12965" s="276"/>
    </row>
    <row r="12966" spans="19:23">
      <c r="S12966" s="275"/>
      <c r="T12966" s="274"/>
      <c r="W12966" s="276"/>
    </row>
    <row r="12967" spans="19:23">
      <c r="S12967" s="275"/>
      <c r="T12967" s="274"/>
      <c r="W12967" s="276"/>
    </row>
    <row r="12968" spans="19:23">
      <c r="S12968" s="275"/>
      <c r="T12968" s="274"/>
      <c r="W12968" s="276"/>
    </row>
    <row r="12969" spans="19:23">
      <c r="S12969" s="275"/>
      <c r="T12969" s="274"/>
      <c r="W12969" s="276"/>
    </row>
    <row r="12970" spans="19:23">
      <c r="S12970" s="275"/>
      <c r="T12970" s="274"/>
      <c r="W12970" s="276"/>
    </row>
    <row r="12971" spans="19:23">
      <c r="S12971" s="275"/>
      <c r="T12971" s="274"/>
      <c r="W12971" s="276"/>
    </row>
    <row r="12972" spans="19:23">
      <c r="S12972" s="275"/>
      <c r="T12972" s="274"/>
      <c r="W12972" s="276"/>
    </row>
    <row r="12973" spans="19:23">
      <c r="S12973" s="275"/>
      <c r="T12973" s="274"/>
      <c r="W12973" s="276"/>
    </row>
    <row r="12974" spans="19:23">
      <c r="S12974" s="275"/>
      <c r="T12974" s="274"/>
      <c r="W12974" s="276"/>
    </row>
    <row r="12975" spans="19:23">
      <c r="S12975" s="275"/>
      <c r="T12975" s="274"/>
      <c r="W12975" s="276"/>
    </row>
    <row r="12976" spans="19:23">
      <c r="S12976" s="275"/>
      <c r="T12976" s="274"/>
      <c r="W12976" s="276"/>
    </row>
    <row r="12977" spans="19:23">
      <c r="S12977" s="275"/>
      <c r="T12977" s="274"/>
      <c r="W12977" s="276"/>
    </row>
    <row r="12978" spans="19:23">
      <c r="S12978" s="275"/>
      <c r="T12978" s="274"/>
      <c r="W12978" s="276"/>
    </row>
    <row r="12979" spans="19:23">
      <c r="S12979" s="275"/>
      <c r="T12979" s="274"/>
      <c r="W12979" s="276"/>
    </row>
    <row r="12980" spans="19:23">
      <c r="S12980" s="275"/>
      <c r="T12980" s="274"/>
      <c r="W12980" s="276"/>
    </row>
    <row r="12981" spans="19:23">
      <c r="S12981" s="275"/>
      <c r="T12981" s="274"/>
      <c r="W12981" s="276"/>
    </row>
    <row r="12982" spans="19:23">
      <c r="S12982" s="275"/>
      <c r="T12982" s="274"/>
      <c r="W12982" s="276"/>
    </row>
    <row r="12983" spans="19:23">
      <c r="S12983" s="275"/>
      <c r="T12983" s="274"/>
      <c r="W12983" s="276"/>
    </row>
    <row r="12984" spans="19:23">
      <c r="S12984" s="275"/>
      <c r="T12984" s="274"/>
      <c r="W12984" s="276"/>
    </row>
    <row r="12985" spans="19:23">
      <c r="S12985" s="275"/>
      <c r="T12985" s="274"/>
      <c r="W12985" s="276"/>
    </row>
    <row r="12986" spans="19:23">
      <c r="S12986" s="275"/>
      <c r="T12986" s="274"/>
      <c r="W12986" s="276"/>
    </row>
    <row r="12987" spans="19:23">
      <c r="S12987" s="275"/>
      <c r="T12987" s="274"/>
      <c r="W12987" s="276"/>
    </row>
    <row r="12988" spans="19:23">
      <c r="S12988" s="275"/>
      <c r="T12988" s="274"/>
      <c r="W12988" s="276"/>
    </row>
    <row r="12989" spans="19:23">
      <c r="S12989" s="275"/>
      <c r="T12989" s="274"/>
      <c r="W12989" s="276"/>
    </row>
    <row r="12990" spans="19:23">
      <c r="S12990" s="275"/>
      <c r="T12990" s="274"/>
      <c r="W12990" s="276"/>
    </row>
    <row r="12991" spans="19:23">
      <c r="S12991" s="275"/>
      <c r="T12991" s="274"/>
      <c r="W12991" s="276"/>
    </row>
    <row r="12992" spans="19:23">
      <c r="S12992" s="275"/>
      <c r="T12992" s="274"/>
      <c r="W12992" s="276"/>
    </row>
    <row r="12993" spans="19:23">
      <c r="S12993" s="275"/>
      <c r="T12993" s="274"/>
      <c r="W12993" s="276"/>
    </row>
    <row r="12994" spans="19:23">
      <c r="S12994" s="275"/>
      <c r="T12994" s="274"/>
      <c r="W12994" s="276"/>
    </row>
    <row r="12995" spans="19:23">
      <c r="S12995" s="275"/>
      <c r="T12995" s="274"/>
      <c r="W12995" s="276"/>
    </row>
    <row r="12996" spans="19:23">
      <c r="S12996" s="275"/>
      <c r="T12996" s="274"/>
      <c r="W12996" s="276"/>
    </row>
    <row r="12997" spans="19:23">
      <c r="S12997" s="275"/>
      <c r="T12997" s="274"/>
      <c r="W12997" s="276"/>
    </row>
    <row r="12998" spans="19:23">
      <c r="S12998" s="275"/>
      <c r="T12998" s="274"/>
      <c r="W12998" s="276"/>
    </row>
    <row r="12999" spans="19:23">
      <c r="S12999" s="275"/>
      <c r="T12999" s="274"/>
      <c r="W12999" s="276"/>
    </row>
    <row r="13000" spans="19:23">
      <c r="S13000" s="275"/>
      <c r="T13000" s="274"/>
      <c r="W13000" s="276"/>
    </row>
    <row r="13001" spans="19:23">
      <c r="S13001" s="275"/>
      <c r="T13001" s="274"/>
      <c r="W13001" s="276"/>
    </row>
    <row r="13002" spans="19:23">
      <c r="S13002" s="275"/>
      <c r="T13002" s="274"/>
      <c r="W13002" s="276"/>
    </row>
    <row r="13003" spans="19:23">
      <c r="S13003" s="275"/>
      <c r="T13003" s="274"/>
      <c r="W13003" s="276"/>
    </row>
    <row r="13004" spans="19:23">
      <c r="S13004" s="275"/>
      <c r="T13004" s="274"/>
      <c r="W13004" s="276"/>
    </row>
    <row r="13005" spans="19:23">
      <c r="S13005" s="275"/>
      <c r="T13005" s="274"/>
      <c r="W13005" s="276"/>
    </row>
    <row r="13006" spans="19:23">
      <c r="S13006" s="275"/>
      <c r="T13006" s="274"/>
      <c r="W13006" s="276"/>
    </row>
    <row r="13007" spans="19:23">
      <c r="S13007" s="275"/>
      <c r="T13007" s="274"/>
      <c r="W13007" s="276"/>
    </row>
    <row r="13008" spans="19:23">
      <c r="S13008" s="275"/>
      <c r="T13008" s="274"/>
      <c r="W13008" s="276"/>
    </row>
    <row r="13009" spans="19:23">
      <c r="S13009" s="275"/>
      <c r="T13009" s="274"/>
      <c r="W13009" s="276"/>
    </row>
    <row r="13010" spans="19:23">
      <c r="S13010" s="275"/>
      <c r="T13010" s="274"/>
      <c r="W13010" s="276"/>
    </row>
    <row r="13011" spans="19:23">
      <c r="S13011" s="275"/>
      <c r="T13011" s="274"/>
      <c r="W13011" s="276"/>
    </row>
    <row r="13012" spans="19:23">
      <c r="S13012" s="275"/>
      <c r="T13012" s="274"/>
      <c r="W13012" s="276"/>
    </row>
    <row r="13013" spans="19:23">
      <c r="S13013" s="275"/>
      <c r="T13013" s="274"/>
      <c r="W13013" s="276"/>
    </row>
    <row r="13014" spans="19:23">
      <c r="S13014" s="275"/>
      <c r="T13014" s="274"/>
      <c r="W13014" s="276"/>
    </row>
    <row r="13015" spans="19:23">
      <c r="S13015" s="275"/>
      <c r="T13015" s="274"/>
      <c r="W13015" s="276"/>
    </row>
    <row r="13016" spans="19:23">
      <c r="S13016" s="275"/>
      <c r="T13016" s="274"/>
      <c r="W13016" s="276"/>
    </row>
    <row r="13017" spans="19:23">
      <c r="S13017" s="275"/>
      <c r="T13017" s="274"/>
      <c r="W13017" s="276"/>
    </row>
    <row r="13018" spans="19:23">
      <c r="S13018" s="275"/>
      <c r="T13018" s="274"/>
      <c r="W13018" s="276"/>
    </row>
    <row r="13019" spans="19:23">
      <c r="S13019" s="275"/>
      <c r="T13019" s="274"/>
      <c r="W13019" s="276"/>
    </row>
    <row r="13020" spans="19:23">
      <c r="S13020" s="275"/>
      <c r="T13020" s="274"/>
      <c r="W13020" s="276"/>
    </row>
    <row r="13021" spans="19:23">
      <c r="S13021" s="275"/>
      <c r="T13021" s="274"/>
      <c r="W13021" s="276"/>
    </row>
    <row r="13022" spans="19:23">
      <c r="S13022" s="275"/>
      <c r="T13022" s="274"/>
      <c r="W13022" s="276"/>
    </row>
    <row r="13023" spans="19:23">
      <c r="S13023" s="275"/>
      <c r="T13023" s="274"/>
      <c r="W13023" s="276"/>
    </row>
    <row r="13024" spans="19:23">
      <c r="S13024" s="275"/>
      <c r="T13024" s="274"/>
      <c r="W13024" s="276"/>
    </row>
    <row r="13025" spans="19:23">
      <c r="S13025" s="275"/>
      <c r="T13025" s="274"/>
      <c r="W13025" s="276"/>
    </row>
    <row r="13026" spans="19:23">
      <c r="S13026" s="275"/>
      <c r="T13026" s="274"/>
      <c r="W13026" s="276"/>
    </row>
    <row r="13027" spans="19:23">
      <c r="S13027" s="275"/>
      <c r="T13027" s="274"/>
      <c r="W13027" s="276"/>
    </row>
    <row r="13028" spans="19:23">
      <c r="S13028" s="275"/>
      <c r="T13028" s="274"/>
      <c r="W13028" s="276"/>
    </row>
    <row r="13029" spans="19:23">
      <c r="S13029" s="275"/>
      <c r="T13029" s="274"/>
      <c r="W13029" s="276"/>
    </row>
    <row r="13030" spans="19:23">
      <c r="S13030" s="275"/>
      <c r="T13030" s="274"/>
      <c r="W13030" s="276"/>
    </row>
    <row r="13031" spans="19:23">
      <c r="S13031" s="275"/>
      <c r="T13031" s="274"/>
      <c r="W13031" s="276"/>
    </row>
    <row r="13032" spans="19:23">
      <c r="S13032" s="275"/>
      <c r="T13032" s="274"/>
      <c r="W13032" s="276"/>
    </row>
    <row r="13033" spans="19:23">
      <c r="S13033" s="275"/>
      <c r="T13033" s="274"/>
      <c r="W13033" s="276"/>
    </row>
    <row r="13034" spans="19:23">
      <c r="S13034" s="275"/>
      <c r="T13034" s="274"/>
      <c r="W13034" s="276"/>
    </row>
    <row r="13035" spans="19:23">
      <c r="S13035" s="275"/>
      <c r="T13035" s="274"/>
      <c r="W13035" s="276"/>
    </row>
    <row r="13036" spans="19:23">
      <c r="S13036" s="275"/>
      <c r="T13036" s="274"/>
      <c r="W13036" s="276"/>
    </row>
    <row r="13037" spans="19:23">
      <c r="S13037" s="275"/>
      <c r="T13037" s="274"/>
      <c r="W13037" s="276"/>
    </row>
    <row r="13038" spans="19:23">
      <c r="S13038" s="275"/>
      <c r="T13038" s="274"/>
      <c r="W13038" s="276"/>
    </row>
    <row r="13039" spans="19:23">
      <c r="S13039" s="275"/>
      <c r="T13039" s="274"/>
      <c r="W13039" s="276"/>
    </row>
    <row r="13040" spans="19:23">
      <c r="S13040" s="275"/>
      <c r="T13040" s="274"/>
      <c r="W13040" s="276"/>
    </row>
    <row r="13041" spans="19:23">
      <c r="S13041" s="275"/>
      <c r="T13041" s="274"/>
      <c r="W13041" s="276"/>
    </row>
    <row r="13042" spans="19:23">
      <c r="S13042" s="275"/>
      <c r="T13042" s="274"/>
      <c r="W13042" s="276"/>
    </row>
    <row r="13043" spans="19:23">
      <c r="S13043" s="275"/>
      <c r="T13043" s="274"/>
      <c r="W13043" s="276"/>
    </row>
    <row r="13044" spans="19:23">
      <c r="S13044" s="275"/>
      <c r="T13044" s="274"/>
      <c r="W13044" s="276"/>
    </row>
    <row r="13045" spans="19:23">
      <c r="S13045" s="275"/>
      <c r="T13045" s="274"/>
      <c r="W13045" s="276"/>
    </row>
    <row r="13046" spans="19:23">
      <c r="S13046" s="275"/>
      <c r="T13046" s="274"/>
      <c r="W13046" s="276"/>
    </row>
    <row r="13047" spans="19:23">
      <c r="S13047" s="275"/>
      <c r="T13047" s="274"/>
      <c r="W13047" s="276"/>
    </row>
    <row r="13048" spans="19:23">
      <c r="S13048" s="275"/>
      <c r="T13048" s="274"/>
      <c r="W13048" s="276"/>
    </row>
    <row r="13049" spans="19:23">
      <c r="S13049" s="275"/>
      <c r="T13049" s="274"/>
      <c r="W13049" s="276"/>
    </row>
    <row r="13050" spans="19:23">
      <c r="S13050" s="275"/>
      <c r="T13050" s="274"/>
      <c r="W13050" s="276"/>
    </row>
    <row r="13051" spans="19:23">
      <c r="S13051" s="275"/>
      <c r="T13051" s="274"/>
      <c r="W13051" s="276"/>
    </row>
    <row r="13052" spans="19:23">
      <c r="S13052" s="275"/>
      <c r="T13052" s="274"/>
      <c r="W13052" s="276"/>
    </row>
    <row r="13053" spans="19:23">
      <c r="S13053" s="275"/>
      <c r="T13053" s="274"/>
      <c r="W13053" s="276"/>
    </row>
    <row r="13054" spans="19:23">
      <c r="S13054" s="275"/>
      <c r="T13054" s="274"/>
      <c r="W13054" s="276"/>
    </row>
    <row r="13055" spans="19:23">
      <c r="S13055" s="275"/>
      <c r="T13055" s="274"/>
      <c r="W13055" s="276"/>
    </row>
    <row r="13056" spans="19:23">
      <c r="S13056" s="275"/>
      <c r="T13056" s="274"/>
      <c r="W13056" s="276"/>
    </row>
    <row r="13057" spans="19:23">
      <c r="S13057" s="275"/>
      <c r="T13057" s="274"/>
      <c r="W13057" s="276"/>
    </row>
    <row r="13058" spans="19:23">
      <c r="S13058" s="275"/>
      <c r="T13058" s="274"/>
      <c r="W13058" s="276"/>
    </row>
    <row r="13059" spans="19:23">
      <c r="S13059" s="275"/>
      <c r="T13059" s="274"/>
      <c r="W13059" s="276"/>
    </row>
    <row r="13060" spans="19:23">
      <c r="S13060" s="275"/>
      <c r="T13060" s="274"/>
      <c r="W13060" s="276"/>
    </row>
    <row r="13061" spans="19:23">
      <c r="S13061" s="275"/>
      <c r="T13061" s="274"/>
      <c r="W13061" s="276"/>
    </row>
    <row r="13062" spans="19:23">
      <c r="S13062" s="275"/>
      <c r="T13062" s="274"/>
      <c r="W13062" s="276"/>
    </row>
    <row r="13063" spans="19:23">
      <c r="S13063" s="275"/>
      <c r="T13063" s="274"/>
      <c r="W13063" s="276"/>
    </row>
    <row r="13064" spans="19:23">
      <c r="S13064" s="275"/>
      <c r="T13064" s="274"/>
      <c r="W13064" s="276"/>
    </row>
    <row r="13065" spans="19:23">
      <c r="S13065" s="275"/>
      <c r="T13065" s="274"/>
      <c r="W13065" s="276"/>
    </row>
    <row r="13066" spans="19:23">
      <c r="S13066" s="275"/>
      <c r="T13066" s="274"/>
      <c r="W13066" s="276"/>
    </row>
    <row r="13067" spans="19:23">
      <c r="S13067" s="275"/>
      <c r="T13067" s="274"/>
      <c r="W13067" s="276"/>
    </row>
    <row r="13068" spans="19:23">
      <c r="S13068" s="275"/>
      <c r="T13068" s="274"/>
      <c r="W13068" s="276"/>
    </row>
    <row r="13069" spans="19:23">
      <c r="S13069" s="275"/>
      <c r="T13069" s="274"/>
      <c r="W13069" s="276"/>
    </row>
    <row r="13070" spans="19:23">
      <c r="S13070" s="275"/>
      <c r="T13070" s="274"/>
      <c r="W13070" s="276"/>
    </row>
    <row r="13071" spans="19:23">
      <c r="S13071" s="275"/>
      <c r="T13071" s="274"/>
      <c r="W13071" s="276"/>
    </row>
    <row r="13072" spans="19:23">
      <c r="S13072" s="275"/>
      <c r="T13072" s="274"/>
      <c r="W13072" s="276"/>
    </row>
    <row r="13073" spans="19:23">
      <c r="S13073" s="275"/>
      <c r="T13073" s="274"/>
      <c r="W13073" s="276"/>
    </row>
    <row r="13074" spans="19:23">
      <c r="S13074" s="275"/>
      <c r="T13074" s="274"/>
      <c r="W13074" s="276"/>
    </row>
    <row r="13075" spans="19:23">
      <c r="S13075" s="275"/>
      <c r="T13075" s="274"/>
      <c r="W13075" s="276"/>
    </row>
    <row r="13076" spans="19:23">
      <c r="S13076" s="275"/>
      <c r="T13076" s="274"/>
      <c r="W13076" s="276"/>
    </row>
    <row r="13077" spans="19:23">
      <c r="S13077" s="275"/>
      <c r="T13077" s="274"/>
      <c r="W13077" s="276"/>
    </row>
    <row r="13078" spans="19:23">
      <c r="S13078" s="275"/>
      <c r="T13078" s="274"/>
      <c r="W13078" s="276"/>
    </row>
    <row r="13079" spans="19:23">
      <c r="S13079" s="275"/>
      <c r="T13079" s="274"/>
      <c r="W13079" s="276"/>
    </row>
    <row r="13080" spans="19:23">
      <c r="S13080" s="275"/>
      <c r="T13080" s="274"/>
      <c r="W13080" s="276"/>
    </row>
    <row r="13081" spans="19:23">
      <c r="S13081" s="275"/>
      <c r="T13081" s="274"/>
      <c r="W13081" s="276"/>
    </row>
    <row r="13082" spans="19:23">
      <c r="S13082" s="275"/>
      <c r="T13082" s="274"/>
      <c r="W13082" s="276"/>
    </row>
    <row r="13083" spans="19:23">
      <c r="S13083" s="275"/>
      <c r="T13083" s="274"/>
      <c r="W13083" s="276"/>
    </row>
    <row r="13084" spans="19:23">
      <c r="S13084" s="275"/>
      <c r="T13084" s="274"/>
      <c r="W13084" s="276"/>
    </row>
    <row r="13085" spans="19:23">
      <c r="S13085" s="275"/>
      <c r="T13085" s="274"/>
      <c r="W13085" s="276"/>
    </row>
    <row r="13086" spans="19:23">
      <c r="S13086" s="275"/>
      <c r="T13086" s="274"/>
      <c r="W13086" s="276"/>
    </row>
    <row r="13087" spans="19:23">
      <c r="S13087" s="275"/>
      <c r="T13087" s="274"/>
      <c r="W13087" s="276"/>
    </row>
    <row r="13088" spans="19:23">
      <c r="S13088" s="275"/>
      <c r="T13088" s="274"/>
      <c r="W13088" s="276"/>
    </row>
    <row r="13089" spans="19:23">
      <c r="S13089" s="275"/>
      <c r="T13089" s="274"/>
      <c r="W13089" s="276"/>
    </row>
    <row r="13090" spans="19:23">
      <c r="S13090" s="275"/>
      <c r="T13090" s="274"/>
      <c r="W13090" s="276"/>
    </row>
    <row r="13091" spans="19:23">
      <c r="S13091" s="275"/>
      <c r="T13091" s="274"/>
      <c r="W13091" s="276"/>
    </row>
    <row r="13092" spans="19:23">
      <c r="S13092" s="275"/>
      <c r="T13092" s="274"/>
      <c r="W13092" s="276"/>
    </row>
    <row r="13093" spans="19:23">
      <c r="S13093" s="275"/>
      <c r="T13093" s="274"/>
      <c r="W13093" s="276"/>
    </row>
    <row r="13094" spans="19:23">
      <c r="S13094" s="275"/>
      <c r="T13094" s="274"/>
      <c r="W13094" s="276"/>
    </row>
    <row r="13095" spans="19:23">
      <c r="S13095" s="275"/>
      <c r="T13095" s="274"/>
      <c r="W13095" s="276"/>
    </row>
    <row r="13096" spans="19:23">
      <c r="S13096" s="275"/>
      <c r="T13096" s="274"/>
      <c r="W13096" s="276"/>
    </row>
    <row r="13097" spans="19:23">
      <c r="S13097" s="275"/>
      <c r="T13097" s="274"/>
      <c r="W13097" s="276"/>
    </row>
    <row r="13098" spans="19:23">
      <c r="S13098" s="275"/>
      <c r="T13098" s="274"/>
      <c r="W13098" s="276"/>
    </row>
    <row r="13099" spans="19:23">
      <c r="S13099" s="275"/>
      <c r="T13099" s="274"/>
      <c r="W13099" s="276"/>
    </row>
    <row r="13100" spans="19:23">
      <c r="S13100" s="275"/>
      <c r="T13100" s="274"/>
      <c r="W13100" s="276"/>
    </row>
    <row r="13101" spans="19:23">
      <c r="S13101" s="275"/>
      <c r="T13101" s="274"/>
      <c r="W13101" s="276"/>
    </row>
    <row r="13102" spans="19:23">
      <c r="S13102" s="275"/>
      <c r="T13102" s="274"/>
      <c r="W13102" s="276"/>
    </row>
    <row r="13103" spans="19:23">
      <c r="S13103" s="275"/>
      <c r="T13103" s="274"/>
      <c r="W13103" s="276"/>
    </row>
    <row r="13104" spans="19:23">
      <c r="S13104" s="275"/>
      <c r="T13104" s="274"/>
      <c r="W13104" s="276"/>
    </row>
    <row r="13105" spans="19:23">
      <c r="S13105" s="275"/>
      <c r="T13105" s="274"/>
      <c r="W13105" s="276"/>
    </row>
    <row r="13106" spans="19:23">
      <c r="S13106" s="275"/>
      <c r="T13106" s="274"/>
      <c r="W13106" s="276"/>
    </row>
    <row r="13107" spans="19:23">
      <c r="S13107" s="275"/>
      <c r="T13107" s="274"/>
      <c r="W13107" s="276"/>
    </row>
    <row r="13108" spans="19:23">
      <c r="S13108" s="275"/>
      <c r="T13108" s="274"/>
      <c r="W13108" s="276"/>
    </row>
    <row r="13109" spans="19:23">
      <c r="S13109" s="275"/>
      <c r="T13109" s="274"/>
      <c r="W13109" s="276"/>
    </row>
    <row r="13110" spans="19:23">
      <c r="S13110" s="275"/>
      <c r="T13110" s="274"/>
      <c r="W13110" s="276"/>
    </row>
    <row r="13111" spans="19:23">
      <c r="S13111" s="275"/>
      <c r="T13111" s="274"/>
      <c r="W13111" s="276"/>
    </row>
    <row r="13112" spans="19:23">
      <c r="S13112" s="275"/>
      <c r="T13112" s="274"/>
      <c r="W13112" s="276"/>
    </row>
    <row r="13113" spans="19:23">
      <c r="S13113" s="275"/>
      <c r="T13113" s="274"/>
      <c r="W13113" s="276"/>
    </row>
    <row r="13114" spans="19:23">
      <c r="S13114" s="275"/>
      <c r="T13114" s="274"/>
      <c r="W13114" s="276"/>
    </row>
    <row r="13115" spans="19:23">
      <c r="S13115" s="275"/>
      <c r="T13115" s="274"/>
      <c r="W13115" s="276"/>
    </row>
    <row r="13116" spans="19:23">
      <c r="S13116" s="275"/>
      <c r="T13116" s="274"/>
      <c r="W13116" s="276"/>
    </row>
    <row r="13117" spans="19:23">
      <c r="S13117" s="275"/>
      <c r="T13117" s="274"/>
      <c r="W13117" s="276"/>
    </row>
    <row r="13118" spans="19:23">
      <c r="S13118" s="275"/>
      <c r="T13118" s="274"/>
      <c r="W13118" s="276"/>
    </row>
    <row r="13119" spans="19:23">
      <c r="S13119" s="275"/>
      <c r="T13119" s="274"/>
      <c r="W13119" s="276"/>
    </row>
    <row r="13120" spans="19:23">
      <c r="S13120" s="275"/>
      <c r="T13120" s="274"/>
      <c r="W13120" s="276"/>
    </row>
    <row r="13121" spans="19:23">
      <c r="S13121" s="275"/>
      <c r="T13121" s="274"/>
      <c r="W13121" s="276"/>
    </row>
    <row r="13122" spans="19:23">
      <c r="S13122" s="275"/>
      <c r="T13122" s="274"/>
      <c r="W13122" s="276"/>
    </row>
    <row r="13123" spans="19:23">
      <c r="S13123" s="275"/>
      <c r="T13123" s="274"/>
      <c r="W13123" s="276"/>
    </row>
    <row r="13124" spans="19:23">
      <c r="S13124" s="275"/>
      <c r="T13124" s="274"/>
      <c r="W13124" s="276"/>
    </row>
    <row r="13125" spans="19:23">
      <c r="S13125" s="275"/>
      <c r="T13125" s="274"/>
      <c r="W13125" s="276"/>
    </row>
    <row r="13126" spans="19:23">
      <c r="S13126" s="275"/>
      <c r="T13126" s="274"/>
      <c r="W13126" s="276"/>
    </row>
    <row r="13127" spans="19:23">
      <c r="S13127" s="275"/>
      <c r="T13127" s="274"/>
      <c r="W13127" s="276"/>
    </row>
    <row r="13128" spans="19:23">
      <c r="S13128" s="275"/>
      <c r="T13128" s="274"/>
      <c r="W13128" s="276"/>
    </row>
    <row r="13129" spans="19:23">
      <c r="S13129" s="275"/>
      <c r="T13129" s="274"/>
      <c r="W13129" s="276"/>
    </row>
    <row r="13130" spans="19:23">
      <c r="S13130" s="275"/>
      <c r="T13130" s="274"/>
      <c r="W13130" s="276"/>
    </row>
    <row r="13131" spans="19:23">
      <c r="S13131" s="275"/>
      <c r="T13131" s="274"/>
      <c r="W13131" s="276"/>
    </row>
    <row r="13132" spans="19:23">
      <c r="S13132" s="275"/>
      <c r="T13132" s="274"/>
      <c r="W13132" s="276"/>
    </row>
    <row r="13133" spans="19:23">
      <c r="S13133" s="275"/>
      <c r="T13133" s="274"/>
      <c r="W13133" s="276"/>
    </row>
    <row r="13134" spans="19:23">
      <c r="S13134" s="275"/>
      <c r="T13134" s="274"/>
      <c r="W13134" s="276"/>
    </row>
    <row r="13135" spans="19:23">
      <c r="S13135" s="275"/>
      <c r="T13135" s="274"/>
      <c r="W13135" s="276"/>
    </row>
    <row r="13136" spans="19:23">
      <c r="S13136" s="275"/>
      <c r="T13136" s="274"/>
      <c r="W13136" s="276"/>
    </row>
    <row r="13137" spans="19:23">
      <c r="S13137" s="275"/>
      <c r="T13137" s="274"/>
      <c r="W13137" s="276"/>
    </row>
    <row r="13138" spans="19:23">
      <c r="S13138" s="275"/>
      <c r="T13138" s="274"/>
      <c r="W13138" s="276"/>
    </row>
    <row r="13139" spans="19:23">
      <c r="S13139" s="275"/>
      <c r="T13139" s="274"/>
      <c r="W13139" s="276"/>
    </row>
    <row r="13140" spans="19:23">
      <c r="S13140" s="275"/>
      <c r="T13140" s="274"/>
      <c r="W13140" s="276"/>
    </row>
    <row r="13141" spans="19:23">
      <c r="S13141" s="275"/>
      <c r="T13141" s="274"/>
      <c r="W13141" s="276"/>
    </row>
    <row r="13142" spans="19:23">
      <c r="S13142" s="275"/>
      <c r="T13142" s="274"/>
      <c r="W13142" s="276"/>
    </row>
    <row r="13143" spans="19:23">
      <c r="S13143" s="275"/>
      <c r="T13143" s="274"/>
      <c r="W13143" s="276"/>
    </row>
    <row r="13144" spans="19:23">
      <c r="S13144" s="275"/>
      <c r="T13144" s="274"/>
      <c r="W13144" s="276"/>
    </row>
    <row r="13145" spans="19:23">
      <c r="S13145" s="275"/>
      <c r="T13145" s="274"/>
      <c r="W13145" s="276"/>
    </row>
    <row r="13146" spans="19:23">
      <c r="S13146" s="275"/>
      <c r="T13146" s="274"/>
      <c r="W13146" s="276"/>
    </row>
    <row r="13147" spans="19:23">
      <c r="S13147" s="275"/>
      <c r="T13147" s="274"/>
      <c r="W13147" s="276"/>
    </row>
    <row r="13148" spans="19:23">
      <c r="S13148" s="275"/>
      <c r="T13148" s="274"/>
      <c r="W13148" s="276"/>
    </row>
    <row r="13149" spans="19:23">
      <c r="S13149" s="275"/>
      <c r="T13149" s="274"/>
      <c r="W13149" s="276"/>
    </row>
    <row r="13150" spans="19:23">
      <c r="S13150" s="275"/>
      <c r="T13150" s="274"/>
      <c r="W13150" s="276"/>
    </row>
    <row r="13151" spans="19:23">
      <c r="S13151" s="275"/>
      <c r="T13151" s="274"/>
      <c r="W13151" s="276"/>
    </row>
    <row r="13152" spans="19:23">
      <c r="S13152" s="275"/>
      <c r="T13152" s="274"/>
      <c r="W13152" s="276"/>
    </row>
    <row r="13153" spans="19:23">
      <c r="S13153" s="275"/>
      <c r="T13153" s="274"/>
      <c r="W13153" s="276"/>
    </row>
    <row r="13154" spans="19:23">
      <c r="S13154" s="275"/>
      <c r="T13154" s="274"/>
      <c r="W13154" s="276"/>
    </row>
    <row r="13155" spans="19:23">
      <c r="S13155" s="275"/>
      <c r="T13155" s="274"/>
      <c r="W13155" s="276"/>
    </row>
    <row r="13156" spans="19:23">
      <c r="S13156" s="275"/>
      <c r="T13156" s="274"/>
      <c r="W13156" s="276"/>
    </row>
    <row r="13157" spans="19:23">
      <c r="S13157" s="275"/>
      <c r="T13157" s="274"/>
      <c r="W13157" s="276"/>
    </row>
    <row r="13158" spans="19:23">
      <c r="S13158" s="275"/>
      <c r="T13158" s="274"/>
      <c r="W13158" s="276"/>
    </row>
    <row r="13159" spans="19:23">
      <c r="S13159" s="275"/>
      <c r="T13159" s="274"/>
      <c r="W13159" s="276"/>
    </row>
    <row r="13160" spans="19:23">
      <c r="S13160" s="275"/>
      <c r="T13160" s="274"/>
      <c r="W13160" s="276"/>
    </row>
    <row r="13161" spans="19:23">
      <c r="S13161" s="275"/>
      <c r="T13161" s="274"/>
      <c r="W13161" s="276"/>
    </row>
    <row r="13162" spans="19:23">
      <c r="S13162" s="275"/>
      <c r="T13162" s="274"/>
      <c r="W13162" s="276"/>
    </row>
    <row r="13163" spans="19:23">
      <c r="S13163" s="275"/>
      <c r="T13163" s="274"/>
      <c r="W13163" s="276"/>
    </row>
    <row r="13164" spans="19:23">
      <c r="S13164" s="275"/>
      <c r="T13164" s="274"/>
      <c r="W13164" s="276"/>
    </row>
    <row r="13165" spans="19:23">
      <c r="S13165" s="275"/>
      <c r="T13165" s="274"/>
      <c r="W13165" s="276"/>
    </row>
    <row r="13166" spans="19:23">
      <c r="S13166" s="275"/>
      <c r="T13166" s="274"/>
      <c r="W13166" s="276"/>
    </row>
    <row r="13167" spans="19:23">
      <c r="S13167" s="275"/>
      <c r="T13167" s="274"/>
      <c r="W13167" s="276"/>
    </row>
    <row r="13168" spans="19:23">
      <c r="S13168" s="275"/>
      <c r="T13168" s="274"/>
      <c r="W13168" s="276"/>
    </row>
    <row r="13169" spans="19:23">
      <c r="S13169" s="275"/>
      <c r="T13169" s="274"/>
      <c r="W13169" s="276"/>
    </row>
    <row r="13170" spans="19:23">
      <c r="S13170" s="275"/>
      <c r="T13170" s="274"/>
      <c r="W13170" s="276"/>
    </row>
    <row r="13171" spans="19:23">
      <c r="S13171" s="275"/>
      <c r="T13171" s="274"/>
      <c r="W13171" s="276"/>
    </row>
    <row r="13172" spans="19:23">
      <c r="S13172" s="275"/>
      <c r="T13172" s="274"/>
      <c r="W13172" s="276"/>
    </row>
    <row r="13173" spans="19:23">
      <c r="S13173" s="275"/>
      <c r="T13173" s="274"/>
      <c r="W13173" s="276"/>
    </row>
    <row r="13174" spans="19:23">
      <c r="S13174" s="275"/>
      <c r="T13174" s="274"/>
      <c r="W13174" s="276"/>
    </row>
    <row r="13175" spans="19:23">
      <c r="S13175" s="275"/>
      <c r="T13175" s="274"/>
      <c r="W13175" s="276"/>
    </row>
    <row r="13176" spans="19:23">
      <c r="S13176" s="275"/>
      <c r="T13176" s="274"/>
      <c r="W13176" s="276"/>
    </row>
    <row r="13177" spans="19:23">
      <c r="S13177" s="275"/>
      <c r="T13177" s="274"/>
      <c r="W13177" s="276"/>
    </row>
    <row r="13178" spans="19:23">
      <c r="S13178" s="275"/>
      <c r="T13178" s="274"/>
      <c r="W13178" s="276"/>
    </row>
    <row r="13179" spans="19:23">
      <c r="S13179" s="275"/>
      <c r="T13179" s="274"/>
      <c r="W13179" s="276"/>
    </row>
    <row r="13180" spans="19:23">
      <c r="S13180" s="275"/>
      <c r="T13180" s="274"/>
      <c r="W13180" s="276"/>
    </row>
    <row r="13181" spans="19:23">
      <c r="S13181" s="275"/>
      <c r="T13181" s="274"/>
      <c r="W13181" s="276"/>
    </row>
    <row r="13182" spans="19:23">
      <c r="S13182" s="275"/>
      <c r="T13182" s="274"/>
      <c r="W13182" s="276"/>
    </row>
    <row r="13183" spans="19:23">
      <c r="S13183" s="275"/>
      <c r="T13183" s="274"/>
      <c r="W13183" s="276"/>
    </row>
    <row r="13184" spans="19:23">
      <c r="S13184" s="275"/>
      <c r="T13184" s="274"/>
      <c r="W13184" s="276"/>
    </row>
    <row r="13185" spans="19:23">
      <c r="S13185" s="275"/>
      <c r="T13185" s="274"/>
      <c r="W13185" s="276"/>
    </row>
    <row r="13186" spans="19:23">
      <c r="S13186" s="275"/>
      <c r="T13186" s="274"/>
      <c r="W13186" s="276"/>
    </row>
    <row r="13187" spans="19:23">
      <c r="S13187" s="275"/>
      <c r="T13187" s="274"/>
      <c r="W13187" s="276"/>
    </row>
    <row r="13188" spans="19:23">
      <c r="S13188" s="275"/>
      <c r="T13188" s="274"/>
      <c r="W13188" s="276"/>
    </row>
    <row r="13189" spans="19:23">
      <c r="S13189" s="275"/>
      <c r="T13189" s="274"/>
      <c r="W13189" s="276"/>
    </row>
    <row r="13190" spans="19:23">
      <c r="S13190" s="275"/>
      <c r="T13190" s="274"/>
      <c r="W13190" s="276"/>
    </row>
    <row r="13191" spans="19:23">
      <c r="S13191" s="275"/>
      <c r="T13191" s="274"/>
      <c r="W13191" s="276"/>
    </row>
    <row r="13192" spans="19:23">
      <c r="S13192" s="275"/>
      <c r="T13192" s="274"/>
      <c r="W13192" s="276"/>
    </row>
    <row r="13193" spans="19:23">
      <c r="S13193" s="275"/>
      <c r="T13193" s="274"/>
      <c r="W13193" s="276"/>
    </row>
    <row r="13194" spans="19:23">
      <c r="S13194" s="275"/>
      <c r="T13194" s="274"/>
      <c r="W13194" s="276"/>
    </row>
    <row r="13195" spans="19:23">
      <c r="S13195" s="275"/>
      <c r="T13195" s="274"/>
      <c r="W13195" s="276"/>
    </row>
    <row r="13196" spans="19:23">
      <c r="S13196" s="275"/>
      <c r="T13196" s="274"/>
      <c r="W13196" s="276"/>
    </row>
    <row r="13197" spans="19:23">
      <c r="S13197" s="275"/>
      <c r="T13197" s="274"/>
      <c r="W13197" s="276"/>
    </row>
    <row r="13198" spans="19:23">
      <c r="S13198" s="275"/>
      <c r="T13198" s="274"/>
      <c r="W13198" s="276"/>
    </row>
    <row r="13199" spans="19:23">
      <c r="S13199" s="275"/>
      <c r="T13199" s="274"/>
      <c r="W13199" s="276"/>
    </row>
    <row r="13200" spans="19:23">
      <c r="S13200" s="275"/>
      <c r="T13200" s="274"/>
      <c r="W13200" s="276"/>
    </row>
    <row r="13201" spans="19:23">
      <c r="S13201" s="275"/>
      <c r="T13201" s="274"/>
      <c r="W13201" s="276"/>
    </row>
    <row r="13202" spans="19:23">
      <c r="S13202" s="275"/>
      <c r="T13202" s="274"/>
      <c r="W13202" s="276"/>
    </row>
    <row r="13203" spans="19:23">
      <c r="S13203" s="275"/>
      <c r="T13203" s="274"/>
      <c r="W13203" s="276"/>
    </row>
    <row r="13204" spans="19:23">
      <c r="S13204" s="275"/>
      <c r="T13204" s="274"/>
      <c r="W13204" s="276"/>
    </row>
    <row r="13205" spans="19:23">
      <c r="S13205" s="275"/>
      <c r="T13205" s="274"/>
      <c r="W13205" s="276"/>
    </row>
    <row r="13206" spans="19:23">
      <c r="S13206" s="275"/>
      <c r="T13206" s="274"/>
      <c r="W13206" s="276"/>
    </row>
    <row r="13207" spans="19:23">
      <c r="S13207" s="275"/>
      <c r="T13207" s="274"/>
      <c r="W13207" s="276"/>
    </row>
    <row r="13208" spans="19:23">
      <c r="S13208" s="275"/>
      <c r="T13208" s="274"/>
      <c r="W13208" s="276"/>
    </row>
    <row r="13209" spans="19:23">
      <c r="S13209" s="275"/>
      <c r="T13209" s="274"/>
      <c r="W13209" s="276"/>
    </row>
    <row r="13210" spans="19:23">
      <c r="S13210" s="275"/>
      <c r="T13210" s="274"/>
      <c r="W13210" s="276"/>
    </row>
    <row r="13211" spans="19:23">
      <c r="S13211" s="275"/>
      <c r="T13211" s="274"/>
      <c r="W13211" s="276"/>
    </row>
    <row r="13212" spans="19:23">
      <c r="S13212" s="275"/>
      <c r="T13212" s="274"/>
      <c r="W13212" s="276"/>
    </row>
    <row r="13213" spans="19:23">
      <c r="S13213" s="275"/>
      <c r="T13213" s="274"/>
      <c r="W13213" s="276"/>
    </row>
    <row r="13214" spans="19:23">
      <c r="S13214" s="275"/>
      <c r="T13214" s="274"/>
      <c r="W13214" s="276"/>
    </row>
    <row r="13215" spans="19:23">
      <c r="S13215" s="275"/>
      <c r="T13215" s="274"/>
      <c r="W13215" s="276"/>
    </row>
    <row r="13216" spans="19:23">
      <c r="S13216" s="275"/>
      <c r="T13216" s="274"/>
      <c r="W13216" s="276"/>
    </row>
    <row r="13217" spans="19:23">
      <c r="S13217" s="275"/>
      <c r="T13217" s="274"/>
      <c r="W13217" s="276"/>
    </row>
    <row r="13218" spans="19:23">
      <c r="S13218" s="275"/>
      <c r="T13218" s="274"/>
      <c r="W13218" s="276"/>
    </row>
    <row r="13219" spans="19:23">
      <c r="S13219" s="275"/>
      <c r="T13219" s="274"/>
      <c r="W13219" s="276"/>
    </row>
    <row r="13220" spans="19:23">
      <c r="S13220" s="275"/>
      <c r="T13220" s="274"/>
      <c r="W13220" s="276"/>
    </row>
    <row r="13221" spans="19:23">
      <c r="S13221" s="275"/>
      <c r="T13221" s="274"/>
      <c r="W13221" s="276"/>
    </row>
    <row r="13222" spans="19:23">
      <c r="S13222" s="275"/>
      <c r="T13222" s="274"/>
      <c r="W13222" s="276"/>
    </row>
    <row r="13223" spans="19:23">
      <c r="S13223" s="275"/>
      <c r="T13223" s="274"/>
      <c r="W13223" s="276"/>
    </row>
    <row r="13224" spans="19:23">
      <c r="S13224" s="275"/>
      <c r="T13224" s="274"/>
      <c r="W13224" s="276"/>
    </row>
    <row r="13225" spans="19:23">
      <c r="S13225" s="275"/>
      <c r="T13225" s="274"/>
      <c r="W13225" s="276"/>
    </row>
    <row r="13226" spans="19:23">
      <c r="S13226" s="275"/>
      <c r="T13226" s="274"/>
      <c r="W13226" s="276"/>
    </row>
    <row r="13227" spans="19:23">
      <c r="S13227" s="275"/>
      <c r="T13227" s="274"/>
      <c r="W13227" s="276"/>
    </row>
    <row r="13228" spans="19:23">
      <c r="S13228" s="275"/>
      <c r="T13228" s="274"/>
      <c r="W13228" s="276"/>
    </row>
    <row r="13229" spans="19:23">
      <c r="S13229" s="275"/>
      <c r="T13229" s="274"/>
      <c r="W13229" s="276"/>
    </row>
    <row r="13230" spans="19:23">
      <c r="S13230" s="275"/>
      <c r="T13230" s="274"/>
      <c r="W13230" s="276"/>
    </row>
    <row r="13231" spans="19:23">
      <c r="S13231" s="275"/>
      <c r="T13231" s="274"/>
      <c r="W13231" s="276"/>
    </row>
    <row r="13232" spans="19:23">
      <c r="S13232" s="275"/>
      <c r="T13232" s="274"/>
      <c r="W13232" s="276"/>
    </row>
    <row r="13233" spans="19:23">
      <c r="S13233" s="275"/>
      <c r="T13233" s="274"/>
      <c r="W13233" s="276"/>
    </row>
    <row r="13234" spans="19:23">
      <c r="S13234" s="275"/>
      <c r="T13234" s="274"/>
      <c r="W13234" s="276"/>
    </row>
    <row r="13235" spans="19:23">
      <c r="S13235" s="275"/>
      <c r="T13235" s="274"/>
      <c r="W13235" s="276"/>
    </row>
    <row r="13236" spans="19:23">
      <c r="S13236" s="275"/>
      <c r="T13236" s="274"/>
      <c r="W13236" s="276"/>
    </row>
    <row r="13237" spans="19:23">
      <c r="S13237" s="275"/>
      <c r="T13237" s="274"/>
      <c r="W13237" s="276"/>
    </row>
    <row r="13238" spans="19:23">
      <c r="S13238" s="275"/>
      <c r="T13238" s="274"/>
      <c r="W13238" s="276"/>
    </row>
    <row r="13239" spans="19:23">
      <c r="S13239" s="275"/>
      <c r="T13239" s="274"/>
      <c r="W13239" s="276"/>
    </row>
    <row r="13240" spans="19:23">
      <c r="S13240" s="275"/>
      <c r="T13240" s="274"/>
      <c r="W13240" s="276"/>
    </row>
    <row r="13241" spans="19:23">
      <c r="S13241" s="275"/>
      <c r="T13241" s="274"/>
      <c r="W13241" s="276"/>
    </row>
    <row r="13242" spans="19:23">
      <c r="S13242" s="275"/>
      <c r="T13242" s="274"/>
      <c r="W13242" s="276"/>
    </row>
    <row r="13243" spans="19:23">
      <c r="S13243" s="275"/>
      <c r="T13243" s="274"/>
      <c r="W13243" s="276"/>
    </row>
    <row r="13244" spans="19:23">
      <c r="S13244" s="275"/>
      <c r="T13244" s="274"/>
      <c r="W13244" s="276"/>
    </row>
    <row r="13245" spans="19:23">
      <c r="S13245" s="275"/>
      <c r="T13245" s="274"/>
      <c r="W13245" s="276"/>
    </row>
    <row r="13246" spans="19:23">
      <c r="S13246" s="275"/>
      <c r="T13246" s="274"/>
      <c r="W13246" s="276"/>
    </row>
    <row r="13247" spans="19:23">
      <c r="S13247" s="275"/>
      <c r="T13247" s="274"/>
      <c r="W13247" s="276"/>
    </row>
    <row r="13248" spans="19:23">
      <c r="S13248" s="275"/>
      <c r="T13248" s="274"/>
      <c r="W13248" s="276"/>
    </row>
    <row r="13249" spans="19:23">
      <c r="S13249" s="275"/>
      <c r="T13249" s="274"/>
      <c r="W13249" s="276"/>
    </row>
    <row r="13250" spans="19:23">
      <c r="S13250" s="275"/>
      <c r="T13250" s="274"/>
      <c r="W13250" s="276"/>
    </row>
    <row r="13251" spans="19:23">
      <c r="S13251" s="275"/>
      <c r="T13251" s="274"/>
      <c r="W13251" s="276"/>
    </row>
    <row r="13252" spans="19:23">
      <c r="S13252" s="275"/>
      <c r="T13252" s="274"/>
      <c r="W13252" s="276"/>
    </row>
    <row r="13253" spans="19:23">
      <c r="S13253" s="275"/>
      <c r="T13253" s="274"/>
      <c r="W13253" s="276"/>
    </row>
    <row r="13254" spans="19:23">
      <c r="S13254" s="275"/>
      <c r="T13254" s="274"/>
      <c r="W13254" s="276"/>
    </row>
    <row r="13255" spans="19:23">
      <c r="S13255" s="275"/>
      <c r="T13255" s="274"/>
      <c r="W13255" s="276"/>
    </row>
    <row r="13256" spans="19:23">
      <c r="S13256" s="275"/>
      <c r="T13256" s="274"/>
      <c r="W13256" s="276"/>
    </row>
    <row r="13257" spans="19:23">
      <c r="S13257" s="275"/>
      <c r="T13257" s="274"/>
      <c r="W13257" s="276"/>
    </row>
    <row r="13258" spans="19:23">
      <c r="S13258" s="275"/>
      <c r="T13258" s="274"/>
      <c r="W13258" s="276"/>
    </row>
    <row r="13259" spans="19:23">
      <c r="S13259" s="275"/>
      <c r="T13259" s="274"/>
      <c r="W13259" s="276"/>
    </row>
    <row r="13260" spans="19:23">
      <c r="S13260" s="275"/>
      <c r="T13260" s="274"/>
      <c r="W13260" s="276"/>
    </row>
    <row r="13261" spans="19:23">
      <c r="S13261" s="275"/>
      <c r="T13261" s="274"/>
      <c r="W13261" s="276"/>
    </row>
    <row r="13262" spans="19:23">
      <c r="S13262" s="275"/>
      <c r="T13262" s="274"/>
      <c r="W13262" s="276"/>
    </row>
    <row r="13263" spans="19:23">
      <c r="S13263" s="275"/>
      <c r="T13263" s="274"/>
      <c r="W13263" s="276"/>
    </row>
    <row r="13264" spans="19:23">
      <c r="S13264" s="275"/>
      <c r="T13264" s="274"/>
      <c r="W13264" s="276"/>
    </row>
    <row r="13265" spans="19:23">
      <c r="S13265" s="275"/>
      <c r="T13265" s="274"/>
      <c r="W13265" s="276"/>
    </row>
    <row r="13266" spans="19:23">
      <c r="S13266" s="275"/>
      <c r="T13266" s="274"/>
      <c r="W13266" s="276"/>
    </row>
    <row r="13267" spans="19:23">
      <c r="S13267" s="275"/>
      <c r="T13267" s="274"/>
      <c r="W13267" s="276"/>
    </row>
    <row r="13268" spans="19:23">
      <c r="S13268" s="275"/>
      <c r="T13268" s="274"/>
      <c r="W13268" s="276"/>
    </row>
    <row r="13269" spans="19:23">
      <c r="S13269" s="275"/>
      <c r="T13269" s="274"/>
      <c r="W13269" s="276"/>
    </row>
    <row r="13270" spans="19:23">
      <c r="S13270" s="275"/>
      <c r="T13270" s="274"/>
      <c r="W13270" s="276"/>
    </row>
    <row r="13271" spans="19:23">
      <c r="S13271" s="275"/>
      <c r="T13271" s="274"/>
      <c r="W13271" s="276"/>
    </row>
    <row r="13272" spans="19:23">
      <c r="S13272" s="275"/>
      <c r="T13272" s="274"/>
      <c r="W13272" s="276"/>
    </row>
    <row r="13273" spans="19:23">
      <c r="S13273" s="275"/>
      <c r="T13273" s="274"/>
      <c r="W13273" s="276"/>
    </row>
    <row r="13274" spans="19:23">
      <c r="S13274" s="275"/>
      <c r="T13274" s="274"/>
      <c r="W13274" s="276"/>
    </row>
    <row r="13275" spans="19:23">
      <c r="S13275" s="275"/>
      <c r="T13275" s="274"/>
      <c r="W13275" s="276"/>
    </row>
    <row r="13276" spans="19:23">
      <c r="S13276" s="275"/>
      <c r="T13276" s="274"/>
      <c r="W13276" s="276"/>
    </row>
    <row r="13277" spans="19:23">
      <c r="S13277" s="275"/>
      <c r="T13277" s="274"/>
      <c r="W13277" s="276"/>
    </row>
    <row r="13278" spans="19:23">
      <c r="S13278" s="275"/>
      <c r="T13278" s="274"/>
      <c r="W13278" s="276"/>
    </row>
    <row r="13279" spans="19:23">
      <c r="S13279" s="275"/>
      <c r="T13279" s="274"/>
      <c r="W13279" s="276"/>
    </row>
    <row r="13280" spans="19:23">
      <c r="S13280" s="275"/>
      <c r="T13280" s="274"/>
      <c r="W13280" s="276"/>
    </row>
    <row r="13281" spans="19:23">
      <c r="S13281" s="275"/>
      <c r="T13281" s="274"/>
      <c r="W13281" s="276"/>
    </row>
    <row r="13282" spans="19:23">
      <c r="S13282" s="275"/>
      <c r="T13282" s="274"/>
      <c r="W13282" s="276"/>
    </row>
    <row r="13283" spans="19:23">
      <c r="S13283" s="275"/>
      <c r="T13283" s="274"/>
      <c r="W13283" s="276"/>
    </row>
    <row r="13284" spans="19:23">
      <c r="S13284" s="275"/>
      <c r="T13284" s="274"/>
      <c r="W13284" s="276"/>
    </row>
    <row r="13285" spans="19:23">
      <c r="S13285" s="275"/>
      <c r="T13285" s="274"/>
      <c r="W13285" s="276"/>
    </row>
    <row r="13286" spans="19:23">
      <c r="S13286" s="275"/>
      <c r="T13286" s="274"/>
      <c r="W13286" s="276"/>
    </row>
    <row r="13287" spans="19:23">
      <c r="S13287" s="275"/>
      <c r="T13287" s="274"/>
      <c r="W13287" s="276"/>
    </row>
    <row r="13288" spans="19:23">
      <c r="S13288" s="275"/>
      <c r="T13288" s="274"/>
      <c r="W13288" s="276"/>
    </row>
    <row r="13289" spans="19:23">
      <c r="S13289" s="275"/>
      <c r="T13289" s="274"/>
      <c r="W13289" s="276"/>
    </row>
    <row r="13290" spans="19:23">
      <c r="S13290" s="275"/>
      <c r="T13290" s="274"/>
      <c r="W13290" s="276"/>
    </row>
    <row r="13291" spans="19:23">
      <c r="S13291" s="275"/>
      <c r="T13291" s="274"/>
      <c r="W13291" s="276"/>
    </row>
    <row r="13292" spans="19:23">
      <c r="S13292" s="275"/>
      <c r="T13292" s="274"/>
      <c r="W13292" s="276"/>
    </row>
    <row r="13293" spans="19:23">
      <c r="S13293" s="275"/>
      <c r="T13293" s="274"/>
      <c r="W13293" s="276"/>
    </row>
    <row r="13294" spans="19:23">
      <c r="S13294" s="275"/>
      <c r="T13294" s="274"/>
      <c r="W13294" s="276"/>
    </row>
    <row r="13295" spans="19:23">
      <c r="S13295" s="275"/>
      <c r="T13295" s="274"/>
      <c r="W13295" s="276"/>
    </row>
    <row r="13296" spans="19:23">
      <c r="S13296" s="275"/>
      <c r="T13296" s="274"/>
      <c r="W13296" s="276"/>
    </row>
    <row r="13297" spans="19:23">
      <c r="S13297" s="275"/>
      <c r="T13297" s="274"/>
      <c r="W13297" s="276"/>
    </row>
    <row r="13298" spans="19:23">
      <c r="S13298" s="275"/>
      <c r="T13298" s="274"/>
      <c r="W13298" s="276"/>
    </row>
    <row r="13299" spans="19:23">
      <c r="S13299" s="275"/>
      <c r="T13299" s="274"/>
      <c r="W13299" s="276"/>
    </row>
    <row r="13300" spans="19:23">
      <c r="S13300" s="275"/>
      <c r="T13300" s="274"/>
      <c r="W13300" s="276"/>
    </row>
    <row r="13301" spans="19:23">
      <c r="S13301" s="275"/>
      <c r="T13301" s="274"/>
      <c r="W13301" s="276"/>
    </row>
    <row r="13302" spans="19:23">
      <c r="S13302" s="275"/>
      <c r="T13302" s="274"/>
      <c r="W13302" s="276"/>
    </row>
    <row r="13303" spans="19:23">
      <c r="S13303" s="275"/>
      <c r="T13303" s="274"/>
      <c r="W13303" s="276"/>
    </row>
    <row r="13304" spans="19:23">
      <c r="S13304" s="275"/>
      <c r="T13304" s="274"/>
      <c r="W13304" s="276"/>
    </row>
    <row r="13305" spans="19:23">
      <c r="S13305" s="275"/>
      <c r="T13305" s="274"/>
      <c r="W13305" s="276"/>
    </row>
    <row r="13306" spans="19:23">
      <c r="S13306" s="275"/>
      <c r="T13306" s="274"/>
      <c r="W13306" s="276"/>
    </row>
    <row r="13307" spans="19:23">
      <c r="S13307" s="275"/>
      <c r="T13307" s="274"/>
      <c r="W13307" s="276"/>
    </row>
    <row r="13308" spans="19:23">
      <c r="S13308" s="275"/>
      <c r="T13308" s="274"/>
      <c r="W13308" s="276"/>
    </row>
    <row r="13309" spans="19:23">
      <c r="S13309" s="275"/>
      <c r="T13309" s="274"/>
      <c r="W13309" s="276"/>
    </row>
    <row r="13310" spans="19:23">
      <c r="S13310" s="275"/>
      <c r="T13310" s="274"/>
      <c r="W13310" s="276"/>
    </row>
    <row r="13311" spans="19:23">
      <c r="S13311" s="275"/>
      <c r="T13311" s="274"/>
      <c r="W13311" s="276"/>
    </row>
    <row r="13312" spans="19:23">
      <c r="S13312" s="275"/>
      <c r="T13312" s="274"/>
      <c r="W13312" s="276"/>
    </row>
    <row r="13313" spans="19:23">
      <c r="S13313" s="275"/>
      <c r="T13313" s="274"/>
      <c r="W13313" s="276"/>
    </row>
    <row r="13314" spans="19:23">
      <c r="S13314" s="275"/>
      <c r="T13314" s="274"/>
      <c r="W13314" s="276"/>
    </row>
    <row r="13315" spans="19:23">
      <c r="S13315" s="275"/>
      <c r="T13315" s="274"/>
      <c r="W13315" s="276"/>
    </row>
    <row r="13316" spans="19:23">
      <c r="S13316" s="275"/>
      <c r="T13316" s="274"/>
      <c r="W13316" s="276"/>
    </row>
    <row r="13317" spans="19:23">
      <c r="S13317" s="275"/>
      <c r="T13317" s="274"/>
      <c r="W13317" s="276"/>
    </row>
    <row r="13318" spans="19:23">
      <c r="S13318" s="275"/>
      <c r="T13318" s="274"/>
      <c r="W13318" s="276"/>
    </row>
    <row r="13319" spans="19:23">
      <c r="S13319" s="275"/>
      <c r="T13319" s="274"/>
      <c r="W13319" s="276"/>
    </row>
    <row r="13320" spans="19:23">
      <c r="S13320" s="275"/>
      <c r="T13320" s="274"/>
      <c r="W13320" s="276"/>
    </row>
    <row r="13321" spans="19:23">
      <c r="S13321" s="275"/>
      <c r="T13321" s="274"/>
      <c r="W13321" s="276"/>
    </row>
    <row r="13322" spans="19:23">
      <c r="S13322" s="275"/>
      <c r="T13322" s="274"/>
      <c r="W13322" s="276"/>
    </row>
    <row r="13323" spans="19:23">
      <c r="S13323" s="275"/>
      <c r="T13323" s="274"/>
      <c r="W13323" s="276"/>
    </row>
    <row r="13324" spans="19:23">
      <c r="S13324" s="275"/>
      <c r="T13324" s="274"/>
      <c r="W13324" s="276"/>
    </row>
    <row r="13325" spans="19:23">
      <c r="S13325" s="275"/>
      <c r="T13325" s="274"/>
      <c r="W13325" s="276"/>
    </row>
    <row r="13326" spans="19:23">
      <c r="S13326" s="275"/>
      <c r="T13326" s="274"/>
      <c r="W13326" s="276"/>
    </row>
    <row r="13327" spans="19:23">
      <c r="S13327" s="275"/>
      <c r="T13327" s="274"/>
      <c r="W13327" s="276"/>
    </row>
    <row r="13328" spans="19:23">
      <c r="S13328" s="275"/>
      <c r="T13328" s="274"/>
      <c r="W13328" s="276"/>
    </row>
    <row r="13329" spans="19:23">
      <c r="S13329" s="275"/>
      <c r="T13329" s="274"/>
      <c r="W13329" s="276"/>
    </row>
    <row r="13330" spans="19:23">
      <c r="S13330" s="275"/>
      <c r="T13330" s="274"/>
      <c r="W13330" s="276"/>
    </row>
    <row r="13331" spans="19:23">
      <c r="S13331" s="275"/>
      <c r="T13331" s="274"/>
      <c r="W13331" s="276"/>
    </row>
    <row r="13332" spans="19:23">
      <c r="S13332" s="275"/>
      <c r="T13332" s="274"/>
      <c r="W13332" s="276"/>
    </row>
    <row r="13333" spans="19:23">
      <c r="S13333" s="275"/>
      <c r="T13333" s="274"/>
      <c r="W13333" s="276"/>
    </row>
    <row r="13334" spans="19:23">
      <c r="S13334" s="275"/>
      <c r="T13334" s="274"/>
      <c r="W13334" s="276"/>
    </row>
    <row r="13335" spans="19:23">
      <c r="S13335" s="275"/>
      <c r="T13335" s="274"/>
      <c r="W13335" s="276"/>
    </row>
    <row r="13336" spans="19:23">
      <c r="S13336" s="275"/>
      <c r="T13336" s="274"/>
      <c r="W13336" s="276"/>
    </row>
    <row r="13337" spans="19:23">
      <c r="S13337" s="275"/>
      <c r="T13337" s="274"/>
      <c r="W13337" s="276"/>
    </row>
    <row r="13338" spans="19:23">
      <c r="S13338" s="275"/>
      <c r="T13338" s="274"/>
      <c r="W13338" s="276"/>
    </row>
    <row r="13339" spans="19:23">
      <c r="S13339" s="275"/>
      <c r="T13339" s="274"/>
      <c r="W13339" s="276"/>
    </row>
    <row r="13340" spans="19:23">
      <c r="S13340" s="275"/>
      <c r="T13340" s="274"/>
      <c r="W13340" s="276"/>
    </row>
    <row r="13341" spans="19:23">
      <c r="S13341" s="275"/>
      <c r="T13341" s="274"/>
      <c r="W13341" s="276"/>
    </row>
    <row r="13342" spans="19:23">
      <c r="S13342" s="275"/>
      <c r="T13342" s="274"/>
      <c r="W13342" s="276"/>
    </row>
    <row r="13343" spans="19:23">
      <c r="S13343" s="275"/>
      <c r="T13343" s="274"/>
      <c r="W13343" s="276"/>
    </row>
    <row r="13344" spans="19:23">
      <c r="S13344" s="275"/>
      <c r="T13344" s="274"/>
      <c r="W13344" s="276"/>
    </row>
    <row r="13345" spans="19:23">
      <c r="S13345" s="275"/>
      <c r="T13345" s="274"/>
      <c r="W13345" s="276"/>
    </row>
    <row r="13346" spans="19:23">
      <c r="S13346" s="275"/>
      <c r="T13346" s="274"/>
      <c r="W13346" s="276"/>
    </row>
    <row r="13347" spans="19:23">
      <c r="S13347" s="275"/>
      <c r="T13347" s="274"/>
      <c r="W13347" s="276"/>
    </row>
    <row r="13348" spans="19:23">
      <c r="S13348" s="275"/>
      <c r="T13348" s="274"/>
      <c r="W13348" s="276"/>
    </row>
    <row r="13349" spans="19:23">
      <c r="S13349" s="275"/>
      <c r="T13349" s="274"/>
      <c r="W13349" s="276"/>
    </row>
    <row r="13350" spans="19:23">
      <c r="S13350" s="275"/>
      <c r="T13350" s="274"/>
      <c r="W13350" s="276"/>
    </row>
    <row r="13351" spans="19:23">
      <c r="S13351" s="275"/>
      <c r="T13351" s="274"/>
      <c r="W13351" s="276"/>
    </row>
    <row r="13352" spans="19:23">
      <c r="S13352" s="275"/>
      <c r="T13352" s="274"/>
      <c r="W13352" s="276"/>
    </row>
    <row r="13353" spans="19:23">
      <c r="S13353" s="275"/>
      <c r="T13353" s="274"/>
      <c r="W13353" s="276"/>
    </row>
    <row r="13354" spans="19:23">
      <c r="S13354" s="275"/>
      <c r="T13354" s="274"/>
      <c r="W13354" s="276"/>
    </row>
    <row r="13355" spans="19:23">
      <c r="S13355" s="275"/>
      <c r="T13355" s="274"/>
      <c r="W13355" s="276"/>
    </row>
    <row r="13356" spans="19:23">
      <c r="S13356" s="275"/>
      <c r="T13356" s="274"/>
      <c r="W13356" s="276"/>
    </row>
    <row r="13357" spans="19:23">
      <c r="S13357" s="275"/>
      <c r="T13357" s="274"/>
      <c r="W13357" s="276"/>
    </row>
    <row r="13358" spans="19:23">
      <c r="S13358" s="275"/>
      <c r="T13358" s="274"/>
      <c r="W13358" s="276"/>
    </row>
    <row r="13359" spans="19:23">
      <c r="S13359" s="275"/>
      <c r="T13359" s="274"/>
      <c r="W13359" s="276"/>
    </row>
    <row r="13360" spans="19:23">
      <c r="S13360" s="275"/>
      <c r="T13360" s="274"/>
      <c r="W13360" s="276"/>
    </row>
    <row r="13361" spans="19:23">
      <c r="S13361" s="275"/>
      <c r="T13361" s="274"/>
      <c r="W13361" s="276"/>
    </row>
    <row r="13362" spans="19:23">
      <c r="S13362" s="275"/>
      <c r="T13362" s="274"/>
      <c r="W13362" s="276"/>
    </row>
    <row r="13363" spans="19:23">
      <c r="S13363" s="275"/>
      <c r="T13363" s="274"/>
      <c r="W13363" s="276"/>
    </row>
    <row r="13364" spans="19:23">
      <c r="S13364" s="275"/>
      <c r="T13364" s="274"/>
      <c r="W13364" s="276"/>
    </row>
    <row r="13365" spans="19:23">
      <c r="S13365" s="275"/>
      <c r="T13365" s="274"/>
      <c r="W13365" s="276"/>
    </row>
    <row r="13366" spans="19:23">
      <c r="S13366" s="275"/>
      <c r="T13366" s="274"/>
      <c r="W13366" s="276"/>
    </row>
    <row r="13367" spans="19:23">
      <c r="S13367" s="275"/>
      <c r="T13367" s="274"/>
      <c r="W13367" s="276"/>
    </row>
    <row r="13368" spans="19:23">
      <c r="S13368" s="275"/>
      <c r="T13368" s="274"/>
      <c r="W13368" s="276"/>
    </row>
    <row r="13369" spans="19:23">
      <c r="S13369" s="275"/>
      <c r="T13369" s="274"/>
      <c r="W13369" s="276"/>
    </row>
    <row r="13370" spans="19:23">
      <c r="S13370" s="275"/>
      <c r="T13370" s="274"/>
      <c r="W13370" s="276"/>
    </row>
    <row r="13371" spans="19:23">
      <c r="S13371" s="275"/>
      <c r="T13371" s="274"/>
      <c r="W13371" s="276"/>
    </row>
    <row r="13372" spans="19:23">
      <c r="S13372" s="275"/>
      <c r="T13372" s="274"/>
      <c r="W13372" s="276"/>
    </row>
    <row r="13373" spans="19:23">
      <c r="S13373" s="275"/>
      <c r="T13373" s="274"/>
      <c r="W13373" s="276"/>
    </row>
    <row r="13374" spans="19:23">
      <c r="S13374" s="275"/>
      <c r="T13374" s="274"/>
      <c r="W13374" s="276"/>
    </row>
    <row r="13375" spans="19:23">
      <c r="S13375" s="275"/>
      <c r="T13375" s="274"/>
      <c r="W13375" s="276"/>
    </row>
    <row r="13376" spans="19:23">
      <c r="S13376" s="275"/>
      <c r="T13376" s="274"/>
      <c r="W13376" s="276"/>
    </row>
    <row r="13377" spans="19:23">
      <c r="S13377" s="275"/>
      <c r="T13377" s="274"/>
      <c r="W13377" s="276"/>
    </row>
    <row r="13378" spans="19:23">
      <c r="S13378" s="275"/>
      <c r="T13378" s="274"/>
      <c r="W13378" s="276"/>
    </row>
    <row r="13379" spans="19:23">
      <c r="S13379" s="275"/>
      <c r="T13379" s="274"/>
      <c r="W13379" s="276"/>
    </row>
    <row r="13380" spans="19:23">
      <c r="S13380" s="275"/>
      <c r="T13380" s="274"/>
      <c r="W13380" s="276"/>
    </row>
    <row r="13381" spans="19:23">
      <c r="S13381" s="275"/>
      <c r="T13381" s="274"/>
      <c r="W13381" s="276"/>
    </row>
    <row r="13382" spans="19:23">
      <c r="S13382" s="275"/>
      <c r="T13382" s="274"/>
      <c r="W13382" s="276"/>
    </row>
    <row r="13383" spans="19:23">
      <c r="S13383" s="275"/>
      <c r="T13383" s="274"/>
      <c r="W13383" s="276"/>
    </row>
    <row r="13384" spans="19:23">
      <c r="S13384" s="275"/>
      <c r="T13384" s="274"/>
      <c r="W13384" s="276"/>
    </row>
    <row r="13385" spans="19:23">
      <c r="S13385" s="275"/>
      <c r="T13385" s="274"/>
      <c r="W13385" s="276"/>
    </row>
    <row r="13386" spans="19:23">
      <c r="S13386" s="275"/>
      <c r="T13386" s="274"/>
      <c r="W13386" s="276"/>
    </row>
    <row r="13387" spans="19:23">
      <c r="S13387" s="275"/>
      <c r="T13387" s="274"/>
      <c r="W13387" s="276"/>
    </row>
    <row r="13388" spans="19:23">
      <c r="S13388" s="275"/>
      <c r="T13388" s="274"/>
      <c r="W13388" s="276"/>
    </row>
    <row r="13389" spans="19:23">
      <c r="S13389" s="275"/>
      <c r="T13389" s="274"/>
      <c r="W13389" s="276"/>
    </row>
    <row r="13390" spans="19:23">
      <c r="S13390" s="275"/>
      <c r="T13390" s="274"/>
      <c r="W13390" s="276"/>
    </row>
    <row r="13391" spans="19:23">
      <c r="S13391" s="275"/>
      <c r="T13391" s="274"/>
      <c r="W13391" s="276"/>
    </row>
    <row r="13392" spans="19:23">
      <c r="S13392" s="275"/>
      <c r="T13392" s="274"/>
      <c r="W13392" s="276"/>
    </row>
    <row r="13393" spans="19:23">
      <c r="S13393" s="275"/>
      <c r="T13393" s="274"/>
      <c r="W13393" s="276"/>
    </row>
    <row r="13394" spans="19:23">
      <c r="S13394" s="275"/>
      <c r="T13394" s="274"/>
      <c r="W13394" s="276"/>
    </row>
    <row r="13395" spans="19:23">
      <c r="S13395" s="275"/>
      <c r="T13395" s="274"/>
      <c r="W13395" s="276"/>
    </row>
    <row r="13396" spans="19:23">
      <c r="S13396" s="275"/>
      <c r="T13396" s="274"/>
      <c r="W13396" s="276"/>
    </row>
    <row r="13397" spans="19:23">
      <c r="S13397" s="275"/>
      <c r="T13397" s="274"/>
      <c r="W13397" s="276"/>
    </row>
    <row r="13398" spans="19:23">
      <c r="S13398" s="275"/>
      <c r="T13398" s="274"/>
      <c r="W13398" s="276"/>
    </row>
    <row r="13399" spans="19:23">
      <c r="S13399" s="275"/>
      <c r="T13399" s="274"/>
      <c r="W13399" s="276"/>
    </row>
    <row r="13400" spans="19:23">
      <c r="S13400" s="275"/>
      <c r="T13400" s="274"/>
      <c r="W13400" s="276"/>
    </row>
    <row r="13401" spans="19:23">
      <c r="S13401" s="275"/>
      <c r="T13401" s="274"/>
      <c r="W13401" s="276"/>
    </row>
    <row r="13402" spans="19:23">
      <c r="S13402" s="275"/>
      <c r="T13402" s="274"/>
      <c r="W13402" s="276"/>
    </row>
    <row r="13403" spans="19:23">
      <c r="S13403" s="275"/>
      <c r="T13403" s="274"/>
      <c r="W13403" s="276"/>
    </row>
    <row r="13404" spans="19:23">
      <c r="S13404" s="275"/>
      <c r="T13404" s="274"/>
      <c r="W13404" s="276"/>
    </row>
    <row r="13405" spans="19:23">
      <c r="S13405" s="275"/>
      <c r="T13405" s="274"/>
      <c r="W13405" s="276"/>
    </row>
    <row r="13406" spans="19:23">
      <c r="S13406" s="275"/>
      <c r="T13406" s="274"/>
      <c r="W13406" s="276"/>
    </row>
    <row r="13407" spans="19:23">
      <c r="S13407" s="275"/>
      <c r="T13407" s="274"/>
      <c r="W13407" s="276"/>
    </row>
    <row r="13408" spans="19:23">
      <c r="S13408" s="275"/>
      <c r="T13408" s="274"/>
      <c r="W13408" s="276"/>
    </row>
    <row r="13409" spans="19:23">
      <c r="S13409" s="275"/>
      <c r="T13409" s="274"/>
      <c r="W13409" s="276"/>
    </row>
    <row r="13410" spans="19:23">
      <c r="S13410" s="275"/>
      <c r="T13410" s="274"/>
      <c r="W13410" s="276"/>
    </row>
    <row r="13411" spans="19:23">
      <c r="S13411" s="275"/>
      <c r="T13411" s="274"/>
      <c r="W13411" s="276"/>
    </row>
    <row r="13412" spans="19:23">
      <c r="S13412" s="275"/>
      <c r="T13412" s="274"/>
      <c r="W13412" s="276"/>
    </row>
    <row r="13413" spans="19:23">
      <c r="S13413" s="275"/>
      <c r="T13413" s="274"/>
      <c r="W13413" s="276"/>
    </row>
    <row r="13414" spans="19:23">
      <c r="S13414" s="275"/>
      <c r="T13414" s="274"/>
      <c r="W13414" s="276"/>
    </row>
    <row r="13415" spans="19:23">
      <c r="S13415" s="275"/>
      <c r="T13415" s="274"/>
      <c r="W13415" s="276"/>
    </row>
    <row r="13416" spans="19:23">
      <c r="S13416" s="275"/>
      <c r="T13416" s="274"/>
      <c r="W13416" s="276"/>
    </row>
    <row r="13417" spans="19:23">
      <c r="S13417" s="275"/>
      <c r="T13417" s="274"/>
      <c r="W13417" s="276"/>
    </row>
    <row r="13418" spans="19:23">
      <c r="S13418" s="275"/>
      <c r="T13418" s="274"/>
      <c r="W13418" s="276"/>
    </row>
    <row r="13419" spans="19:23">
      <c r="S13419" s="275"/>
      <c r="T13419" s="274"/>
      <c r="W13419" s="276"/>
    </row>
    <row r="13420" spans="19:23">
      <c r="S13420" s="275"/>
      <c r="T13420" s="274"/>
      <c r="W13420" s="276"/>
    </row>
    <row r="13421" spans="19:23">
      <c r="S13421" s="275"/>
      <c r="T13421" s="274"/>
      <c r="W13421" s="276"/>
    </row>
    <row r="13422" spans="19:23">
      <c r="S13422" s="275"/>
      <c r="T13422" s="274"/>
      <c r="W13422" s="276"/>
    </row>
    <row r="13423" spans="19:23">
      <c r="S13423" s="275"/>
      <c r="T13423" s="274"/>
      <c r="W13423" s="276"/>
    </row>
    <row r="13424" spans="19:23">
      <c r="S13424" s="275"/>
      <c r="T13424" s="274"/>
      <c r="W13424" s="276"/>
    </row>
    <row r="13425" spans="19:23">
      <c r="S13425" s="275"/>
      <c r="T13425" s="274"/>
      <c r="W13425" s="276"/>
    </row>
    <row r="13426" spans="19:23">
      <c r="S13426" s="275"/>
      <c r="T13426" s="274"/>
      <c r="W13426" s="276"/>
    </row>
    <row r="13427" spans="19:23">
      <c r="S13427" s="275"/>
      <c r="T13427" s="274"/>
      <c r="W13427" s="276"/>
    </row>
    <row r="13428" spans="19:23">
      <c r="S13428" s="275"/>
      <c r="T13428" s="274"/>
      <c r="W13428" s="276"/>
    </row>
    <row r="13429" spans="19:23">
      <c r="S13429" s="275"/>
      <c r="T13429" s="274"/>
      <c r="W13429" s="276"/>
    </row>
    <row r="13430" spans="19:23">
      <c r="S13430" s="275"/>
      <c r="T13430" s="274"/>
      <c r="W13430" s="276"/>
    </row>
    <row r="13431" spans="19:23">
      <c r="S13431" s="275"/>
      <c r="T13431" s="274"/>
      <c r="W13431" s="276"/>
    </row>
    <row r="13432" spans="19:23">
      <c r="S13432" s="275"/>
      <c r="T13432" s="274"/>
      <c r="W13432" s="276"/>
    </row>
    <row r="13433" spans="19:23">
      <c r="S13433" s="275"/>
      <c r="T13433" s="274"/>
      <c r="W13433" s="276"/>
    </row>
    <row r="13434" spans="19:23">
      <c r="S13434" s="275"/>
      <c r="T13434" s="274"/>
      <c r="W13434" s="276"/>
    </row>
    <row r="13435" spans="19:23">
      <c r="S13435" s="275"/>
      <c r="T13435" s="274"/>
      <c r="W13435" s="276"/>
    </row>
    <row r="13436" spans="19:23">
      <c r="S13436" s="275"/>
      <c r="T13436" s="274"/>
      <c r="W13436" s="276"/>
    </row>
    <row r="13437" spans="19:23">
      <c r="S13437" s="275"/>
      <c r="T13437" s="274"/>
      <c r="W13437" s="276"/>
    </row>
    <row r="13438" spans="19:23">
      <c r="S13438" s="275"/>
      <c r="T13438" s="274"/>
      <c r="W13438" s="276"/>
    </row>
    <row r="13439" spans="19:23">
      <c r="S13439" s="275"/>
      <c r="T13439" s="274"/>
      <c r="W13439" s="276"/>
    </row>
    <row r="13440" spans="19:23">
      <c r="S13440" s="275"/>
      <c r="T13440" s="274"/>
      <c r="W13440" s="276"/>
    </row>
    <row r="13441" spans="19:23">
      <c r="S13441" s="275"/>
      <c r="T13441" s="274"/>
      <c r="W13441" s="276"/>
    </row>
    <row r="13442" spans="19:23">
      <c r="S13442" s="275"/>
      <c r="T13442" s="274"/>
      <c r="W13442" s="276"/>
    </row>
    <row r="13443" spans="19:23">
      <c r="S13443" s="275"/>
      <c r="T13443" s="274"/>
      <c r="W13443" s="276"/>
    </row>
    <row r="13444" spans="19:23">
      <c r="S13444" s="275"/>
      <c r="T13444" s="274"/>
      <c r="W13444" s="276"/>
    </row>
    <row r="13445" spans="19:23">
      <c r="S13445" s="275"/>
      <c r="T13445" s="274"/>
      <c r="W13445" s="276"/>
    </row>
    <row r="13446" spans="19:23">
      <c r="S13446" s="275"/>
      <c r="T13446" s="274"/>
      <c r="W13446" s="276"/>
    </row>
    <row r="13447" spans="19:23">
      <c r="S13447" s="275"/>
      <c r="T13447" s="274"/>
      <c r="W13447" s="276"/>
    </row>
    <row r="13448" spans="19:23">
      <c r="S13448" s="275"/>
      <c r="T13448" s="274"/>
      <c r="W13448" s="276"/>
    </row>
    <row r="13449" spans="19:23">
      <c r="S13449" s="275"/>
      <c r="T13449" s="274"/>
      <c r="W13449" s="276"/>
    </row>
    <row r="13450" spans="19:23">
      <c r="S13450" s="275"/>
      <c r="T13450" s="274"/>
      <c r="W13450" s="276"/>
    </row>
    <row r="13451" spans="19:23">
      <c r="S13451" s="275"/>
      <c r="T13451" s="274"/>
      <c r="W13451" s="276"/>
    </row>
    <row r="13452" spans="19:23">
      <c r="S13452" s="275"/>
      <c r="T13452" s="274"/>
      <c r="W13452" s="276"/>
    </row>
    <row r="13453" spans="19:23">
      <c r="S13453" s="275"/>
      <c r="T13453" s="274"/>
      <c r="W13453" s="276"/>
    </row>
    <row r="13454" spans="19:23">
      <c r="S13454" s="275"/>
      <c r="T13454" s="274"/>
      <c r="W13454" s="276"/>
    </row>
    <row r="13455" spans="19:23">
      <c r="S13455" s="275"/>
      <c r="T13455" s="274"/>
      <c r="W13455" s="276"/>
    </row>
    <row r="13456" spans="19:23">
      <c r="S13456" s="275"/>
      <c r="T13456" s="274"/>
      <c r="W13456" s="276"/>
    </row>
    <row r="13457" spans="19:23">
      <c r="S13457" s="275"/>
      <c r="T13457" s="274"/>
      <c r="W13457" s="276"/>
    </row>
    <row r="13458" spans="19:23">
      <c r="S13458" s="275"/>
      <c r="T13458" s="274"/>
      <c r="W13458" s="276"/>
    </row>
    <row r="13459" spans="19:23">
      <c r="S13459" s="275"/>
      <c r="T13459" s="274"/>
      <c r="W13459" s="276"/>
    </row>
    <row r="13460" spans="19:23">
      <c r="S13460" s="275"/>
      <c r="T13460" s="274"/>
      <c r="W13460" s="276"/>
    </row>
    <row r="13461" spans="19:23">
      <c r="S13461" s="275"/>
      <c r="T13461" s="274"/>
      <c r="W13461" s="276"/>
    </row>
    <row r="13462" spans="19:23">
      <c r="S13462" s="275"/>
      <c r="T13462" s="274"/>
      <c r="W13462" s="276"/>
    </row>
    <row r="13463" spans="19:23">
      <c r="S13463" s="275"/>
      <c r="T13463" s="274"/>
      <c r="W13463" s="276"/>
    </row>
    <row r="13464" spans="19:23">
      <c r="S13464" s="275"/>
      <c r="T13464" s="274"/>
      <c r="W13464" s="276"/>
    </row>
    <row r="13465" spans="19:23">
      <c r="S13465" s="275"/>
      <c r="T13465" s="274"/>
      <c r="W13465" s="276"/>
    </row>
    <row r="13466" spans="19:23">
      <c r="S13466" s="275"/>
      <c r="T13466" s="274"/>
      <c r="W13466" s="276"/>
    </row>
    <row r="13467" spans="19:23">
      <c r="S13467" s="275"/>
      <c r="T13467" s="274"/>
      <c r="W13467" s="276"/>
    </row>
    <row r="13468" spans="19:23">
      <c r="S13468" s="275"/>
      <c r="T13468" s="274"/>
      <c r="W13468" s="276"/>
    </row>
    <row r="13469" spans="19:23">
      <c r="S13469" s="275"/>
      <c r="T13469" s="274"/>
      <c r="W13469" s="276"/>
    </row>
    <row r="13470" spans="19:23">
      <c r="S13470" s="275"/>
      <c r="T13470" s="274"/>
      <c r="W13470" s="276"/>
    </row>
    <row r="13471" spans="19:23">
      <c r="S13471" s="275"/>
      <c r="T13471" s="274"/>
      <c r="W13471" s="276"/>
    </row>
    <row r="13472" spans="19:23">
      <c r="S13472" s="275"/>
      <c r="T13472" s="274"/>
      <c r="W13472" s="276"/>
    </row>
    <row r="13473" spans="19:23">
      <c r="S13473" s="275"/>
      <c r="T13473" s="274"/>
      <c r="W13473" s="276"/>
    </row>
    <row r="13474" spans="19:23">
      <c r="S13474" s="275"/>
      <c r="T13474" s="274"/>
      <c r="W13474" s="276"/>
    </row>
    <row r="13475" spans="19:23">
      <c r="S13475" s="275"/>
      <c r="T13475" s="274"/>
      <c r="W13475" s="276"/>
    </row>
    <row r="13476" spans="19:23">
      <c r="S13476" s="275"/>
      <c r="T13476" s="274"/>
      <c r="W13476" s="276"/>
    </row>
    <row r="13477" spans="19:23">
      <c r="S13477" s="275"/>
      <c r="T13477" s="274"/>
      <c r="W13477" s="276"/>
    </row>
    <row r="13478" spans="19:23">
      <c r="S13478" s="275"/>
      <c r="T13478" s="274"/>
      <c r="W13478" s="276"/>
    </row>
    <row r="13479" spans="19:23">
      <c r="S13479" s="275"/>
      <c r="T13479" s="274"/>
      <c r="W13479" s="276"/>
    </row>
    <row r="13480" spans="19:23">
      <c r="S13480" s="275"/>
      <c r="T13480" s="274"/>
      <c r="W13480" s="276"/>
    </row>
    <row r="13481" spans="19:23">
      <c r="S13481" s="275"/>
      <c r="T13481" s="274"/>
      <c r="W13481" s="276"/>
    </row>
    <row r="13482" spans="19:23">
      <c r="S13482" s="275"/>
      <c r="T13482" s="274"/>
      <c r="W13482" s="276"/>
    </row>
    <row r="13483" spans="19:23">
      <c r="S13483" s="275"/>
      <c r="T13483" s="274"/>
      <c r="W13483" s="276"/>
    </row>
    <row r="13484" spans="19:23">
      <c r="S13484" s="275"/>
      <c r="T13484" s="274"/>
      <c r="W13484" s="276"/>
    </row>
    <row r="13485" spans="19:23">
      <c r="S13485" s="275"/>
      <c r="T13485" s="274"/>
      <c r="W13485" s="276"/>
    </row>
    <row r="13486" spans="19:23">
      <c r="S13486" s="275"/>
      <c r="T13486" s="274"/>
      <c r="W13486" s="276"/>
    </row>
    <row r="13487" spans="19:23">
      <c r="S13487" s="275"/>
      <c r="T13487" s="274"/>
      <c r="W13487" s="276"/>
    </row>
    <row r="13488" spans="19:23">
      <c r="S13488" s="275"/>
      <c r="T13488" s="274"/>
      <c r="W13488" s="276"/>
    </row>
    <row r="13489" spans="19:23">
      <c r="S13489" s="275"/>
      <c r="T13489" s="274"/>
      <c r="W13489" s="276"/>
    </row>
    <row r="13490" spans="19:23">
      <c r="S13490" s="275"/>
      <c r="T13490" s="274"/>
      <c r="W13490" s="276"/>
    </row>
    <row r="13491" spans="19:23">
      <c r="S13491" s="275"/>
      <c r="T13491" s="274"/>
      <c r="W13491" s="276"/>
    </row>
    <row r="13492" spans="19:23">
      <c r="S13492" s="275"/>
      <c r="T13492" s="274"/>
      <c r="W13492" s="276"/>
    </row>
    <row r="13493" spans="19:23">
      <c r="S13493" s="275"/>
      <c r="T13493" s="274"/>
      <c r="W13493" s="276"/>
    </row>
    <row r="13494" spans="19:23">
      <c r="S13494" s="275"/>
      <c r="T13494" s="274"/>
      <c r="W13494" s="276"/>
    </row>
    <row r="13495" spans="19:23">
      <c r="S13495" s="275"/>
      <c r="T13495" s="274"/>
      <c r="W13495" s="276"/>
    </row>
    <row r="13496" spans="19:23">
      <c r="S13496" s="275"/>
      <c r="T13496" s="274"/>
      <c r="W13496" s="276"/>
    </row>
    <row r="13497" spans="19:23">
      <c r="S13497" s="275"/>
      <c r="T13497" s="274"/>
      <c r="W13497" s="276"/>
    </row>
    <row r="13498" spans="19:23">
      <c r="S13498" s="275"/>
      <c r="T13498" s="274"/>
      <c r="W13498" s="276"/>
    </row>
    <row r="13499" spans="19:23">
      <c r="S13499" s="275"/>
      <c r="T13499" s="274"/>
      <c r="W13499" s="276"/>
    </row>
    <row r="13500" spans="19:23">
      <c r="S13500" s="275"/>
      <c r="T13500" s="274"/>
      <c r="W13500" s="276"/>
    </row>
    <row r="13501" spans="19:23">
      <c r="S13501" s="275"/>
      <c r="T13501" s="274"/>
      <c r="W13501" s="276"/>
    </row>
    <row r="13502" spans="19:23">
      <c r="S13502" s="275"/>
      <c r="T13502" s="274"/>
      <c r="W13502" s="276"/>
    </row>
    <row r="13503" spans="19:23">
      <c r="S13503" s="275"/>
      <c r="T13503" s="274"/>
      <c r="W13503" s="276"/>
    </row>
    <row r="13504" spans="19:23">
      <c r="S13504" s="275"/>
      <c r="T13504" s="274"/>
      <c r="W13504" s="276"/>
    </row>
    <row r="13505" spans="19:23">
      <c r="S13505" s="275"/>
      <c r="T13505" s="274"/>
      <c r="W13505" s="276"/>
    </row>
    <row r="13506" spans="19:23">
      <c r="S13506" s="275"/>
      <c r="T13506" s="274"/>
      <c r="W13506" s="276"/>
    </row>
    <row r="13507" spans="19:23">
      <c r="S13507" s="275"/>
      <c r="T13507" s="274"/>
      <c r="W13507" s="276"/>
    </row>
    <row r="13508" spans="19:23">
      <c r="S13508" s="275"/>
      <c r="T13508" s="274"/>
      <c r="W13508" s="276"/>
    </row>
    <row r="13509" spans="19:23">
      <c r="S13509" s="275"/>
      <c r="T13509" s="274"/>
      <c r="W13509" s="276"/>
    </row>
    <row r="13510" spans="19:23">
      <c r="S13510" s="275"/>
      <c r="T13510" s="274"/>
      <c r="W13510" s="276"/>
    </row>
    <row r="13511" spans="19:23">
      <c r="S13511" s="275"/>
      <c r="T13511" s="274"/>
      <c r="W13511" s="276"/>
    </row>
    <row r="13512" spans="19:23">
      <c r="S13512" s="275"/>
      <c r="T13512" s="274"/>
      <c r="W13512" s="276"/>
    </row>
    <row r="13513" spans="19:23">
      <c r="S13513" s="275"/>
      <c r="T13513" s="274"/>
      <c r="W13513" s="276"/>
    </row>
    <row r="13514" spans="19:23">
      <c r="S13514" s="275"/>
      <c r="T13514" s="274"/>
      <c r="W13514" s="276"/>
    </row>
    <row r="13515" spans="19:23">
      <c r="S13515" s="275"/>
      <c r="T13515" s="274"/>
      <c r="W13515" s="276"/>
    </row>
    <row r="13516" spans="19:23">
      <c r="S13516" s="275"/>
      <c r="T13516" s="274"/>
      <c r="W13516" s="276"/>
    </row>
    <row r="13517" spans="19:23">
      <c r="S13517" s="275"/>
      <c r="T13517" s="274"/>
      <c r="W13517" s="276"/>
    </row>
    <row r="13518" spans="19:23">
      <c r="S13518" s="275"/>
      <c r="T13518" s="274"/>
      <c r="W13518" s="276"/>
    </row>
    <row r="13519" spans="19:23">
      <c r="S13519" s="275"/>
      <c r="T13519" s="274"/>
      <c r="W13519" s="276"/>
    </row>
    <row r="13520" spans="19:23">
      <c r="S13520" s="275"/>
      <c r="T13520" s="274"/>
      <c r="W13520" s="276"/>
    </row>
    <row r="13521" spans="19:23">
      <c r="S13521" s="275"/>
      <c r="T13521" s="274"/>
      <c r="W13521" s="276"/>
    </row>
    <row r="13522" spans="19:23">
      <c r="S13522" s="275"/>
      <c r="T13522" s="274"/>
      <c r="W13522" s="276"/>
    </row>
    <row r="13523" spans="19:23">
      <c r="S13523" s="275"/>
      <c r="T13523" s="274"/>
      <c r="W13523" s="276"/>
    </row>
    <row r="13524" spans="19:23">
      <c r="S13524" s="275"/>
      <c r="T13524" s="274"/>
      <c r="W13524" s="276"/>
    </row>
    <row r="13525" spans="19:23">
      <c r="S13525" s="275"/>
      <c r="T13525" s="274"/>
      <c r="W13525" s="276"/>
    </row>
    <row r="13526" spans="19:23">
      <c r="S13526" s="275"/>
      <c r="T13526" s="274"/>
      <c r="W13526" s="276"/>
    </row>
    <row r="13527" spans="19:23">
      <c r="S13527" s="275"/>
      <c r="T13527" s="274"/>
      <c r="W13527" s="276"/>
    </row>
    <row r="13528" spans="19:23">
      <c r="S13528" s="275"/>
      <c r="T13528" s="274"/>
      <c r="W13528" s="276"/>
    </row>
    <row r="13529" spans="19:23">
      <c r="S13529" s="275"/>
      <c r="T13529" s="274"/>
      <c r="W13529" s="276"/>
    </row>
    <row r="13530" spans="19:23">
      <c r="S13530" s="275"/>
      <c r="T13530" s="274"/>
      <c r="W13530" s="276"/>
    </row>
    <row r="13531" spans="19:23">
      <c r="S13531" s="275"/>
      <c r="T13531" s="274"/>
      <c r="W13531" s="276"/>
    </row>
    <row r="13532" spans="19:23">
      <c r="S13532" s="275"/>
      <c r="T13532" s="274"/>
      <c r="W13532" s="276"/>
    </row>
    <row r="13533" spans="19:23">
      <c r="S13533" s="275"/>
      <c r="T13533" s="274"/>
      <c r="W13533" s="276"/>
    </row>
    <row r="13534" spans="19:23">
      <c r="S13534" s="275"/>
      <c r="T13534" s="274"/>
      <c r="W13534" s="276"/>
    </row>
    <row r="13535" spans="19:23">
      <c r="S13535" s="275"/>
      <c r="T13535" s="274"/>
      <c r="W13535" s="276"/>
    </row>
    <row r="13536" spans="19:23">
      <c r="S13536" s="275"/>
      <c r="T13536" s="274"/>
      <c r="W13536" s="276"/>
    </row>
    <row r="13537" spans="19:23">
      <c r="S13537" s="275"/>
      <c r="T13537" s="274"/>
      <c r="W13537" s="276"/>
    </row>
    <row r="13538" spans="19:23">
      <c r="S13538" s="275"/>
      <c r="T13538" s="274"/>
      <c r="W13538" s="276"/>
    </row>
    <row r="13539" spans="19:23">
      <c r="S13539" s="275"/>
      <c r="T13539" s="274"/>
      <c r="W13539" s="276"/>
    </row>
    <row r="13540" spans="19:23">
      <c r="S13540" s="275"/>
      <c r="T13540" s="274"/>
      <c r="W13540" s="276"/>
    </row>
    <row r="13541" spans="19:23">
      <c r="S13541" s="275"/>
      <c r="T13541" s="274"/>
      <c r="W13541" s="276"/>
    </row>
    <row r="13542" spans="19:23">
      <c r="S13542" s="275"/>
      <c r="T13542" s="274"/>
      <c r="W13542" s="276"/>
    </row>
    <row r="13543" spans="19:23">
      <c r="S13543" s="275"/>
      <c r="T13543" s="274"/>
      <c r="W13543" s="276"/>
    </row>
    <row r="13544" spans="19:23">
      <c r="S13544" s="275"/>
      <c r="T13544" s="274"/>
      <c r="W13544" s="276"/>
    </row>
    <row r="13545" spans="19:23">
      <c r="S13545" s="275"/>
      <c r="T13545" s="274"/>
      <c r="W13545" s="276"/>
    </row>
    <row r="13546" spans="19:23">
      <c r="S13546" s="275"/>
      <c r="T13546" s="274"/>
      <c r="W13546" s="276"/>
    </row>
    <row r="13547" spans="19:23">
      <c r="S13547" s="275"/>
      <c r="T13547" s="274"/>
      <c r="W13547" s="276"/>
    </row>
    <row r="13548" spans="19:23">
      <c r="S13548" s="275"/>
      <c r="T13548" s="274"/>
      <c r="W13548" s="276"/>
    </row>
    <row r="13549" spans="19:23">
      <c r="S13549" s="275"/>
      <c r="T13549" s="274"/>
      <c r="W13549" s="276"/>
    </row>
    <row r="13550" spans="19:23">
      <c r="S13550" s="275"/>
      <c r="T13550" s="274"/>
      <c r="W13550" s="276"/>
    </row>
    <row r="13551" spans="19:23">
      <c r="S13551" s="275"/>
      <c r="T13551" s="274"/>
      <c r="W13551" s="276"/>
    </row>
    <row r="13552" spans="19:23">
      <c r="S13552" s="275"/>
      <c r="T13552" s="274"/>
      <c r="W13552" s="276"/>
    </row>
    <row r="13553" spans="19:23">
      <c r="S13553" s="275"/>
      <c r="T13553" s="274"/>
      <c r="W13553" s="276"/>
    </row>
    <row r="13554" spans="19:23">
      <c r="S13554" s="275"/>
      <c r="T13554" s="274"/>
      <c r="W13554" s="276"/>
    </row>
    <row r="13555" spans="19:23">
      <c r="S13555" s="275"/>
      <c r="T13555" s="274"/>
      <c r="W13555" s="276"/>
    </row>
    <row r="13556" spans="19:23">
      <c r="S13556" s="275"/>
      <c r="T13556" s="274"/>
      <c r="W13556" s="276"/>
    </row>
    <row r="13557" spans="19:23">
      <c r="S13557" s="275"/>
      <c r="T13557" s="274"/>
      <c r="W13557" s="276"/>
    </row>
    <row r="13558" spans="19:23">
      <c r="S13558" s="275"/>
      <c r="T13558" s="274"/>
      <c r="W13558" s="276"/>
    </row>
    <row r="13559" spans="19:23">
      <c r="S13559" s="275"/>
      <c r="T13559" s="274"/>
      <c r="W13559" s="276"/>
    </row>
    <row r="13560" spans="19:23">
      <c r="S13560" s="275"/>
      <c r="T13560" s="274"/>
      <c r="W13560" s="276"/>
    </row>
    <row r="13561" spans="19:23">
      <c r="S13561" s="275"/>
      <c r="T13561" s="274"/>
      <c r="W13561" s="276"/>
    </row>
    <row r="13562" spans="19:23">
      <c r="S13562" s="275"/>
      <c r="T13562" s="274"/>
      <c r="W13562" s="276"/>
    </row>
    <row r="13563" spans="19:23">
      <c r="S13563" s="275"/>
      <c r="T13563" s="274"/>
      <c r="W13563" s="276"/>
    </row>
    <row r="13564" spans="19:23">
      <c r="S13564" s="275"/>
      <c r="T13564" s="274"/>
      <c r="W13564" s="276"/>
    </row>
    <row r="13565" spans="19:23">
      <c r="S13565" s="275"/>
      <c r="T13565" s="274"/>
      <c r="W13565" s="276"/>
    </row>
    <row r="13566" spans="19:23">
      <c r="S13566" s="275"/>
      <c r="T13566" s="274"/>
      <c r="W13566" s="276"/>
    </row>
    <row r="13567" spans="19:23">
      <c r="S13567" s="275"/>
      <c r="T13567" s="274"/>
      <c r="W13567" s="276"/>
    </row>
    <row r="13568" spans="19:23">
      <c r="S13568" s="275"/>
      <c r="T13568" s="274"/>
      <c r="W13568" s="276"/>
    </row>
    <row r="13569" spans="19:23">
      <c r="S13569" s="275"/>
      <c r="T13569" s="274"/>
      <c r="W13569" s="276"/>
    </row>
    <row r="13570" spans="19:23">
      <c r="S13570" s="275"/>
      <c r="T13570" s="274"/>
      <c r="W13570" s="276"/>
    </row>
    <row r="13571" spans="19:23">
      <c r="S13571" s="275"/>
      <c r="T13571" s="274"/>
      <c r="W13571" s="276"/>
    </row>
    <row r="13572" spans="19:23">
      <c r="S13572" s="275"/>
      <c r="T13572" s="274"/>
      <c r="W13572" s="276"/>
    </row>
    <row r="13573" spans="19:23">
      <c r="S13573" s="275"/>
      <c r="T13573" s="274"/>
      <c r="W13573" s="276"/>
    </row>
    <row r="13574" spans="19:23">
      <c r="S13574" s="275"/>
      <c r="T13574" s="274"/>
      <c r="W13574" s="276"/>
    </row>
    <row r="13575" spans="19:23">
      <c r="S13575" s="275"/>
      <c r="T13575" s="274"/>
      <c r="W13575" s="276"/>
    </row>
    <row r="13576" spans="19:23">
      <c r="S13576" s="275"/>
      <c r="T13576" s="274"/>
      <c r="W13576" s="276"/>
    </row>
    <row r="13577" spans="19:23">
      <c r="S13577" s="275"/>
      <c r="T13577" s="274"/>
      <c r="W13577" s="276"/>
    </row>
    <row r="13578" spans="19:23">
      <c r="S13578" s="275"/>
      <c r="T13578" s="274"/>
      <c r="W13578" s="276"/>
    </row>
    <row r="13579" spans="19:23">
      <c r="S13579" s="275"/>
      <c r="T13579" s="274"/>
      <c r="W13579" s="276"/>
    </row>
    <row r="13580" spans="19:23">
      <c r="S13580" s="275"/>
      <c r="T13580" s="274"/>
      <c r="W13580" s="276"/>
    </row>
    <row r="13581" spans="19:23">
      <c r="S13581" s="275"/>
      <c r="T13581" s="274"/>
      <c r="W13581" s="276"/>
    </row>
    <row r="13582" spans="19:23">
      <c r="S13582" s="275"/>
      <c r="T13582" s="274"/>
      <c r="W13582" s="276"/>
    </row>
    <row r="13583" spans="19:23">
      <c r="S13583" s="275"/>
      <c r="T13583" s="274"/>
      <c r="W13583" s="276"/>
    </row>
    <row r="13584" spans="19:23">
      <c r="S13584" s="275"/>
      <c r="T13584" s="274"/>
      <c r="W13584" s="276"/>
    </row>
    <row r="13585" spans="19:23">
      <c r="S13585" s="275"/>
      <c r="T13585" s="274"/>
      <c r="W13585" s="276"/>
    </row>
    <row r="13586" spans="19:23">
      <c r="S13586" s="275"/>
      <c r="T13586" s="274"/>
      <c r="W13586" s="276"/>
    </row>
    <row r="13587" spans="19:23">
      <c r="S13587" s="275"/>
      <c r="T13587" s="274"/>
      <c r="W13587" s="276"/>
    </row>
    <row r="13588" spans="19:23">
      <c r="S13588" s="275"/>
      <c r="T13588" s="274"/>
      <c r="W13588" s="276"/>
    </row>
    <row r="13589" spans="19:23">
      <c r="S13589" s="275"/>
      <c r="T13589" s="274"/>
      <c r="W13589" s="276"/>
    </row>
    <row r="13590" spans="19:23">
      <c r="S13590" s="275"/>
      <c r="T13590" s="274"/>
      <c r="W13590" s="276"/>
    </row>
    <row r="13591" spans="19:23">
      <c r="S13591" s="275"/>
      <c r="T13591" s="274"/>
      <c r="W13591" s="276"/>
    </row>
    <row r="13592" spans="19:23">
      <c r="S13592" s="275"/>
      <c r="T13592" s="274"/>
      <c r="W13592" s="276"/>
    </row>
    <row r="13593" spans="19:23">
      <c r="S13593" s="275"/>
      <c r="T13593" s="274"/>
      <c r="W13593" s="276"/>
    </row>
    <row r="13594" spans="19:23">
      <c r="S13594" s="275"/>
      <c r="T13594" s="274"/>
      <c r="W13594" s="276"/>
    </row>
    <row r="13595" spans="19:23">
      <c r="S13595" s="275"/>
      <c r="T13595" s="274"/>
      <c r="W13595" s="276"/>
    </row>
    <row r="13596" spans="19:23">
      <c r="S13596" s="275"/>
      <c r="T13596" s="274"/>
      <c r="W13596" s="276"/>
    </row>
    <row r="13597" spans="19:23">
      <c r="S13597" s="275"/>
      <c r="T13597" s="274"/>
      <c r="W13597" s="276"/>
    </row>
    <row r="13598" spans="19:23">
      <c r="S13598" s="275"/>
      <c r="T13598" s="274"/>
      <c r="W13598" s="276"/>
    </row>
    <row r="13599" spans="19:23">
      <c r="S13599" s="275"/>
      <c r="T13599" s="274"/>
      <c r="W13599" s="276"/>
    </row>
    <row r="13600" spans="19:23">
      <c r="S13600" s="275"/>
      <c r="T13600" s="274"/>
      <c r="W13600" s="276"/>
    </row>
    <row r="13601" spans="19:23">
      <c r="S13601" s="275"/>
      <c r="T13601" s="274"/>
      <c r="W13601" s="276"/>
    </row>
    <row r="13602" spans="19:23">
      <c r="S13602" s="275"/>
      <c r="T13602" s="274"/>
      <c r="W13602" s="276"/>
    </row>
    <row r="13603" spans="19:23">
      <c r="S13603" s="275"/>
      <c r="T13603" s="274"/>
      <c r="W13603" s="276"/>
    </row>
    <row r="13604" spans="19:23">
      <c r="S13604" s="275"/>
      <c r="T13604" s="274"/>
      <c r="W13604" s="276"/>
    </row>
    <row r="13605" spans="19:23">
      <c r="S13605" s="275"/>
      <c r="T13605" s="274"/>
      <c r="W13605" s="276"/>
    </row>
    <row r="13606" spans="19:23">
      <c r="S13606" s="275"/>
      <c r="T13606" s="274"/>
      <c r="W13606" s="276"/>
    </row>
    <row r="13607" spans="19:23">
      <c r="S13607" s="275"/>
      <c r="T13607" s="274"/>
      <c r="W13607" s="276"/>
    </row>
    <row r="13608" spans="19:23">
      <c r="S13608" s="275"/>
      <c r="T13608" s="274"/>
      <c r="W13608" s="276"/>
    </row>
    <row r="13609" spans="19:23">
      <c r="S13609" s="275"/>
      <c r="T13609" s="274"/>
      <c r="W13609" s="276"/>
    </row>
    <row r="13610" spans="19:23">
      <c r="S13610" s="275"/>
      <c r="T13610" s="274"/>
      <c r="W13610" s="276"/>
    </row>
    <row r="13611" spans="19:23">
      <c r="S13611" s="275"/>
      <c r="T13611" s="274"/>
      <c r="W13611" s="276"/>
    </row>
    <row r="13612" spans="19:23">
      <c r="S13612" s="275"/>
      <c r="T13612" s="274"/>
      <c r="W13612" s="276"/>
    </row>
    <row r="13613" spans="19:23">
      <c r="S13613" s="275"/>
      <c r="T13613" s="274"/>
      <c r="W13613" s="276"/>
    </row>
    <row r="13614" spans="19:23">
      <c r="S13614" s="275"/>
      <c r="T13614" s="274"/>
      <c r="W13614" s="276"/>
    </row>
    <row r="13615" spans="19:23">
      <c r="S13615" s="275"/>
      <c r="T13615" s="274"/>
      <c r="W13615" s="276"/>
    </row>
    <row r="13616" spans="19:23">
      <c r="S13616" s="275"/>
      <c r="T13616" s="274"/>
      <c r="W13616" s="276"/>
    </row>
    <row r="13617" spans="19:23">
      <c r="S13617" s="275"/>
      <c r="T13617" s="274"/>
      <c r="W13617" s="276"/>
    </row>
    <row r="13618" spans="19:23">
      <c r="S13618" s="275"/>
      <c r="T13618" s="274"/>
      <c r="W13618" s="276"/>
    </row>
    <row r="13619" spans="19:23">
      <c r="S13619" s="275"/>
      <c r="T13619" s="274"/>
      <c r="W13619" s="276"/>
    </row>
    <row r="13620" spans="19:23">
      <c r="S13620" s="275"/>
      <c r="T13620" s="274"/>
      <c r="W13620" s="276"/>
    </row>
    <row r="13621" spans="19:23">
      <c r="S13621" s="275"/>
      <c r="T13621" s="274"/>
      <c r="W13621" s="276"/>
    </row>
    <row r="13622" spans="19:23">
      <c r="S13622" s="275"/>
      <c r="T13622" s="274"/>
      <c r="W13622" s="276"/>
    </row>
    <row r="13623" spans="19:23">
      <c r="S13623" s="275"/>
      <c r="T13623" s="274"/>
      <c r="W13623" s="276"/>
    </row>
    <row r="13624" spans="19:23">
      <c r="S13624" s="275"/>
      <c r="T13624" s="274"/>
      <c r="W13624" s="276"/>
    </row>
    <row r="13625" spans="19:23">
      <c r="S13625" s="275"/>
      <c r="T13625" s="274"/>
      <c r="W13625" s="276"/>
    </row>
    <row r="13626" spans="19:23">
      <c r="S13626" s="275"/>
      <c r="T13626" s="274"/>
      <c r="W13626" s="276"/>
    </row>
    <row r="13627" spans="19:23">
      <c r="S13627" s="275"/>
      <c r="T13627" s="274"/>
      <c r="W13627" s="276"/>
    </row>
    <row r="13628" spans="19:23">
      <c r="S13628" s="275"/>
      <c r="T13628" s="274"/>
      <c r="W13628" s="276"/>
    </row>
    <row r="13629" spans="19:23">
      <c r="S13629" s="275"/>
      <c r="T13629" s="274"/>
      <c r="W13629" s="276"/>
    </row>
    <row r="13630" spans="19:23">
      <c r="S13630" s="275"/>
      <c r="T13630" s="274"/>
      <c r="W13630" s="276"/>
    </row>
    <row r="13631" spans="19:23">
      <c r="S13631" s="275"/>
      <c r="T13631" s="274"/>
      <c r="W13631" s="276"/>
    </row>
    <row r="13632" spans="19:23">
      <c r="S13632" s="275"/>
      <c r="T13632" s="274"/>
      <c r="W13632" s="276"/>
    </row>
    <row r="13633" spans="19:23">
      <c r="S13633" s="275"/>
      <c r="T13633" s="274"/>
      <c r="W13633" s="276"/>
    </row>
    <row r="13634" spans="19:23">
      <c r="S13634" s="275"/>
      <c r="T13634" s="274"/>
      <c r="W13634" s="276"/>
    </row>
    <row r="13635" spans="19:23">
      <c r="S13635" s="275"/>
      <c r="T13635" s="274"/>
      <c r="W13635" s="276"/>
    </row>
    <row r="13636" spans="19:23">
      <c r="S13636" s="275"/>
      <c r="T13636" s="274"/>
      <c r="W13636" s="276"/>
    </row>
    <row r="13637" spans="19:23">
      <c r="S13637" s="275"/>
      <c r="T13637" s="274"/>
      <c r="W13637" s="276"/>
    </row>
    <row r="13638" spans="19:23">
      <c r="S13638" s="275"/>
      <c r="T13638" s="274"/>
      <c r="W13638" s="276"/>
    </row>
    <row r="13639" spans="19:23">
      <c r="S13639" s="275"/>
      <c r="T13639" s="274"/>
      <c r="W13639" s="276"/>
    </row>
    <row r="13640" spans="19:23">
      <c r="S13640" s="275"/>
      <c r="T13640" s="274"/>
      <c r="W13640" s="276"/>
    </row>
    <row r="13641" spans="19:23">
      <c r="S13641" s="275"/>
      <c r="T13641" s="274"/>
      <c r="W13641" s="276"/>
    </row>
    <row r="13642" spans="19:23">
      <c r="S13642" s="275"/>
      <c r="T13642" s="274"/>
      <c r="W13642" s="276"/>
    </row>
    <row r="13643" spans="19:23">
      <c r="S13643" s="275"/>
      <c r="T13643" s="274"/>
      <c r="W13643" s="276"/>
    </row>
    <row r="13644" spans="19:23">
      <c r="S13644" s="275"/>
      <c r="T13644" s="274"/>
      <c r="W13644" s="276"/>
    </row>
    <row r="13645" spans="19:23">
      <c r="S13645" s="275"/>
      <c r="T13645" s="274"/>
      <c r="W13645" s="276"/>
    </row>
    <row r="13646" spans="19:23">
      <c r="S13646" s="275"/>
      <c r="T13646" s="274"/>
      <c r="W13646" s="276"/>
    </row>
    <row r="13647" spans="19:23">
      <c r="S13647" s="275"/>
      <c r="T13647" s="274"/>
      <c r="W13647" s="276"/>
    </row>
    <row r="13648" spans="19:23">
      <c r="S13648" s="275"/>
      <c r="T13648" s="274"/>
      <c r="W13648" s="276"/>
    </row>
    <row r="13649" spans="19:23">
      <c r="S13649" s="275"/>
      <c r="T13649" s="274"/>
      <c r="W13649" s="276"/>
    </row>
    <row r="13650" spans="19:23">
      <c r="S13650" s="275"/>
      <c r="T13650" s="274"/>
      <c r="W13650" s="276"/>
    </row>
    <row r="13651" spans="19:23">
      <c r="S13651" s="275"/>
      <c r="T13651" s="274"/>
      <c r="W13651" s="276"/>
    </row>
    <row r="13652" spans="19:23">
      <c r="S13652" s="275"/>
      <c r="T13652" s="274"/>
      <c r="W13652" s="276"/>
    </row>
    <row r="13653" spans="19:23">
      <c r="S13653" s="275"/>
      <c r="T13653" s="274"/>
      <c r="W13653" s="276"/>
    </row>
    <row r="13654" spans="19:23">
      <c r="S13654" s="275"/>
      <c r="T13654" s="274"/>
      <c r="W13654" s="276"/>
    </row>
    <row r="13655" spans="19:23">
      <c r="S13655" s="275"/>
      <c r="T13655" s="274"/>
      <c r="W13655" s="276"/>
    </row>
    <row r="13656" spans="19:23">
      <c r="S13656" s="275"/>
      <c r="T13656" s="274"/>
      <c r="W13656" s="276"/>
    </row>
    <row r="13657" spans="19:23">
      <c r="S13657" s="275"/>
      <c r="T13657" s="274"/>
      <c r="W13657" s="276"/>
    </row>
    <row r="13658" spans="19:23">
      <c r="S13658" s="275"/>
      <c r="T13658" s="274"/>
      <c r="W13658" s="276"/>
    </row>
    <row r="13659" spans="19:23">
      <c r="S13659" s="275"/>
      <c r="T13659" s="274"/>
      <c r="W13659" s="276"/>
    </row>
    <row r="13660" spans="19:23">
      <c r="S13660" s="275"/>
      <c r="T13660" s="274"/>
      <c r="W13660" s="276"/>
    </row>
    <row r="13661" spans="19:23">
      <c r="S13661" s="275"/>
      <c r="T13661" s="274"/>
      <c r="W13661" s="276"/>
    </row>
    <row r="13662" spans="19:23">
      <c r="S13662" s="275"/>
      <c r="T13662" s="274"/>
      <c r="W13662" s="276"/>
    </row>
    <row r="13663" spans="19:23">
      <c r="S13663" s="275"/>
      <c r="T13663" s="274"/>
      <c r="W13663" s="276"/>
    </row>
    <row r="13664" spans="19:23">
      <c r="S13664" s="275"/>
      <c r="T13664" s="274"/>
      <c r="W13664" s="276"/>
    </row>
    <row r="13665" spans="19:23">
      <c r="S13665" s="275"/>
      <c r="T13665" s="274"/>
      <c r="W13665" s="276"/>
    </row>
    <row r="13666" spans="19:23">
      <c r="S13666" s="275"/>
      <c r="T13666" s="274"/>
      <c r="W13666" s="276"/>
    </row>
    <row r="13667" spans="19:23">
      <c r="S13667" s="275"/>
      <c r="T13667" s="274"/>
      <c r="W13667" s="276"/>
    </row>
    <row r="13668" spans="19:23">
      <c r="S13668" s="275"/>
      <c r="T13668" s="274"/>
      <c r="W13668" s="276"/>
    </row>
    <row r="13669" spans="19:23">
      <c r="S13669" s="275"/>
      <c r="T13669" s="274"/>
      <c r="W13669" s="276"/>
    </row>
    <row r="13670" spans="19:23">
      <c r="S13670" s="275"/>
      <c r="T13670" s="274"/>
      <c r="W13670" s="276"/>
    </row>
    <row r="13671" spans="19:23">
      <c r="S13671" s="275"/>
      <c r="T13671" s="274"/>
      <c r="W13671" s="276"/>
    </row>
    <row r="13672" spans="19:23">
      <c r="S13672" s="275"/>
      <c r="T13672" s="274"/>
      <c r="W13672" s="276"/>
    </row>
    <row r="13673" spans="19:23">
      <c r="S13673" s="275"/>
      <c r="T13673" s="274"/>
      <c r="W13673" s="276"/>
    </row>
    <row r="13674" spans="19:23">
      <c r="S13674" s="275"/>
      <c r="T13674" s="274"/>
      <c r="W13674" s="276"/>
    </row>
    <row r="13675" spans="19:23">
      <c r="S13675" s="275"/>
      <c r="T13675" s="274"/>
      <c r="W13675" s="276"/>
    </row>
    <row r="13676" spans="19:23">
      <c r="S13676" s="275"/>
      <c r="T13676" s="274"/>
      <c r="W13676" s="276"/>
    </row>
    <row r="13677" spans="19:23">
      <c r="S13677" s="275"/>
      <c r="T13677" s="274"/>
      <c r="W13677" s="276"/>
    </row>
    <row r="13678" spans="19:23">
      <c r="S13678" s="275"/>
      <c r="T13678" s="274"/>
      <c r="W13678" s="276"/>
    </row>
    <row r="13679" spans="19:23">
      <c r="S13679" s="275"/>
      <c r="T13679" s="274"/>
      <c r="W13679" s="276"/>
    </row>
    <row r="13680" spans="19:23">
      <c r="S13680" s="275"/>
      <c r="T13680" s="274"/>
      <c r="W13680" s="276"/>
    </row>
    <row r="13681" spans="19:23">
      <c r="S13681" s="275"/>
      <c r="T13681" s="274"/>
      <c r="W13681" s="276"/>
    </row>
    <row r="13682" spans="19:23">
      <c r="S13682" s="275"/>
      <c r="T13682" s="274"/>
      <c r="W13682" s="276"/>
    </row>
    <row r="13683" spans="19:23">
      <c r="S13683" s="275"/>
      <c r="T13683" s="274"/>
      <c r="W13683" s="276"/>
    </row>
    <row r="13684" spans="19:23">
      <c r="S13684" s="275"/>
      <c r="T13684" s="274"/>
      <c r="W13684" s="276"/>
    </row>
    <row r="13685" spans="19:23">
      <c r="S13685" s="275"/>
      <c r="T13685" s="274"/>
      <c r="W13685" s="276"/>
    </row>
    <row r="13686" spans="19:23">
      <c r="S13686" s="275"/>
      <c r="T13686" s="274"/>
      <c r="W13686" s="276"/>
    </row>
    <row r="13687" spans="19:23">
      <c r="S13687" s="275"/>
      <c r="T13687" s="274"/>
      <c r="W13687" s="276"/>
    </row>
    <row r="13688" spans="19:23">
      <c r="S13688" s="275"/>
      <c r="T13688" s="274"/>
      <c r="W13688" s="276"/>
    </row>
    <row r="13689" spans="19:23">
      <c r="S13689" s="275"/>
      <c r="T13689" s="274"/>
      <c r="W13689" s="276"/>
    </row>
    <row r="13690" spans="19:23">
      <c r="S13690" s="275"/>
      <c r="T13690" s="274"/>
      <c r="W13690" s="276"/>
    </row>
    <row r="13691" spans="19:23">
      <c r="S13691" s="275"/>
      <c r="T13691" s="274"/>
      <c r="W13691" s="276"/>
    </row>
    <row r="13692" spans="19:23">
      <c r="S13692" s="275"/>
      <c r="T13692" s="274"/>
      <c r="W13692" s="276"/>
    </row>
    <row r="13693" spans="19:23">
      <c r="S13693" s="275"/>
      <c r="T13693" s="274"/>
      <c r="W13693" s="276"/>
    </row>
    <row r="13694" spans="19:23">
      <c r="S13694" s="275"/>
      <c r="T13694" s="274"/>
      <c r="W13694" s="276"/>
    </row>
    <row r="13695" spans="19:23">
      <c r="S13695" s="275"/>
      <c r="T13695" s="274"/>
      <c r="W13695" s="276"/>
    </row>
    <row r="13696" spans="19:23">
      <c r="S13696" s="275"/>
      <c r="T13696" s="274"/>
      <c r="W13696" s="276"/>
    </row>
    <row r="13697" spans="19:23">
      <c r="S13697" s="275"/>
      <c r="T13697" s="274"/>
      <c r="W13697" s="276"/>
    </row>
    <row r="13698" spans="19:23">
      <c r="S13698" s="275"/>
      <c r="T13698" s="274"/>
      <c r="W13698" s="276"/>
    </row>
    <row r="13699" spans="19:23">
      <c r="S13699" s="275"/>
      <c r="T13699" s="274"/>
      <c r="W13699" s="276"/>
    </row>
    <row r="13700" spans="19:23">
      <c r="S13700" s="275"/>
      <c r="T13700" s="274"/>
      <c r="W13700" s="276"/>
    </row>
    <row r="13701" spans="19:23">
      <c r="S13701" s="275"/>
      <c r="T13701" s="274"/>
      <c r="W13701" s="276"/>
    </row>
    <row r="13702" spans="19:23">
      <c r="S13702" s="275"/>
      <c r="T13702" s="274"/>
      <c r="W13702" s="276"/>
    </row>
    <row r="13703" spans="19:23">
      <c r="S13703" s="275"/>
      <c r="T13703" s="274"/>
      <c r="W13703" s="276"/>
    </row>
    <row r="13704" spans="19:23">
      <c r="S13704" s="275"/>
      <c r="T13704" s="274"/>
      <c r="W13704" s="276"/>
    </row>
    <row r="13705" spans="19:23">
      <c r="S13705" s="275"/>
      <c r="T13705" s="274"/>
      <c r="W13705" s="276"/>
    </row>
    <row r="13706" spans="19:23">
      <c r="S13706" s="275"/>
      <c r="T13706" s="274"/>
      <c r="W13706" s="276"/>
    </row>
    <row r="13707" spans="19:23">
      <c r="S13707" s="275"/>
      <c r="T13707" s="274"/>
      <c r="W13707" s="276"/>
    </row>
    <row r="13708" spans="19:23">
      <c r="S13708" s="275"/>
      <c r="T13708" s="274"/>
      <c r="W13708" s="276"/>
    </row>
    <row r="13709" spans="19:23">
      <c r="S13709" s="275"/>
      <c r="T13709" s="274"/>
      <c r="W13709" s="276"/>
    </row>
    <row r="13710" spans="19:23">
      <c r="S13710" s="275"/>
      <c r="T13710" s="274"/>
      <c r="W13710" s="276"/>
    </row>
    <row r="13711" spans="19:23">
      <c r="S13711" s="275"/>
      <c r="T13711" s="274"/>
      <c r="W13711" s="276"/>
    </row>
    <row r="13712" spans="19:23">
      <c r="S13712" s="275"/>
      <c r="T13712" s="274"/>
      <c r="W13712" s="276"/>
    </row>
    <row r="13713" spans="19:23">
      <c r="S13713" s="275"/>
      <c r="T13713" s="274"/>
      <c r="W13713" s="276"/>
    </row>
    <row r="13714" spans="19:23">
      <c r="S13714" s="275"/>
      <c r="T13714" s="274"/>
      <c r="W13714" s="276"/>
    </row>
    <row r="13715" spans="19:23">
      <c r="S13715" s="275"/>
      <c r="T13715" s="274"/>
      <c r="W13715" s="276"/>
    </row>
    <row r="13716" spans="19:23">
      <c r="S13716" s="275"/>
      <c r="T13716" s="274"/>
      <c r="W13716" s="276"/>
    </row>
    <row r="13717" spans="19:23">
      <c r="S13717" s="275"/>
      <c r="T13717" s="274"/>
      <c r="W13717" s="276"/>
    </row>
    <row r="13718" spans="19:23">
      <c r="S13718" s="275"/>
      <c r="T13718" s="274"/>
      <c r="W13718" s="276"/>
    </row>
    <row r="13719" spans="19:23">
      <c r="S13719" s="275"/>
      <c r="T13719" s="274"/>
      <c r="W13719" s="276"/>
    </row>
    <row r="13720" spans="19:23">
      <c r="S13720" s="275"/>
      <c r="T13720" s="274"/>
      <c r="W13720" s="276"/>
    </row>
    <row r="13721" spans="19:23">
      <c r="S13721" s="275"/>
      <c r="T13721" s="274"/>
      <c r="W13721" s="276"/>
    </row>
    <row r="13722" spans="19:23">
      <c r="S13722" s="275"/>
      <c r="T13722" s="274"/>
      <c r="W13722" s="276"/>
    </row>
    <row r="13723" spans="19:23">
      <c r="S13723" s="275"/>
      <c r="T13723" s="274"/>
      <c r="W13723" s="276"/>
    </row>
    <row r="13724" spans="19:23">
      <c r="S13724" s="275"/>
      <c r="T13724" s="274"/>
      <c r="W13724" s="276"/>
    </row>
    <row r="13725" spans="19:23">
      <c r="S13725" s="275"/>
      <c r="T13725" s="274"/>
      <c r="W13725" s="276"/>
    </row>
    <row r="13726" spans="19:23">
      <c r="S13726" s="275"/>
      <c r="T13726" s="274"/>
      <c r="W13726" s="276"/>
    </row>
    <row r="13727" spans="19:23">
      <c r="S13727" s="275"/>
      <c r="T13727" s="274"/>
      <c r="W13727" s="276"/>
    </row>
    <row r="13728" spans="19:23">
      <c r="S13728" s="275"/>
      <c r="T13728" s="274"/>
      <c r="W13728" s="276"/>
    </row>
    <row r="13729" spans="19:23">
      <c r="S13729" s="275"/>
      <c r="T13729" s="274"/>
      <c r="W13729" s="276"/>
    </row>
    <row r="13730" spans="19:23">
      <c r="S13730" s="275"/>
      <c r="T13730" s="274"/>
      <c r="W13730" s="276"/>
    </row>
    <row r="13731" spans="19:23">
      <c r="S13731" s="275"/>
      <c r="T13731" s="274"/>
      <c r="W13731" s="276"/>
    </row>
    <row r="13732" spans="19:23">
      <c r="S13732" s="275"/>
      <c r="T13732" s="274"/>
      <c r="W13732" s="276"/>
    </row>
    <row r="13733" spans="19:23">
      <c r="S13733" s="275"/>
      <c r="T13733" s="274"/>
      <c r="W13733" s="276"/>
    </row>
    <row r="13734" spans="19:23">
      <c r="S13734" s="275"/>
      <c r="T13734" s="274"/>
      <c r="W13734" s="276"/>
    </row>
    <row r="13735" spans="19:23">
      <c r="S13735" s="275"/>
      <c r="T13735" s="274"/>
      <c r="W13735" s="276"/>
    </row>
    <row r="13736" spans="19:23">
      <c r="S13736" s="275"/>
      <c r="T13736" s="274"/>
      <c r="W13736" s="276"/>
    </row>
    <row r="13737" spans="19:23">
      <c r="S13737" s="275"/>
      <c r="T13737" s="274"/>
      <c r="W13737" s="276"/>
    </row>
    <row r="13738" spans="19:23">
      <c r="S13738" s="275"/>
      <c r="T13738" s="274"/>
      <c r="W13738" s="276"/>
    </row>
    <row r="13739" spans="19:23">
      <c r="S13739" s="275"/>
      <c r="T13739" s="274"/>
      <c r="W13739" s="276"/>
    </row>
    <row r="13740" spans="19:23">
      <c r="S13740" s="275"/>
      <c r="T13740" s="274"/>
      <c r="W13740" s="276"/>
    </row>
    <row r="13741" spans="19:23">
      <c r="S13741" s="275"/>
      <c r="T13741" s="274"/>
      <c r="W13741" s="276"/>
    </row>
    <row r="13742" spans="19:23">
      <c r="S13742" s="275"/>
      <c r="T13742" s="274"/>
      <c r="W13742" s="276"/>
    </row>
    <row r="13743" spans="19:23">
      <c r="S13743" s="275"/>
      <c r="T13743" s="274"/>
      <c r="W13743" s="276"/>
    </row>
    <row r="13744" spans="19:23">
      <c r="S13744" s="275"/>
      <c r="T13744" s="274"/>
      <c r="W13744" s="276"/>
    </row>
    <row r="13745" spans="19:23">
      <c r="S13745" s="275"/>
      <c r="T13745" s="274"/>
      <c r="W13745" s="276"/>
    </row>
    <row r="13746" spans="19:23">
      <c r="S13746" s="275"/>
      <c r="T13746" s="274"/>
      <c r="W13746" s="276"/>
    </row>
    <row r="13747" spans="19:23">
      <c r="S13747" s="275"/>
      <c r="T13747" s="274"/>
      <c r="W13747" s="276"/>
    </row>
    <row r="13748" spans="19:23">
      <c r="S13748" s="275"/>
      <c r="T13748" s="274"/>
      <c r="W13748" s="276"/>
    </row>
    <row r="13749" spans="19:23">
      <c r="S13749" s="275"/>
      <c r="T13749" s="274"/>
      <c r="W13749" s="276"/>
    </row>
    <row r="13750" spans="19:23">
      <c r="S13750" s="275"/>
      <c r="T13750" s="274"/>
      <c r="W13750" s="276"/>
    </row>
    <row r="13751" spans="19:23">
      <c r="S13751" s="275"/>
      <c r="T13751" s="274"/>
      <c r="W13751" s="276"/>
    </row>
    <row r="13752" spans="19:23">
      <c r="S13752" s="275"/>
      <c r="T13752" s="274"/>
      <c r="W13752" s="276"/>
    </row>
    <row r="13753" spans="19:23">
      <c r="S13753" s="275"/>
      <c r="T13753" s="274"/>
      <c r="W13753" s="276"/>
    </row>
    <row r="13754" spans="19:23">
      <c r="S13754" s="275"/>
      <c r="T13754" s="274"/>
      <c r="W13754" s="276"/>
    </row>
    <row r="13755" spans="19:23">
      <c r="S13755" s="275"/>
      <c r="T13755" s="274"/>
      <c r="W13755" s="276"/>
    </row>
    <row r="13756" spans="19:23">
      <c r="S13756" s="275"/>
      <c r="T13756" s="274"/>
      <c r="W13756" s="276"/>
    </row>
    <row r="13757" spans="19:23">
      <c r="S13757" s="275"/>
      <c r="T13757" s="274"/>
      <c r="W13757" s="276"/>
    </row>
    <row r="13758" spans="19:23">
      <c r="S13758" s="275"/>
      <c r="T13758" s="274"/>
      <c r="W13758" s="276"/>
    </row>
    <row r="13759" spans="19:23">
      <c r="S13759" s="275"/>
      <c r="T13759" s="274"/>
      <c r="W13759" s="276"/>
    </row>
    <row r="13760" spans="19:23">
      <c r="S13760" s="275"/>
      <c r="T13760" s="274"/>
      <c r="W13760" s="276"/>
    </row>
    <row r="13761" spans="19:23">
      <c r="S13761" s="275"/>
      <c r="T13761" s="274"/>
      <c r="W13761" s="276"/>
    </row>
    <row r="13762" spans="19:23">
      <c r="S13762" s="275"/>
      <c r="T13762" s="274"/>
      <c r="W13762" s="276"/>
    </row>
    <row r="13763" spans="19:23">
      <c r="S13763" s="275"/>
      <c r="T13763" s="274"/>
      <c r="W13763" s="276"/>
    </row>
    <row r="13764" spans="19:23">
      <c r="S13764" s="275"/>
      <c r="T13764" s="274"/>
      <c r="W13764" s="276"/>
    </row>
    <row r="13765" spans="19:23">
      <c r="S13765" s="275"/>
      <c r="T13765" s="274"/>
      <c r="W13765" s="276"/>
    </row>
    <row r="13766" spans="19:23">
      <c r="S13766" s="275"/>
      <c r="T13766" s="274"/>
      <c r="W13766" s="276"/>
    </row>
    <row r="13767" spans="19:23">
      <c r="S13767" s="275"/>
      <c r="T13767" s="274"/>
      <c r="W13767" s="276"/>
    </row>
    <row r="13768" spans="19:23">
      <c r="S13768" s="275"/>
      <c r="T13768" s="274"/>
      <c r="W13768" s="276"/>
    </row>
    <row r="13769" spans="19:23">
      <c r="S13769" s="275"/>
      <c r="T13769" s="274"/>
      <c r="W13769" s="276"/>
    </row>
    <row r="13770" spans="19:23">
      <c r="S13770" s="275"/>
      <c r="T13770" s="274"/>
      <c r="W13770" s="276"/>
    </row>
    <row r="13771" spans="19:23">
      <c r="S13771" s="275"/>
      <c r="T13771" s="274"/>
      <c r="W13771" s="276"/>
    </row>
    <row r="13772" spans="19:23">
      <c r="S13772" s="275"/>
      <c r="T13772" s="274"/>
      <c r="W13772" s="276"/>
    </row>
    <row r="13773" spans="19:23">
      <c r="S13773" s="275"/>
      <c r="T13773" s="274"/>
      <c r="W13773" s="276"/>
    </row>
    <row r="13774" spans="19:23">
      <c r="S13774" s="275"/>
      <c r="T13774" s="274"/>
      <c r="W13774" s="276"/>
    </row>
    <row r="13775" spans="19:23">
      <c r="S13775" s="275"/>
      <c r="T13775" s="274"/>
      <c r="W13775" s="276"/>
    </row>
    <row r="13776" spans="19:23">
      <c r="S13776" s="275"/>
      <c r="T13776" s="274"/>
      <c r="W13776" s="276"/>
    </row>
    <row r="13777" spans="19:23">
      <c r="S13777" s="275"/>
      <c r="T13777" s="274"/>
      <c r="W13777" s="276"/>
    </row>
    <row r="13778" spans="19:23">
      <c r="S13778" s="275"/>
      <c r="T13778" s="274"/>
      <c r="W13778" s="276"/>
    </row>
    <row r="13779" spans="19:23">
      <c r="S13779" s="275"/>
      <c r="T13779" s="274"/>
      <c r="W13779" s="276"/>
    </row>
    <row r="13780" spans="19:23">
      <c r="S13780" s="275"/>
      <c r="T13780" s="274"/>
      <c r="W13780" s="276"/>
    </row>
    <row r="13781" spans="19:23">
      <c r="S13781" s="275"/>
      <c r="T13781" s="274"/>
      <c r="W13781" s="276"/>
    </row>
    <row r="13782" spans="19:23">
      <c r="S13782" s="275"/>
      <c r="T13782" s="274"/>
      <c r="W13782" s="276"/>
    </row>
    <row r="13783" spans="19:23">
      <c r="S13783" s="275"/>
      <c r="T13783" s="274"/>
      <c r="W13783" s="276"/>
    </row>
    <row r="13784" spans="19:23">
      <c r="S13784" s="275"/>
      <c r="T13784" s="274"/>
      <c r="W13784" s="276"/>
    </row>
    <row r="13785" spans="19:23">
      <c r="S13785" s="275"/>
      <c r="T13785" s="274"/>
      <c r="W13785" s="276"/>
    </row>
    <row r="13786" spans="19:23">
      <c r="S13786" s="275"/>
      <c r="T13786" s="274"/>
      <c r="W13786" s="276"/>
    </row>
    <row r="13787" spans="19:23">
      <c r="S13787" s="275"/>
      <c r="T13787" s="274"/>
      <c r="W13787" s="276"/>
    </row>
    <row r="13788" spans="19:23">
      <c r="S13788" s="275"/>
      <c r="T13788" s="274"/>
      <c r="W13788" s="276"/>
    </row>
    <row r="13789" spans="19:23">
      <c r="S13789" s="275"/>
      <c r="T13789" s="274"/>
      <c r="W13789" s="276"/>
    </row>
    <row r="13790" spans="19:23">
      <c r="S13790" s="275"/>
      <c r="T13790" s="274"/>
      <c r="W13790" s="276"/>
    </row>
    <row r="13791" spans="19:23">
      <c r="S13791" s="275"/>
      <c r="T13791" s="274"/>
      <c r="W13791" s="276"/>
    </row>
    <row r="13792" spans="19:23">
      <c r="S13792" s="275"/>
      <c r="T13792" s="274"/>
      <c r="W13792" s="276"/>
    </row>
    <row r="13793" spans="19:23">
      <c r="S13793" s="275"/>
      <c r="T13793" s="274"/>
      <c r="W13793" s="276"/>
    </row>
    <row r="13794" spans="19:23">
      <c r="S13794" s="275"/>
      <c r="T13794" s="274"/>
      <c r="W13794" s="276"/>
    </row>
    <row r="13795" spans="19:23">
      <c r="S13795" s="275"/>
      <c r="T13795" s="274"/>
      <c r="W13795" s="276"/>
    </row>
    <row r="13796" spans="19:23">
      <c r="S13796" s="275"/>
      <c r="T13796" s="274"/>
      <c r="W13796" s="276"/>
    </row>
    <row r="13797" spans="19:23">
      <c r="S13797" s="275"/>
      <c r="T13797" s="274"/>
      <c r="W13797" s="276"/>
    </row>
    <row r="13798" spans="19:23">
      <c r="S13798" s="275"/>
      <c r="T13798" s="274"/>
      <c r="W13798" s="276"/>
    </row>
    <row r="13799" spans="19:23">
      <c r="S13799" s="275"/>
      <c r="T13799" s="274"/>
      <c r="W13799" s="276"/>
    </row>
    <row r="13800" spans="19:23">
      <c r="S13800" s="275"/>
      <c r="T13800" s="274"/>
      <c r="W13800" s="276"/>
    </row>
    <row r="13801" spans="19:23">
      <c r="S13801" s="275"/>
      <c r="T13801" s="274"/>
      <c r="W13801" s="276"/>
    </row>
    <row r="13802" spans="19:23">
      <c r="S13802" s="275"/>
      <c r="T13802" s="274"/>
      <c r="W13802" s="276"/>
    </row>
    <row r="13803" spans="19:23">
      <c r="S13803" s="275"/>
      <c r="T13803" s="274"/>
      <c r="W13803" s="276"/>
    </row>
    <row r="13804" spans="19:23">
      <c r="S13804" s="275"/>
      <c r="T13804" s="274"/>
      <c r="W13804" s="276"/>
    </row>
    <row r="13805" spans="19:23">
      <c r="S13805" s="275"/>
      <c r="T13805" s="274"/>
      <c r="W13805" s="276"/>
    </row>
    <row r="13806" spans="19:23">
      <c r="S13806" s="275"/>
      <c r="T13806" s="274"/>
      <c r="W13806" s="276"/>
    </row>
    <row r="13807" spans="19:23">
      <c r="S13807" s="275"/>
      <c r="T13807" s="274"/>
      <c r="W13807" s="276"/>
    </row>
    <row r="13808" spans="19:23">
      <c r="S13808" s="275"/>
      <c r="T13808" s="274"/>
      <c r="W13808" s="276"/>
    </row>
    <row r="13809" spans="19:23">
      <c r="S13809" s="275"/>
      <c r="T13809" s="274"/>
      <c r="W13809" s="276"/>
    </row>
    <row r="13810" spans="19:23">
      <c r="S13810" s="275"/>
      <c r="T13810" s="274"/>
      <c r="W13810" s="276"/>
    </row>
    <row r="13811" spans="19:23">
      <c r="S13811" s="275"/>
      <c r="T13811" s="274"/>
      <c r="W13811" s="276"/>
    </row>
    <row r="13812" spans="19:23">
      <c r="S13812" s="275"/>
      <c r="T13812" s="274"/>
      <c r="W13812" s="276"/>
    </row>
    <row r="13813" spans="19:23">
      <c r="S13813" s="275"/>
      <c r="T13813" s="274"/>
      <c r="W13813" s="276"/>
    </row>
    <row r="13814" spans="19:23">
      <c r="S13814" s="275"/>
      <c r="T13814" s="274"/>
      <c r="W13814" s="276"/>
    </row>
    <row r="13815" spans="19:23">
      <c r="S13815" s="275"/>
      <c r="T13815" s="274"/>
      <c r="W13815" s="276"/>
    </row>
    <row r="13816" spans="19:23">
      <c r="S13816" s="275"/>
      <c r="T13816" s="274"/>
      <c r="W13816" s="276"/>
    </row>
    <row r="13817" spans="19:23">
      <c r="S13817" s="275"/>
      <c r="T13817" s="274"/>
      <c r="W13817" s="276"/>
    </row>
    <row r="13818" spans="19:23">
      <c r="S13818" s="275"/>
      <c r="T13818" s="274"/>
      <c r="W13818" s="276"/>
    </row>
    <row r="13819" spans="19:23">
      <c r="S13819" s="275"/>
      <c r="T13819" s="274"/>
      <c r="W13819" s="276"/>
    </row>
    <row r="13820" spans="19:23">
      <c r="S13820" s="275"/>
      <c r="T13820" s="274"/>
      <c r="W13820" s="276"/>
    </row>
    <row r="13821" spans="19:23">
      <c r="S13821" s="275"/>
      <c r="T13821" s="274"/>
      <c r="W13821" s="276"/>
    </row>
    <row r="13822" spans="19:23">
      <c r="S13822" s="275"/>
      <c r="T13822" s="274"/>
      <c r="W13822" s="276"/>
    </row>
    <row r="13823" spans="19:23">
      <c r="S13823" s="275"/>
      <c r="T13823" s="274"/>
      <c r="W13823" s="276"/>
    </row>
    <row r="13824" spans="19:23">
      <c r="S13824" s="275"/>
      <c r="T13824" s="274"/>
      <c r="W13824" s="276"/>
    </row>
    <row r="13825" spans="19:23">
      <c r="S13825" s="275"/>
      <c r="T13825" s="274"/>
      <c r="W13825" s="276"/>
    </row>
    <row r="13826" spans="19:23">
      <c r="S13826" s="275"/>
      <c r="T13826" s="274"/>
      <c r="W13826" s="276"/>
    </row>
    <row r="13827" spans="19:23">
      <c r="S13827" s="275"/>
      <c r="T13827" s="274"/>
      <c r="W13827" s="276"/>
    </row>
    <row r="13828" spans="19:23">
      <c r="S13828" s="275"/>
      <c r="T13828" s="274"/>
      <c r="W13828" s="276"/>
    </row>
    <row r="13829" spans="19:23">
      <c r="S13829" s="275"/>
      <c r="T13829" s="274"/>
      <c r="W13829" s="276"/>
    </row>
    <row r="13830" spans="19:23">
      <c r="S13830" s="275"/>
      <c r="T13830" s="274"/>
      <c r="W13830" s="276"/>
    </row>
    <row r="13831" spans="19:23">
      <c r="S13831" s="275"/>
      <c r="T13831" s="274"/>
      <c r="W13831" s="276"/>
    </row>
    <row r="13832" spans="19:23">
      <c r="S13832" s="275"/>
      <c r="T13832" s="274"/>
      <c r="W13832" s="276"/>
    </row>
    <row r="13833" spans="19:23">
      <c r="S13833" s="275"/>
      <c r="T13833" s="274"/>
      <c r="W13833" s="276"/>
    </row>
    <row r="13834" spans="19:23">
      <c r="S13834" s="275"/>
      <c r="T13834" s="274"/>
      <c r="W13834" s="276"/>
    </row>
    <row r="13835" spans="19:23">
      <c r="S13835" s="275"/>
      <c r="T13835" s="274"/>
      <c r="W13835" s="276"/>
    </row>
    <row r="13836" spans="19:23">
      <c r="S13836" s="275"/>
      <c r="T13836" s="274"/>
      <c r="W13836" s="276"/>
    </row>
    <row r="13837" spans="19:23">
      <c r="S13837" s="275"/>
      <c r="T13837" s="274"/>
      <c r="W13837" s="276"/>
    </row>
    <row r="13838" spans="19:23">
      <c r="S13838" s="275"/>
      <c r="T13838" s="274"/>
      <c r="W13838" s="276"/>
    </row>
    <row r="13839" spans="19:23">
      <c r="S13839" s="275"/>
      <c r="T13839" s="274"/>
      <c r="W13839" s="276"/>
    </row>
    <row r="13840" spans="19:23">
      <c r="S13840" s="275"/>
      <c r="T13840" s="274"/>
      <c r="W13840" s="276"/>
    </row>
    <row r="13841" spans="19:23">
      <c r="S13841" s="275"/>
      <c r="T13841" s="274"/>
      <c r="W13841" s="276"/>
    </row>
    <row r="13842" spans="19:23">
      <c r="S13842" s="275"/>
      <c r="T13842" s="274"/>
      <c r="W13842" s="276"/>
    </row>
    <row r="13843" spans="19:23">
      <c r="S13843" s="275"/>
      <c r="T13843" s="274"/>
      <c r="W13843" s="276"/>
    </row>
    <row r="13844" spans="19:23">
      <c r="S13844" s="275"/>
      <c r="T13844" s="274"/>
      <c r="W13844" s="276"/>
    </row>
    <row r="13845" spans="19:23">
      <c r="S13845" s="275"/>
      <c r="T13845" s="274"/>
      <c r="W13845" s="276"/>
    </row>
    <row r="13846" spans="19:23">
      <c r="S13846" s="275"/>
      <c r="T13846" s="274"/>
      <c r="W13846" s="276"/>
    </row>
    <row r="13847" spans="19:23">
      <c r="S13847" s="275"/>
      <c r="T13847" s="274"/>
      <c r="W13847" s="276"/>
    </row>
    <row r="13848" spans="19:23">
      <c r="S13848" s="275"/>
      <c r="T13848" s="274"/>
      <c r="W13848" s="276"/>
    </row>
    <row r="13849" spans="19:23">
      <c r="S13849" s="275"/>
      <c r="T13849" s="274"/>
      <c r="W13849" s="276"/>
    </row>
    <row r="13850" spans="19:23">
      <c r="S13850" s="275"/>
      <c r="T13850" s="274"/>
      <c r="W13850" s="276"/>
    </row>
    <row r="13851" spans="19:23">
      <c r="S13851" s="275"/>
      <c r="T13851" s="274"/>
      <c r="W13851" s="276"/>
    </row>
    <row r="13852" spans="19:23">
      <c r="S13852" s="275"/>
      <c r="T13852" s="274"/>
      <c r="W13852" s="276"/>
    </row>
    <row r="13853" spans="19:23">
      <c r="S13853" s="275"/>
      <c r="T13853" s="274"/>
      <c r="W13853" s="276"/>
    </row>
    <row r="13854" spans="19:23">
      <c r="S13854" s="275"/>
      <c r="T13854" s="274"/>
      <c r="W13854" s="276"/>
    </row>
    <row r="13855" spans="19:23">
      <c r="S13855" s="275"/>
      <c r="T13855" s="274"/>
      <c r="W13855" s="276"/>
    </row>
    <row r="13856" spans="19:23">
      <c r="S13856" s="275"/>
      <c r="T13856" s="274"/>
      <c r="W13856" s="276"/>
    </row>
    <row r="13857" spans="19:23">
      <c r="S13857" s="275"/>
      <c r="T13857" s="274"/>
      <c r="W13857" s="276"/>
    </row>
    <row r="13858" spans="19:23">
      <c r="S13858" s="275"/>
      <c r="T13858" s="274"/>
      <c r="W13858" s="276"/>
    </row>
    <row r="13859" spans="19:23">
      <c r="S13859" s="275"/>
      <c r="T13859" s="274"/>
      <c r="W13859" s="276"/>
    </row>
    <row r="13860" spans="19:23">
      <c r="S13860" s="275"/>
      <c r="T13860" s="274"/>
      <c r="W13860" s="276"/>
    </row>
    <row r="13861" spans="19:23">
      <c r="S13861" s="275"/>
      <c r="T13861" s="274"/>
      <c r="W13861" s="276"/>
    </row>
    <row r="13862" spans="19:23">
      <c r="S13862" s="275"/>
      <c r="T13862" s="274"/>
      <c r="W13862" s="276"/>
    </row>
    <row r="13863" spans="19:23">
      <c r="S13863" s="275"/>
      <c r="T13863" s="274"/>
      <c r="W13863" s="276"/>
    </row>
    <row r="13864" spans="19:23">
      <c r="S13864" s="275"/>
      <c r="T13864" s="274"/>
      <c r="W13864" s="276"/>
    </row>
    <row r="13865" spans="19:23">
      <c r="S13865" s="275"/>
      <c r="T13865" s="274"/>
      <c r="W13865" s="276"/>
    </row>
    <row r="13866" spans="19:23">
      <c r="S13866" s="275"/>
      <c r="T13866" s="274"/>
      <c r="W13866" s="276"/>
    </row>
    <row r="13867" spans="19:23">
      <c r="S13867" s="275"/>
      <c r="T13867" s="274"/>
      <c r="W13867" s="276"/>
    </row>
    <row r="13868" spans="19:23">
      <c r="S13868" s="275"/>
      <c r="T13868" s="274"/>
      <c r="W13868" s="276"/>
    </row>
    <row r="13869" spans="19:23">
      <c r="S13869" s="275"/>
      <c r="T13869" s="274"/>
      <c r="W13869" s="276"/>
    </row>
    <row r="13870" spans="19:23">
      <c r="S13870" s="275"/>
      <c r="T13870" s="274"/>
      <c r="W13870" s="276"/>
    </row>
    <row r="13871" spans="19:23">
      <c r="S13871" s="275"/>
      <c r="T13871" s="274"/>
      <c r="W13871" s="276"/>
    </row>
    <row r="13872" spans="19:23">
      <c r="S13872" s="275"/>
      <c r="T13872" s="274"/>
      <c r="W13872" s="276"/>
    </row>
    <row r="13873" spans="19:23">
      <c r="S13873" s="275"/>
      <c r="T13873" s="274"/>
      <c r="W13873" s="276"/>
    </row>
    <row r="13874" spans="19:23">
      <c r="S13874" s="275"/>
      <c r="T13874" s="274"/>
      <c r="W13874" s="276"/>
    </row>
    <row r="13875" spans="19:23">
      <c r="S13875" s="275"/>
      <c r="T13875" s="274"/>
      <c r="W13875" s="276"/>
    </row>
    <row r="13876" spans="19:23">
      <c r="S13876" s="275"/>
      <c r="T13876" s="274"/>
      <c r="W13876" s="276"/>
    </row>
    <row r="13877" spans="19:23">
      <c r="S13877" s="275"/>
      <c r="T13877" s="274"/>
      <c r="W13877" s="276"/>
    </row>
    <row r="13878" spans="19:23">
      <c r="S13878" s="275"/>
      <c r="T13878" s="274"/>
      <c r="W13878" s="276"/>
    </row>
    <row r="13879" spans="19:23">
      <c r="S13879" s="275"/>
      <c r="T13879" s="274"/>
      <c r="W13879" s="276"/>
    </row>
    <row r="13880" spans="19:23">
      <c r="S13880" s="275"/>
      <c r="T13880" s="274"/>
      <c r="W13880" s="276"/>
    </row>
    <row r="13881" spans="19:23">
      <c r="S13881" s="275"/>
      <c r="T13881" s="274"/>
      <c r="W13881" s="276"/>
    </row>
    <row r="13882" spans="19:23">
      <c r="S13882" s="275"/>
      <c r="T13882" s="274"/>
      <c r="W13882" s="276"/>
    </row>
    <row r="13883" spans="19:23">
      <c r="S13883" s="275"/>
      <c r="T13883" s="274"/>
      <c r="W13883" s="276"/>
    </row>
    <row r="13884" spans="19:23">
      <c r="S13884" s="275"/>
      <c r="T13884" s="274"/>
      <c r="W13884" s="276"/>
    </row>
    <row r="13885" spans="19:23">
      <c r="S13885" s="275"/>
      <c r="T13885" s="274"/>
      <c r="W13885" s="276"/>
    </row>
    <row r="13886" spans="19:23">
      <c r="S13886" s="275"/>
      <c r="T13886" s="274"/>
      <c r="W13886" s="276"/>
    </row>
    <row r="13887" spans="19:23">
      <c r="S13887" s="275"/>
      <c r="T13887" s="274"/>
      <c r="W13887" s="276"/>
    </row>
    <row r="13888" spans="19:23">
      <c r="S13888" s="275"/>
      <c r="T13888" s="274"/>
      <c r="W13888" s="276"/>
    </row>
    <row r="13889" spans="19:23">
      <c r="S13889" s="275"/>
      <c r="T13889" s="274"/>
      <c r="W13889" s="276"/>
    </row>
    <row r="13890" spans="19:23">
      <c r="S13890" s="275"/>
      <c r="T13890" s="274"/>
      <c r="W13890" s="276"/>
    </row>
    <row r="13891" spans="19:23">
      <c r="S13891" s="275"/>
      <c r="T13891" s="274"/>
      <c r="W13891" s="276"/>
    </row>
    <row r="13892" spans="19:23">
      <c r="S13892" s="275"/>
      <c r="T13892" s="274"/>
      <c r="W13892" s="276"/>
    </row>
    <row r="13893" spans="19:23">
      <c r="S13893" s="275"/>
      <c r="T13893" s="274"/>
      <c r="W13893" s="276"/>
    </row>
    <row r="13894" spans="19:23">
      <c r="S13894" s="275"/>
      <c r="T13894" s="274"/>
      <c r="W13894" s="276"/>
    </row>
    <row r="13895" spans="19:23">
      <c r="S13895" s="275"/>
      <c r="T13895" s="274"/>
      <c r="W13895" s="276"/>
    </row>
    <row r="13896" spans="19:23">
      <c r="S13896" s="275"/>
      <c r="T13896" s="274"/>
      <c r="W13896" s="276"/>
    </row>
    <row r="13897" spans="19:23">
      <c r="S13897" s="275"/>
      <c r="T13897" s="274"/>
      <c r="W13897" s="276"/>
    </row>
    <row r="13898" spans="19:23">
      <c r="S13898" s="275"/>
      <c r="T13898" s="274"/>
      <c r="W13898" s="276"/>
    </row>
    <row r="13899" spans="19:23">
      <c r="S13899" s="275"/>
      <c r="T13899" s="274"/>
      <c r="W13899" s="276"/>
    </row>
    <row r="13900" spans="19:23">
      <c r="S13900" s="275"/>
      <c r="T13900" s="274"/>
      <c r="W13900" s="276"/>
    </row>
    <row r="13901" spans="19:23">
      <c r="S13901" s="275"/>
      <c r="T13901" s="274"/>
      <c r="W13901" s="276"/>
    </row>
    <row r="13902" spans="19:23">
      <c r="S13902" s="275"/>
      <c r="T13902" s="274"/>
      <c r="W13902" s="276"/>
    </row>
    <row r="13903" spans="19:23">
      <c r="S13903" s="275"/>
      <c r="T13903" s="274"/>
      <c r="W13903" s="276"/>
    </row>
    <row r="13904" spans="19:23">
      <c r="S13904" s="275"/>
      <c r="T13904" s="274"/>
      <c r="W13904" s="276"/>
    </row>
    <row r="13905" spans="19:23">
      <c r="S13905" s="275"/>
      <c r="T13905" s="274"/>
      <c r="W13905" s="276"/>
    </row>
    <row r="13906" spans="19:23">
      <c r="S13906" s="275"/>
      <c r="T13906" s="274"/>
      <c r="W13906" s="276"/>
    </row>
    <row r="13907" spans="19:23">
      <c r="S13907" s="275"/>
      <c r="T13907" s="274"/>
      <c r="W13907" s="276"/>
    </row>
    <row r="13908" spans="19:23">
      <c r="S13908" s="275"/>
      <c r="T13908" s="274"/>
      <c r="W13908" s="276"/>
    </row>
    <row r="13909" spans="19:23">
      <c r="S13909" s="275"/>
      <c r="T13909" s="274"/>
      <c r="W13909" s="276"/>
    </row>
    <row r="13910" spans="19:23">
      <c r="S13910" s="275"/>
      <c r="T13910" s="274"/>
      <c r="W13910" s="276"/>
    </row>
    <row r="13911" spans="19:23">
      <c r="S13911" s="275"/>
      <c r="T13911" s="274"/>
      <c r="W13911" s="276"/>
    </row>
    <row r="13912" spans="19:23">
      <c r="S13912" s="275"/>
      <c r="T13912" s="274"/>
      <c r="W13912" s="276"/>
    </row>
    <row r="13913" spans="19:23">
      <c r="S13913" s="275"/>
      <c r="T13913" s="274"/>
      <c r="W13913" s="276"/>
    </row>
    <row r="13914" spans="19:23">
      <c r="S13914" s="275"/>
      <c r="T13914" s="274"/>
      <c r="W13914" s="276"/>
    </row>
    <row r="13915" spans="19:23">
      <c r="S13915" s="275"/>
      <c r="T13915" s="274"/>
      <c r="W13915" s="276"/>
    </row>
    <row r="13916" spans="19:23">
      <c r="S13916" s="275"/>
      <c r="T13916" s="274"/>
      <c r="W13916" s="276"/>
    </row>
    <row r="13917" spans="19:23">
      <c r="S13917" s="275"/>
      <c r="T13917" s="274"/>
      <c r="W13917" s="276"/>
    </row>
    <row r="13918" spans="19:23">
      <c r="S13918" s="275"/>
      <c r="T13918" s="274"/>
      <c r="W13918" s="276"/>
    </row>
    <row r="13919" spans="19:23">
      <c r="S13919" s="275"/>
      <c r="T13919" s="274"/>
      <c r="W13919" s="276"/>
    </row>
    <row r="13920" spans="19:23">
      <c r="S13920" s="275"/>
      <c r="T13920" s="274"/>
      <c r="W13920" s="276"/>
    </row>
    <row r="13921" spans="19:23">
      <c r="S13921" s="275"/>
      <c r="T13921" s="274"/>
      <c r="W13921" s="276"/>
    </row>
    <row r="13922" spans="19:23">
      <c r="S13922" s="275"/>
      <c r="T13922" s="274"/>
      <c r="W13922" s="276"/>
    </row>
    <row r="13923" spans="19:23">
      <c r="S13923" s="275"/>
      <c r="T13923" s="274"/>
      <c r="W13923" s="276"/>
    </row>
    <row r="13924" spans="19:23">
      <c r="S13924" s="275"/>
      <c r="T13924" s="274"/>
      <c r="W13924" s="276"/>
    </row>
    <row r="13925" spans="19:23">
      <c r="S13925" s="275"/>
      <c r="T13925" s="274"/>
      <c r="W13925" s="276"/>
    </row>
    <row r="13926" spans="19:23">
      <c r="S13926" s="275"/>
      <c r="T13926" s="274"/>
      <c r="W13926" s="276"/>
    </row>
    <row r="13927" spans="19:23">
      <c r="S13927" s="275"/>
      <c r="T13927" s="274"/>
      <c r="W13927" s="276"/>
    </row>
    <row r="13928" spans="19:23">
      <c r="S13928" s="275"/>
      <c r="T13928" s="274"/>
      <c r="W13928" s="276"/>
    </row>
    <row r="13929" spans="19:23">
      <c r="S13929" s="275"/>
      <c r="T13929" s="274"/>
      <c r="W13929" s="276"/>
    </row>
    <row r="13930" spans="19:23">
      <c r="S13930" s="275"/>
      <c r="T13930" s="274"/>
      <c r="W13930" s="276"/>
    </row>
    <row r="13931" spans="19:23">
      <c r="S13931" s="275"/>
      <c r="T13931" s="274"/>
      <c r="W13931" s="276"/>
    </row>
    <row r="13932" spans="19:23">
      <c r="S13932" s="275"/>
      <c r="T13932" s="274"/>
      <c r="W13932" s="276"/>
    </row>
    <row r="13933" spans="19:23">
      <c r="S13933" s="275"/>
      <c r="T13933" s="274"/>
      <c r="W13933" s="276"/>
    </row>
    <row r="13934" spans="19:23">
      <c r="S13934" s="275"/>
      <c r="T13934" s="274"/>
      <c r="W13934" s="276"/>
    </row>
    <row r="13935" spans="19:23">
      <c r="S13935" s="275"/>
      <c r="T13935" s="274"/>
      <c r="W13935" s="276"/>
    </row>
    <row r="13936" spans="19:23">
      <c r="S13936" s="275"/>
      <c r="T13936" s="274"/>
      <c r="W13936" s="276"/>
    </row>
    <row r="13937" spans="19:23">
      <c r="S13937" s="275"/>
      <c r="T13937" s="274"/>
      <c r="W13937" s="276"/>
    </row>
    <row r="13938" spans="19:23">
      <c r="S13938" s="275"/>
      <c r="T13938" s="274"/>
      <c r="W13938" s="276"/>
    </row>
    <row r="13939" spans="19:23">
      <c r="S13939" s="275"/>
      <c r="T13939" s="274"/>
      <c r="W13939" s="276"/>
    </row>
    <row r="13940" spans="19:23">
      <c r="S13940" s="275"/>
      <c r="T13940" s="274"/>
      <c r="W13940" s="276"/>
    </row>
    <row r="13941" spans="19:23">
      <c r="S13941" s="275"/>
      <c r="T13941" s="274"/>
      <c r="W13941" s="276"/>
    </row>
    <row r="13942" spans="19:23">
      <c r="S13942" s="275"/>
      <c r="T13942" s="274"/>
      <c r="W13942" s="276"/>
    </row>
    <row r="13943" spans="19:23">
      <c r="S13943" s="275"/>
      <c r="T13943" s="274"/>
      <c r="W13943" s="276"/>
    </row>
    <row r="13944" spans="19:23">
      <c r="S13944" s="275"/>
      <c r="T13944" s="274"/>
      <c r="W13944" s="276"/>
    </row>
    <row r="13945" spans="19:23">
      <c r="S13945" s="275"/>
      <c r="T13945" s="274"/>
      <c r="W13945" s="276"/>
    </row>
    <row r="13946" spans="19:23">
      <c r="S13946" s="275"/>
      <c r="T13946" s="274"/>
      <c r="W13946" s="276"/>
    </row>
    <row r="13947" spans="19:23">
      <c r="S13947" s="275"/>
      <c r="T13947" s="274"/>
      <c r="W13947" s="276"/>
    </row>
    <row r="13948" spans="19:23">
      <c r="S13948" s="275"/>
      <c r="T13948" s="274"/>
      <c r="W13948" s="276"/>
    </row>
    <row r="13949" spans="19:23">
      <c r="S13949" s="275"/>
      <c r="T13949" s="274"/>
      <c r="W13949" s="276"/>
    </row>
    <row r="13950" spans="19:23">
      <c r="S13950" s="275"/>
      <c r="T13950" s="274"/>
      <c r="W13950" s="276"/>
    </row>
    <row r="13951" spans="19:23">
      <c r="S13951" s="275"/>
      <c r="T13951" s="274"/>
      <c r="W13951" s="276"/>
    </row>
    <row r="13952" spans="19:23">
      <c r="S13952" s="275"/>
      <c r="T13952" s="274"/>
      <c r="W13952" s="276"/>
    </row>
    <row r="13953" spans="19:23">
      <c r="S13953" s="275"/>
      <c r="T13953" s="274"/>
      <c r="W13953" s="276"/>
    </row>
    <row r="13954" spans="19:23">
      <c r="S13954" s="275"/>
      <c r="T13954" s="274"/>
      <c r="W13954" s="276"/>
    </row>
    <row r="13955" spans="19:23">
      <c r="S13955" s="275"/>
      <c r="T13955" s="274"/>
      <c r="W13955" s="276"/>
    </row>
    <row r="13956" spans="19:23">
      <c r="S13956" s="275"/>
      <c r="T13956" s="274"/>
      <c r="W13956" s="276"/>
    </row>
    <row r="13957" spans="19:23">
      <c r="S13957" s="275"/>
      <c r="T13957" s="274"/>
      <c r="W13957" s="276"/>
    </row>
    <row r="13958" spans="19:23">
      <c r="S13958" s="275"/>
      <c r="T13958" s="274"/>
      <c r="W13958" s="276"/>
    </row>
    <row r="13959" spans="19:23">
      <c r="S13959" s="275"/>
      <c r="T13959" s="274"/>
      <c r="W13959" s="276"/>
    </row>
    <row r="13960" spans="19:23">
      <c r="S13960" s="275"/>
      <c r="T13960" s="274"/>
      <c r="W13960" s="276"/>
    </row>
    <row r="13961" spans="19:23">
      <c r="S13961" s="275"/>
      <c r="T13961" s="274"/>
      <c r="W13961" s="276"/>
    </row>
    <row r="13962" spans="19:23">
      <c r="S13962" s="275"/>
      <c r="T13962" s="274"/>
      <c r="W13962" s="276"/>
    </row>
    <row r="13963" spans="19:23">
      <c r="S13963" s="275"/>
      <c r="T13963" s="274"/>
      <c r="W13963" s="276"/>
    </row>
    <row r="13964" spans="19:23">
      <c r="S13964" s="275"/>
      <c r="T13964" s="274"/>
      <c r="W13964" s="276"/>
    </row>
    <row r="13965" spans="19:23">
      <c r="S13965" s="275"/>
      <c r="T13965" s="274"/>
      <c r="W13965" s="276"/>
    </row>
    <row r="13966" spans="19:23">
      <c r="S13966" s="275"/>
      <c r="T13966" s="274"/>
      <c r="W13966" s="276"/>
    </row>
    <row r="13967" spans="19:23">
      <c r="S13967" s="275"/>
      <c r="T13967" s="274"/>
      <c r="W13967" s="276"/>
    </row>
    <row r="13968" spans="19:23">
      <c r="S13968" s="275"/>
      <c r="T13968" s="274"/>
      <c r="W13968" s="276"/>
    </row>
    <row r="13969" spans="19:23">
      <c r="S13969" s="275"/>
      <c r="T13969" s="274"/>
      <c r="W13969" s="276"/>
    </row>
    <row r="13970" spans="19:23">
      <c r="S13970" s="275"/>
      <c r="T13970" s="274"/>
      <c r="W13970" s="276"/>
    </row>
    <row r="13971" spans="19:23">
      <c r="S13971" s="275"/>
      <c r="T13971" s="274"/>
      <c r="W13971" s="276"/>
    </row>
    <row r="13972" spans="19:23">
      <c r="S13972" s="275"/>
      <c r="T13972" s="274"/>
      <c r="W13972" s="276"/>
    </row>
    <row r="13973" spans="19:23">
      <c r="S13973" s="275"/>
      <c r="T13973" s="274"/>
      <c r="W13973" s="276"/>
    </row>
    <row r="13974" spans="19:23">
      <c r="S13974" s="275"/>
      <c r="T13974" s="274"/>
      <c r="W13974" s="276"/>
    </row>
    <row r="13975" spans="19:23">
      <c r="S13975" s="275"/>
      <c r="T13975" s="274"/>
      <c r="W13975" s="276"/>
    </row>
    <row r="13976" spans="19:23">
      <c r="S13976" s="275"/>
      <c r="T13976" s="274"/>
      <c r="W13976" s="276"/>
    </row>
    <row r="13977" spans="19:23">
      <c r="S13977" s="275"/>
      <c r="T13977" s="274"/>
      <c r="W13977" s="276"/>
    </row>
    <row r="13978" spans="19:23">
      <c r="S13978" s="275"/>
      <c r="T13978" s="274"/>
      <c r="W13978" s="276"/>
    </row>
    <row r="13979" spans="19:23">
      <c r="S13979" s="275"/>
      <c r="T13979" s="274"/>
      <c r="W13979" s="276"/>
    </row>
    <row r="13980" spans="19:23">
      <c r="S13980" s="275"/>
      <c r="T13980" s="274"/>
      <c r="W13980" s="276"/>
    </row>
    <row r="13981" spans="19:23">
      <c r="S13981" s="275"/>
      <c r="T13981" s="274"/>
      <c r="W13981" s="276"/>
    </row>
    <row r="13982" spans="19:23">
      <c r="S13982" s="275"/>
      <c r="T13982" s="274"/>
      <c r="W13982" s="276"/>
    </row>
    <row r="13983" spans="19:23">
      <c r="S13983" s="275"/>
      <c r="T13983" s="274"/>
      <c r="W13983" s="276"/>
    </row>
    <row r="13984" spans="19:23">
      <c r="S13984" s="275"/>
      <c r="T13984" s="274"/>
      <c r="W13984" s="276"/>
    </row>
    <row r="13985" spans="19:23">
      <c r="S13985" s="275"/>
      <c r="T13985" s="274"/>
      <c r="W13985" s="276"/>
    </row>
    <row r="13986" spans="19:23">
      <c r="S13986" s="275"/>
      <c r="T13986" s="274"/>
      <c r="W13986" s="276"/>
    </row>
    <row r="13987" spans="19:23">
      <c r="S13987" s="275"/>
      <c r="T13987" s="274"/>
      <c r="W13987" s="276"/>
    </row>
    <row r="13988" spans="19:23">
      <c r="S13988" s="275"/>
      <c r="T13988" s="274"/>
      <c r="W13988" s="276"/>
    </row>
    <row r="13989" spans="19:23">
      <c r="S13989" s="275"/>
      <c r="T13989" s="274"/>
      <c r="W13989" s="276"/>
    </row>
    <row r="13990" spans="19:23">
      <c r="S13990" s="275"/>
      <c r="T13990" s="274"/>
      <c r="W13990" s="276"/>
    </row>
    <row r="13991" spans="19:23">
      <c r="S13991" s="275"/>
      <c r="T13991" s="274"/>
      <c r="W13991" s="276"/>
    </row>
    <row r="13992" spans="19:23">
      <c r="S13992" s="275"/>
      <c r="T13992" s="274"/>
      <c r="W13992" s="276"/>
    </row>
    <row r="13993" spans="19:23">
      <c r="S13993" s="275"/>
      <c r="T13993" s="274"/>
      <c r="W13993" s="276"/>
    </row>
    <row r="13994" spans="19:23">
      <c r="S13994" s="275"/>
      <c r="T13994" s="274"/>
      <c r="W13994" s="276"/>
    </row>
    <row r="13995" spans="19:23">
      <c r="S13995" s="275"/>
      <c r="T13995" s="274"/>
      <c r="W13995" s="276"/>
    </row>
    <row r="13996" spans="19:23">
      <c r="S13996" s="275"/>
      <c r="T13996" s="274"/>
      <c r="W13996" s="276"/>
    </row>
    <row r="13997" spans="19:23">
      <c r="S13997" s="275"/>
      <c r="T13997" s="274"/>
      <c r="W13997" s="276"/>
    </row>
    <row r="13998" spans="19:23">
      <c r="S13998" s="275"/>
      <c r="T13998" s="274"/>
      <c r="W13998" s="276"/>
    </row>
    <row r="13999" spans="19:23">
      <c r="S13999" s="275"/>
      <c r="T13999" s="274"/>
      <c r="W13999" s="276"/>
    </row>
    <row r="14000" spans="19:23">
      <c r="S14000" s="275"/>
      <c r="T14000" s="274"/>
      <c r="W14000" s="276"/>
    </row>
    <row r="14001" spans="19:23">
      <c r="S14001" s="275"/>
      <c r="T14001" s="274"/>
      <c r="W14001" s="276"/>
    </row>
    <row r="14002" spans="19:23">
      <c r="S14002" s="275"/>
      <c r="T14002" s="274"/>
      <c r="W14002" s="276"/>
    </row>
    <row r="14003" spans="19:23">
      <c r="S14003" s="275"/>
      <c r="T14003" s="274"/>
      <c r="W14003" s="276"/>
    </row>
    <row r="14004" spans="19:23">
      <c r="S14004" s="275"/>
      <c r="T14004" s="274"/>
      <c r="W14004" s="276"/>
    </row>
    <row r="14005" spans="19:23">
      <c r="S14005" s="275"/>
      <c r="T14005" s="274"/>
      <c r="W14005" s="276"/>
    </row>
    <row r="14006" spans="19:23">
      <c r="S14006" s="275"/>
      <c r="T14006" s="274"/>
      <c r="W14006" s="276"/>
    </row>
    <row r="14007" spans="19:23">
      <c r="S14007" s="275"/>
      <c r="T14007" s="274"/>
      <c r="W14007" s="276"/>
    </row>
    <row r="14008" spans="19:23">
      <c r="S14008" s="275"/>
      <c r="T14008" s="274"/>
      <c r="W14008" s="276"/>
    </row>
    <row r="14009" spans="19:23">
      <c r="S14009" s="275"/>
      <c r="T14009" s="274"/>
      <c r="W14009" s="276"/>
    </row>
    <row r="14010" spans="19:23">
      <c r="S14010" s="275"/>
      <c r="T14010" s="274"/>
      <c r="W14010" s="276"/>
    </row>
    <row r="14011" spans="19:23">
      <c r="S14011" s="275"/>
      <c r="T14011" s="274"/>
      <c r="W14011" s="276"/>
    </row>
    <row r="14012" spans="19:23">
      <c r="S14012" s="275"/>
      <c r="T14012" s="274"/>
      <c r="W14012" s="276"/>
    </row>
    <row r="14013" spans="19:23">
      <c r="S14013" s="275"/>
      <c r="T14013" s="274"/>
      <c r="W14013" s="276"/>
    </row>
    <row r="14014" spans="19:23">
      <c r="S14014" s="275"/>
      <c r="T14014" s="274"/>
      <c r="W14014" s="276"/>
    </row>
    <row r="14015" spans="19:23">
      <c r="S14015" s="275"/>
      <c r="T14015" s="274"/>
      <c r="W14015" s="276"/>
    </row>
    <row r="14016" spans="19:23">
      <c r="S14016" s="275"/>
      <c r="T14016" s="274"/>
      <c r="W14016" s="276"/>
    </row>
    <row r="14017" spans="19:23">
      <c r="S14017" s="275"/>
      <c r="T14017" s="274"/>
      <c r="W14017" s="276"/>
    </row>
    <row r="14018" spans="19:23">
      <c r="S14018" s="275"/>
      <c r="T14018" s="274"/>
      <c r="W14018" s="276"/>
    </row>
    <row r="14019" spans="19:23">
      <c r="S14019" s="275"/>
      <c r="T14019" s="274"/>
      <c r="W14019" s="276"/>
    </row>
    <row r="14020" spans="19:23">
      <c r="S14020" s="275"/>
      <c r="T14020" s="274"/>
      <c r="W14020" s="276"/>
    </row>
    <row r="14021" spans="19:23">
      <c r="S14021" s="275"/>
      <c r="T14021" s="274"/>
      <c r="W14021" s="276"/>
    </row>
    <row r="14022" spans="19:23">
      <c r="S14022" s="275"/>
      <c r="T14022" s="274"/>
      <c r="W14022" s="276"/>
    </row>
    <row r="14023" spans="19:23">
      <c r="S14023" s="275"/>
      <c r="T14023" s="274"/>
      <c r="W14023" s="276"/>
    </row>
    <row r="14024" spans="19:23">
      <c r="S14024" s="275"/>
      <c r="T14024" s="274"/>
      <c r="W14024" s="276"/>
    </row>
    <row r="14025" spans="19:23">
      <c r="S14025" s="275"/>
      <c r="T14025" s="274"/>
      <c r="W14025" s="276"/>
    </row>
    <row r="14026" spans="19:23">
      <c r="S14026" s="275"/>
      <c r="T14026" s="274"/>
      <c r="W14026" s="276"/>
    </row>
    <row r="14027" spans="19:23">
      <c r="S14027" s="275"/>
      <c r="T14027" s="274"/>
      <c r="W14027" s="276"/>
    </row>
    <row r="14028" spans="19:23">
      <c r="S14028" s="275"/>
      <c r="T14028" s="274"/>
      <c r="W14028" s="276"/>
    </row>
    <row r="14029" spans="19:23">
      <c r="S14029" s="275"/>
      <c r="T14029" s="274"/>
      <c r="W14029" s="276"/>
    </row>
    <row r="14030" spans="19:23">
      <c r="S14030" s="275"/>
      <c r="T14030" s="274"/>
      <c r="W14030" s="276"/>
    </row>
    <row r="14031" spans="19:23">
      <c r="S14031" s="275"/>
      <c r="T14031" s="274"/>
      <c r="W14031" s="276"/>
    </row>
    <row r="14032" spans="19:23">
      <c r="S14032" s="275"/>
      <c r="T14032" s="274"/>
      <c r="W14032" s="276"/>
    </row>
    <row r="14033" spans="19:23">
      <c r="S14033" s="275"/>
      <c r="T14033" s="274"/>
      <c r="W14033" s="276"/>
    </row>
    <row r="14034" spans="19:23">
      <c r="S14034" s="275"/>
      <c r="T14034" s="274"/>
      <c r="W14034" s="276"/>
    </row>
    <row r="14035" spans="19:23">
      <c r="S14035" s="275"/>
      <c r="T14035" s="274"/>
      <c r="W14035" s="276"/>
    </row>
    <row r="14036" spans="19:23">
      <c r="S14036" s="275"/>
      <c r="T14036" s="274"/>
      <c r="W14036" s="276"/>
    </row>
    <row r="14037" spans="19:23">
      <c r="S14037" s="275"/>
      <c r="T14037" s="274"/>
      <c r="W14037" s="276"/>
    </row>
    <row r="14038" spans="19:23">
      <c r="S14038" s="275"/>
      <c r="T14038" s="274"/>
      <c r="W14038" s="276"/>
    </row>
    <row r="14039" spans="19:23">
      <c r="S14039" s="275"/>
      <c r="T14039" s="274"/>
      <c r="W14039" s="276"/>
    </row>
    <row r="14040" spans="19:23">
      <c r="S14040" s="275"/>
      <c r="T14040" s="274"/>
      <c r="W14040" s="276"/>
    </row>
    <row r="14041" spans="19:23">
      <c r="S14041" s="275"/>
      <c r="T14041" s="274"/>
      <c r="W14041" s="276"/>
    </row>
    <row r="14042" spans="19:23">
      <c r="S14042" s="275"/>
      <c r="T14042" s="274"/>
      <c r="W14042" s="276"/>
    </row>
    <row r="14043" spans="19:23">
      <c r="S14043" s="275"/>
      <c r="T14043" s="274"/>
      <c r="W14043" s="276"/>
    </row>
    <row r="14044" spans="19:23">
      <c r="S14044" s="275"/>
      <c r="T14044" s="274"/>
      <c r="W14044" s="276"/>
    </row>
    <row r="14045" spans="19:23">
      <c r="S14045" s="275"/>
      <c r="T14045" s="274"/>
      <c r="W14045" s="276"/>
    </row>
    <row r="14046" spans="19:23">
      <c r="S14046" s="275"/>
      <c r="T14046" s="274"/>
      <c r="W14046" s="276"/>
    </row>
    <row r="14047" spans="19:23">
      <c r="S14047" s="275"/>
      <c r="T14047" s="274"/>
      <c r="W14047" s="276"/>
    </row>
    <row r="14048" spans="19:23">
      <c r="S14048" s="275"/>
      <c r="T14048" s="274"/>
      <c r="W14048" s="276"/>
    </row>
    <row r="14049" spans="19:23">
      <c r="S14049" s="275"/>
      <c r="T14049" s="274"/>
      <c r="W14049" s="276"/>
    </row>
    <row r="14050" spans="19:23">
      <c r="S14050" s="275"/>
      <c r="T14050" s="274"/>
      <c r="W14050" s="276"/>
    </row>
    <row r="14051" spans="19:23">
      <c r="S14051" s="275"/>
      <c r="T14051" s="274"/>
      <c r="W14051" s="276"/>
    </row>
    <row r="14052" spans="19:23">
      <c r="S14052" s="275"/>
      <c r="T14052" s="274"/>
      <c r="W14052" s="276"/>
    </row>
    <row r="14053" spans="19:23">
      <c r="S14053" s="275"/>
      <c r="T14053" s="274"/>
      <c r="W14053" s="276"/>
    </row>
    <row r="14054" spans="19:23">
      <c r="S14054" s="275"/>
      <c r="T14054" s="274"/>
      <c r="W14054" s="276"/>
    </row>
    <row r="14055" spans="19:23">
      <c r="S14055" s="275"/>
      <c r="T14055" s="274"/>
      <c r="W14055" s="276"/>
    </row>
    <row r="14056" spans="19:23">
      <c r="S14056" s="275"/>
      <c r="T14056" s="274"/>
      <c r="W14056" s="276"/>
    </row>
    <row r="14057" spans="19:23">
      <c r="S14057" s="275"/>
      <c r="T14057" s="274"/>
      <c r="W14057" s="276"/>
    </row>
    <row r="14058" spans="19:23">
      <c r="S14058" s="275"/>
      <c r="T14058" s="274"/>
      <c r="W14058" s="276"/>
    </row>
    <row r="14059" spans="19:23">
      <c r="S14059" s="275"/>
      <c r="T14059" s="274"/>
      <c r="W14059" s="276"/>
    </row>
    <row r="14060" spans="19:23">
      <c r="S14060" s="275"/>
      <c r="T14060" s="274"/>
      <c r="W14060" s="276"/>
    </row>
    <row r="14061" spans="19:23">
      <c r="S14061" s="275"/>
      <c r="T14061" s="274"/>
      <c r="W14061" s="276"/>
    </row>
    <row r="14062" spans="19:23">
      <c r="S14062" s="275"/>
      <c r="T14062" s="274"/>
      <c r="W14062" s="276"/>
    </row>
    <row r="14063" spans="19:23">
      <c r="S14063" s="275"/>
      <c r="T14063" s="274"/>
      <c r="W14063" s="276"/>
    </row>
    <row r="14064" spans="19:23">
      <c r="S14064" s="275"/>
      <c r="T14064" s="274"/>
      <c r="W14064" s="276"/>
    </row>
    <row r="14065" spans="19:23">
      <c r="S14065" s="275"/>
      <c r="T14065" s="274"/>
      <c r="W14065" s="276"/>
    </row>
    <row r="14066" spans="19:23">
      <c r="S14066" s="275"/>
      <c r="T14066" s="274"/>
      <c r="W14066" s="276"/>
    </row>
    <row r="14067" spans="19:23">
      <c r="S14067" s="275"/>
      <c r="T14067" s="274"/>
      <c r="W14067" s="276"/>
    </row>
    <row r="14068" spans="19:23">
      <c r="S14068" s="275"/>
      <c r="T14068" s="274"/>
      <c r="W14068" s="276"/>
    </row>
    <row r="14069" spans="19:23">
      <c r="S14069" s="275"/>
      <c r="T14069" s="274"/>
      <c r="W14069" s="276"/>
    </row>
    <row r="14070" spans="19:23">
      <c r="S14070" s="275"/>
      <c r="T14070" s="274"/>
      <c r="W14070" s="276"/>
    </row>
    <row r="14071" spans="19:23">
      <c r="S14071" s="275"/>
      <c r="T14071" s="274"/>
      <c r="W14071" s="276"/>
    </row>
    <row r="14072" spans="19:23">
      <c r="S14072" s="275"/>
      <c r="T14072" s="274"/>
      <c r="W14072" s="276"/>
    </row>
    <row r="14073" spans="19:23">
      <c r="S14073" s="275"/>
      <c r="T14073" s="274"/>
      <c r="W14073" s="276"/>
    </row>
    <row r="14074" spans="19:23">
      <c r="S14074" s="275"/>
      <c r="T14074" s="274"/>
      <c r="W14074" s="276"/>
    </row>
    <row r="14075" spans="19:23">
      <c r="S14075" s="275"/>
      <c r="T14075" s="274"/>
      <c r="W14075" s="276"/>
    </row>
    <row r="14076" spans="19:23">
      <c r="S14076" s="275"/>
      <c r="T14076" s="274"/>
      <c r="W14076" s="276"/>
    </row>
    <row r="14077" spans="19:23">
      <c r="S14077" s="275"/>
      <c r="T14077" s="274"/>
      <c r="W14077" s="276"/>
    </row>
    <row r="14078" spans="19:23">
      <c r="S14078" s="275"/>
      <c r="T14078" s="274"/>
      <c r="W14078" s="276"/>
    </row>
    <row r="14079" spans="19:23">
      <c r="S14079" s="275"/>
      <c r="T14079" s="274"/>
      <c r="W14079" s="276"/>
    </row>
    <row r="14080" spans="19:23">
      <c r="S14080" s="275"/>
      <c r="T14080" s="274"/>
      <c r="W14080" s="276"/>
    </row>
    <row r="14081" spans="19:23">
      <c r="S14081" s="275"/>
      <c r="T14081" s="274"/>
      <c r="W14081" s="276"/>
    </row>
    <row r="14082" spans="19:23">
      <c r="S14082" s="275"/>
      <c r="T14082" s="274"/>
      <c r="W14082" s="276"/>
    </row>
    <row r="14083" spans="19:23">
      <c r="S14083" s="275"/>
      <c r="T14083" s="274"/>
      <c r="W14083" s="276"/>
    </row>
    <row r="14084" spans="19:23">
      <c r="S14084" s="275"/>
      <c r="T14084" s="274"/>
      <c r="W14084" s="276"/>
    </row>
    <row r="14085" spans="19:23">
      <c r="S14085" s="275"/>
      <c r="T14085" s="274"/>
      <c r="W14085" s="276"/>
    </row>
    <row r="14086" spans="19:23">
      <c r="S14086" s="275"/>
      <c r="T14086" s="274"/>
      <c r="W14086" s="276"/>
    </row>
    <row r="14087" spans="19:23">
      <c r="S14087" s="275"/>
      <c r="T14087" s="274"/>
      <c r="W14087" s="276"/>
    </row>
    <row r="14088" spans="19:23">
      <c r="S14088" s="275"/>
      <c r="T14088" s="274"/>
      <c r="W14088" s="276"/>
    </row>
    <row r="14089" spans="19:23">
      <c r="S14089" s="275"/>
      <c r="T14089" s="274"/>
      <c r="W14089" s="276"/>
    </row>
    <row r="14090" spans="19:23">
      <c r="S14090" s="275"/>
      <c r="T14090" s="274"/>
      <c r="W14090" s="276"/>
    </row>
    <row r="14091" spans="19:23">
      <c r="S14091" s="275"/>
      <c r="T14091" s="274"/>
      <c r="W14091" s="276"/>
    </row>
    <row r="14092" spans="19:23">
      <c r="S14092" s="275"/>
      <c r="T14092" s="274"/>
      <c r="W14092" s="276"/>
    </row>
    <row r="14093" spans="19:23">
      <c r="S14093" s="275"/>
      <c r="T14093" s="274"/>
      <c r="W14093" s="276"/>
    </row>
    <row r="14094" spans="19:23">
      <c r="S14094" s="275"/>
      <c r="T14094" s="274"/>
      <c r="W14094" s="276"/>
    </row>
    <row r="14095" spans="19:23">
      <c r="S14095" s="275"/>
      <c r="T14095" s="274"/>
      <c r="W14095" s="276"/>
    </row>
    <row r="14096" spans="19:23">
      <c r="S14096" s="275"/>
      <c r="T14096" s="274"/>
      <c r="W14096" s="276"/>
    </row>
    <row r="14097" spans="19:23">
      <c r="S14097" s="275"/>
      <c r="T14097" s="274"/>
      <c r="W14097" s="276"/>
    </row>
    <row r="14098" spans="19:23">
      <c r="S14098" s="275"/>
      <c r="T14098" s="274"/>
      <c r="W14098" s="276"/>
    </row>
    <row r="14099" spans="19:23">
      <c r="S14099" s="275"/>
      <c r="T14099" s="274"/>
      <c r="W14099" s="276"/>
    </row>
    <row r="14100" spans="19:23">
      <c r="S14100" s="275"/>
      <c r="T14100" s="274"/>
      <c r="W14100" s="276"/>
    </row>
    <row r="14101" spans="19:23">
      <c r="S14101" s="275"/>
      <c r="T14101" s="274"/>
      <c r="W14101" s="276"/>
    </row>
    <row r="14102" spans="19:23">
      <c r="S14102" s="275"/>
      <c r="T14102" s="274"/>
      <c r="W14102" s="276"/>
    </row>
    <row r="14103" spans="19:23">
      <c r="S14103" s="275"/>
      <c r="T14103" s="274"/>
      <c r="W14103" s="276"/>
    </row>
    <row r="14104" spans="19:23">
      <c r="S14104" s="275"/>
      <c r="T14104" s="274"/>
      <c r="W14104" s="276"/>
    </row>
    <row r="14105" spans="19:23">
      <c r="S14105" s="275"/>
      <c r="T14105" s="274"/>
      <c r="W14105" s="276"/>
    </row>
    <row r="14106" spans="19:23">
      <c r="S14106" s="275"/>
      <c r="T14106" s="274"/>
      <c r="W14106" s="276"/>
    </row>
    <row r="14107" spans="19:23">
      <c r="S14107" s="275"/>
      <c r="T14107" s="274"/>
      <c r="W14107" s="276"/>
    </row>
    <row r="14108" spans="19:23">
      <c r="S14108" s="275"/>
      <c r="T14108" s="274"/>
      <c r="W14108" s="276"/>
    </row>
    <row r="14109" spans="19:23">
      <c r="S14109" s="275"/>
      <c r="T14109" s="274"/>
      <c r="W14109" s="276"/>
    </row>
    <row r="14110" spans="19:23">
      <c r="S14110" s="275"/>
      <c r="T14110" s="274"/>
      <c r="W14110" s="276"/>
    </row>
    <row r="14111" spans="19:23">
      <c r="S14111" s="275"/>
      <c r="T14111" s="274"/>
      <c r="W14111" s="276"/>
    </row>
    <row r="14112" spans="19:23">
      <c r="S14112" s="275"/>
      <c r="T14112" s="274"/>
      <c r="W14112" s="276"/>
    </row>
    <row r="14113" spans="19:23">
      <c r="S14113" s="275"/>
      <c r="T14113" s="274"/>
      <c r="W14113" s="276"/>
    </row>
    <row r="14114" spans="19:23">
      <c r="S14114" s="275"/>
      <c r="T14114" s="274"/>
      <c r="W14114" s="276"/>
    </row>
    <row r="14115" spans="19:23">
      <c r="S14115" s="275"/>
      <c r="T14115" s="274"/>
      <c r="W14115" s="276"/>
    </row>
    <row r="14116" spans="19:23">
      <c r="S14116" s="275"/>
      <c r="T14116" s="274"/>
      <c r="W14116" s="276"/>
    </row>
    <row r="14117" spans="19:23">
      <c r="S14117" s="275"/>
      <c r="T14117" s="274"/>
      <c r="W14117" s="276"/>
    </row>
    <row r="14118" spans="19:23">
      <c r="S14118" s="275"/>
      <c r="T14118" s="274"/>
      <c r="W14118" s="276"/>
    </row>
    <row r="14119" spans="19:23">
      <c r="S14119" s="275"/>
      <c r="T14119" s="274"/>
      <c r="W14119" s="276"/>
    </row>
    <row r="14120" spans="19:23">
      <c r="S14120" s="275"/>
      <c r="T14120" s="274"/>
      <c r="W14120" s="276"/>
    </row>
    <row r="14121" spans="19:23">
      <c r="S14121" s="275"/>
      <c r="T14121" s="274"/>
      <c r="W14121" s="276"/>
    </row>
    <row r="14122" spans="19:23">
      <c r="S14122" s="275"/>
      <c r="T14122" s="274"/>
      <c r="W14122" s="276"/>
    </row>
    <row r="14123" spans="19:23">
      <c r="S14123" s="275"/>
      <c r="T14123" s="274"/>
      <c r="W14123" s="276"/>
    </row>
    <row r="14124" spans="19:23">
      <c r="S14124" s="275"/>
      <c r="T14124" s="274"/>
      <c r="W14124" s="276"/>
    </row>
    <row r="14125" spans="19:23">
      <c r="S14125" s="275"/>
      <c r="T14125" s="274"/>
      <c r="W14125" s="276"/>
    </row>
    <row r="14126" spans="19:23">
      <c r="S14126" s="275"/>
      <c r="T14126" s="274"/>
      <c r="W14126" s="276"/>
    </row>
    <row r="14127" spans="19:23">
      <c r="S14127" s="275"/>
      <c r="T14127" s="274"/>
      <c r="W14127" s="276"/>
    </row>
    <row r="14128" spans="19:23">
      <c r="S14128" s="275"/>
      <c r="T14128" s="274"/>
      <c r="W14128" s="276"/>
    </row>
    <row r="14129" spans="19:23">
      <c r="S14129" s="275"/>
      <c r="T14129" s="274"/>
      <c r="W14129" s="276"/>
    </row>
    <row r="14130" spans="19:23">
      <c r="S14130" s="275"/>
      <c r="T14130" s="274"/>
      <c r="W14130" s="276"/>
    </row>
    <row r="14131" spans="19:23">
      <c r="S14131" s="275"/>
      <c r="T14131" s="274"/>
      <c r="W14131" s="276"/>
    </row>
    <row r="14132" spans="19:23">
      <c r="S14132" s="275"/>
      <c r="T14132" s="274"/>
      <c r="W14132" s="276"/>
    </row>
    <row r="14133" spans="19:23">
      <c r="S14133" s="275"/>
      <c r="T14133" s="274"/>
      <c r="W14133" s="276"/>
    </row>
    <row r="14134" spans="19:23">
      <c r="S14134" s="275"/>
      <c r="T14134" s="274"/>
      <c r="W14134" s="276"/>
    </row>
    <row r="14135" spans="19:23">
      <c r="S14135" s="275"/>
      <c r="T14135" s="274"/>
      <c r="W14135" s="276"/>
    </row>
    <row r="14136" spans="19:23">
      <c r="S14136" s="275"/>
      <c r="T14136" s="274"/>
      <c r="W14136" s="276"/>
    </row>
    <row r="14137" spans="19:23">
      <c r="S14137" s="275"/>
      <c r="T14137" s="274"/>
      <c r="W14137" s="276"/>
    </row>
    <row r="14138" spans="19:23">
      <c r="S14138" s="275"/>
      <c r="T14138" s="274"/>
      <c r="W14138" s="276"/>
    </row>
    <row r="14139" spans="19:23">
      <c r="S14139" s="275"/>
      <c r="T14139" s="274"/>
      <c r="W14139" s="276"/>
    </row>
    <row r="14140" spans="19:23">
      <c r="S14140" s="275"/>
      <c r="T14140" s="274"/>
      <c r="W14140" s="276"/>
    </row>
    <row r="14141" spans="19:23">
      <c r="S14141" s="275"/>
      <c r="T14141" s="274"/>
      <c r="W14141" s="276"/>
    </row>
    <row r="14142" spans="19:23">
      <c r="S14142" s="275"/>
      <c r="T14142" s="274"/>
      <c r="W14142" s="276"/>
    </row>
    <row r="14143" spans="19:23">
      <c r="S14143" s="275"/>
      <c r="T14143" s="274"/>
      <c r="W14143" s="276"/>
    </row>
    <row r="14144" spans="19:23">
      <c r="S14144" s="275"/>
      <c r="T14144" s="274"/>
      <c r="W14144" s="276"/>
    </row>
    <row r="14145" spans="19:23">
      <c r="S14145" s="275"/>
      <c r="T14145" s="274"/>
      <c r="W14145" s="276"/>
    </row>
    <row r="14146" spans="19:23">
      <c r="S14146" s="275"/>
      <c r="T14146" s="274"/>
      <c r="W14146" s="276"/>
    </row>
    <row r="14147" spans="19:23">
      <c r="S14147" s="275"/>
      <c r="T14147" s="274"/>
      <c r="W14147" s="276"/>
    </row>
    <row r="14148" spans="19:23">
      <c r="S14148" s="275"/>
      <c r="T14148" s="274"/>
      <c r="W14148" s="276"/>
    </row>
    <row r="14149" spans="19:23">
      <c r="S14149" s="275"/>
      <c r="T14149" s="274"/>
      <c r="W14149" s="276"/>
    </row>
    <row r="14150" spans="19:23">
      <c r="S14150" s="275"/>
      <c r="T14150" s="274"/>
      <c r="W14150" s="276"/>
    </row>
    <row r="14151" spans="19:23">
      <c r="S14151" s="275"/>
      <c r="T14151" s="274"/>
      <c r="W14151" s="276"/>
    </row>
    <row r="14152" spans="19:23">
      <c r="S14152" s="275"/>
      <c r="T14152" s="274"/>
      <c r="W14152" s="276"/>
    </row>
    <row r="14153" spans="19:23">
      <c r="S14153" s="275"/>
      <c r="T14153" s="274"/>
      <c r="W14153" s="276"/>
    </row>
    <row r="14154" spans="19:23">
      <c r="S14154" s="275"/>
      <c r="T14154" s="274"/>
      <c r="W14154" s="276"/>
    </row>
    <row r="14155" spans="19:23">
      <c r="S14155" s="275"/>
      <c r="T14155" s="274"/>
      <c r="W14155" s="276"/>
    </row>
    <row r="14156" spans="19:23">
      <c r="S14156" s="275"/>
      <c r="T14156" s="274"/>
      <c r="W14156" s="276"/>
    </row>
    <row r="14157" spans="19:23">
      <c r="S14157" s="275"/>
      <c r="T14157" s="274"/>
      <c r="W14157" s="276"/>
    </row>
    <row r="14158" spans="19:23">
      <c r="S14158" s="275"/>
      <c r="T14158" s="274"/>
      <c r="W14158" s="276"/>
    </row>
    <row r="14159" spans="19:23">
      <c r="S14159" s="275"/>
      <c r="T14159" s="274"/>
      <c r="W14159" s="276"/>
    </row>
    <row r="14160" spans="19:23">
      <c r="S14160" s="275"/>
      <c r="T14160" s="274"/>
      <c r="W14160" s="276"/>
    </row>
    <row r="14161" spans="19:23">
      <c r="S14161" s="275"/>
      <c r="T14161" s="274"/>
      <c r="W14161" s="276"/>
    </row>
    <row r="14162" spans="19:23">
      <c r="S14162" s="275"/>
      <c r="T14162" s="274"/>
      <c r="W14162" s="276"/>
    </row>
    <row r="14163" spans="19:23">
      <c r="S14163" s="275"/>
      <c r="T14163" s="274"/>
      <c r="W14163" s="276"/>
    </row>
    <row r="14164" spans="19:23">
      <c r="S14164" s="275"/>
      <c r="T14164" s="274"/>
      <c r="W14164" s="276"/>
    </row>
    <row r="14165" spans="19:23">
      <c r="S14165" s="275"/>
      <c r="T14165" s="274"/>
      <c r="W14165" s="276"/>
    </row>
    <row r="14166" spans="19:23">
      <c r="S14166" s="275"/>
      <c r="T14166" s="274"/>
      <c r="W14166" s="276"/>
    </row>
    <row r="14167" spans="19:23">
      <c r="S14167" s="275"/>
      <c r="T14167" s="274"/>
      <c r="W14167" s="276"/>
    </row>
    <row r="14168" spans="19:23">
      <c r="S14168" s="275"/>
      <c r="T14168" s="274"/>
      <c r="W14168" s="276"/>
    </row>
    <row r="14169" spans="19:23">
      <c r="S14169" s="275"/>
      <c r="T14169" s="274"/>
      <c r="W14169" s="276"/>
    </row>
    <row r="14170" spans="19:23">
      <c r="S14170" s="275"/>
      <c r="T14170" s="274"/>
      <c r="W14170" s="276"/>
    </row>
    <row r="14171" spans="19:23">
      <c r="S14171" s="275"/>
      <c r="T14171" s="274"/>
      <c r="W14171" s="276"/>
    </row>
    <row r="14172" spans="19:23">
      <c r="S14172" s="275"/>
      <c r="T14172" s="274"/>
      <c r="W14172" s="276"/>
    </row>
    <row r="14173" spans="19:23">
      <c r="S14173" s="275"/>
      <c r="T14173" s="274"/>
      <c r="W14173" s="276"/>
    </row>
    <row r="14174" spans="19:23">
      <c r="S14174" s="275"/>
      <c r="T14174" s="274"/>
      <c r="W14174" s="276"/>
    </row>
    <row r="14175" spans="19:23">
      <c r="S14175" s="275"/>
      <c r="T14175" s="274"/>
      <c r="W14175" s="276"/>
    </row>
    <row r="14176" spans="19:23">
      <c r="S14176" s="275"/>
      <c r="T14176" s="274"/>
      <c r="W14176" s="276"/>
    </row>
    <row r="14177" spans="19:23">
      <c r="S14177" s="275"/>
      <c r="T14177" s="274"/>
      <c r="W14177" s="276"/>
    </row>
    <row r="14178" spans="19:23">
      <c r="S14178" s="275"/>
      <c r="T14178" s="274"/>
      <c r="W14178" s="276"/>
    </row>
    <row r="14179" spans="19:23">
      <c r="S14179" s="275"/>
      <c r="T14179" s="274"/>
      <c r="W14179" s="276"/>
    </row>
    <row r="14180" spans="19:23">
      <c r="S14180" s="275"/>
      <c r="T14180" s="274"/>
      <c r="W14180" s="276"/>
    </row>
    <row r="14181" spans="19:23">
      <c r="S14181" s="275"/>
      <c r="T14181" s="274"/>
      <c r="W14181" s="276"/>
    </row>
    <row r="14182" spans="19:23">
      <c r="S14182" s="275"/>
      <c r="T14182" s="274"/>
      <c r="W14182" s="276"/>
    </row>
    <row r="14183" spans="19:23">
      <c r="S14183" s="275"/>
      <c r="T14183" s="274"/>
      <c r="W14183" s="276"/>
    </row>
    <row r="14184" spans="19:23">
      <c r="S14184" s="275"/>
      <c r="T14184" s="274"/>
      <c r="W14184" s="276"/>
    </row>
    <row r="14185" spans="19:23">
      <c r="S14185" s="275"/>
      <c r="T14185" s="274"/>
      <c r="W14185" s="276"/>
    </row>
    <row r="14186" spans="19:23">
      <c r="S14186" s="275"/>
      <c r="T14186" s="274"/>
      <c r="W14186" s="276"/>
    </row>
    <row r="14187" spans="19:23">
      <c r="S14187" s="275"/>
      <c r="T14187" s="274"/>
      <c r="W14187" s="276"/>
    </row>
    <row r="14188" spans="19:23">
      <c r="S14188" s="275"/>
      <c r="T14188" s="274"/>
      <c r="W14188" s="276"/>
    </row>
    <row r="14189" spans="19:23">
      <c r="S14189" s="275"/>
      <c r="T14189" s="274"/>
      <c r="W14189" s="276"/>
    </row>
    <row r="14190" spans="19:23">
      <c r="S14190" s="275"/>
      <c r="T14190" s="274"/>
      <c r="W14190" s="276"/>
    </row>
    <row r="14191" spans="19:23">
      <c r="S14191" s="275"/>
      <c r="T14191" s="274"/>
      <c r="W14191" s="276"/>
    </row>
    <row r="14192" spans="19:23">
      <c r="S14192" s="275"/>
      <c r="T14192" s="274"/>
      <c r="W14192" s="276"/>
    </row>
    <row r="14193" spans="19:23">
      <c r="S14193" s="275"/>
      <c r="T14193" s="274"/>
      <c r="W14193" s="276"/>
    </row>
    <row r="14194" spans="19:23">
      <c r="S14194" s="275"/>
      <c r="T14194" s="274"/>
      <c r="W14194" s="276"/>
    </row>
    <row r="14195" spans="19:23">
      <c r="S14195" s="275"/>
      <c r="T14195" s="274"/>
      <c r="W14195" s="276"/>
    </row>
    <row r="14196" spans="19:23">
      <c r="S14196" s="275"/>
      <c r="T14196" s="274"/>
      <c r="W14196" s="276"/>
    </row>
    <row r="14197" spans="19:23">
      <c r="S14197" s="275"/>
      <c r="T14197" s="274"/>
      <c r="W14197" s="276"/>
    </row>
    <row r="14198" spans="19:23">
      <c r="S14198" s="275"/>
      <c r="T14198" s="274"/>
      <c r="W14198" s="276"/>
    </row>
    <row r="14199" spans="19:23">
      <c r="S14199" s="275"/>
      <c r="T14199" s="274"/>
      <c r="W14199" s="276"/>
    </row>
    <row r="14200" spans="19:23">
      <c r="S14200" s="275"/>
      <c r="T14200" s="274"/>
      <c r="W14200" s="276"/>
    </row>
    <row r="14201" spans="19:23">
      <c r="S14201" s="275"/>
      <c r="T14201" s="274"/>
      <c r="W14201" s="276"/>
    </row>
    <row r="14202" spans="19:23">
      <c r="S14202" s="275"/>
      <c r="T14202" s="274"/>
      <c r="W14202" s="276"/>
    </row>
    <row r="14203" spans="19:23">
      <c r="S14203" s="275"/>
      <c r="T14203" s="274"/>
      <c r="W14203" s="276"/>
    </row>
    <row r="14204" spans="19:23">
      <c r="S14204" s="275"/>
      <c r="T14204" s="274"/>
      <c r="W14204" s="276"/>
    </row>
    <row r="14205" spans="19:23">
      <c r="S14205" s="275"/>
      <c r="T14205" s="274"/>
      <c r="W14205" s="276"/>
    </row>
    <row r="14206" spans="19:23">
      <c r="S14206" s="275"/>
      <c r="T14206" s="274"/>
      <c r="W14206" s="276"/>
    </row>
    <row r="14207" spans="19:23">
      <c r="S14207" s="275"/>
      <c r="T14207" s="274"/>
      <c r="W14207" s="276"/>
    </row>
    <row r="14208" spans="19:23">
      <c r="S14208" s="275"/>
      <c r="T14208" s="274"/>
      <c r="W14208" s="276"/>
    </row>
    <row r="14209" spans="19:23">
      <c r="S14209" s="275"/>
      <c r="T14209" s="274"/>
      <c r="W14209" s="276"/>
    </row>
    <row r="14210" spans="19:23">
      <c r="S14210" s="275"/>
      <c r="T14210" s="274"/>
      <c r="W14210" s="276"/>
    </row>
    <row r="14211" spans="19:23">
      <c r="S14211" s="275"/>
      <c r="T14211" s="274"/>
      <c r="W14211" s="276"/>
    </row>
    <row r="14212" spans="19:23">
      <c r="S14212" s="275"/>
      <c r="T14212" s="274"/>
      <c r="W14212" s="276"/>
    </row>
    <row r="14213" spans="19:23">
      <c r="S14213" s="275"/>
      <c r="T14213" s="274"/>
      <c r="W14213" s="276"/>
    </row>
    <row r="14214" spans="19:23">
      <c r="S14214" s="275"/>
      <c r="T14214" s="274"/>
      <c r="W14214" s="276"/>
    </row>
    <row r="14215" spans="19:23">
      <c r="S14215" s="275"/>
      <c r="T14215" s="274"/>
      <c r="W14215" s="276"/>
    </row>
    <row r="14216" spans="19:23">
      <c r="S14216" s="275"/>
      <c r="T14216" s="274"/>
      <c r="W14216" s="276"/>
    </row>
    <row r="14217" spans="19:23">
      <c r="S14217" s="275"/>
      <c r="T14217" s="274"/>
      <c r="W14217" s="276"/>
    </row>
    <row r="14218" spans="19:23">
      <c r="S14218" s="275"/>
      <c r="T14218" s="274"/>
      <c r="W14218" s="276"/>
    </row>
    <row r="14219" spans="19:23">
      <c r="S14219" s="275"/>
      <c r="T14219" s="274"/>
      <c r="W14219" s="276"/>
    </row>
    <row r="14220" spans="19:23">
      <c r="S14220" s="275"/>
      <c r="T14220" s="274"/>
      <c r="W14220" s="276"/>
    </row>
    <row r="14221" spans="19:23">
      <c r="S14221" s="275"/>
      <c r="T14221" s="274"/>
      <c r="W14221" s="276"/>
    </row>
    <row r="14222" spans="19:23">
      <c r="S14222" s="275"/>
      <c r="T14222" s="274"/>
      <c r="W14222" s="276"/>
    </row>
    <row r="14223" spans="19:23">
      <c r="S14223" s="275"/>
      <c r="T14223" s="274"/>
      <c r="W14223" s="276"/>
    </row>
    <row r="14224" spans="19:23">
      <c r="S14224" s="275"/>
      <c r="T14224" s="274"/>
      <c r="W14224" s="276"/>
    </row>
    <row r="14225" spans="19:23">
      <c r="S14225" s="275"/>
      <c r="T14225" s="274"/>
      <c r="W14225" s="276"/>
    </row>
    <row r="14226" spans="19:23">
      <c r="S14226" s="275"/>
      <c r="T14226" s="274"/>
      <c r="W14226" s="276"/>
    </row>
    <row r="14227" spans="19:23">
      <c r="S14227" s="275"/>
      <c r="T14227" s="274"/>
      <c r="W14227" s="276"/>
    </row>
    <row r="14228" spans="19:23">
      <c r="S14228" s="275"/>
      <c r="T14228" s="274"/>
      <c r="W14228" s="276"/>
    </row>
    <row r="14229" spans="19:23">
      <c r="S14229" s="275"/>
      <c r="T14229" s="274"/>
      <c r="W14229" s="276"/>
    </row>
    <row r="14230" spans="19:23">
      <c r="S14230" s="275"/>
      <c r="T14230" s="274"/>
      <c r="W14230" s="276"/>
    </row>
    <row r="14231" spans="19:23">
      <c r="S14231" s="275"/>
      <c r="T14231" s="274"/>
      <c r="W14231" s="276"/>
    </row>
    <row r="14232" spans="19:23">
      <c r="S14232" s="275"/>
      <c r="T14232" s="274"/>
      <c r="W14232" s="276"/>
    </row>
    <row r="14233" spans="19:23">
      <c r="S14233" s="275"/>
      <c r="T14233" s="274"/>
      <c r="W14233" s="276"/>
    </row>
    <row r="14234" spans="19:23">
      <c r="S14234" s="275"/>
      <c r="T14234" s="274"/>
      <c r="W14234" s="276"/>
    </row>
    <row r="14235" spans="19:23">
      <c r="S14235" s="275"/>
      <c r="T14235" s="274"/>
      <c r="W14235" s="276"/>
    </row>
    <row r="14236" spans="19:23">
      <c r="S14236" s="275"/>
      <c r="T14236" s="274"/>
      <c r="W14236" s="276"/>
    </row>
    <row r="14237" spans="19:23">
      <c r="S14237" s="275"/>
      <c r="T14237" s="274"/>
      <c r="W14237" s="276"/>
    </row>
    <row r="14238" spans="19:23">
      <c r="S14238" s="275"/>
      <c r="T14238" s="274"/>
      <c r="W14238" s="276"/>
    </row>
    <row r="14239" spans="19:23">
      <c r="S14239" s="275"/>
      <c r="T14239" s="274"/>
      <c r="W14239" s="276"/>
    </row>
    <row r="14240" spans="19:23">
      <c r="S14240" s="275"/>
      <c r="T14240" s="274"/>
      <c r="W14240" s="276"/>
    </row>
    <row r="14241" spans="19:23">
      <c r="S14241" s="275"/>
      <c r="T14241" s="274"/>
      <c r="W14241" s="276"/>
    </row>
    <row r="14242" spans="19:23">
      <c r="S14242" s="275"/>
      <c r="T14242" s="274"/>
      <c r="W14242" s="276"/>
    </row>
    <row r="14243" spans="19:23">
      <c r="S14243" s="275"/>
      <c r="T14243" s="274"/>
      <c r="W14243" s="276"/>
    </row>
    <row r="14244" spans="19:23">
      <c r="S14244" s="275"/>
      <c r="T14244" s="274"/>
      <c r="W14244" s="276"/>
    </row>
    <row r="14245" spans="19:23">
      <c r="S14245" s="275"/>
      <c r="T14245" s="274"/>
      <c r="W14245" s="276"/>
    </row>
    <row r="14246" spans="19:23">
      <c r="S14246" s="275"/>
      <c r="T14246" s="274"/>
      <c r="W14246" s="276"/>
    </row>
    <row r="14247" spans="19:23">
      <c r="S14247" s="275"/>
      <c r="T14247" s="274"/>
      <c r="W14247" s="276"/>
    </row>
    <row r="14248" spans="19:23">
      <c r="S14248" s="275"/>
      <c r="T14248" s="274"/>
      <c r="W14248" s="276"/>
    </row>
    <row r="14249" spans="19:23">
      <c r="S14249" s="275"/>
      <c r="T14249" s="274"/>
      <c r="W14249" s="276"/>
    </row>
    <row r="14250" spans="19:23">
      <c r="S14250" s="275"/>
      <c r="T14250" s="274"/>
      <c r="W14250" s="276"/>
    </row>
    <row r="14251" spans="19:23">
      <c r="S14251" s="275"/>
      <c r="T14251" s="274"/>
      <c r="W14251" s="276"/>
    </row>
    <row r="14252" spans="19:23">
      <c r="S14252" s="275"/>
      <c r="T14252" s="274"/>
      <c r="W14252" s="276"/>
    </row>
    <row r="14253" spans="19:23">
      <c r="S14253" s="275"/>
      <c r="T14253" s="274"/>
      <c r="W14253" s="276"/>
    </row>
    <row r="14254" spans="19:23">
      <c r="S14254" s="275"/>
      <c r="T14254" s="274"/>
      <c r="W14254" s="276"/>
    </row>
    <row r="14255" spans="19:23">
      <c r="S14255" s="275"/>
      <c r="T14255" s="274"/>
      <c r="W14255" s="276"/>
    </row>
    <row r="14256" spans="19:23">
      <c r="S14256" s="275"/>
      <c r="T14256" s="274"/>
      <c r="W14256" s="276"/>
    </row>
    <row r="14257" spans="19:23">
      <c r="S14257" s="275"/>
      <c r="T14257" s="274"/>
      <c r="W14257" s="276"/>
    </row>
    <row r="14258" spans="19:23">
      <c r="S14258" s="275"/>
      <c r="T14258" s="274"/>
      <c r="W14258" s="276"/>
    </row>
    <row r="14259" spans="19:23">
      <c r="S14259" s="275"/>
      <c r="T14259" s="274"/>
      <c r="W14259" s="276"/>
    </row>
    <row r="14260" spans="19:23">
      <c r="S14260" s="275"/>
      <c r="T14260" s="274"/>
      <c r="W14260" s="276"/>
    </row>
    <row r="14261" spans="19:23">
      <c r="S14261" s="275"/>
      <c r="T14261" s="274"/>
      <c r="W14261" s="276"/>
    </row>
    <row r="14262" spans="19:23">
      <c r="S14262" s="275"/>
      <c r="T14262" s="274"/>
      <c r="W14262" s="276"/>
    </row>
    <row r="14263" spans="19:23">
      <c r="S14263" s="275"/>
      <c r="T14263" s="274"/>
      <c r="W14263" s="276"/>
    </row>
    <row r="14264" spans="19:23">
      <c r="S14264" s="275"/>
      <c r="T14264" s="274"/>
      <c r="W14264" s="276"/>
    </row>
    <row r="14265" spans="19:23">
      <c r="S14265" s="275"/>
      <c r="T14265" s="274"/>
      <c r="W14265" s="276"/>
    </row>
    <row r="14266" spans="19:23">
      <c r="S14266" s="275"/>
      <c r="T14266" s="274"/>
      <c r="W14266" s="276"/>
    </row>
    <row r="14267" spans="19:23">
      <c r="S14267" s="275"/>
      <c r="T14267" s="274"/>
      <c r="W14267" s="276"/>
    </row>
    <row r="14268" spans="19:23">
      <c r="S14268" s="275"/>
      <c r="T14268" s="274"/>
      <c r="W14268" s="276"/>
    </row>
    <row r="14269" spans="19:23">
      <c r="S14269" s="275"/>
      <c r="T14269" s="274"/>
      <c r="W14269" s="276"/>
    </row>
    <row r="14270" spans="19:23">
      <c r="S14270" s="275"/>
      <c r="T14270" s="274"/>
      <c r="W14270" s="276"/>
    </row>
    <row r="14271" spans="19:23">
      <c r="S14271" s="275"/>
      <c r="T14271" s="274"/>
      <c r="W14271" s="276"/>
    </row>
    <row r="14272" spans="19:23">
      <c r="S14272" s="275"/>
      <c r="T14272" s="274"/>
      <c r="W14272" s="276"/>
    </row>
    <row r="14273" spans="19:23">
      <c r="S14273" s="275"/>
      <c r="T14273" s="274"/>
      <c r="W14273" s="276"/>
    </row>
    <row r="14274" spans="19:23">
      <c r="S14274" s="275"/>
      <c r="T14274" s="274"/>
      <c r="W14274" s="276"/>
    </row>
    <row r="14275" spans="19:23">
      <c r="S14275" s="275"/>
      <c r="T14275" s="274"/>
      <c r="W14275" s="276"/>
    </row>
    <row r="14276" spans="19:23">
      <c r="S14276" s="275"/>
      <c r="T14276" s="274"/>
      <c r="W14276" s="276"/>
    </row>
    <row r="14277" spans="19:23">
      <c r="S14277" s="275"/>
      <c r="T14277" s="274"/>
      <c r="W14277" s="276"/>
    </row>
    <row r="14278" spans="19:23">
      <c r="S14278" s="275"/>
      <c r="T14278" s="274"/>
      <c r="W14278" s="276"/>
    </row>
    <row r="14279" spans="19:23">
      <c r="S14279" s="275"/>
      <c r="T14279" s="274"/>
      <c r="W14279" s="276"/>
    </row>
    <row r="14280" spans="19:23">
      <c r="S14280" s="275"/>
      <c r="T14280" s="274"/>
      <c r="W14280" s="276"/>
    </row>
    <row r="14281" spans="19:23">
      <c r="S14281" s="275"/>
      <c r="T14281" s="274"/>
      <c r="W14281" s="276"/>
    </row>
    <row r="14282" spans="19:23">
      <c r="S14282" s="275"/>
      <c r="T14282" s="274"/>
      <c r="W14282" s="276"/>
    </row>
    <row r="14283" spans="19:23">
      <c r="S14283" s="275"/>
      <c r="T14283" s="274"/>
      <c r="W14283" s="276"/>
    </row>
    <row r="14284" spans="19:23">
      <c r="S14284" s="275"/>
      <c r="T14284" s="274"/>
      <c r="W14284" s="276"/>
    </row>
    <row r="14285" spans="19:23">
      <c r="S14285" s="275"/>
      <c r="T14285" s="274"/>
      <c r="W14285" s="276"/>
    </row>
    <row r="14286" spans="19:23">
      <c r="S14286" s="275"/>
      <c r="T14286" s="274"/>
      <c r="W14286" s="276"/>
    </row>
    <row r="14287" spans="19:23">
      <c r="S14287" s="275"/>
      <c r="T14287" s="274"/>
      <c r="W14287" s="276"/>
    </row>
    <row r="14288" spans="19:23">
      <c r="S14288" s="275"/>
      <c r="T14288" s="274"/>
      <c r="W14288" s="276"/>
    </row>
    <row r="14289" spans="19:23">
      <c r="S14289" s="275"/>
      <c r="T14289" s="274"/>
      <c r="W14289" s="276"/>
    </row>
    <row r="14290" spans="19:23">
      <c r="S14290" s="275"/>
      <c r="T14290" s="274"/>
      <c r="W14290" s="276"/>
    </row>
    <row r="14291" spans="19:23">
      <c r="S14291" s="275"/>
      <c r="T14291" s="274"/>
      <c r="W14291" s="276"/>
    </row>
    <row r="14292" spans="19:23">
      <c r="S14292" s="275"/>
      <c r="T14292" s="274"/>
      <c r="W14292" s="276"/>
    </row>
    <row r="14293" spans="19:23">
      <c r="S14293" s="275"/>
      <c r="T14293" s="274"/>
      <c r="W14293" s="276"/>
    </row>
    <row r="14294" spans="19:23">
      <c r="S14294" s="275"/>
      <c r="T14294" s="274"/>
      <c r="W14294" s="276"/>
    </row>
    <row r="14295" spans="19:23">
      <c r="S14295" s="275"/>
      <c r="T14295" s="274"/>
      <c r="W14295" s="276"/>
    </row>
    <row r="14296" spans="19:23">
      <c r="S14296" s="275"/>
      <c r="T14296" s="274"/>
      <c r="W14296" s="276"/>
    </row>
    <row r="14297" spans="19:23">
      <c r="S14297" s="275"/>
      <c r="T14297" s="274"/>
      <c r="W14297" s="276"/>
    </row>
    <row r="14298" spans="19:23">
      <c r="S14298" s="275"/>
      <c r="T14298" s="274"/>
      <c r="W14298" s="276"/>
    </row>
    <row r="14299" spans="19:23">
      <c r="S14299" s="275"/>
      <c r="T14299" s="274"/>
      <c r="W14299" s="276"/>
    </row>
    <row r="14300" spans="19:23">
      <c r="S14300" s="275"/>
      <c r="T14300" s="274"/>
      <c r="W14300" s="276"/>
    </row>
    <row r="14301" spans="19:23">
      <c r="S14301" s="275"/>
      <c r="T14301" s="274"/>
      <c r="W14301" s="276"/>
    </row>
    <row r="14302" spans="19:23">
      <c r="S14302" s="275"/>
      <c r="T14302" s="274"/>
      <c r="W14302" s="276"/>
    </row>
    <row r="14303" spans="19:23">
      <c r="S14303" s="275"/>
      <c r="T14303" s="274"/>
      <c r="W14303" s="276"/>
    </row>
    <row r="14304" spans="19:23">
      <c r="S14304" s="275"/>
      <c r="T14304" s="274"/>
      <c r="W14304" s="276"/>
    </row>
    <row r="14305" spans="19:23">
      <c r="S14305" s="275"/>
      <c r="T14305" s="274"/>
      <c r="W14305" s="276"/>
    </row>
    <row r="14306" spans="19:23">
      <c r="S14306" s="275"/>
      <c r="T14306" s="274"/>
      <c r="W14306" s="276"/>
    </row>
    <row r="14307" spans="19:23">
      <c r="S14307" s="275"/>
      <c r="T14307" s="274"/>
      <c r="W14307" s="276"/>
    </row>
    <row r="14308" spans="19:23">
      <c r="S14308" s="275"/>
      <c r="T14308" s="274"/>
      <c r="W14308" s="276"/>
    </row>
    <row r="14309" spans="19:23">
      <c r="S14309" s="275"/>
      <c r="T14309" s="274"/>
      <c r="W14309" s="276"/>
    </row>
    <row r="14310" spans="19:23">
      <c r="S14310" s="275"/>
      <c r="T14310" s="274"/>
      <c r="W14310" s="276"/>
    </row>
    <row r="14311" spans="19:23">
      <c r="S14311" s="275"/>
      <c r="T14311" s="274"/>
      <c r="W14311" s="276"/>
    </row>
    <row r="14312" spans="19:23">
      <c r="S14312" s="275"/>
      <c r="T14312" s="274"/>
      <c r="W14312" s="276"/>
    </row>
    <row r="14313" spans="19:23">
      <c r="S14313" s="275"/>
      <c r="T14313" s="274"/>
      <c r="W14313" s="276"/>
    </row>
    <row r="14314" spans="19:23">
      <c r="S14314" s="275"/>
      <c r="T14314" s="274"/>
      <c r="W14314" s="276"/>
    </row>
    <row r="14315" spans="19:23">
      <c r="S14315" s="275"/>
      <c r="T14315" s="274"/>
      <c r="W14315" s="276"/>
    </row>
    <row r="14316" spans="19:23">
      <c r="S14316" s="275"/>
      <c r="T14316" s="274"/>
      <c r="W14316" s="276"/>
    </row>
    <row r="14317" spans="19:23">
      <c r="S14317" s="275"/>
      <c r="T14317" s="274"/>
      <c r="W14317" s="276"/>
    </row>
    <row r="14318" spans="19:23">
      <c r="S14318" s="275"/>
      <c r="T14318" s="274"/>
      <c r="W14318" s="276"/>
    </row>
    <row r="14319" spans="19:23">
      <c r="S14319" s="275"/>
      <c r="T14319" s="274"/>
      <c r="W14319" s="276"/>
    </row>
    <row r="14320" spans="19:23">
      <c r="S14320" s="275"/>
      <c r="T14320" s="274"/>
      <c r="W14320" s="276"/>
    </row>
    <row r="14321" spans="19:23">
      <c r="S14321" s="275"/>
      <c r="T14321" s="274"/>
      <c r="W14321" s="276"/>
    </row>
    <row r="14322" spans="19:23">
      <c r="S14322" s="275"/>
      <c r="T14322" s="274"/>
      <c r="W14322" s="276"/>
    </row>
    <row r="14323" spans="19:23">
      <c r="S14323" s="275"/>
      <c r="T14323" s="274"/>
      <c r="W14323" s="276"/>
    </row>
    <row r="14324" spans="19:23">
      <c r="S14324" s="275"/>
      <c r="T14324" s="274"/>
      <c r="W14324" s="276"/>
    </row>
    <row r="14325" spans="19:23">
      <c r="S14325" s="275"/>
      <c r="T14325" s="274"/>
      <c r="W14325" s="276"/>
    </row>
    <row r="14326" spans="19:23">
      <c r="S14326" s="275"/>
      <c r="T14326" s="274"/>
      <c r="W14326" s="276"/>
    </row>
    <row r="14327" spans="19:23">
      <c r="S14327" s="275"/>
      <c r="T14327" s="274"/>
      <c r="W14327" s="276"/>
    </row>
    <row r="14328" spans="19:23">
      <c r="S14328" s="275"/>
      <c r="T14328" s="274"/>
      <c r="W14328" s="276"/>
    </row>
    <row r="14329" spans="19:23">
      <c r="S14329" s="275"/>
      <c r="T14329" s="274"/>
      <c r="W14329" s="276"/>
    </row>
    <row r="14330" spans="19:23">
      <c r="S14330" s="275"/>
      <c r="T14330" s="274"/>
      <c r="W14330" s="276"/>
    </row>
    <row r="14331" spans="19:23">
      <c r="S14331" s="275"/>
      <c r="T14331" s="274"/>
      <c r="W14331" s="276"/>
    </row>
    <row r="14332" spans="19:23">
      <c r="S14332" s="275"/>
      <c r="T14332" s="274"/>
      <c r="W14332" s="276"/>
    </row>
    <row r="14333" spans="19:23">
      <c r="S14333" s="275"/>
      <c r="T14333" s="274"/>
      <c r="W14333" s="276"/>
    </row>
    <row r="14334" spans="19:23">
      <c r="S14334" s="275"/>
      <c r="T14334" s="274"/>
      <c r="W14334" s="276"/>
    </row>
    <row r="14335" spans="19:23">
      <c r="S14335" s="275"/>
      <c r="T14335" s="274"/>
      <c r="W14335" s="276"/>
    </row>
    <row r="14336" spans="19:23">
      <c r="S14336" s="275"/>
      <c r="T14336" s="274"/>
      <c r="W14336" s="276"/>
    </row>
    <row r="14337" spans="19:23">
      <c r="S14337" s="275"/>
      <c r="T14337" s="274"/>
      <c r="W14337" s="276"/>
    </row>
    <row r="14338" spans="19:23">
      <c r="S14338" s="275"/>
      <c r="T14338" s="274"/>
      <c r="W14338" s="276"/>
    </row>
    <row r="14339" spans="19:23">
      <c r="S14339" s="275"/>
      <c r="T14339" s="274"/>
      <c r="W14339" s="276"/>
    </row>
    <row r="14340" spans="19:23">
      <c r="S14340" s="275"/>
      <c r="T14340" s="274"/>
      <c r="W14340" s="276"/>
    </row>
    <row r="14341" spans="19:23">
      <c r="S14341" s="275"/>
      <c r="T14341" s="274"/>
      <c r="W14341" s="276"/>
    </row>
    <row r="14342" spans="19:23">
      <c r="S14342" s="275"/>
      <c r="T14342" s="274"/>
      <c r="W14342" s="276"/>
    </row>
    <row r="14343" spans="19:23">
      <c r="S14343" s="275"/>
      <c r="T14343" s="274"/>
      <c r="W14343" s="276"/>
    </row>
    <row r="14344" spans="19:23">
      <c r="S14344" s="275"/>
      <c r="T14344" s="274"/>
      <c r="W14344" s="276"/>
    </row>
    <row r="14345" spans="19:23">
      <c r="S14345" s="275"/>
      <c r="T14345" s="274"/>
      <c r="W14345" s="276"/>
    </row>
    <row r="14346" spans="19:23">
      <c r="S14346" s="275"/>
      <c r="T14346" s="274"/>
      <c r="W14346" s="276"/>
    </row>
    <row r="14347" spans="19:23">
      <c r="S14347" s="275"/>
      <c r="T14347" s="274"/>
      <c r="W14347" s="276"/>
    </row>
    <row r="14348" spans="19:23">
      <c r="S14348" s="275"/>
      <c r="T14348" s="274"/>
      <c r="W14348" s="276"/>
    </row>
    <row r="14349" spans="19:23">
      <c r="S14349" s="275"/>
      <c r="T14349" s="274"/>
      <c r="W14349" s="276"/>
    </row>
    <row r="14350" spans="19:23">
      <c r="S14350" s="275"/>
      <c r="T14350" s="274"/>
      <c r="W14350" s="276"/>
    </row>
    <row r="14351" spans="19:23">
      <c r="S14351" s="275"/>
      <c r="T14351" s="274"/>
      <c r="W14351" s="276"/>
    </row>
    <row r="14352" spans="19:23">
      <c r="S14352" s="275"/>
      <c r="T14352" s="274"/>
      <c r="W14352" s="276"/>
    </row>
    <row r="14353" spans="19:23">
      <c r="S14353" s="275"/>
      <c r="T14353" s="274"/>
      <c r="W14353" s="276"/>
    </row>
    <row r="14354" spans="19:23">
      <c r="S14354" s="275"/>
      <c r="T14354" s="274"/>
      <c r="W14354" s="276"/>
    </row>
    <row r="14355" spans="19:23">
      <c r="S14355" s="275"/>
      <c r="T14355" s="274"/>
      <c r="W14355" s="276"/>
    </row>
    <row r="14356" spans="19:23">
      <c r="S14356" s="275"/>
      <c r="T14356" s="274"/>
      <c r="W14356" s="276"/>
    </row>
    <row r="14357" spans="19:23">
      <c r="S14357" s="275"/>
      <c r="T14357" s="274"/>
      <c r="W14357" s="276"/>
    </row>
    <row r="14358" spans="19:23">
      <c r="S14358" s="275"/>
      <c r="T14358" s="274"/>
      <c r="W14358" s="276"/>
    </row>
    <row r="14359" spans="19:23">
      <c r="S14359" s="275"/>
      <c r="T14359" s="274"/>
      <c r="W14359" s="276"/>
    </row>
    <row r="14360" spans="19:23">
      <c r="S14360" s="275"/>
      <c r="T14360" s="274"/>
      <c r="W14360" s="276"/>
    </row>
    <row r="14361" spans="19:23">
      <c r="S14361" s="275"/>
      <c r="T14361" s="274"/>
      <c r="W14361" s="276"/>
    </row>
    <row r="14362" spans="19:23">
      <c r="S14362" s="275"/>
      <c r="T14362" s="274"/>
      <c r="W14362" s="276"/>
    </row>
    <row r="14363" spans="19:23">
      <c r="S14363" s="275"/>
      <c r="T14363" s="274"/>
      <c r="W14363" s="276"/>
    </row>
    <row r="14364" spans="19:23">
      <c r="S14364" s="275"/>
      <c r="T14364" s="274"/>
      <c r="W14364" s="276"/>
    </row>
    <row r="14365" spans="19:23">
      <c r="S14365" s="275"/>
      <c r="T14365" s="274"/>
      <c r="W14365" s="276"/>
    </row>
    <row r="14366" spans="19:23">
      <c r="S14366" s="275"/>
      <c r="T14366" s="274"/>
      <c r="W14366" s="276"/>
    </row>
    <row r="14367" spans="19:23">
      <c r="S14367" s="275"/>
      <c r="T14367" s="274"/>
      <c r="W14367" s="276"/>
    </row>
    <row r="14368" spans="19:23">
      <c r="S14368" s="275"/>
      <c r="T14368" s="274"/>
      <c r="W14368" s="276"/>
    </row>
    <row r="14369" spans="19:23">
      <c r="S14369" s="275"/>
      <c r="T14369" s="274"/>
      <c r="W14369" s="276"/>
    </row>
    <row r="14370" spans="19:23">
      <c r="S14370" s="275"/>
      <c r="T14370" s="274"/>
      <c r="W14370" s="276"/>
    </row>
    <row r="14371" spans="19:23">
      <c r="S14371" s="275"/>
      <c r="T14371" s="274"/>
      <c r="W14371" s="276"/>
    </row>
    <row r="14372" spans="19:23">
      <c r="S14372" s="275"/>
      <c r="T14372" s="274"/>
      <c r="W14372" s="276"/>
    </row>
    <row r="14373" spans="19:23">
      <c r="S14373" s="275"/>
      <c r="T14373" s="274"/>
      <c r="W14373" s="276"/>
    </row>
    <row r="14374" spans="19:23">
      <c r="S14374" s="275"/>
      <c r="T14374" s="274"/>
      <c r="W14374" s="276"/>
    </row>
    <row r="14375" spans="19:23">
      <c r="S14375" s="275"/>
      <c r="T14375" s="274"/>
      <c r="W14375" s="276"/>
    </row>
    <row r="14376" spans="19:23">
      <c r="S14376" s="275"/>
      <c r="T14376" s="274"/>
      <c r="W14376" s="276"/>
    </row>
    <row r="14377" spans="19:23">
      <c r="S14377" s="275"/>
      <c r="T14377" s="274"/>
      <c r="W14377" s="276"/>
    </row>
    <row r="14378" spans="19:23">
      <c r="S14378" s="275"/>
      <c r="T14378" s="274"/>
      <c r="W14378" s="276"/>
    </row>
    <row r="14379" spans="19:23">
      <c r="S14379" s="275"/>
      <c r="T14379" s="274"/>
      <c r="W14379" s="276"/>
    </row>
    <row r="14380" spans="19:23">
      <c r="S14380" s="275"/>
      <c r="T14380" s="274"/>
      <c r="W14380" s="276"/>
    </row>
    <row r="14381" spans="19:23">
      <c r="S14381" s="275"/>
      <c r="T14381" s="274"/>
      <c r="W14381" s="276"/>
    </row>
    <row r="14382" spans="19:23">
      <c r="S14382" s="275"/>
      <c r="T14382" s="274"/>
      <c r="W14382" s="276"/>
    </row>
    <row r="14383" spans="19:23">
      <c r="S14383" s="275"/>
      <c r="T14383" s="274"/>
      <c r="W14383" s="276"/>
    </row>
    <row r="14384" spans="19:23">
      <c r="S14384" s="275"/>
      <c r="T14384" s="274"/>
      <c r="W14384" s="276"/>
    </row>
    <row r="14385" spans="19:23">
      <c r="S14385" s="275"/>
      <c r="T14385" s="274"/>
      <c r="W14385" s="276"/>
    </row>
    <row r="14386" spans="19:23">
      <c r="S14386" s="275"/>
      <c r="T14386" s="274"/>
      <c r="W14386" s="276"/>
    </row>
    <row r="14387" spans="19:23">
      <c r="S14387" s="275"/>
      <c r="T14387" s="274"/>
      <c r="W14387" s="276"/>
    </row>
    <row r="14388" spans="19:23">
      <c r="S14388" s="275"/>
      <c r="T14388" s="274"/>
      <c r="W14388" s="276"/>
    </row>
    <row r="14389" spans="19:23">
      <c r="S14389" s="275"/>
      <c r="T14389" s="274"/>
      <c r="W14389" s="276"/>
    </row>
    <row r="14390" spans="19:23">
      <c r="S14390" s="275"/>
      <c r="T14390" s="274"/>
      <c r="W14390" s="276"/>
    </row>
    <row r="14391" spans="19:23">
      <c r="S14391" s="275"/>
      <c r="T14391" s="274"/>
      <c r="W14391" s="276"/>
    </row>
    <row r="14392" spans="19:23">
      <c r="S14392" s="275"/>
      <c r="T14392" s="274"/>
      <c r="W14392" s="276"/>
    </row>
    <row r="14393" spans="19:23">
      <c r="S14393" s="275"/>
      <c r="T14393" s="274"/>
      <c r="W14393" s="276"/>
    </row>
    <row r="14394" spans="19:23">
      <c r="S14394" s="275"/>
      <c r="T14394" s="274"/>
      <c r="W14394" s="276"/>
    </row>
    <row r="14395" spans="19:23">
      <c r="S14395" s="275"/>
      <c r="T14395" s="274"/>
      <c r="W14395" s="276"/>
    </row>
    <row r="14396" spans="19:23">
      <c r="S14396" s="275"/>
      <c r="T14396" s="274"/>
      <c r="W14396" s="276"/>
    </row>
    <row r="14397" spans="19:23">
      <c r="S14397" s="275"/>
      <c r="T14397" s="274"/>
      <c r="W14397" s="276"/>
    </row>
    <row r="14398" spans="19:23">
      <c r="S14398" s="275"/>
      <c r="T14398" s="274"/>
      <c r="W14398" s="276"/>
    </row>
    <row r="14399" spans="19:23">
      <c r="S14399" s="275"/>
      <c r="T14399" s="274"/>
      <c r="W14399" s="276"/>
    </row>
    <row r="14400" spans="19:23">
      <c r="S14400" s="275"/>
      <c r="T14400" s="274"/>
      <c r="W14400" s="276"/>
    </row>
    <row r="14401" spans="19:23">
      <c r="S14401" s="275"/>
      <c r="T14401" s="274"/>
      <c r="W14401" s="276"/>
    </row>
    <row r="14402" spans="19:23">
      <c r="S14402" s="275"/>
      <c r="T14402" s="274"/>
      <c r="W14402" s="276"/>
    </row>
    <row r="14403" spans="19:23">
      <c r="S14403" s="275"/>
      <c r="T14403" s="274"/>
      <c r="W14403" s="276"/>
    </row>
    <row r="14404" spans="19:23">
      <c r="S14404" s="275"/>
      <c r="T14404" s="274"/>
      <c r="W14404" s="276"/>
    </row>
    <row r="14405" spans="19:23">
      <c r="S14405" s="275"/>
      <c r="T14405" s="274"/>
      <c r="W14405" s="276"/>
    </row>
    <row r="14406" spans="19:23">
      <c r="S14406" s="275"/>
      <c r="T14406" s="274"/>
      <c r="W14406" s="276"/>
    </row>
    <row r="14407" spans="19:23">
      <c r="S14407" s="275"/>
      <c r="T14407" s="274"/>
      <c r="W14407" s="276"/>
    </row>
    <row r="14408" spans="19:23">
      <c r="S14408" s="275"/>
      <c r="T14408" s="274"/>
      <c r="W14408" s="276"/>
    </row>
    <row r="14409" spans="19:23">
      <c r="S14409" s="275"/>
      <c r="T14409" s="274"/>
      <c r="W14409" s="276"/>
    </row>
    <row r="14410" spans="19:23">
      <c r="S14410" s="275"/>
      <c r="T14410" s="274"/>
      <c r="W14410" s="276"/>
    </row>
    <row r="14411" spans="19:23">
      <c r="S14411" s="275"/>
      <c r="T14411" s="274"/>
      <c r="W14411" s="276"/>
    </row>
    <row r="14412" spans="19:23">
      <c r="S14412" s="275"/>
      <c r="T14412" s="274"/>
      <c r="W14412" s="276"/>
    </row>
    <row r="14413" spans="19:23">
      <c r="S14413" s="275"/>
      <c r="T14413" s="274"/>
      <c r="W14413" s="276"/>
    </row>
    <row r="14414" spans="19:23">
      <c r="S14414" s="275"/>
      <c r="T14414" s="274"/>
      <c r="W14414" s="276"/>
    </row>
    <row r="14415" spans="19:23">
      <c r="S14415" s="275"/>
      <c r="T14415" s="274"/>
      <c r="W14415" s="276"/>
    </row>
    <row r="14416" spans="19:23">
      <c r="S14416" s="275"/>
      <c r="T14416" s="274"/>
      <c r="W14416" s="276"/>
    </row>
    <row r="14417" spans="19:23">
      <c r="S14417" s="275"/>
      <c r="T14417" s="274"/>
      <c r="W14417" s="276"/>
    </row>
    <row r="14418" spans="19:23">
      <c r="S14418" s="275"/>
      <c r="T14418" s="274"/>
      <c r="W14418" s="276"/>
    </row>
    <row r="14419" spans="19:23">
      <c r="S14419" s="275"/>
      <c r="T14419" s="274"/>
      <c r="W14419" s="276"/>
    </row>
    <row r="14420" spans="19:23">
      <c r="S14420" s="275"/>
      <c r="T14420" s="274"/>
      <c r="W14420" s="276"/>
    </row>
    <row r="14421" spans="19:23">
      <c r="S14421" s="275"/>
      <c r="T14421" s="274"/>
      <c r="W14421" s="276"/>
    </row>
    <row r="14422" spans="19:23">
      <c r="S14422" s="275"/>
      <c r="T14422" s="274"/>
      <c r="W14422" s="276"/>
    </row>
    <row r="14423" spans="19:23">
      <c r="S14423" s="275"/>
      <c r="T14423" s="274"/>
      <c r="W14423" s="276"/>
    </row>
    <row r="14424" spans="19:23">
      <c r="S14424" s="275"/>
      <c r="T14424" s="274"/>
      <c r="W14424" s="276"/>
    </row>
    <row r="14425" spans="19:23">
      <c r="S14425" s="275"/>
      <c r="T14425" s="274"/>
      <c r="W14425" s="276"/>
    </row>
    <row r="14426" spans="19:23">
      <c r="S14426" s="275"/>
      <c r="T14426" s="274"/>
      <c r="W14426" s="276"/>
    </row>
    <row r="14427" spans="19:23">
      <c r="S14427" s="275"/>
      <c r="T14427" s="274"/>
      <c r="W14427" s="276"/>
    </row>
    <row r="14428" spans="19:23">
      <c r="S14428" s="275"/>
      <c r="T14428" s="274"/>
      <c r="W14428" s="276"/>
    </row>
    <row r="14429" spans="19:23">
      <c r="S14429" s="275"/>
      <c r="T14429" s="274"/>
      <c r="W14429" s="276"/>
    </row>
    <row r="14430" spans="19:23">
      <c r="S14430" s="275"/>
      <c r="T14430" s="274"/>
      <c r="W14430" s="276"/>
    </row>
    <row r="14431" spans="19:23">
      <c r="S14431" s="275"/>
      <c r="T14431" s="274"/>
      <c r="W14431" s="276"/>
    </row>
    <row r="14432" spans="19:23">
      <c r="S14432" s="275"/>
      <c r="T14432" s="274"/>
      <c r="W14432" s="276"/>
    </row>
    <row r="14433" spans="19:23">
      <c r="S14433" s="275"/>
      <c r="T14433" s="274"/>
      <c r="W14433" s="276"/>
    </row>
    <row r="14434" spans="19:23">
      <c r="S14434" s="275"/>
      <c r="T14434" s="274"/>
      <c r="W14434" s="276"/>
    </row>
    <row r="14435" spans="19:23">
      <c r="S14435" s="275"/>
      <c r="T14435" s="274"/>
      <c r="W14435" s="276"/>
    </row>
    <row r="14436" spans="19:23">
      <c r="S14436" s="275"/>
      <c r="T14436" s="274"/>
      <c r="W14436" s="276"/>
    </row>
    <row r="14437" spans="19:23">
      <c r="S14437" s="275"/>
      <c r="T14437" s="274"/>
      <c r="W14437" s="276"/>
    </row>
    <row r="14438" spans="19:23">
      <c r="S14438" s="275"/>
      <c r="T14438" s="274"/>
      <c r="W14438" s="276"/>
    </row>
    <row r="14439" spans="19:23">
      <c r="S14439" s="275"/>
      <c r="T14439" s="274"/>
      <c r="W14439" s="276"/>
    </row>
    <row r="14440" spans="19:23">
      <c r="S14440" s="275"/>
      <c r="T14440" s="274"/>
      <c r="W14440" s="276"/>
    </row>
    <row r="14441" spans="19:23">
      <c r="S14441" s="275"/>
      <c r="T14441" s="274"/>
      <c r="W14441" s="276"/>
    </row>
    <row r="14442" spans="19:23">
      <c r="S14442" s="275"/>
      <c r="T14442" s="274"/>
      <c r="W14442" s="276"/>
    </row>
    <row r="14443" spans="19:23">
      <c r="S14443" s="275"/>
      <c r="T14443" s="274"/>
      <c r="W14443" s="276"/>
    </row>
    <row r="14444" spans="19:23">
      <c r="S14444" s="275"/>
      <c r="T14444" s="274"/>
      <c r="W14444" s="276"/>
    </row>
    <row r="14445" spans="19:23">
      <c r="S14445" s="275"/>
      <c r="T14445" s="274"/>
      <c r="W14445" s="276"/>
    </row>
    <row r="14446" spans="19:23">
      <c r="S14446" s="275"/>
      <c r="T14446" s="274"/>
      <c r="W14446" s="276"/>
    </row>
    <row r="14447" spans="19:23">
      <c r="S14447" s="275"/>
      <c r="T14447" s="274"/>
      <c r="W14447" s="276"/>
    </row>
    <row r="14448" spans="19:23">
      <c r="S14448" s="275"/>
      <c r="T14448" s="274"/>
      <c r="W14448" s="276"/>
    </row>
    <row r="14449" spans="19:23">
      <c r="S14449" s="275"/>
      <c r="T14449" s="274"/>
      <c r="W14449" s="276"/>
    </row>
    <row r="14450" spans="19:23">
      <c r="S14450" s="275"/>
      <c r="T14450" s="274"/>
      <c r="W14450" s="276"/>
    </row>
    <row r="14451" spans="19:23">
      <c r="S14451" s="275"/>
      <c r="T14451" s="274"/>
      <c r="W14451" s="276"/>
    </row>
    <row r="14452" spans="19:23">
      <c r="S14452" s="275"/>
      <c r="T14452" s="274"/>
      <c r="W14452" s="276"/>
    </row>
    <row r="14453" spans="19:23">
      <c r="S14453" s="275"/>
      <c r="T14453" s="274"/>
      <c r="W14453" s="276"/>
    </row>
    <row r="14454" spans="19:23">
      <c r="S14454" s="275"/>
      <c r="T14454" s="274"/>
      <c r="W14454" s="276"/>
    </row>
    <row r="14455" spans="19:23">
      <c r="S14455" s="275"/>
      <c r="T14455" s="274"/>
      <c r="W14455" s="276"/>
    </row>
    <row r="14456" spans="19:23">
      <c r="S14456" s="275"/>
      <c r="T14456" s="274"/>
      <c r="W14456" s="276"/>
    </row>
    <row r="14457" spans="19:23">
      <c r="S14457" s="275"/>
      <c r="T14457" s="274"/>
      <c r="W14457" s="276"/>
    </row>
    <row r="14458" spans="19:23">
      <c r="S14458" s="275"/>
      <c r="T14458" s="274"/>
      <c r="W14458" s="276"/>
    </row>
    <row r="14459" spans="19:23">
      <c r="S14459" s="275"/>
      <c r="T14459" s="274"/>
      <c r="W14459" s="276"/>
    </row>
    <row r="14460" spans="19:23">
      <c r="S14460" s="275"/>
      <c r="T14460" s="274"/>
      <c r="W14460" s="276"/>
    </row>
    <row r="14461" spans="19:23">
      <c r="S14461" s="275"/>
      <c r="T14461" s="274"/>
      <c r="W14461" s="276"/>
    </row>
    <row r="14462" spans="19:23">
      <c r="S14462" s="275"/>
      <c r="T14462" s="274"/>
      <c r="W14462" s="276"/>
    </row>
    <row r="14463" spans="19:23">
      <c r="S14463" s="275"/>
      <c r="T14463" s="274"/>
      <c r="W14463" s="276"/>
    </row>
    <row r="14464" spans="19:23">
      <c r="S14464" s="275"/>
      <c r="T14464" s="274"/>
      <c r="W14464" s="276"/>
    </row>
    <row r="14465" spans="19:23">
      <c r="S14465" s="275"/>
      <c r="T14465" s="274"/>
      <c r="W14465" s="276"/>
    </row>
    <row r="14466" spans="19:23">
      <c r="S14466" s="275"/>
      <c r="T14466" s="274"/>
      <c r="W14466" s="276"/>
    </row>
    <row r="14467" spans="19:23">
      <c r="S14467" s="275"/>
      <c r="T14467" s="274"/>
      <c r="W14467" s="276"/>
    </row>
    <row r="14468" spans="19:23">
      <c r="S14468" s="275"/>
      <c r="T14468" s="274"/>
      <c r="W14468" s="276"/>
    </row>
    <row r="14469" spans="19:23">
      <c r="S14469" s="275"/>
      <c r="T14469" s="274"/>
      <c r="W14469" s="276"/>
    </row>
    <row r="14470" spans="19:23">
      <c r="S14470" s="275"/>
      <c r="T14470" s="274"/>
      <c r="W14470" s="276"/>
    </row>
    <row r="14471" spans="19:23">
      <c r="S14471" s="275"/>
      <c r="T14471" s="274"/>
      <c r="W14471" s="276"/>
    </row>
    <row r="14472" spans="19:23">
      <c r="S14472" s="275"/>
      <c r="T14472" s="274"/>
      <c r="W14472" s="276"/>
    </row>
    <row r="14473" spans="19:23">
      <c r="S14473" s="275"/>
      <c r="T14473" s="274"/>
      <c r="W14473" s="276"/>
    </row>
    <row r="14474" spans="19:23">
      <c r="S14474" s="275"/>
      <c r="T14474" s="274"/>
      <c r="W14474" s="276"/>
    </row>
    <row r="14475" spans="19:23">
      <c r="S14475" s="275"/>
      <c r="T14475" s="274"/>
      <c r="W14475" s="276"/>
    </row>
    <row r="14476" spans="19:23">
      <c r="S14476" s="275"/>
      <c r="T14476" s="274"/>
      <c r="W14476" s="276"/>
    </row>
    <row r="14477" spans="19:23">
      <c r="S14477" s="275"/>
      <c r="T14477" s="274"/>
      <c r="W14477" s="276"/>
    </row>
    <row r="14478" spans="19:23">
      <c r="S14478" s="275"/>
      <c r="T14478" s="274"/>
      <c r="W14478" s="276"/>
    </row>
    <row r="14479" spans="19:23">
      <c r="S14479" s="275"/>
      <c r="T14479" s="274"/>
      <c r="W14479" s="276"/>
    </row>
    <row r="14480" spans="19:23">
      <c r="S14480" s="275"/>
      <c r="T14480" s="274"/>
      <c r="W14480" s="276"/>
    </row>
    <row r="14481" spans="19:23">
      <c r="S14481" s="275"/>
      <c r="T14481" s="274"/>
      <c r="W14481" s="276"/>
    </row>
    <row r="14482" spans="19:23">
      <c r="S14482" s="275"/>
      <c r="T14482" s="274"/>
      <c r="W14482" s="276"/>
    </row>
    <row r="14483" spans="19:23">
      <c r="S14483" s="275"/>
      <c r="T14483" s="274"/>
      <c r="W14483" s="276"/>
    </row>
    <row r="14484" spans="19:23">
      <c r="S14484" s="275"/>
      <c r="T14484" s="274"/>
      <c r="W14484" s="276"/>
    </row>
    <row r="14485" spans="19:23">
      <c r="S14485" s="275"/>
      <c r="T14485" s="274"/>
      <c r="W14485" s="276"/>
    </row>
    <row r="14486" spans="19:23">
      <c r="S14486" s="275"/>
      <c r="T14486" s="274"/>
      <c r="W14486" s="276"/>
    </row>
    <row r="14487" spans="19:23">
      <c r="S14487" s="275"/>
      <c r="T14487" s="274"/>
      <c r="W14487" s="276"/>
    </row>
    <row r="14488" spans="19:23">
      <c r="S14488" s="275"/>
      <c r="T14488" s="274"/>
      <c r="W14488" s="276"/>
    </row>
    <row r="14489" spans="19:23">
      <c r="S14489" s="275"/>
      <c r="T14489" s="274"/>
      <c r="W14489" s="276"/>
    </row>
    <row r="14490" spans="19:23">
      <c r="S14490" s="275"/>
      <c r="T14490" s="274"/>
      <c r="W14490" s="276"/>
    </row>
    <row r="14491" spans="19:23">
      <c r="S14491" s="275"/>
      <c r="T14491" s="274"/>
      <c r="W14491" s="276"/>
    </row>
    <row r="14492" spans="19:23">
      <c r="S14492" s="275"/>
      <c r="T14492" s="274"/>
      <c r="W14492" s="276"/>
    </row>
    <row r="14493" spans="19:23">
      <c r="S14493" s="275"/>
      <c r="T14493" s="274"/>
      <c r="W14493" s="276"/>
    </row>
    <row r="14494" spans="19:23">
      <c r="S14494" s="275"/>
      <c r="T14494" s="274"/>
      <c r="W14494" s="276"/>
    </row>
    <row r="14495" spans="19:23">
      <c r="S14495" s="275"/>
      <c r="T14495" s="274"/>
      <c r="W14495" s="276"/>
    </row>
    <row r="14496" spans="19:23">
      <c r="S14496" s="275"/>
      <c r="T14496" s="274"/>
      <c r="W14496" s="276"/>
    </row>
    <row r="14497" spans="19:23">
      <c r="S14497" s="275"/>
      <c r="T14497" s="274"/>
      <c r="W14497" s="276"/>
    </row>
    <row r="14498" spans="19:23">
      <c r="S14498" s="275"/>
      <c r="T14498" s="274"/>
      <c r="W14498" s="276"/>
    </row>
    <row r="14499" spans="19:23">
      <c r="S14499" s="275"/>
      <c r="T14499" s="274"/>
      <c r="W14499" s="276"/>
    </row>
    <row r="14500" spans="19:23">
      <c r="S14500" s="275"/>
      <c r="T14500" s="274"/>
      <c r="W14500" s="276"/>
    </row>
    <row r="14501" spans="19:23">
      <c r="S14501" s="275"/>
      <c r="T14501" s="274"/>
      <c r="W14501" s="276"/>
    </row>
    <row r="14502" spans="19:23">
      <c r="S14502" s="275"/>
      <c r="T14502" s="274"/>
      <c r="W14502" s="276"/>
    </row>
    <row r="14503" spans="19:23">
      <c r="S14503" s="275"/>
      <c r="T14503" s="274"/>
      <c r="W14503" s="276"/>
    </row>
    <row r="14504" spans="19:23">
      <c r="S14504" s="275"/>
      <c r="T14504" s="274"/>
      <c r="W14504" s="276"/>
    </row>
    <row r="14505" spans="19:23">
      <c r="S14505" s="275"/>
      <c r="T14505" s="274"/>
      <c r="W14505" s="276"/>
    </row>
    <row r="14506" spans="19:23">
      <c r="S14506" s="275"/>
      <c r="T14506" s="274"/>
      <c r="W14506" s="276"/>
    </row>
    <row r="14507" spans="19:23">
      <c r="S14507" s="275"/>
      <c r="T14507" s="274"/>
      <c r="W14507" s="276"/>
    </row>
    <row r="14508" spans="19:23">
      <c r="S14508" s="275"/>
      <c r="T14508" s="274"/>
      <c r="W14508" s="276"/>
    </row>
    <row r="14509" spans="19:23">
      <c r="S14509" s="275"/>
      <c r="T14509" s="274"/>
      <c r="W14509" s="276"/>
    </row>
    <row r="14510" spans="19:23">
      <c r="S14510" s="275"/>
      <c r="T14510" s="274"/>
      <c r="W14510" s="276"/>
    </row>
    <row r="14511" spans="19:23">
      <c r="S14511" s="275"/>
      <c r="T14511" s="274"/>
      <c r="W14511" s="276"/>
    </row>
    <row r="14512" spans="19:23">
      <c r="S14512" s="275"/>
      <c r="T14512" s="274"/>
      <c r="W14512" s="276"/>
    </row>
    <row r="14513" spans="19:23">
      <c r="S14513" s="275"/>
      <c r="T14513" s="274"/>
      <c r="W14513" s="276"/>
    </row>
    <row r="14514" spans="19:23">
      <c r="S14514" s="275"/>
      <c r="T14514" s="274"/>
      <c r="W14514" s="276"/>
    </row>
    <row r="14515" spans="19:23">
      <c r="S14515" s="275"/>
      <c r="T14515" s="274"/>
      <c r="W14515" s="276"/>
    </row>
    <row r="14516" spans="19:23">
      <c r="S14516" s="275"/>
      <c r="T14516" s="274"/>
      <c r="W14516" s="276"/>
    </row>
    <row r="14517" spans="19:23">
      <c r="S14517" s="275"/>
      <c r="T14517" s="274"/>
      <c r="W14517" s="276"/>
    </row>
    <row r="14518" spans="19:23">
      <c r="S14518" s="275"/>
      <c r="T14518" s="274"/>
      <c r="W14518" s="276"/>
    </row>
    <row r="14519" spans="19:23">
      <c r="S14519" s="275"/>
      <c r="T14519" s="274"/>
      <c r="W14519" s="276"/>
    </row>
    <row r="14520" spans="19:23">
      <c r="S14520" s="275"/>
      <c r="T14520" s="274"/>
      <c r="W14520" s="276"/>
    </row>
    <row r="14521" spans="19:23">
      <c r="S14521" s="275"/>
      <c r="T14521" s="274"/>
      <c r="W14521" s="276"/>
    </row>
    <row r="14522" spans="19:23">
      <c r="S14522" s="275"/>
      <c r="T14522" s="274"/>
      <c r="W14522" s="276"/>
    </row>
    <row r="14523" spans="19:23">
      <c r="S14523" s="275"/>
      <c r="T14523" s="274"/>
      <c r="W14523" s="276"/>
    </row>
    <row r="14524" spans="19:23">
      <c r="S14524" s="275"/>
      <c r="T14524" s="274"/>
      <c r="W14524" s="276"/>
    </row>
    <row r="14525" spans="19:23">
      <c r="S14525" s="275"/>
      <c r="T14525" s="274"/>
      <c r="W14525" s="276"/>
    </row>
    <row r="14526" spans="19:23">
      <c r="S14526" s="275"/>
      <c r="T14526" s="274"/>
      <c r="W14526" s="276"/>
    </row>
    <row r="14527" spans="19:23">
      <c r="S14527" s="275"/>
      <c r="T14527" s="274"/>
      <c r="W14527" s="276"/>
    </row>
    <row r="14528" spans="19:23">
      <c r="S14528" s="275"/>
      <c r="T14528" s="274"/>
      <c r="W14528" s="276"/>
    </row>
    <row r="14529" spans="19:23">
      <c r="S14529" s="275"/>
      <c r="T14529" s="274"/>
      <c r="W14529" s="276"/>
    </row>
    <row r="14530" spans="19:23">
      <c r="S14530" s="275"/>
      <c r="T14530" s="274"/>
      <c r="W14530" s="276"/>
    </row>
    <row r="14531" spans="19:23">
      <c r="S14531" s="275"/>
      <c r="T14531" s="274"/>
      <c r="W14531" s="276"/>
    </row>
    <row r="14532" spans="19:23">
      <c r="S14532" s="275"/>
      <c r="T14532" s="274"/>
      <c r="W14532" s="276"/>
    </row>
    <row r="14533" spans="19:23">
      <c r="S14533" s="275"/>
      <c r="T14533" s="274"/>
      <c r="W14533" s="276"/>
    </row>
    <row r="14534" spans="19:23">
      <c r="S14534" s="275"/>
      <c r="T14534" s="274"/>
      <c r="W14534" s="276"/>
    </row>
    <row r="14535" spans="19:23">
      <c r="S14535" s="275"/>
      <c r="T14535" s="274"/>
      <c r="W14535" s="276"/>
    </row>
    <row r="14536" spans="19:23">
      <c r="S14536" s="275"/>
      <c r="T14536" s="274"/>
      <c r="W14536" s="276"/>
    </row>
    <row r="14537" spans="19:23">
      <c r="S14537" s="275"/>
      <c r="T14537" s="274"/>
      <c r="W14537" s="276"/>
    </row>
    <row r="14538" spans="19:23">
      <c r="S14538" s="275"/>
      <c r="T14538" s="274"/>
      <c r="W14538" s="276"/>
    </row>
    <row r="14539" spans="19:23">
      <c r="S14539" s="275"/>
      <c r="T14539" s="274"/>
      <c r="W14539" s="276"/>
    </row>
    <row r="14540" spans="19:23">
      <c r="S14540" s="275"/>
      <c r="T14540" s="274"/>
      <c r="W14540" s="276"/>
    </row>
    <row r="14541" spans="19:23">
      <c r="S14541" s="275"/>
      <c r="T14541" s="274"/>
      <c r="W14541" s="276"/>
    </row>
    <row r="14542" spans="19:23">
      <c r="S14542" s="275"/>
      <c r="T14542" s="274"/>
      <c r="W14542" s="276"/>
    </row>
    <row r="14543" spans="19:23">
      <c r="S14543" s="275"/>
      <c r="T14543" s="274"/>
      <c r="W14543" s="276"/>
    </row>
    <row r="14544" spans="19:23">
      <c r="S14544" s="275"/>
      <c r="T14544" s="274"/>
      <c r="W14544" s="276"/>
    </row>
    <row r="14545" spans="19:23">
      <c r="S14545" s="275"/>
      <c r="T14545" s="274"/>
      <c r="W14545" s="276"/>
    </row>
    <row r="14546" spans="19:23">
      <c r="S14546" s="275"/>
      <c r="T14546" s="274"/>
      <c r="W14546" s="276"/>
    </row>
    <row r="14547" spans="19:23">
      <c r="S14547" s="275"/>
      <c r="T14547" s="274"/>
      <c r="W14547" s="276"/>
    </row>
    <row r="14548" spans="19:23">
      <c r="S14548" s="275"/>
      <c r="T14548" s="274"/>
      <c r="W14548" s="276"/>
    </row>
    <row r="14549" spans="19:23">
      <c r="S14549" s="275"/>
      <c r="T14549" s="274"/>
      <c r="W14549" s="276"/>
    </row>
    <row r="14550" spans="19:23">
      <c r="S14550" s="275"/>
      <c r="T14550" s="274"/>
      <c r="W14550" s="276"/>
    </row>
    <row r="14551" spans="19:23">
      <c r="S14551" s="275"/>
      <c r="T14551" s="274"/>
      <c r="W14551" s="276"/>
    </row>
    <row r="14552" spans="19:23">
      <c r="S14552" s="275"/>
      <c r="T14552" s="274"/>
      <c r="W14552" s="276"/>
    </row>
    <row r="14553" spans="19:23">
      <c r="S14553" s="275"/>
      <c r="T14553" s="274"/>
      <c r="W14553" s="276"/>
    </row>
    <row r="14554" spans="19:23">
      <c r="S14554" s="275"/>
      <c r="T14554" s="274"/>
      <c r="W14554" s="276"/>
    </row>
    <row r="14555" spans="19:23">
      <c r="S14555" s="275"/>
      <c r="T14555" s="274"/>
      <c r="W14555" s="276"/>
    </row>
    <row r="14556" spans="19:23">
      <c r="S14556" s="275"/>
      <c r="T14556" s="274"/>
      <c r="W14556" s="276"/>
    </row>
    <row r="14557" spans="19:23">
      <c r="S14557" s="275"/>
      <c r="T14557" s="274"/>
      <c r="W14557" s="276"/>
    </row>
    <row r="14558" spans="19:23">
      <c r="S14558" s="275"/>
      <c r="T14558" s="274"/>
      <c r="W14558" s="276"/>
    </row>
    <row r="14559" spans="19:23">
      <c r="S14559" s="275"/>
      <c r="T14559" s="274"/>
      <c r="W14559" s="276"/>
    </row>
    <row r="14560" spans="19:23">
      <c r="S14560" s="275"/>
      <c r="T14560" s="274"/>
      <c r="W14560" s="276"/>
    </row>
    <row r="14561" spans="19:23">
      <c r="S14561" s="275"/>
      <c r="T14561" s="274"/>
      <c r="W14561" s="276"/>
    </row>
    <row r="14562" spans="19:23">
      <c r="S14562" s="275"/>
      <c r="T14562" s="274"/>
      <c r="W14562" s="276"/>
    </row>
    <row r="14563" spans="19:23">
      <c r="S14563" s="275"/>
      <c r="T14563" s="274"/>
      <c r="W14563" s="276"/>
    </row>
    <row r="14564" spans="19:23">
      <c r="S14564" s="275"/>
      <c r="T14564" s="274"/>
      <c r="W14564" s="276"/>
    </row>
    <row r="14565" spans="19:23">
      <c r="S14565" s="275"/>
      <c r="T14565" s="274"/>
      <c r="W14565" s="276"/>
    </row>
    <row r="14566" spans="19:23">
      <c r="S14566" s="275"/>
      <c r="T14566" s="274"/>
      <c r="W14566" s="276"/>
    </row>
    <row r="14567" spans="19:23">
      <c r="S14567" s="275"/>
      <c r="T14567" s="274"/>
      <c r="W14567" s="276"/>
    </row>
    <row r="14568" spans="19:23">
      <c r="S14568" s="275"/>
      <c r="T14568" s="274"/>
      <c r="W14568" s="276"/>
    </row>
    <row r="14569" spans="19:23">
      <c r="S14569" s="275"/>
      <c r="T14569" s="274"/>
      <c r="W14569" s="276"/>
    </row>
    <row r="14570" spans="19:23">
      <c r="S14570" s="275"/>
      <c r="T14570" s="274"/>
      <c r="W14570" s="276"/>
    </row>
    <row r="14571" spans="19:23">
      <c r="S14571" s="275"/>
      <c r="T14571" s="274"/>
      <c r="W14571" s="276"/>
    </row>
    <row r="14572" spans="19:23">
      <c r="S14572" s="275"/>
      <c r="T14572" s="274"/>
      <c r="W14572" s="276"/>
    </row>
    <row r="14573" spans="19:23">
      <c r="S14573" s="275"/>
      <c r="T14573" s="274"/>
      <c r="W14573" s="276"/>
    </row>
    <row r="14574" spans="19:23">
      <c r="S14574" s="275"/>
      <c r="T14574" s="274"/>
      <c r="W14574" s="276"/>
    </row>
    <row r="14575" spans="19:23">
      <c r="S14575" s="275"/>
      <c r="T14575" s="274"/>
      <c r="W14575" s="276"/>
    </row>
    <row r="14576" spans="19:23">
      <c r="S14576" s="275"/>
      <c r="T14576" s="274"/>
      <c r="W14576" s="276"/>
    </row>
    <row r="14577" spans="19:23">
      <c r="S14577" s="275"/>
      <c r="T14577" s="274"/>
      <c r="W14577" s="276"/>
    </row>
    <row r="14578" spans="19:23">
      <c r="S14578" s="275"/>
      <c r="T14578" s="274"/>
      <c r="W14578" s="276"/>
    </row>
    <row r="14579" spans="19:23">
      <c r="S14579" s="275"/>
      <c r="T14579" s="274"/>
      <c r="W14579" s="276"/>
    </row>
    <row r="14580" spans="19:23">
      <c r="S14580" s="275"/>
      <c r="T14580" s="274"/>
      <c r="W14580" s="276"/>
    </row>
    <row r="14581" spans="19:23">
      <c r="S14581" s="275"/>
      <c r="T14581" s="274"/>
      <c r="W14581" s="276"/>
    </row>
    <row r="14582" spans="19:23">
      <c r="S14582" s="275"/>
      <c r="T14582" s="274"/>
      <c r="W14582" s="276"/>
    </row>
    <row r="14583" spans="19:23">
      <c r="S14583" s="275"/>
      <c r="T14583" s="274"/>
      <c r="W14583" s="276"/>
    </row>
    <row r="14584" spans="19:23">
      <c r="S14584" s="275"/>
      <c r="T14584" s="274"/>
      <c r="W14584" s="276"/>
    </row>
    <row r="14585" spans="19:23">
      <c r="S14585" s="275"/>
      <c r="T14585" s="274"/>
      <c r="W14585" s="276"/>
    </row>
    <row r="14586" spans="19:23">
      <c r="S14586" s="275"/>
      <c r="T14586" s="274"/>
      <c r="W14586" s="276"/>
    </row>
    <row r="14587" spans="19:23">
      <c r="S14587" s="275"/>
      <c r="T14587" s="274"/>
      <c r="W14587" s="276"/>
    </row>
    <row r="14588" spans="19:23">
      <c r="S14588" s="275"/>
      <c r="T14588" s="274"/>
      <c r="W14588" s="276"/>
    </row>
    <row r="14589" spans="19:23">
      <c r="S14589" s="275"/>
      <c r="T14589" s="274"/>
      <c r="W14589" s="276"/>
    </row>
    <row r="14590" spans="19:23">
      <c r="S14590" s="275"/>
      <c r="T14590" s="274"/>
      <c r="W14590" s="276"/>
    </row>
    <row r="14591" spans="19:23">
      <c r="S14591" s="275"/>
      <c r="T14591" s="274"/>
      <c r="W14591" s="276"/>
    </row>
    <row r="14592" spans="19:23">
      <c r="S14592" s="275"/>
      <c r="T14592" s="274"/>
      <c r="W14592" s="276"/>
    </row>
    <row r="14593" spans="19:23">
      <c r="S14593" s="275"/>
      <c r="T14593" s="274"/>
      <c r="W14593" s="276"/>
    </row>
    <row r="14594" spans="19:23">
      <c r="S14594" s="275"/>
      <c r="T14594" s="274"/>
      <c r="W14594" s="276"/>
    </row>
    <row r="14595" spans="19:23">
      <c r="S14595" s="275"/>
      <c r="T14595" s="274"/>
      <c r="W14595" s="276"/>
    </row>
    <row r="14596" spans="19:23">
      <c r="S14596" s="275"/>
      <c r="T14596" s="274"/>
      <c r="W14596" s="276"/>
    </row>
    <row r="14597" spans="19:23">
      <c r="S14597" s="275"/>
      <c r="T14597" s="274"/>
      <c r="W14597" s="276"/>
    </row>
    <row r="14598" spans="19:23">
      <c r="S14598" s="275"/>
      <c r="T14598" s="274"/>
      <c r="W14598" s="276"/>
    </row>
    <row r="14599" spans="19:23">
      <c r="S14599" s="275"/>
      <c r="T14599" s="274"/>
      <c r="W14599" s="276"/>
    </row>
    <row r="14600" spans="19:23">
      <c r="S14600" s="275"/>
      <c r="T14600" s="274"/>
      <c r="W14600" s="276"/>
    </row>
    <row r="14601" spans="19:23">
      <c r="S14601" s="275"/>
      <c r="T14601" s="274"/>
      <c r="W14601" s="276"/>
    </row>
    <row r="14602" spans="19:23">
      <c r="S14602" s="275"/>
      <c r="T14602" s="274"/>
      <c r="W14602" s="276"/>
    </row>
    <row r="14603" spans="19:23">
      <c r="S14603" s="275"/>
      <c r="T14603" s="274"/>
      <c r="W14603" s="276"/>
    </row>
    <row r="14604" spans="19:23">
      <c r="S14604" s="275"/>
      <c r="T14604" s="274"/>
      <c r="W14604" s="276"/>
    </row>
    <row r="14605" spans="19:23">
      <c r="S14605" s="275"/>
      <c r="T14605" s="274"/>
      <c r="W14605" s="276"/>
    </row>
    <row r="14606" spans="19:23">
      <c r="S14606" s="275"/>
      <c r="T14606" s="274"/>
      <c r="W14606" s="276"/>
    </row>
    <row r="14607" spans="19:23">
      <c r="S14607" s="275"/>
      <c r="T14607" s="274"/>
      <c r="W14607" s="276"/>
    </row>
    <row r="14608" spans="19:23">
      <c r="S14608" s="275"/>
      <c r="T14608" s="274"/>
      <c r="W14608" s="276"/>
    </row>
    <row r="14609" spans="19:23">
      <c r="S14609" s="275"/>
      <c r="T14609" s="274"/>
      <c r="W14609" s="276"/>
    </row>
    <row r="14610" spans="19:23">
      <c r="S14610" s="275"/>
      <c r="T14610" s="274"/>
      <c r="W14610" s="276"/>
    </row>
    <row r="14611" spans="19:23">
      <c r="S14611" s="275"/>
      <c r="T14611" s="274"/>
      <c r="W14611" s="276"/>
    </row>
    <row r="14612" spans="19:23">
      <c r="S14612" s="275"/>
      <c r="T14612" s="274"/>
      <c r="W14612" s="276"/>
    </row>
    <row r="14613" spans="19:23">
      <c r="S14613" s="275"/>
      <c r="T14613" s="274"/>
      <c r="W14613" s="276"/>
    </row>
    <row r="14614" spans="19:23">
      <c r="S14614" s="275"/>
      <c r="T14614" s="274"/>
      <c r="W14614" s="276"/>
    </row>
    <row r="14615" spans="19:23">
      <c r="S14615" s="275"/>
      <c r="T14615" s="274"/>
      <c r="W14615" s="276"/>
    </row>
    <row r="14616" spans="19:23">
      <c r="S14616" s="275"/>
      <c r="T14616" s="274"/>
      <c r="W14616" s="276"/>
    </row>
    <row r="14617" spans="19:23">
      <c r="S14617" s="275"/>
      <c r="T14617" s="274"/>
      <c r="W14617" s="276"/>
    </row>
    <row r="14618" spans="19:23">
      <c r="S14618" s="275"/>
      <c r="T14618" s="274"/>
      <c r="W14618" s="276"/>
    </row>
    <row r="14619" spans="19:23">
      <c r="S14619" s="275"/>
      <c r="T14619" s="274"/>
      <c r="W14619" s="276"/>
    </row>
    <row r="14620" spans="19:23">
      <c r="S14620" s="275"/>
      <c r="T14620" s="274"/>
      <c r="W14620" s="276"/>
    </row>
    <row r="14621" spans="19:23">
      <c r="S14621" s="275"/>
      <c r="T14621" s="274"/>
      <c r="W14621" s="276"/>
    </row>
    <row r="14622" spans="19:23">
      <c r="S14622" s="275"/>
      <c r="T14622" s="274"/>
      <c r="W14622" s="276"/>
    </row>
    <row r="14623" spans="19:23">
      <c r="S14623" s="275"/>
      <c r="T14623" s="274"/>
      <c r="W14623" s="276"/>
    </row>
    <row r="14624" spans="19:23">
      <c r="S14624" s="275"/>
      <c r="T14624" s="274"/>
      <c r="W14624" s="276"/>
    </row>
    <row r="14625" spans="19:23">
      <c r="S14625" s="275"/>
      <c r="T14625" s="274"/>
      <c r="W14625" s="276"/>
    </row>
    <row r="14626" spans="19:23">
      <c r="S14626" s="275"/>
      <c r="T14626" s="274"/>
      <c r="W14626" s="276"/>
    </row>
    <row r="14627" spans="19:23">
      <c r="S14627" s="275"/>
      <c r="T14627" s="274"/>
      <c r="W14627" s="276"/>
    </row>
    <row r="14628" spans="19:23">
      <c r="S14628" s="275"/>
      <c r="T14628" s="274"/>
      <c r="W14628" s="276"/>
    </row>
    <row r="14629" spans="19:23">
      <c r="S14629" s="275"/>
      <c r="T14629" s="274"/>
      <c r="W14629" s="276"/>
    </row>
    <row r="14630" spans="19:23">
      <c r="S14630" s="275"/>
      <c r="T14630" s="274"/>
      <c r="W14630" s="276"/>
    </row>
    <row r="14631" spans="19:23">
      <c r="S14631" s="275"/>
      <c r="T14631" s="274"/>
      <c r="W14631" s="276"/>
    </row>
    <row r="14632" spans="19:23">
      <c r="S14632" s="275"/>
      <c r="T14632" s="274"/>
      <c r="W14632" s="276"/>
    </row>
    <row r="14633" spans="19:23">
      <c r="S14633" s="275"/>
      <c r="T14633" s="274"/>
      <c r="W14633" s="276"/>
    </row>
    <row r="14634" spans="19:23">
      <c r="S14634" s="275"/>
      <c r="T14634" s="274"/>
      <c r="W14634" s="276"/>
    </row>
    <row r="14635" spans="19:23">
      <c r="S14635" s="275"/>
      <c r="T14635" s="274"/>
      <c r="W14635" s="276"/>
    </row>
    <row r="14636" spans="19:23">
      <c r="S14636" s="275"/>
      <c r="T14636" s="274"/>
      <c r="W14636" s="276"/>
    </row>
    <row r="14637" spans="19:23">
      <c r="S14637" s="275"/>
      <c r="T14637" s="274"/>
      <c r="W14637" s="276"/>
    </row>
    <row r="14638" spans="19:23">
      <c r="S14638" s="275"/>
      <c r="T14638" s="274"/>
      <c r="W14638" s="276"/>
    </row>
    <row r="14639" spans="19:23">
      <c r="S14639" s="275"/>
      <c r="T14639" s="274"/>
      <c r="W14639" s="276"/>
    </row>
    <row r="14640" spans="19:23">
      <c r="S14640" s="275"/>
      <c r="T14640" s="274"/>
      <c r="W14640" s="276"/>
    </row>
    <row r="14641" spans="19:23">
      <c r="S14641" s="275"/>
      <c r="T14641" s="274"/>
      <c r="W14641" s="276"/>
    </row>
    <row r="14642" spans="19:23">
      <c r="S14642" s="275"/>
      <c r="T14642" s="274"/>
      <c r="W14642" s="276"/>
    </row>
    <row r="14643" spans="19:23">
      <c r="S14643" s="275"/>
      <c r="T14643" s="274"/>
      <c r="W14643" s="276"/>
    </row>
    <row r="14644" spans="19:23">
      <c r="S14644" s="275"/>
      <c r="T14644" s="274"/>
      <c r="W14644" s="276"/>
    </row>
    <row r="14645" spans="19:23">
      <c r="S14645" s="275"/>
      <c r="T14645" s="274"/>
      <c r="W14645" s="276"/>
    </row>
    <row r="14646" spans="19:23">
      <c r="S14646" s="275"/>
      <c r="T14646" s="274"/>
      <c r="W14646" s="276"/>
    </row>
    <row r="14647" spans="19:23">
      <c r="S14647" s="275"/>
      <c r="T14647" s="274"/>
      <c r="W14647" s="276"/>
    </row>
    <row r="14648" spans="19:23">
      <c r="S14648" s="275"/>
      <c r="T14648" s="274"/>
      <c r="W14648" s="276"/>
    </row>
    <row r="14649" spans="19:23">
      <c r="S14649" s="275"/>
      <c r="T14649" s="274"/>
      <c r="W14649" s="276"/>
    </row>
    <row r="14650" spans="19:23">
      <c r="S14650" s="275"/>
      <c r="T14650" s="274"/>
      <c r="W14650" s="276"/>
    </row>
    <row r="14651" spans="19:23">
      <c r="S14651" s="275"/>
      <c r="T14651" s="274"/>
      <c r="W14651" s="276"/>
    </row>
    <row r="14652" spans="19:23">
      <c r="S14652" s="275"/>
      <c r="T14652" s="274"/>
      <c r="W14652" s="276"/>
    </row>
    <row r="14653" spans="19:23">
      <c r="S14653" s="275"/>
      <c r="T14653" s="274"/>
      <c r="W14653" s="276"/>
    </row>
    <row r="14654" spans="19:23">
      <c r="S14654" s="275"/>
      <c r="T14654" s="274"/>
      <c r="W14654" s="276"/>
    </row>
    <row r="14655" spans="19:23">
      <c r="S14655" s="275"/>
      <c r="T14655" s="274"/>
      <c r="W14655" s="276"/>
    </row>
    <row r="14656" spans="19:23">
      <c r="S14656" s="275"/>
      <c r="T14656" s="274"/>
      <c r="W14656" s="276"/>
    </row>
    <row r="14657" spans="19:23">
      <c r="S14657" s="275"/>
      <c r="T14657" s="274"/>
      <c r="W14657" s="276"/>
    </row>
    <row r="14658" spans="19:23">
      <c r="S14658" s="275"/>
      <c r="T14658" s="274"/>
      <c r="W14658" s="276"/>
    </row>
    <row r="14659" spans="19:23">
      <c r="S14659" s="275"/>
      <c r="T14659" s="274"/>
      <c r="W14659" s="276"/>
    </row>
    <row r="14660" spans="19:23">
      <c r="S14660" s="275"/>
      <c r="T14660" s="274"/>
      <c r="W14660" s="276"/>
    </row>
    <row r="14661" spans="19:23">
      <c r="S14661" s="275"/>
      <c r="T14661" s="274"/>
      <c r="W14661" s="276"/>
    </row>
    <row r="14662" spans="19:23">
      <c r="S14662" s="275"/>
      <c r="T14662" s="274"/>
      <c r="W14662" s="276"/>
    </row>
    <row r="14663" spans="19:23">
      <c r="S14663" s="275"/>
      <c r="T14663" s="274"/>
      <c r="W14663" s="276"/>
    </row>
    <row r="14664" spans="19:23">
      <c r="S14664" s="275"/>
      <c r="T14664" s="274"/>
      <c r="W14664" s="276"/>
    </row>
    <row r="14665" spans="19:23">
      <c r="S14665" s="275"/>
      <c r="T14665" s="274"/>
      <c r="W14665" s="276"/>
    </row>
    <row r="14666" spans="19:23">
      <c r="S14666" s="275"/>
      <c r="T14666" s="274"/>
      <c r="W14666" s="276"/>
    </row>
    <row r="14667" spans="19:23">
      <c r="S14667" s="275"/>
      <c r="T14667" s="274"/>
      <c r="W14667" s="276"/>
    </row>
    <row r="14668" spans="19:23">
      <c r="S14668" s="275"/>
      <c r="T14668" s="274"/>
      <c r="W14668" s="276"/>
    </row>
    <row r="14669" spans="19:23">
      <c r="S14669" s="275"/>
      <c r="T14669" s="274"/>
      <c r="W14669" s="276"/>
    </row>
    <row r="14670" spans="19:23">
      <c r="S14670" s="275"/>
      <c r="T14670" s="274"/>
      <c r="W14670" s="276"/>
    </row>
    <row r="14671" spans="19:23">
      <c r="S14671" s="275"/>
      <c r="T14671" s="274"/>
      <c r="W14671" s="276"/>
    </row>
    <row r="14672" spans="19:23">
      <c r="S14672" s="275"/>
      <c r="T14672" s="274"/>
      <c r="W14672" s="276"/>
    </row>
    <row r="14673" spans="19:23">
      <c r="S14673" s="275"/>
      <c r="T14673" s="274"/>
      <c r="W14673" s="276"/>
    </row>
    <row r="14674" spans="19:23">
      <c r="S14674" s="275"/>
      <c r="T14674" s="274"/>
      <c r="W14674" s="276"/>
    </row>
    <row r="14675" spans="19:23">
      <c r="S14675" s="275"/>
      <c r="T14675" s="274"/>
      <c r="W14675" s="276"/>
    </row>
    <row r="14676" spans="19:23">
      <c r="S14676" s="275"/>
      <c r="T14676" s="274"/>
      <c r="W14676" s="276"/>
    </row>
    <row r="14677" spans="19:23">
      <c r="S14677" s="275"/>
      <c r="T14677" s="274"/>
      <c r="W14677" s="276"/>
    </row>
    <row r="14678" spans="19:23">
      <c r="S14678" s="275"/>
      <c r="T14678" s="274"/>
      <c r="W14678" s="276"/>
    </row>
    <row r="14679" spans="19:23">
      <c r="S14679" s="275"/>
      <c r="T14679" s="274"/>
      <c r="W14679" s="276"/>
    </row>
    <row r="14680" spans="19:23">
      <c r="S14680" s="275"/>
      <c r="T14680" s="274"/>
      <c r="W14680" s="276"/>
    </row>
    <row r="14681" spans="19:23">
      <c r="S14681" s="275"/>
      <c r="T14681" s="274"/>
      <c r="W14681" s="276"/>
    </row>
    <row r="14682" spans="19:23">
      <c r="S14682" s="275"/>
      <c r="T14682" s="274"/>
      <c r="W14682" s="276"/>
    </row>
    <row r="14683" spans="19:23">
      <c r="S14683" s="275"/>
      <c r="T14683" s="274"/>
      <c r="W14683" s="276"/>
    </row>
    <row r="14684" spans="19:23">
      <c r="S14684" s="275"/>
      <c r="T14684" s="274"/>
      <c r="W14684" s="276"/>
    </row>
    <row r="14685" spans="19:23">
      <c r="S14685" s="275"/>
      <c r="T14685" s="274"/>
      <c r="W14685" s="276"/>
    </row>
    <row r="14686" spans="19:23">
      <c r="S14686" s="275"/>
      <c r="T14686" s="274"/>
      <c r="W14686" s="276"/>
    </row>
    <row r="14687" spans="19:23">
      <c r="S14687" s="275"/>
      <c r="T14687" s="274"/>
      <c r="W14687" s="276"/>
    </row>
    <row r="14688" spans="19:23">
      <c r="S14688" s="275"/>
      <c r="T14688" s="274"/>
      <c r="W14688" s="276"/>
    </row>
    <row r="14689" spans="19:23">
      <c r="S14689" s="275"/>
      <c r="T14689" s="274"/>
      <c r="W14689" s="276"/>
    </row>
    <row r="14690" spans="19:23">
      <c r="S14690" s="275"/>
      <c r="T14690" s="274"/>
      <c r="W14690" s="276"/>
    </row>
    <row r="14691" spans="19:23">
      <c r="S14691" s="275"/>
      <c r="T14691" s="274"/>
      <c r="W14691" s="276"/>
    </row>
    <row r="14692" spans="19:23">
      <c r="S14692" s="275"/>
      <c r="T14692" s="274"/>
      <c r="W14692" s="276"/>
    </row>
    <row r="14693" spans="19:23">
      <c r="S14693" s="275"/>
      <c r="T14693" s="274"/>
      <c r="W14693" s="276"/>
    </row>
    <row r="14694" spans="19:23">
      <c r="S14694" s="275"/>
      <c r="T14694" s="274"/>
      <c r="W14694" s="276"/>
    </row>
    <row r="14695" spans="19:23">
      <c r="S14695" s="275"/>
      <c r="T14695" s="274"/>
      <c r="W14695" s="276"/>
    </row>
    <row r="14696" spans="19:23">
      <c r="S14696" s="275"/>
      <c r="T14696" s="274"/>
      <c r="W14696" s="276"/>
    </row>
    <row r="14697" spans="19:23">
      <c r="S14697" s="275"/>
      <c r="T14697" s="274"/>
      <c r="W14697" s="276"/>
    </row>
    <row r="14698" spans="19:23">
      <c r="S14698" s="275"/>
      <c r="T14698" s="274"/>
      <c r="W14698" s="276"/>
    </row>
    <row r="14699" spans="19:23">
      <c r="S14699" s="275"/>
      <c r="T14699" s="274"/>
      <c r="W14699" s="276"/>
    </row>
    <row r="14700" spans="19:23">
      <c r="S14700" s="275"/>
      <c r="T14700" s="274"/>
      <c r="W14700" s="276"/>
    </row>
    <row r="14701" spans="19:23">
      <c r="S14701" s="275"/>
      <c r="T14701" s="274"/>
      <c r="W14701" s="276"/>
    </row>
    <row r="14702" spans="19:23">
      <c r="S14702" s="275"/>
      <c r="T14702" s="274"/>
      <c r="W14702" s="276"/>
    </row>
    <row r="14703" spans="19:23">
      <c r="S14703" s="275"/>
      <c r="T14703" s="274"/>
      <c r="W14703" s="276"/>
    </row>
    <row r="14704" spans="19:23">
      <c r="S14704" s="275"/>
      <c r="T14704" s="274"/>
      <c r="W14704" s="276"/>
    </row>
    <row r="14705" spans="19:23">
      <c r="S14705" s="275"/>
      <c r="T14705" s="274"/>
      <c r="W14705" s="276"/>
    </row>
    <row r="14706" spans="19:23">
      <c r="S14706" s="275"/>
      <c r="T14706" s="274"/>
      <c r="W14706" s="276"/>
    </row>
    <row r="14707" spans="19:23">
      <c r="S14707" s="275"/>
      <c r="T14707" s="274"/>
      <c r="W14707" s="276"/>
    </row>
    <row r="14708" spans="19:23">
      <c r="S14708" s="275"/>
      <c r="T14708" s="274"/>
      <c r="W14708" s="276"/>
    </row>
    <row r="14709" spans="19:23">
      <c r="S14709" s="275"/>
      <c r="T14709" s="274"/>
      <c r="W14709" s="276"/>
    </row>
    <row r="14710" spans="19:23">
      <c r="S14710" s="275"/>
      <c r="T14710" s="274"/>
      <c r="W14710" s="276"/>
    </row>
    <row r="14711" spans="19:23">
      <c r="S14711" s="275"/>
      <c r="T14711" s="274"/>
      <c r="W14711" s="276"/>
    </row>
    <row r="14712" spans="19:23">
      <c r="S14712" s="275"/>
      <c r="T14712" s="274"/>
      <c r="W14712" s="276"/>
    </row>
    <row r="14713" spans="19:23">
      <c r="S14713" s="275"/>
      <c r="T14713" s="274"/>
      <c r="W14713" s="276"/>
    </row>
    <row r="14714" spans="19:23">
      <c r="S14714" s="275"/>
      <c r="T14714" s="274"/>
      <c r="W14714" s="276"/>
    </row>
    <row r="14715" spans="19:23">
      <c r="S14715" s="275"/>
      <c r="T14715" s="274"/>
      <c r="W14715" s="276"/>
    </row>
    <row r="14716" spans="19:23">
      <c r="S14716" s="275"/>
      <c r="T14716" s="274"/>
      <c r="W14716" s="276"/>
    </row>
    <row r="14717" spans="19:23">
      <c r="S14717" s="275"/>
      <c r="T14717" s="274"/>
      <c r="W14717" s="276"/>
    </row>
    <row r="14718" spans="19:23">
      <c r="S14718" s="275"/>
      <c r="T14718" s="274"/>
      <c r="W14718" s="276"/>
    </row>
    <row r="14719" spans="19:23">
      <c r="S14719" s="275"/>
      <c r="T14719" s="274"/>
      <c r="W14719" s="276"/>
    </row>
    <row r="14720" spans="19:23">
      <c r="S14720" s="275"/>
      <c r="T14720" s="274"/>
      <c r="W14720" s="276"/>
    </row>
    <row r="14721" spans="19:23">
      <c r="S14721" s="275"/>
      <c r="T14721" s="274"/>
      <c r="W14721" s="276"/>
    </row>
    <row r="14722" spans="19:23">
      <c r="S14722" s="275"/>
      <c r="T14722" s="274"/>
      <c r="W14722" s="276"/>
    </row>
    <row r="14723" spans="19:23">
      <c r="S14723" s="275"/>
      <c r="T14723" s="274"/>
      <c r="W14723" s="276"/>
    </row>
    <row r="14724" spans="19:23">
      <c r="S14724" s="275"/>
      <c r="T14724" s="274"/>
      <c r="W14724" s="276"/>
    </row>
    <row r="14725" spans="19:23">
      <c r="S14725" s="275"/>
      <c r="T14725" s="274"/>
      <c r="W14725" s="276"/>
    </row>
    <row r="14726" spans="19:23">
      <c r="S14726" s="275"/>
      <c r="T14726" s="274"/>
      <c r="W14726" s="276"/>
    </row>
    <row r="14727" spans="19:23">
      <c r="S14727" s="275"/>
      <c r="T14727" s="274"/>
      <c r="W14727" s="276"/>
    </row>
    <row r="14728" spans="19:23">
      <c r="S14728" s="275"/>
      <c r="T14728" s="274"/>
      <c r="W14728" s="276"/>
    </row>
    <row r="14729" spans="19:23">
      <c r="S14729" s="275"/>
      <c r="T14729" s="274"/>
      <c r="W14729" s="276"/>
    </row>
    <row r="14730" spans="19:23">
      <c r="S14730" s="275"/>
      <c r="T14730" s="274"/>
      <c r="W14730" s="276"/>
    </row>
    <row r="14731" spans="19:23">
      <c r="S14731" s="275"/>
      <c r="T14731" s="274"/>
      <c r="W14731" s="276"/>
    </row>
    <row r="14732" spans="19:23">
      <c r="S14732" s="275"/>
      <c r="T14732" s="274"/>
      <c r="W14732" s="276"/>
    </row>
    <row r="14733" spans="19:23">
      <c r="S14733" s="275"/>
      <c r="T14733" s="274"/>
      <c r="W14733" s="276"/>
    </row>
    <row r="14734" spans="19:23">
      <c r="S14734" s="275"/>
      <c r="T14734" s="274"/>
      <c r="W14734" s="276"/>
    </row>
    <row r="14735" spans="19:23">
      <c r="S14735" s="275"/>
      <c r="T14735" s="274"/>
      <c r="W14735" s="276"/>
    </row>
    <row r="14736" spans="19:23">
      <c r="S14736" s="275"/>
      <c r="T14736" s="274"/>
      <c r="W14736" s="276"/>
    </row>
    <row r="14737" spans="19:23">
      <c r="S14737" s="275"/>
      <c r="T14737" s="274"/>
      <c r="W14737" s="276"/>
    </row>
    <row r="14738" spans="19:23">
      <c r="S14738" s="275"/>
      <c r="T14738" s="274"/>
      <c r="W14738" s="276"/>
    </row>
    <row r="14739" spans="19:23">
      <c r="S14739" s="275"/>
      <c r="T14739" s="274"/>
      <c r="W14739" s="276"/>
    </row>
    <row r="14740" spans="19:23">
      <c r="S14740" s="275"/>
      <c r="T14740" s="274"/>
      <c r="W14740" s="276"/>
    </row>
    <row r="14741" spans="19:23">
      <c r="S14741" s="275"/>
      <c r="T14741" s="274"/>
      <c r="W14741" s="276"/>
    </row>
    <row r="14742" spans="19:23">
      <c r="S14742" s="275"/>
      <c r="T14742" s="274"/>
      <c r="W14742" s="276"/>
    </row>
    <row r="14743" spans="19:23">
      <c r="S14743" s="275"/>
      <c r="T14743" s="274"/>
      <c r="W14743" s="276"/>
    </row>
    <row r="14744" spans="19:23">
      <c r="S14744" s="275"/>
      <c r="T14744" s="274"/>
      <c r="W14744" s="276"/>
    </row>
    <row r="14745" spans="19:23">
      <c r="S14745" s="275"/>
      <c r="T14745" s="274"/>
      <c r="W14745" s="276"/>
    </row>
    <row r="14746" spans="19:23">
      <c r="S14746" s="275"/>
      <c r="T14746" s="274"/>
      <c r="W14746" s="276"/>
    </row>
    <row r="14747" spans="19:23">
      <c r="S14747" s="275"/>
      <c r="T14747" s="274"/>
      <c r="W14747" s="276"/>
    </row>
    <row r="14748" spans="19:23">
      <c r="S14748" s="275"/>
      <c r="T14748" s="274"/>
      <c r="W14748" s="276"/>
    </row>
    <row r="14749" spans="19:23">
      <c r="S14749" s="275"/>
      <c r="T14749" s="274"/>
      <c r="W14749" s="276"/>
    </row>
    <row r="14750" spans="19:23">
      <c r="S14750" s="275"/>
      <c r="T14750" s="274"/>
      <c r="W14750" s="276"/>
    </row>
    <row r="14751" spans="19:23">
      <c r="S14751" s="275"/>
      <c r="T14751" s="274"/>
      <c r="W14751" s="276"/>
    </row>
    <row r="14752" spans="19:23">
      <c r="S14752" s="275"/>
      <c r="T14752" s="274"/>
      <c r="W14752" s="276"/>
    </row>
    <row r="14753" spans="19:23">
      <c r="S14753" s="275"/>
      <c r="T14753" s="274"/>
      <c r="W14753" s="276"/>
    </row>
    <row r="14754" spans="19:23">
      <c r="S14754" s="275"/>
      <c r="T14754" s="274"/>
      <c r="W14754" s="276"/>
    </row>
    <row r="14755" spans="19:23">
      <c r="S14755" s="275"/>
      <c r="T14755" s="274"/>
      <c r="W14755" s="276"/>
    </row>
    <row r="14756" spans="19:23">
      <c r="S14756" s="275"/>
      <c r="T14756" s="274"/>
      <c r="W14756" s="276"/>
    </row>
    <row r="14757" spans="19:23">
      <c r="S14757" s="275"/>
      <c r="T14757" s="274"/>
      <c r="W14757" s="276"/>
    </row>
    <row r="14758" spans="19:23">
      <c r="S14758" s="275"/>
      <c r="T14758" s="274"/>
      <c r="W14758" s="276"/>
    </row>
    <row r="14759" spans="19:23">
      <c r="S14759" s="275"/>
      <c r="T14759" s="274"/>
      <c r="W14759" s="276"/>
    </row>
    <row r="14760" spans="19:23">
      <c r="S14760" s="275"/>
      <c r="T14760" s="274"/>
      <c r="W14760" s="276"/>
    </row>
    <row r="14761" spans="19:23">
      <c r="S14761" s="275"/>
      <c r="T14761" s="274"/>
      <c r="W14761" s="276"/>
    </row>
    <row r="14762" spans="19:23">
      <c r="S14762" s="275"/>
      <c r="T14762" s="274"/>
      <c r="W14762" s="276"/>
    </row>
    <row r="14763" spans="19:23">
      <c r="S14763" s="275"/>
      <c r="T14763" s="274"/>
      <c r="W14763" s="276"/>
    </row>
    <row r="14764" spans="19:23">
      <c r="S14764" s="275"/>
      <c r="T14764" s="274"/>
      <c r="W14764" s="276"/>
    </row>
    <row r="14765" spans="19:23">
      <c r="S14765" s="275"/>
      <c r="T14765" s="274"/>
      <c r="W14765" s="276"/>
    </row>
    <row r="14766" spans="19:23">
      <c r="S14766" s="275"/>
      <c r="T14766" s="274"/>
      <c r="W14766" s="276"/>
    </row>
    <row r="14767" spans="19:23">
      <c r="S14767" s="275"/>
      <c r="T14767" s="274"/>
      <c r="W14767" s="276"/>
    </row>
    <row r="14768" spans="19:23">
      <c r="S14768" s="275"/>
      <c r="T14768" s="274"/>
      <c r="W14768" s="276"/>
    </row>
    <row r="14769" spans="19:23">
      <c r="S14769" s="275"/>
      <c r="T14769" s="274"/>
      <c r="W14769" s="276"/>
    </row>
    <row r="14770" spans="19:23">
      <c r="S14770" s="275"/>
      <c r="T14770" s="274"/>
      <c r="W14770" s="276"/>
    </row>
    <row r="14771" spans="19:23">
      <c r="S14771" s="275"/>
      <c r="T14771" s="274"/>
      <c r="W14771" s="276"/>
    </row>
    <row r="14772" spans="19:23">
      <c r="S14772" s="275"/>
      <c r="T14772" s="274"/>
      <c r="W14772" s="276"/>
    </row>
    <row r="14773" spans="19:23">
      <c r="S14773" s="275"/>
      <c r="T14773" s="274"/>
      <c r="W14773" s="276"/>
    </row>
    <row r="14774" spans="19:23">
      <c r="S14774" s="275"/>
      <c r="T14774" s="274"/>
      <c r="W14774" s="276"/>
    </row>
    <row r="14775" spans="19:23">
      <c r="S14775" s="275"/>
      <c r="T14775" s="274"/>
      <c r="W14775" s="276"/>
    </row>
    <row r="14776" spans="19:23">
      <c r="S14776" s="275"/>
      <c r="T14776" s="274"/>
      <c r="W14776" s="276"/>
    </row>
    <row r="14777" spans="19:23">
      <c r="S14777" s="275"/>
      <c r="T14777" s="274"/>
      <c r="W14777" s="276"/>
    </row>
    <row r="14778" spans="19:23">
      <c r="S14778" s="275"/>
      <c r="T14778" s="274"/>
      <c r="W14778" s="276"/>
    </row>
    <row r="14779" spans="19:23">
      <c r="S14779" s="275"/>
      <c r="T14779" s="274"/>
      <c r="W14779" s="276"/>
    </row>
    <row r="14780" spans="19:23">
      <c r="S14780" s="275"/>
      <c r="T14780" s="274"/>
      <c r="W14780" s="276"/>
    </row>
    <row r="14781" spans="19:23">
      <c r="S14781" s="275"/>
      <c r="T14781" s="274"/>
      <c r="W14781" s="276"/>
    </row>
    <row r="14782" spans="19:23">
      <c r="S14782" s="275"/>
      <c r="T14782" s="274"/>
      <c r="W14782" s="276"/>
    </row>
    <row r="14783" spans="19:23">
      <c r="S14783" s="275"/>
      <c r="T14783" s="274"/>
      <c r="W14783" s="276"/>
    </row>
    <row r="14784" spans="19:23">
      <c r="S14784" s="275"/>
      <c r="T14784" s="274"/>
      <c r="W14784" s="276"/>
    </row>
    <row r="14785" spans="19:23">
      <c r="S14785" s="275"/>
      <c r="T14785" s="274"/>
      <c r="W14785" s="276"/>
    </row>
    <row r="14786" spans="19:23">
      <c r="S14786" s="275"/>
      <c r="T14786" s="274"/>
      <c r="W14786" s="276"/>
    </row>
    <row r="14787" spans="19:23">
      <c r="S14787" s="275"/>
      <c r="T14787" s="274"/>
      <c r="W14787" s="276"/>
    </row>
    <row r="14788" spans="19:23">
      <c r="S14788" s="275"/>
      <c r="T14788" s="274"/>
      <c r="W14788" s="276"/>
    </row>
    <row r="14789" spans="19:23">
      <c r="S14789" s="275"/>
      <c r="T14789" s="274"/>
      <c r="W14789" s="276"/>
    </row>
    <row r="14790" spans="19:23">
      <c r="S14790" s="275"/>
      <c r="T14790" s="274"/>
      <c r="W14790" s="276"/>
    </row>
    <row r="14791" spans="19:23">
      <c r="S14791" s="275"/>
      <c r="T14791" s="274"/>
      <c r="W14791" s="276"/>
    </row>
    <row r="14792" spans="19:23">
      <c r="S14792" s="275"/>
      <c r="T14792" s="274"/>
      <c r="W14792" s="276"/>
    </row>
    <row r="14793" spans="19:23">
      <c r="S14793" s="275"/>
      <c r="T14793" s="274"/>
      <c r="W14793" s="276"/>
    </row>
    <row r="14794" spans="19:23">
      <c r="S14794" s="275"/>
      <c r="T14794" s="274"/>
      <c r="W14794" s="276"/>
    </row>
    <row r="14795" spans="19:23">
      <c r="S14795" s="275"/>
      <c r="T14795" s="274"/>
      <c r="W14795" s="276"/>
    </row>
    <row r="14796" spans="19:23">
      <c r="S14796" s="275"/>
      <c r="T14796" s="274"/>
      <c r="W14796" s="276"/>
    </row>
    <row r="14797" spans="19:23">
      <c r="S14797" s="275"/>
      <c r="T14797" s="274"/>
      <c r="W14797" s="276"/>
    </row>
    <row r="14798" spans="19:23">
      <c r="S14798" s="275"/>
      <c r="T14798" s="274"/>
      <c r="W14798" s="276"/>
    </row>
    <row r="14799" spans="19:23">
      <c r="S14799" s="275"/>
      <c r="T14799" s="274"/>
      <c r="W14799" s="276"/>
    </row>
    <row r="14800" spans="19:23">
      <c r="S14800" s="275"/>
      <c r="T14800" s="274"/>
      <c r="W14800" s="276"/>
    </row>
    <row r="14801" spans="19:23">
      <c r="S14801" s="275"/>
      <c r="T14801" s="274"/>
      <c r="W14801" s="276"/>
    </row>
    <row r="14802" spans="19:23">
      <c r="S14802" s="275"/>
      <c r="T14802" s="274"/>
      <c r="W14802" s="276"/>
    </row>
    <row r="14803" spans="19:23">
      <c r="S14803" s="275"/>
      <c r="T14803" s="274"/>
      <c r="W14803" s="276"/>
    </row>
    <row r="14804" spans="19:23">
      <c r="S14804" s="275"/>
      <c r="T14804" s="274"/>
      <c r="W14804" s="276"/>
    </row>
    <row r="14805" spans="19:23">
      <c r="S14805" s="275"/>
      <c r="T14805" s="274"/>
      <c r="W14805" s="276"/>
    </row>
    <row r="14806" spans="19:23">
      <c r="S14806" s="275"/>
      <c r="T14806" s="274"/>
      <c r="W14806" s="276"/>
    </row>
    <row r="14807" spans="19:23">
      <c r="S14807" s="275"/>
      <c r="T14807" s="274"/>
      <c r="W14807" s="276"/>
    </row>
    <row r="14808" spans="19:23">
      <c r="S14808" s="275"/>
      <c r="T14808" s="274"/>
      <c r="W14808" s="276"/>
    </row>
    <row r="14809" spans="19:23">
      <c r="S14809" s="275"/>
      <c r="T14809" s="274"/>
      <c r="W14809" s="276"/>
    </row>
    <row r="14810" spans="19:23">
      <c r="S14810" s="275"/>
      <c r="T14810" s="274"/>
      <c r="W14810" s="276"/>
    </row>
    <row r="14811" spans="19:23">
      <c r="S14811" s="275"/>
      <c r="T14811" s="274"/>
      <c r="W14811" s="276"/>
    </row>
    <row r="14812" spans="19:23">
      <c r="S14812" s="275"/>
      <c r="T14812" s="274"/>
      <c r="W14812" s="276"/>
    </row>
    <row r="14813" spans="19:23">
      <c r="S14813" s="275"/>
      <c r="T14813" s="274"/>
      <c r="W14813" s="276"/>
    </row>
    <row r="14814" spans="19:23">
      <c r="S14814" s="275"/>
      <c r="T14814" s="274"/>
      <c r="W14814" s="276"/>
    </row>
    <row r="14815" spans="19:23">
      <c r="S14815" s="275"/>
      <c r="T14815" s="274"/>
      <c r="W14815" s="276"/>
    </row>
    <row r="14816" spans="19:23">
      <c r="S14816" s="275"/>
      <c r="T14816" s="274"/>
      <c r="W14816" s="276"/>
    </row>
    <row r="14817" spans="19:23">
      <c r="S14817" s="275"/>
      <c r="T14817" s="274"/>
      <c r="W14817" s="276"/>
    </row>
    <row r="14818" spans="19:23">
      <c r="S14818" s="275"/>
      <c r="T14818" s="274"/>
      <c r="W14818" s="276"/>
    </row>
    <row r="14819" spans="19:23">
      <c r="S14819" s="275"/>
      <c r="T14819" s="274"/>
      <c r="W14819" s="276"/>
    </row>
    <row r="14820" spans="19:23">
      <c r="S14820" s="275"/>
      <c r="T14820" s="274"/>
      <c r="W14820" s="276"/>
    </row>
    <row r="14821" spans="19:23">
      <c r="S14821" s="275"/>
      <c r="T14821" s="274"/>
      <c r="W14821" s="276"/>
    </row>
    <row r="14822" spans="19:23">
      <c r="S14822" s="275"/>
      <c r="T14822" s="274"/>
      <c r="W14822" s="276"/>
    </row>
    <row r="14823" spans="19:23">
      <c r="S14823" s="275"/>
      <c r="T14823" s="274"/>
      <c r="W14823" s="276"/>
    </row>
    <row r="14824" spans="19:23">
      <c r="S14824" s="275"/>
      <c r="T14824" s="274"/>
      <c r="W14824" s="276"/>
    </row>
    <row r="14825" spans="19:23">
      <c r="S14825" s="275"/>
      <c r="T14825" s="274"/>
      <c r="W14825" s="276"/>
    </row>
    <row r="14826" spans="19:23">
      <c r="S14826" s="275"/>
      <c r="T14826" s="274"/>
      <c r="W14826" s="276"/>
    </row>
    <row r="14827" spans="19:23">
      <c r="S14827" s="275"/>
      <c r="T14827" s="274"/>
      <c r="W14827" s="276"/>
    </row>
    <row r="14828" spans="19:23">
      <c r="S14828" s="275"/>
      <c r="T14828" s="274"/>
      <c r="W14828" s="276"/>
    </row>
    <row r="14829" spans="19:23">
      <c r="S14829" s="275"/>
      <c r="T14829" s="274"/>
      <c r="W14829" s="276"/>
    </row>
    <row r="14830" spans="19:23">
      <c r="S14830" s="275"/>
      <c r="T14830" s="274"/>
      <c r="W14830" s="276"/>
    </row>
    <row r="14831" spans="19:23">
      <c r="S14831" s="275"/>
      <c r="T14831" s="274"/>
      <c r="W14831" s="276"/>
    </row>
    <row r="14832" spans="19:23">
      <c r="S14832" s="275"/>
      <c r="T14832" s="274"/>
      <c r="W14832" s="276"/>
    </row>
    <row r="14833" spans="19:23">
      <c r="S14833" s="275"/>
      <c r="T14833" s="274"/>
      <c r="W14833" s="276"/>
    </row>
    <row r="14834" spans="19:23">
      <c r="S14834" s="275"/>
      <c r="T14834" s="274"/>
      <c r="W14834" s="276"/>
    </row>
    <row r="14835" spans="19:23">
      <c r="S14835" s="275"/>
      <c r="T14835" s="274"/>
      <c r="W14835" s="276"/>
    </row>
    <row r="14836" spans="19:23">
      <c r="S14836" s="275"/>
      <c r="T14836" s="274"/>
      <c r="W14836" s="276"/>
    </row>
    <row r="14837" spans="19:23">
      <c r="S14837" s="275"/>
      <c r="T14837" s="274"/>
      <c r="W14837" s="276"/>
    </row>
    <row r="14838" spans="19:23">
      <c r="S14838" s="275"/>
      <c r="T14838" s="274"/>
      <c r="W14838" s="276"/>
    </row>
    <row r="14839" spans="19:23">
      <c r="S14839" s="275"/>
      <c r="T14839" s="274"/>
      <c r="W14839" s="276"/>
    </row>
    <row r="14840" spans="19:23">
      <c r="S14840" s="275"/>
      <c r="T14840" s="274"/>
      <c r="W14840" s="276"/>
    </row>
    <row r="14841" spans="19:23">
      <c r="S14841" s="275"/>
      <c r="T14841" s="274"/>
      <c r="W14841" s="276"/>
    </row>
    <row r="14842" spans="19:23">
      <c r="S14842" s="275"/>
      <c r="T14842" s="274"/>
      <c r="W14842" s="276"/>
    </row>
    <row r="14843" spans="19:23">
      <c r="S14843" s="275"/>
      <c r="T14843" s="274"/>
      <c r="W14843" s="276"/>
    </row>
    <row r="14844" spans="19:23">
      <c r="S14844" s="275"/>
      <c r="T14844" s="274"/>
      <c r="W14844" s="276"/>
    </row>
    <row r="14845" spans="19:23">
      <c r="S14845" s="275"/>
      <c r="T14845" s="274"/>
      <c r="W14845" s="276"/>
    </row>
    <row r="14846" spans="19:23">
      <c r="S14846" s="275"/>
      <c r="T14846" s="274"/>
      <c r="W14846" s="276"/>
    </row>
    <row r="14847" spans="19:23">
      <c r="S14847" s="275"/>
      <c r="T14847" s="274"/>
      <c r="W14847" s="276"/>
    </row>
    <row r="14848" spans="19:23">
      <c r="S14848" s="275"/>
      <c r="T14848" s="274"/>
      <c r="W14848" s="276"/>
    </row>
    <row r="14849" spans="19:23">
      <c r="S14849" s="275"/>
      <c r="T14849" s="274"/>
      <c r="W14849" s="276"/>
    </row>
    <row r="14850" spans="19:23">
      <c r="S14850" s="275"/>
      <c r="T14850" s="274"/>
      <c r="W14850" s="276"/>
    </row>
    <row r="14851" spans="19:23">
      <c r="S14851" s="275"/>
      <c r="T14851" s="274"/>
      <c r="W14851" s="276"/>
    </row>
    <row r="14852" spans="19:23">
      <c r="S14852" s="275"/>
      <c r="T14852" s="274"/>
      <c r="W14852" s="276"/>
    </row>
    <row r="14853" spans="19:23">
      <c r="S14853" s="275"/>
      <c r="T14853" s="274"/>
      <c r="W14853" s="276"/>
    </row>
    <row r="14854" spans="19:23">
      <c r="S14854" s="275"/>
      <c r="T14854" s="274"/>
      <c r="W14854" s="276"/>
    </row>
    <row r="14855" spans="19:23">
      <c r="S14855" s="275"/>
      <c r="T14855" s="274"/>
      <c r="W14855" s="276"/>
    </row>
    <row r="14856" spans="19:23">
      <c r="S14856" s="275"/>
      <c r="T14856" s="274"/>
      <c r="W14856" s="276"/>
    </row>
    <row r="14857" spans="19:23">
      <c r="S14857" s="275"/>
      <c r="T14857" s="274"/>
      <c r="W14857" s="276"/>
    </row>
    <row r="14858" spans="19:23">
      <c r="S14858" s="275"/>
      <c r="T14858" s="274"/>
      <c r="W14858" s="276"/>
    </row>
    <row r="14859" spans="19:23">
      <c r="S14859" s="275"/>
      <c r="T14859" s="274"/>
      <c r="W14859" s="276"/>
    </row>
    <row r="14860" spans="19:23">
      <c r="S14860" s="275"/>
      <c r="T14860" s="274"/>
      <c r="W14860" s="276"/>
    </row>
    <row r="14861" spans="19:23">
      <c r="S14861" s="275"/>
      <c r="T14861" s="274"/>
      <c r="W14861" s="276"/>
    </row>
    <row r="14862" spans="19:23">
      <c r="S14862" s="275"/>
      <c r="T14862" s="274"/>
      <c r="W14862" s="276"/>
    </row>
    <row r="14863" spans="19:23">
      <c r="S14863" s="275"/>
      <c r="T14863" s="274"/>
      <c r="W14863" s="276"/>
    </row>
    <row r="14864" spans="19:23">
      <c r="S14864" s="275"/>
      <c r="T14864" s="274"/>
      <c r="W14864" s="276"/>
    </row>
    <row r="14865" spans="19:23">
      <c r="S14865" s="275"/>
      <c r="T14865" s="274"/>
      <c r="W14865" s="276"/>
    </row>
    <row r="14866" spans="19:23">
      <c r="S14866" s="275"/>
      <c r="T14866" s="274"/>
      <c r="W14866" s="276"/>
    </row>
    <row r="14867" spans="19:23">
      <c r="S14867" s="275"/>
      <c r="T14867" s="274"/>
      <c r="W14867" s="276"/>
    </row>
    <row r="14868" spans="19:23">
      <c r="S14868" s="275"/>
      <c r="T14868" s="274"/>
      <c r="W14868" s="276"/>
    </row>
    <row r="14869" spans="19:23">
      <c r="S14869" s="275"/>
      <c r="T14869" s="274"/>
      <c r="W14869" s="276"/>
    </row>
    <row r="14870" spans="19:23">
      <c r="S14870" s="275"/>
      <c r="T14870" s="274"/>
      <c r="W14870" s="276"/>
    </row>
    <row r="14871" spans="19:23">
      <c r="S14871" s="275"/>
      <c r="T14871" s="274"/>
      <c r="W14871" s="276"/>
    </row>
    <row r="14872" spans="19:23">
      <c r="S14872" s="275"/>
      <c r="T14872" s="274"/>
      <c r="W14872" s="276"/>
    </row>
    <row r="14873" spans="19:23">
      <c r="S14873" s="275"/>
      <c r="T14873" s="274"/>
      <c r="W14873" s="276"/>
    </row>
    <row r="14874" spans="19:23">
      <c r="S14874" s="275"/>
      <c r="T14874" s="274"/>
      <c r="W14874" s="276"/>
    </row>
    <row r="14875" spans="19:23">
      <c r="S14875" s="275"/>
      <c r="T14875" s="274"/>
      <c r="W14875" s="276"/>
    </row>
    <row r="14876" spans="19:23">
      <c r="S14876" s="275"/>
      <c r="T14876" s="274"/>
      <c r="W14876" s="276"/>
    </row>
    <row r="14877" spans="19:23">
      <c r="S14877" s="275"/>
      <c r="T14877" s="274"/>
      <c r="W14877" s="276"/>
    </row>
    <row r="14878" spans="19:23">
      <c r="S14878" s="275"/>
      <c r="T14878" s="274"/>
      <c r="W14878" s="276"/>
    </row>
    <row r="14879" spans="19:23">
      <c r="S14879" s="275"/>
      <c r="T14879" s="274"/>
      <c r="W14879" s="276"/>
    </row>
    <row r="14880" spans="19:23">
      <c r="S14880" s="275"/>
      <c r="T14880" s="274"/>
      <c r="W14880" s="276"/>
    </row>
    <row r="14881" spans="19:23">
      <c r="S14881" s="275"/>
      <c r="T14881" s="274"/>
      <c r="W14881" s="276"/>
    </row>
    <row r="14882" spans="19:23">
      <c r="S14882" s="275"/>
      <c r="T14882" s="274"/>
      <c r="W14882" s="276"/>
    </row>
    <row r="14883" spans="19:23">
      <c r="S14883" s="275"/>
      <c r="T14883" s="274"/>
      <c r="W14883" s="276"/>
    </row>
    <row r="14884" spans="19:23">
      <c r="S14884" s="275"/>
      <c r="T14884" s="274"/>
      <c r="W14884" s="276"/>
    </row>
    <row r="14885" spans="19:23">
      <c r="S14885" s="275"/>
      <c r="T14885" s="274"/>
      <c r="W14885" s="276"/>
    </row>
    <row r="14886" spans="19:23">
      <c r="S14886" s="275"/>
      <c r="T14886" s="274"/>
      <c r="W14886" s="276"/>
    </row>
    <row r="14887" spans="19:23">
      <c r="S14887" s="275"/>
      <c r="T14887" s="274"/>
      <c r="W14887" s="276"/>
    </row>
    <row r="14888" spans="19:23">
      <c r="S14888" s="275"/>
      <c r="T14888" s="274"/>
      <c r="W14888" s="276"/>
    </row>
    <row r="14889" spans="19:23">
      <c r="S14889" s="275"/>
      <c r="T14889" s="274"/>
      <c r="W14889" s="276"/>
    </row>
    <row r="14890" spans="19:23">
      <c r="S14890" s="275"/>
      <c r="T14890" s="274"/>
      <c r="W14890" s="276"/>
    </row>
    <row r="14891" spans="19:23">
      <c r="S14891" s="275"/>
      <c r="T14891" s="274"/>
      <c r="W14891" s="276"/>
    </row>
    <row r="14892" spans="19:23">
      <c r="S14892" s="275"/>
      <c r="T14892" s="274"/>
      <c r="W14892" s="276"/>
    </row>
    <row r="14893" spans="19:23">
      <c r="S14893" s="275"/>
      <c r="T14893" s="274"/>
      <c r="W14893" s="276"/>
    </row>
    <row r="14894" spans="19:23">
      <c r="S14894" s="275"/>
      <c r="T14894" s="274"/>
      <c r="W14894" s="276"/>
    </row>
    <row r="14895" spans="19:23">
      <c r="S14895" s="275"/>
      <c r="T14895" s="274"/>
      <c r="W14895" s="276"/>
    </row>
    <row r="14896" spans="19:23">
      <c r="S14896" s="275"/>
      <c r="T14896" s="274"/>
      <c r="W14896" s="276"/>
    </row>
    <row r="14897" spans="19:23">
      <c r="S14897" s="275"/>
      <c r="T14897" s="274"/>
      <c r="W14897" s="276"/>
    </row>
    <row r="14898" spans="19:23">
      <c r="S14898" s="275"/>
      <c r="T14898" s="274"/>
      <c r="W14898" s="276"/>
    </row>
    <row r="14899" spans="19:23">
      <c r="S14899" s="275"/>
      <c r="T14899" s="274"/>
      <c r="W14899" s="276"/>
    </row>
    <row r="14900" spans="19:23">
      <c r="S14900" s="275"/>
      <c r="T14900" s="274"/>
      <c r="W14900" s="276"/>
    </row>
    <row r="14901" spans="19:23">
      <c r="S14901" s="275"/>
      <c r="T14901" s="274"/>
      <c r="W14901" s="276"/>
    </row>
    <row r="14902" spans="19:23">
      <c r="S14902" s="275"/>
      <c r="T14902" s="274"/>
      <c r="W14902" s="276"/>
    </row>
    <row r="14903" spans="19:23">
      <c r="S14903" s="275"/>
      <c r="T14903" s="274"/>
      <c r="W14903" s="276"/>
    </row>
    <row r="14904" spans="19:23">
      <c r="S14904" s="275"/>
      <c r="T14904" s="274"/>
      <c r="W14904" s="276"/>
    </row>
    <row r="14905" spans="19:23">
      <c r="S14905" s="275"/>
      <c r="T14905" s="274"/>
      <c r="W14905" s="276"/>
    </row>
    <row r="14906" spans="19:23">
      <c r="S14906" s="275"/>
      <c r="T14906" s="274"/>
      <c r="W14906" s="276"/>
    </row>
    <row r="14907" spans="19:23">
      <c r="S14907" s="275"/>
      <c r="T14907" s="274"/>
      <c r="W14907" s="276"/>
    </row>
    <row r="14908" spans="19:23">
      <c r="S14908" s="275"/>
      <c r="T14908" s="274"/>
      <c r="W14908" s="276"/>
    </row>
    <row r="14909" spans="19:23">
      <c r="S14909" s="275"/>
      <c r="T14909" s="274"/>
      <c r="W14909" s="276"/>
    </row>
    <row r="14910" spans="19:23">
      <c r="S14910" s="275"/>
      <c r="T14910" s="274"/>
      <c r="W14910" s="276"/>
    </row>
    <row r="14911" spans="19:23">
      <c r="S14911" s="275"/>
      <c r="T14911" s="274"/>
      <c r="W14911" s="276"/>
    </row>
    <row r="14912" spans="19:23">
      <c r="S14912" s="275"/>
      <c r="T14912" s="274"/>
      <c r="W14912" s="276"/>
    </row>
    <row r="14913" spans="19:23">
      <c r="S14913" s="275"/>
      <c r="T14913" s="274"/>
      <c r="W14913" s="276"/>
    </row>
    <row r="14914" spans="19:23">
      <c r="S14914" s="275"/>
      <c r="T14914" s="274"/>
      <c r="W14914" s="276"/>
    </row>
    <row r="14915" spans="19:23">
      <c r="S14915" s="275"/>
      <c r="T14915" s="274"/>
      <c r="W14915" s="276"/>
    </row>
    <row r="14916" spans="19:23">
      <c r="S14916" s="275"/>
      <c r="T14916" s="274"/>
      <c r="W14916" s="276"/>
    </row>
    <row r="14917" spans="19:23">
      <c r="S14917" s="275"/>
      <c r="T14917" s="274"/>
      <c r="W14917" s="276"/>
    </row>
    <row r="14918" spans="19:23">
      <c r="S14918" s="275"/>
      <c r="T14918" s="274"/>
      <c r="W14918" s="276"/>
    </row>
    <row r="14919" spans="19:23">
      <c r="S14919" s="275"/>
      <c r="T14919" s="274"/>
      <c r="W14919" s="276"/>
    </row>
    <row r="14920" spans="19:23">
      <c r="S14920" s="275"/>
      <c r="T14920" s="274"/>
      <c r="W14920" s="276"/>
    </row>
    <row r="14921" spans="19:23">
      <c r="S14921" s="275"/>
      <c r="T14921" s="274"/>
      <c r="W14921" s="276"/>
    </row>
    <row r="14922" spans="19:23">
      <c r="S14922" s="275"/>
      <c r="T14922" s="274"/>
      <c r="W14922" s="276"/>
    </row>
    <row r="14923" spans="19:23">
      <c r="S14923" s="275"/>
      <c r="T14923" s="274"/>
      <c r="W14923" s="276"/>
    </row>
    <row r="14924" spans="19:23">
      <c r="S14924" s="275"/>
      <c r="T14924" s="274"/>
      <c r="W14924" s="276"/>
    </row>
    <row r="14925" spans="19:23">
      <c r="S14925" s="275"/>
      <c r="T14925" s="274"/>
      <c r="W14925" s="276"/>
    </row>
    <row r="14926" spans="19:23">
      <c r="S14926" s="275"/>
      <c r="T14926" s="274"/>
      <c r="W14926" s="276"/>
    </row>
    <row r="14927" spans="19:23">
      <c r="S14927" s="275"/>
      <c r="T14927" s="274"/>
      <c r="W14927" s="276"/>
    </row>
    <row r="14928" spans="19:23">
      <c r="S14928" s="275"/>
      <c r="T14928" s="274"/>
      <c r="W14928" s="276"/>
    </row>
    <row r="14929" spans="19:23">
      <c r="S14929" s="275"/>
      <c r="T14929" s="274"/>
      <c r="W14929" s="276"/>
    </row>
    <row r="14930" spans="19:23">
      <c r="S14930" s="275"/>
      <c r="T14930" s="274"/>
      <c r="W14930" s="276"/>
    </row>
    <row r="14931" spans="19:23">
      <c r="S14931" s="275"/>
      <c r="T14931" s="274"/>
      <c r="W14931" s="276"/>
    </row>
    <row r="14932" spans="19:23">
      <c r="S14932" s="275"/>
      <c r="T14932" s="274"/>
      <c r="W14932" s="276"/>
    </row>
    <row r="14933" spans="19:23">
      <c r="S14933" s="275"/>
      <c r="T14933" s="274"/>
      <c r="W14933" s="276"/>
    </row>
    <row r="14934" spans="19:23">
      <c r="S14934" s="275"/>
      <c r="T14934" s="274"/>
      <c r="W14934" s="276"/>
    </row>
    <row r="14935" spans="19:23">
      <c r="S14935" s="275"/>
      <c r="T14935" s="274"/>
      <c r="W14935" s="276"/>
    </row>
    <row r="14936" spans="19:23">
      <c r="S14936" s="275"/>
      <c r="T14936" s="274"/>
      <c r="W14936" s="276"/>
    </row>
    <row r="14937" spans="19:23">
      <c r="S14937" s="275"/>
      <c r="T14937" s="274"/>
      <c r="W14937" s="276"/>
    </row>
    <row r="14938" spans="19:23">
      <c r="S14938" s="275"/>
      <c r="T14938" s="274"/>
      <c r="W14938" s="276"/>
    </row>
    <row r="14939" spans="19:23">
      <c r="S14939" s="275"/>
      <c r="T14939" s="274"/>
      <c r="W14939" s="276"/>
    </row>
    <row r="14940" spans="19:23">
      <c r="S14940" s="275"/>
      <c r="T14940" s="274"/>
      <c r="W14940" s="276"/>
    </row>
    <row r="14941" spans="19:23">
      <c r="S14941" s="275"/>
      <c r="T14941" s="274"/>
      <c r="W14941" s="276"/>
    </row>
    <row r="14942" spans="19:23">
      <c r="S14942" s="275"/>
      <c r="T14942" s="274"/>
      <c r="W14942" s="276"/>
    </row>
    <row r="14943" spans="19:23">
      <c r="S14943" s="275"/>
      <c r="T14943" s="274"/>
      <c r="W14943" s="276"/>
    </row>
    <row r="14944" spans="19:23">
      <c r="S14944" s="275"/>
      <c r="T14944" s="274"/>
      <c r="W14944" s="276"/>
    </row>
    <row r="14945" spans="19:23">
      <c r="S14945" s="275"/>
      <c r="T14945" s="274"/>
      <c r="W14945" s="276"/>
    </row>
    <row r="14946" spans="19:23">
      <c r="S14946" s="275"/>
      <c r="T14946" s="274"/>
      <c r="W14946" s="276"/>
    </row>
    <row r="14947" spans="19:23">
      <c r="S14947" s="275"/>
      <c r="T14947" s="274"/>
      <c r="W14947" s="276"/>
    </row>
    <row r="14948" spans="19:23">
      <c r="S14948" s="275"/>
      <c r="T14948" s="274"/>
      <c r="W14948" s="276"/>
    </row>
    <row r="14949" spans="19:23">
      <c r="S14949" s="275"/>
      <c r="T14949" s="274"/>
      <c r="W14949" s="276"/>
    </row>
    <row r="14950" spans="19:23">
      <c r="S14950" s="275"/>
      <c r="T14950" s="274"/>
      <c r="W14950" s="276"/>
    </row>
    <row r="14951" spans="19:23">
      <c r="S14951" s="275"/>
      <c r="T14951" s="274"/>
      <c r="W14951" s="276"/>
    </row>
    <row r="14952" spans="19:23">
      <c r="S14952" s="275"/>
      <c r="T14952" s="274"/>
      <c r="W14952" s="276"/>
    </row>
    <row r="14953" spans="19:23">
      <c r="S14953" s="275"/>
      <c r="T14953" s="274"/>
      <c r="W14953" s="276"/>
    </row>
    <row r="14954" spans="19:23">
      <c r="S14954" s="275"/>
      <c r="T14954" s="274"/>
      <c r="W14954" s="276"/>
    </row>
    <row r="14955" spans="19:23">
      <c r="S14955" s="275"/>
      <c r="T14955" s="274"/>
      <c r="W14955" s="276"/>
    </row>
    <row r="14956" spans="19:23">
      <c r="S14956" s="275"/>
      <c r="T14956" s="274"/>
      <c r="W14956" s="276"/>
    </row>
    <row r="14957" spans="19:23">
      <c r="S14957" s="275"/>
      <c r="T14957" s="274"/>
      <c r="W14957" s="276"/>
    </row>
    <row r="14958" spans="19:23">
      <c r="S14958" s="275"/>
      <c r="T14958" s="274"/>
      <c r="W14958" s="276"/>
    </row>
    <row r="14959" spans="19:23">
      <c r="S14959" s="275"/>
      <c r="T14959" s="274"/>
      <c r="W14959" s="276"/>
    </row>
    <row r="14960" spans="19:23">
      <c r="S14960" s="275"/>
      <c r="T14960" s="274"/>
      <c r="W14960" s="276"/>
    </row>
    <row r="14961" spans="19:23">
      <c r="S14961" s="275"/>
      <c r="T14961" s="274"/>
      <c r="W14961" s="276"/>
    </row>
    <row r="14962" spans="19:23">
      <c r="S14962" s="275"/>
      <c r="T14962" s="274"/>
      <c r="W14962" s="276"/>
    </row>
    <row r="14963" spans="19:23">
      <c r="S14963" s="275"/>
      <c r="T14963" s="274"/>
      <c r="W14963" s="276"/>
    </row>
    <row r="14964" spans="19:23">
      <c r="S14964" s="275"/>
      <c r="T14964" s="274"/>
      <c r="W14964" s="276"/>
    </row>
    <row r="14965" spans="19:23">
      <c r="S14965" s="275"/>
      <c r="T14965" s="274"/>
      <c r="W14965" s="276"/>
    </row>
    <row r="14966" spans="19:23">
      <c r="S14966" s="275"/>
      <c r="T14966" s="274"/>
      <c r="W14966" s="276"/>
    </row>
    <row r="14967" spans="19:23">
      <c r="S14967" s="275"/>
      <c r="T14967" s="274"/>
      <c r="W14967" s="276"/>
    </row>
    <row r="14968" spans="19:23">
      <c r="S14968" s="275"/>
      <c r="T14968" s="274"/>
      <c r="W14968" s="276"/>
    </row>
    <row r="14969" spans="19:23">
      <c r="S14969" s="275"/>
      <c r="T14969" s="274"/>
      <c r="W14969" s="276"/>
    </row>
    <row r="14970" spans="19:23">
      <c r="S14970" s="275"/>
      <c r="T14970" s="274"/>
      <c r="W14970" s="276"/>
    </row>
    <row r="14971" spans="19:23">
      <c r="S14971" s="275"/>
      <c r="T14971" s="274"/>
      <c r="W14971" s="276"/>
    </row>
    <row r="14972" spans="19:23">
      <c r="S14972" s="275"/>
      <c r="T14972" s="274"/>
      <c r="W14972" s="276"/>
    </row>
    <row r="14973" spans="19:23">
      <c r="S14973" s="275"/>
      <c r="T14973" s="274"/>
      <c r="W14973" s="276"/>
    </row>
    <row r="14974" spans="19:23">
      <c r="S14974" s="275"/>
      <c r="T14974" s="274"/>
      <c r="W14974" s="276"/>
    </row>
    <row r="14975" spans="19:23">
      <c r="S14975" s="275"/>
      <c r="T14975" s="274"/>
      <c r="W14975" s="276"/>
    </row>
    <row r="14976" spans="19:23">
      <c r="S14976" s="275"/>
      <c r="T14976" s="274"/>
      <c r="W14976" s="276"/>
    </row>
    <row r="14977" spans="19:23">
      <c r="S14977" s="275"/>
      <c r="T14977" s="274"/>
      <c r="W14977" s="276"/>
    </row>
    <row r="14978" spans="19:23">
      <c r="S14978" s="275"/>
      <c r="T14978" s="274"/>
      <c r="W14978" s="276"/>
    </row>
    <row r="14979" spans="19:23">
      <c r="S14979" s="275"/>
      <c r="T14979" s="274"/>
      <c r="W14979" s="276"/>
    </row>
    <row r="14980" spans="19:23">
      <c r="S14980" s="275"/>
      <c r="T14980" s="274"/>
      <c r="W14980" s="276"/>
    </row>
    <row r="14981" spans="19:23">
      <c r="S14981" s="275"/>
      <c r="T14981" s="274"/>
      <c r="W14981" s="276"/>
    </row>
    <row r="14982" spans="19:23">
      <c r="S14982" s="275"/>
      <c r="T14982" s="274"/>
      <c r="W14982" s="276"/>
    </row>
    <row r="14983" spans="19:23">
      <c r="S14983" s="275"/>
      <c r="T14983" s="274"/>
      <c r="W14983" s="276"/>
    </row>
    <row r="14984" spans="19:23">
      <c r="S14984" s="275"/>
      <c r="T14984" s="274"/>
      <c r="W14984" s="276"/>
    </row>
    <row r="14985" spans="19:23">
      <c r="S14985" s="275"/>
      <c r="T14985" s="274"/>
      <c r="W14985" s="276"/>
    </row>
    <row r="14986" spans="19:23">
      <c r="S14986" s="275"/>
      <c r="T14986" s="274"/>
      <c r="W14986" s="276"/>
    </row>
    <row r="14987" spans="19:23">
      <c r="S14987" s="275"/>
      <c r="T14987" s="274"/>
      <c r="W14987" s="276"/>
    </row>
    <row r="14988" spans="19:23">
      <c r="S14988" s="275"/>
      <c r="T14988" s="274"/>
      <c r="W14988" s="276"/>
    </row>
    <row r="14989" spans="19:23">
      <c r="S14989" s="275"/>
      <c r="T14989" s="274"/>
      <c r="W14989" s="276"/>
    </row>
    <row r="14990" spans="19:23">
      <c r="S14990" s="275"/>
      <c r="T14990" s="274"/>
      <c r="W14990" s="276"/>
    </row>
    <row r="14991" spans="19:23">
      <c r="S14991" s="275"/>
      <c r="T14991" s="274"/>
      <c r="W14991" s="276"/>
    </row>
    <row r="14992" spans="19:23">
      <c r="S14992" s="275"/>
      <c r="T14992" s="274"/>
      <c r="W14992" s="276"/>
    </row>
    <row r="14993" spans="19:23">
      <c r="S14993" s="275"/>
      <c r="T14993" s="274"/>
      <c r="W14993" s="276"/>
    </row>
    <row r="14994" spans="19:23">
      <c r="S14994" s="275"/>
      <c r="T14994" s="274"/>
      <c r="W14994" s="276"/>
    </row>
    <row r="14995" spans="19:23">
      <c r="S14995" s="275"/>
      <c r="T14995" s="274"/>
      <c r="W14995" s="276"/>
    </row>
    <row r="14996" spans="19:23">
      <c r="S14996" s="275"/>
      <c r="T14996" s="274"/>
      <c r="W14996" s="276"/>
    </row>
    <row r="14997" spans="19:23">
      <c r="S14997" s="275"/>
      <c r="T14997" s="274"/>
      <c r="W14997" s="276"/>
    </row>
    <row r="14998" spans="19:23">
      <c r="S14998" s="275"/>
      <c r="T14998" s="274"/>
      <c r="W14998" s="276"/>
    </row>
    <row r="14999" spans="19:23">
      <c r="S14999" s="275"/>
      <c r="T14999" s="274"/>
      <c r="W14999" s="276"/>
    </row>
    <row r="15000" spans="19:23">
      <c r="S15000" s="275"/>
      <c r="T15000" s="274"/>
      <c r="W15000" s="276"/>
    </row>
    <row r="15001" spans="19:23">
      <c r="S15001" s="275"/>
      <c r="T15001" s="274"/>
      <c r="W15001" s="276"/>
    </row>
    <row r="15002" spans="19:23">
      <c r="S15002" s="275"/>
      <c r="T15002" s="274"/>
      <c r="W15002" s="276"/>
    </row>
    <row r="15003" spans="19:23">
      <c r="S15003" s="275"/>
      <c r="T15003" s="274"/>
      <c r="W15003" s="276"/>
    </row>
    <row r="15004" spans="19:23">
      <c r="S15004" s="275"/>
      <c r="T15004" s="274"/>
      <c r="W15004" s="276"/>
    </row>
    <row r="15005" spans="19:23">
      <c r="S15005" s="275"/>
      <c r="T15005" s="274"/>
      <c r="W15005" s="276"/>
    </row>
    <row r="15006" spans="19:23">
      <c r="S15006" s="275"/>
      <c r="T15006" s="274"/>
      <c r="W15006" s="276"/>
    </row>
    <row r="15007" spans="19:23">
      <c r="S15007" s="275"/>
      <c r="T15007" s="274"/>
      <c r="W15007" s="276"/>
    </row>
    <row r="15008" spans="19:23">
      <c r="S15008" s="275"/>
      <c r="T15008" s="274"/>
      <c r="W15008" s="276"/>
    </row>
    <row r="15009" spans="19:23">
      <c r="S15009" s="275"/>
      <c r="T15009" s="274"/>
      <c r="W15009" s="276"/>
    </row>
    <row r="15010" spans="19:23">
      <c r="S15010" s="275"/>
      <c r="T15010" s="274"/>
      <c r="W15010" s="276"/>
    </row>
    <row r="15011" spans="19:23">
      <c r="S15011" s="275"/>
      <c r="T15011" s="274"/>
      <c r="W15011" s="276"/>
    </row>
    <row r="15012" spans="19:23">
      <c r="S15012" s="275"/>
      <c r="T15012" s="274"/>
      <c r="W15012" s="276"/>
    </row>
    <row r="15013" spans="19:23">
      <c r="S15013" s="275"/>
      <c r="T15013" s="274"/>
      <c r="W15013" s="276"/>
    </row>
    <row r="15014" spans="19:23">
      <c r="S15014" s="275"/>
      <c r="T15014" s="274"/>
      <c r="W15014" s="276"/>
    </row>
    <row r="15015" spans="19:23">
      <c r="S15015" s="275"/>
      <c r="T15015" s="274"/>
      <c r="W15015" s="276"/>
    </row>
    <row r="15016" spans="19:23">
      <c r="S15016" s="275"/>
      <c r="T15016" s="274"/>
      <c r="W15016" s="276"/>
    </row>
    <row r="15017" spans="19:23">
      <c r="S15017" s="275"/>
      <c r="T15017" s="274"/>
      <c r="W15017" s="276"/>
    </row>
    <row r="15018" spans="19:23">
      <c r="S15018" s="275"/>
      <c r="T15018" s="274"/>
      <c r="W15018" s="276"/>
    </row>
    <row r="15019" spans="19:23">
      <c r="S15019" s="275"/>
      <c r="T15019" s="274"/>
      <c r="W15019" s="276"/>
    </row>
    <row r="15020" spans="19:23">
      <c r="S15020" s="275"/>
      <c r="T15020" s="274"/>
      <c r="W15020" s="276"/>
    </row>
    <row r="15021" spans="19:23">
      <c r="S15021" s="275"/>
      <c r="T15021" s="274"/>
      <c r="W15021" s="276"/>
    </row>
    <row r="15022" spans="19:23">
      <c r="S15022" s="275"/>
      <c r="T15022" s="274"/>
      <c r="W15022" s="276"/>
    </row>
    <row r="15023" spans="19:23">
      <c r="S15023" s="275"/>
      <c r="T15023" s="274"/>
      <c r="W15023" s="276"/>
    </row>
    <row r="15024" spans="19:23">
      <c r="S15024" s="275"/>
      <c r="T15024" s="274"/>
      <c r="W15024" s="276"/>
    </row>
    <row r="15025" spans="19:23">
      <c r="S15025" s="275"/>
      <c r="T15025" s="274"/>
      <c r="W15025" s="276"/>
    </row>
    <row r="15026" spans="19:23">
      <c r="S15026" s="275"/>
      <c r="T15026" s="274"/>
      <c r="W15026" s="276"/>
    </row>
    <row r="15027" spans="19:23">
      <c r="S15027" s="275"/>
      <c r="T15027" s="274"/>
      <c r="W15027" s="276"/>
    </row>
    <row r="15028" spans="19:23">
      <c r="S15028" s="275"/>
      <c r="T15028" s="274"/>
      <c r="W15028" s="276"/>
    </row>
    <row r="15029" spans="19:23">
      <c r="S15029" s="275"/>
      <c r="T15029" s="274"/>
      <c r="W15029" s="276"/>
    </row>
    <row r="15030" spans="19:23">
      <c r="S15030" s="275"/>
      <c r="T15030" s="274"/>
      <c r="W15030" s="276"/>
    </row>
    <row r="15031" spans="19:23">
      <c r="S15031" s="275"/>
      <c r="T15031" s="274"/>
      <c r="W15031" s="276"/>
    </row>
    <row r="15032" spans="19:23">
      <c r="S15032" s="275"/>
      <c r="T15032" s="274"/>
      <c r="W15032" s="276"/>
    </row>
    <row r="15033" spans="19:23">
      <c r="S15033" s="275"/>
      <c r="T15033" s="274"/>
      <c r="W15033" s="276"/>
    </row>
    <row r="15034" spans="19:23">
      <c r="S15034" s="275"/>
      <c r="T15034" s="274"/>
      <c r="W15034" s="276"/>
    </row>
    <row r="15035" spans="19:23">
      <c r="S15035" s="275"/>
      <c r="T15035" s="274"/>
      <c r="W15035" s="276"/>
    </row>
    <row r="15036" spans="19:23">
      <c r="S15036" s="275"/>
      <c r="T15036" s="274"/>
      <c r="W15036" s="276"/>
    </row>
    <row r="15037" spans="19:23">
      <c r="S15037" s="275"/>
      <c r="T15037" s="274"/>
      <c r="W15037" s="276"/>
    </row>
    <row r="15038" spans="19:23">
      <c r="S15038" s="275"/>
      <c r="T15038" s="274"/>
      <c r="W15038" s="276"/>
    </row>
    <row r="15039" spans="19:23">
      <c r="S15039" s="275"/>
      <c r="T15039" s="274"/>
      <c r="W15039" s="276"/>
    </row>
    <row r="15040" spans="19:23">
      <c r="S15040" s="275"/>
      <c r="T15040" s="274"/>
      <c r="W15040" s="276"/>
    </row>
    <row r="15041" spans="19:23">
      <c r="S15041" s="275"/>
      <c r="T15041" s="274"/>
      <c r="W15041" s="276"/>
    </row>
    <row r="15042" spans="19:23">
      <c r="S15042" s="275"/>
      <c r="T15042" s="274"/>
      <c r="W15042" s="276"/>
    </row>
    <row r="15043" spans="19:23">
      <c r="S15043" s="275"/>
      <c r="T15043" s="274"/>
      <c r="W15043" s="276"/>
    </row>
    <row r="15044" spans="19:23">
      <c r="S15044" s="275"/>
      <c r="T15044" s="274"/>
      <c r="W15044" s="276"/>
    </row>
    <row r="15045" spans="19:23">
      <c r="S15045" s="275"/>
      <c r="T15045" s="274"/>
      <c r="W15045" s="276"/>
    </row>
    <row r="15046" spans="19:23">
      <c r="S15046" s="275"/>
      <c r="T15046" s="274"/>
      <c r="W15046" s="276"/>
    </row>
    <row r="15047" spans="19:23">
      <c r="S15047" s="275"/>
      <c r="T15047" s="274"/>
      <c r="W15047" s="276"/>
    </row>
    <row r="15048" spans="19:23">
      <c r="S15048" s="275"/>
      <c r="T15048" s="274"/>
      <c r="W15048" s="276"/>
    </row>
    <row r="15049" spans="19:23">
      <c r="S15049" s="275"/>
      <c r="T15049" s="274"/>
      <c r="W15049" s="276"/>
    </row>
    <row r="15050" spans="19:23">
      <c r="S15050" s="275"/>
      <c r="T15050" s="274"/>
      <c r="W15050" s="276"/>
    </row>
    <row r="15051" spans="19:23">
      <c r="S15051" s="275"/>
      <c r="T15051" s="274"/>
      <c r="W15051" s="276"/>
    </row>
    <row r="15052" spans="19:23">
      <c r="S15052" s="275"/>
      <c r="T15052" s="274"/>
      <c r="W15052" s="276"/>
    </row>
    <row r="15053" spans="19:23">
      <c r="S15053" s="275"/>
      <c r="T15053" s="274"/>
      <c r="W15053" s="276"/>
    </row>
    <row r="15054" spans="19:23">
      <c r="S15054" s="275"/>
      <c r="T15054" s="274"/>
      <c r="W15054" s="276"/>
    </row>
    <row r="15055" spans="19:23">
      <c r="S15055" s="275"/>
      <c r="T15055" s="274"/>
      <c r="W15055" s="276"/>
    </row>
    <row r="15056" spans="19:23">
      <c r="S15056" s="275"/>
      <c r="T15056" s="274"/>
      <c r="W15056" s="276"/>
    </row>
    <row r="15057" spans="19:23">
      <c r="S15057" s="275"/>
      <c r="T15057" s="274"/>
      <c r="W15057" s="276"/>
    </row>
    <row r="15058" spans="19:23">
      <c r="S15058" s="275"/>
      <c r="T15058" s="274"/>
      <c r="W15058" s="276"/>
    </row>
    <row r="15059" spans="19:23">
      <c r="S15059" s="275"/>
      <c r="T15059" s="274"/>
      <c r="W15059" s="276"/>
    </row>
    <row r="15060" spans="19:23">
      <c r="S15060" s="275"/>
      <c r="T15060" s="274"/>
      <c r="W15060" s="276"/>
    </row>
    <row r="15061" spans="19:23">
      <c r="S15061" s="275"/>
      <c r="T15061" s="274"/>
      <c r="W15061" s="276"/>
    </row>
    <row r="15062" spans="19:23">
      <c r="S15062" s="275"/>
      <c r="T15062" s="274"/>
      <c r="W15062" s="276"/>
    </row>
    <row r="15063" spans="19:23">
      <c r="S15063" s="275"/>
      <c r="T15063" s="274"/>
      <c r="W15063" s="276"/>
    </row>
    <row r="15064" spans="19:23">
      <c r="S15064" s="275"/>
      <c r="T15064" s="274"/>
      <c r="W15064" s="276"/>
    </row>
    <row r="15065" spans="19:23">
      <c r="S15065" s="275"/>
      <c r="T15065" s="274"/>
      <c r="W15065" s="276"/>
    </row>
    <row r="15066" spans="19:23">
      <c r="S15066" s="275"/>
      <c r="T15066" s="274"/>
      <c r="W15066" s="276"/>
    </row>
    <row r="15067" spans="19:23">
      <c r="S15067" s="275"/>
      <c r="T15067" s="274"/>
      <c r="W15067" s="276"/>
    </row>
    <row r="15068" spans="19:23">
      <c r="S15068" s="275"/>
      <c r="T15068" s="274"/>
      <c r="W15068" s="276"/>
    </row>
    <row r="15069" spans="19:23">
      <c r="S15069" s="275"/>
      <c r="T15069" s="274"/>
      <c r="W15069" s="276"/>
    </row>
    <row r="15070" spans="19:23">
      <c r="S15070" s="275"/>
      <c r="T15070" s="274"/>
      <c r="W15070" s="276"/>
    </row>
    <row r="15071" spans="19:23">
      <c r="S15071" s="275"/>
      <c r="T15071" s="274"/>
      <c r="W15071" s="276"/>
    </row>
    <row r="15072" spans="19:23">
      <c r="S15072" s="275"/>
      <c r="T15072" s="274"/>
      <c r="W15072" s="276"/>
    </row>
    <row r="15073" spans="19:23">
      <c r="S15073" s="275"/>
      <c r="T15073" s="274"/>
      <c r="W15073" s="276"/>
    </row>
    <row r="15074" spans="19:23">
      <c r="S15074" s="275"/>
      <c r="T15074" s="274"/>
      <c r="W15074" s="276"/>
    </row>
    <row r="15075" spans="19:23">
      <c r="S15075" s="275"/>
      <c r="T15075" s="274"/>
      <c r="W15075" s="276"/>
    </row>
    <row r="15076" spans="19:23">
      <c r="S15076" s="275"/>
      <c r="T15076" s="274"/>
      <c r="W15076" s="276"/>
    </row>
    <row r="15077" spans="19:23">
      <c r="S15077" s="275"/>
      <c r="T15077" s="274"/>
      <c r="W15077" s="276"/>
    </row>
    <row r="15078" spans="19:23">
      <c r="S15078" s="275"/>
      <c r="T15078" s="274"/>
      <c r="W15078" s="276"/>
    </row>
    <row r="15079" spans="19:23">
      <c r="S15079" s="275"/>
      <c r="T15079" s="274"/>
      <c r="W15079" s="276"/>
    </row>
    <row r="15080" spans="19:23">
      <c r="S15080" s="275"/>
      <c r="T15080" s="274"/>
      <c r="W15080" s="276"/>
    </row>
    <row r="15081" spans="19:23">
      <c r="S15081" s="275"/>
      <c r="T15081" s="274"/>
      <c r="W15081" s="276"/>
    </row>
    <row r="15082" spans="19:23">
      <c r="S15082" s="275"/>
      <c r="T15082" s="274"/>
      <c r="W15082" s="276"/>
    </row>
    <row r="15083" spans="19:23">
      <c r="S15083" s="275"/>
      <c r="T15083" s="274"/>
      <c r="W15083" s="276"/>
    </row>
    <row r="15084" spans="19:23">
      <c r="S15084" s="275"/>
      <c r="T15084" s="274"/>
      <c r="W15084" s="276"/>
    </row>
    <row r="15085" spans="19:23">
      <c r="S15085" s="275"/>
      <c r="T15085" s="274"/>
      <c r="W15085" s="276"/>
    </row>
    <row r="15086" spans="19:23">
      <c r="S15086" s="275"/>
      <c r="T15086" s="274"/>
      <c r="W15086" s="276"/>
    </row>
    <row r="15087" spans="19:23">
      <c r="S15087" s="275"/>
      <c r="T15087" s="274"/>
      <c r="W15087" s="276"/>
    </row>
    <row r="15088" spans="19:23">
      <c r="S15088" s="275"/>
      <c r="T15088" s="274"/>
      <c r="W15088" s="276"/>
    </row>
    <row r="15089" spans="19:23">
      <c r="S15089" s="275"/>
      <c r="T15089" s="274"/>
      <c r="W15089" s="276"/>
    </row>
    <row r="15090" spans="19:23">
      <c r="S15090" s="275"/>
      <c r="T15090" s="274"/>
      <c r="W15090" s="276"/>
    </row>
    <row r="15091" spans="19:23">
      <c r="S15091" s="275"/>
      <c r="T15091" s="274"/>
      <c r="W15091" s="276"/>
    </row>
    <row r="15092" spans="19:23">
      <c r="S15092" s="275"/>
      <c r="T15092" s="274"/>
      <c r="W15092" s="276"/>
    </row>
    <row r="15093" spans="19:23">
      <c r="S15093" s="275"/>
      <c r="T15093" s="274"/>
      <c r="W15093" s="276"/>
    </row>
    <row r="15094" spans="19:23">
      <c r="S15094" s="275"/>
      <c r="T15094" s="274"/>
      <c r="W15094" s="276"/>
    </row>
    <row r="15095" spans="19:23">
      <c r="S15095" s="275"/>
      <c r="T15095" s="274"/>
      <c r="W15095" s="276"/>
    </row>
    <row r="15096" spans="19:23">
      <c r="S15096" s="275"/>
      <c r="T15096" s="274"/>
      <c r="W15096" s="276"/>
    </row>
    <row r="15097" spans="19:23">
      <c r="S15097" s="275"/>
      <c r="T15097" s="274"/>
      <c r="W15097" s="276"/>
    </row>
    <row r="15098" spans="19:23">
      <c r="S15098" s="275"/>
      <c r="T15098" s="274"/>
      <c r="W15098" s="276"/>
    </row>
    <row r="15099" spans="19:23">
      <c r="S15099" s="275"/>
      <c r="T15099" s="274"/>
      <c r="W15099" s="276"/>
    </row>
    <row r="15100" spans="19:23">
      <c r="S15100" s="275"/>
      <c r="T15100" s="274"/>
      <c r="W15100" s="276"/>
    </row>
    <row r="15101" spans="19:23">
      <c r="S15101" s="275"/>
      <c r="T15101" s="274"/>
      <c r="W15101" s="276"/>
    </row>
    <row r="15102" spans="19:23">
      <c r="S15102" s="275"/>
      <c r="T15102" s="274"/>
      <c r="W15102" s="276"/>
    </row>
    <row r="15103" spans="19:23">
      <c r="S15103" s="275"/>
      <c r="T15103" s="274"/>
      <c r="W15103" s="276"/>
    </row>
    <row r="15104" spans="19:23">
      <c r="S15104" s="275"/>
      <c r="T15104" s="274"/>
      <c r="W15104" s="276"/>
    </row>
    <row r="15105" spans="19:23">
      <c r="S15105" s="275"/>
      <c r="T15105" s="274"/>
      <c r="W15105" s="276"/>
    </row>
    <row r="15106" spans="19:23">
      <c r="S15106" s="275"/>
      <c r="T15106" s="274"/>
      <c r="W15106" s="276"/>
    </row>
    <row r="15107" spans="19:23">
      <c r="S15107" s="275"/>
      <c r="T15107" s="274"/>
      <c r="W15107" s="276"/>
    </row>
    <row r="15108" spans="19:23">
      <c r="S15108" s="275"/>
      <c r="T15108" s="274"/>
      <c r="W15108" s="276"/>
    </row>
    <row r="15109" spans="19:23">
      <c r="S15109" s="275"/>
      <c r="T15109" s="274"/>
      <c r="W15109" s="276"/>
    </row>
    <row r="15110" spans="19:23">
      <c r="S15110" s="275"/>
      <c r="T15110" s="274"/>
      <c r="W15110" s="276"/>
    </row>
    <row r="15111" spans="19:23">
      <c r="S15111" s="275"/>
      <c r="T15111" s="274"/>
      <c r="W15111" s="276"/>
    </row>
    <row r="15112" spans="19:23">
      <c r="S15112" s="275"/>
      <c r="T15112" s="274"/>
      <c r="W15112" s="276"/>
    </row>
    <row r="15113" spans="19:23">
      <c r="S15113" s="275"/>
      <c r="T15113" s="274"/>
      <c r="W15113" s="276"/>
    </row>
    <row r="15114" spans="19:23">
      <c r="S15114" s="275"/>
      <c r="T15114" s="274"/>
      <c r="W15114" s="276"/>
    </row>
    <row r="15115" spans="19:23">
      <c r="S15115" s="275"/>
      <c r="T15115" s="274"/>
      <c r="W15115" s="276"/>
    </row>
    <row r="15116" spans="19:23">
      <c r="S15116" s="275"/>
      <c r="T15116" s="274"/>
      <c r="W15116" s="276"/>
    </row>
    <row r="15117" spans="19:23">
      <c r="S15117" s="275"/>
      <c r="T15117" s="274"/>
      <c r="W15117" s="276"/>
    </row>
    <row r="15118" spans="19:23">
      <c r="S15118" s="275"/>
      <c r="T15118" s="274"/>
      <c r="W15118" s="276"/>
    </row>
    <row r="15119" spans="19:23">
      <c r="S15119" s="275"/>
      <c r="T15119" s="274"/>
      <c r="W15119" s="276"/>
    </row>
    <row r="15120" spans="19:23">
      <c r="S15120" s="275"/>
      <c r="T15120" s="274"/>
      <c r="W15120" s="276"/>
    </row>
    <row r="15121" spans="19:23">
      <c r="S15121" s="275"/>
      <c r="T15121" s="274"/>
      <c r="W15121" s="276"/>
    </row>
    <row r="15122" spans="19:23">
      <c r="S15122" s="275"/>
      <c r="T15122" s="274"/>
      <c r="W15122" s="276"/>
    </row>
    <row r="15123" spans="19:23">
      <c r="S15123" s="275"/>
      <c r="T15123" s="274"/>
      <c r="W15123" s="276"/>
    </row>
    <row r="15124" spans="19:23">
      <c r="S15124" s="275"/>
      <c r="T15124" s="274"/>
      <c r="W15124" s="276"/>
    </row>
    <row r="15125" spans="19:23">
      <c r="S15125" s="275"/>
      <c r="T15125" s="274"/>
      <c r="W15125" s="276"/>
    </row>
    <row r="15126" spans="19:23">
      <c r="S15126" s="275"/>
      <c r="T15126" s="274"/>
      <c r="W15126" s="276"/>
    </row>
    <row r="15127" spans="19:23">
      <c r="S15127" s="275"/>
      <c r="T15127" s="274"/>
      <c r="W15127" s="276"/>
    </row>
    <row r="15128" spans="19:23">
      <c r="S15128" s="275"/>
      <c r="T15128" s="274"/>
      <c r="W15128" s="276"/>
    </row>
    <row r="15129" spans="19:23">
      <c r="S15129" s="275"/>
      <c r="T15129" s="274"/>
      <c r="W15129" s="276"/>
    </row>
    <row r="15130" spans="19:23">
      <c r="S15130" s="275"/>
      <c r="T15130" s="274"/>
      <c r="W15130" s="276"/>
    </row>
    <row r="15131" spans="19:23">
      <c r="S15131" s="275"/>
      <c r="T15131" s="274"/>
      <c r="W15131" s="276"/>
    </row>
    <row r="15132" spans="19:23">
      <c r="S15132" s="275"/>
      <c r="T15132" s="274"/>
      <c r="W15132" s="276"/>
    </row>
    <row r="15133" spans="19:23">
      <c r="S15133" s="275"/>
      <c r="T15133" s="274"/>
      <c r="W15133" s="276"/>
    </row>
    <row r="15134" spans="19:23">
      <c r="S15134" s="275"/>
      <c r="T15134" s="274"/>
      <c r="W15134" s="276"/>
    </row>
    <row r="15135" spans="19:23">
      <c r="S15135" s="275"/>
      <c r="T15135" s="274"/>
      <c r="W15135" s="276"/>
    </row>
    <row r="15136" spans="19:23">
      <c r="S15136" s="275"/>
      <c r="T15136" s="274"/>
      <c r="W15136" s="276"/>
    </row>
    <row r="15137" spans="19:23">
      <c r="S15137" s="275"/>
      <c r="T15137" s="274"/>
      <c r="W15137" s="276"/>
    </row>
    <row r="15138" spans="19:23">
      <c r="S15138" s="275"/>
      <c r="T15138" s="274"/>
      <c r="W15138" s="276"/>
    </row>
    <row r="15139" spans="19:23">
      <c r="S15139" s="275"/>
      <c r="T15139" s="274"/>
      <c r="W15139" s="276"/>
    </row>
    <row r="15140" spans="19:23">
      <c r="S15140" s="275"/>
      <c r="T15140" s="274"/>
      <c r="W15140" s="276"/>
    </row>
    <row r="15141" spans="19:23">
      <c r="S15141" s="275"/>
      <c r="T15141" s="274"/>
      <c r="W15141" s="276"/>
    </row>
    <row r="15142" spans="19:23">
      <c r="S15142" s="275"/>
      <c r="T15142" s="274"/>
      <c r="W15142" s="276"/>
    </row>
    <row r="15143" spans="19:23">
      <c r="S15143" s="275"/>
      <c r="T15143" s="274"/>
      <c r="W15143" s="276"/>
    </row>
    <row r="15144" spans="19:23">
      <c r="S15144" s="275"/>
      <c r="T15144" s="274"/>
      <c r="W15144" s="276"/>
    </row>
    <row r="15145" spans="19:23">
      <c r="S15145" s="275"/>
      <c r="T15145" s="274"/>
      <c r="W15145" s="276"/>
    </row>
    <row r="15146" spans="19:23">
      <c r="S15146" s="275"/>
      <c r="T15146" s="274"/>
      <c r="W15146" s="276"/>
    </row>
    <row r="15147" spans="19:23">
      <c r="S15147" s="275"/>
      <c r="T15147" s="274"/>
      <c r="W15147" s="276"/>
    </row>
    <row r="15148" spans="19:23">
      <c r="S15148" s="275"/>
      <c r="T15148" s="274"/>
      <c r="W15148" s="276"/>
    </row>
    <row r="15149" spans="19:23">
      <c r="S15149" s="275"/>
      <c r="T15149" s="274"/>
      <c r="W15149" s="276"/>
    </row>
    <row r="15150" spans="19:23">
      <c r="S15150" s="275"/>
      <c r="T15150" s="274"/>
      <c r="W15150" s="276"/>
    </row>
    <row r="15151" spans="19:23">
      <c r="S15151" s="275"/>
      <c r="T15151" s="274"/>
      <c r="W15151" s="276"/>
    </row>
    <row r="15152" spans="19:23">
      <c r="S15152" s="275"/>
      <c r="T15152" s="274"/>
      <c r="W15152" s="276"/>
    </row>
    <row r="15153" spans="19:23">
      <c r="S15153" s="275"/>
      <c r="T15153" s="274"/>
      <c r="W15153" s="276"/>
    </row>
    <row r="15154" spans="19:23">
      <c r="S15154" s="275"/>
      <c r="T15154" s="274"/>
      <c r="W15154" s="276"/>
    </row>
    <row r="15155" spans="19:23">
      <c r="S15155" s="275"/>
      <c r="T15155" s="274"/>
      <c r="W15155" s="276"/>
    </row>
    <row r="15156" spans="19:23">
      <c r="S15156" s="275"/>
      <c r="T15156" s="274"/>
      <c r="W15156" s="276"/>
    </row>
    <row r="15157" spans="19:23">
      <c r="S15157" s="275"/>
      <c r="T15157" s="274"/>
      <c r="W15157" s="276"/>
    </row>
    <row r="15158" spans="19:23">
      <c r="S15158" s="275"/>
      <c r="T15158" s="274"/>
      <c r="W15158" s="276"/>
    </row>
    <row r="15159" spans="19:23">
      <c r="S15159" s="275"/>
      <c r="T15159" s="274"/>
      <c r="W15159" s="276"/>
    </row>
    <row r="15160" spans="19:23">
      <c r="S15160" s="275"/>
      <c r="T15160" s="274"/>
      <c r="W15160" s="276"/>
    </row>
    <row r="15161" spans="19:23">
      <c r="S15161" s="275"/>
      <c r="T15161" s="274"/>
      <c r="W15161" s="276"/>
    </row>
    <row r="15162" spans="19:23">
      <c r="S15162" s="275"/>
      <c r="T15162" s="274"/>
      <c r="W15162" s="276"/>
    </row>
    <row r="15163" spans="19:23">
      <c r="S15163" s="275"/>
      <c r="T15163" s="274"/>
      <c r="W15163" s="276"/>
    </row>
    <row r="15164" spans="19:23">
      <c r="S15164" s="275"/>
      <c r="T15164" s="274"/>
      <c r="W15164" s="276"/>
    </row>
    <row r="15165" spans="19:23">
      <c r="S15165" s="275"/>
      <c r="T15165" s="274"/>
      <c r="W15165" s="276"/>
    </row>
    <row r="15166" spans="19:23">
      <c r="S15166" s="275"/>
      <c r="T15166" s="274"/>
      <c r="W15166" s="276"/>
    </row>
    <row r="15167" spans="19:23">
      <c r="S15167" s="275"/>
      <c r="T15167" s="274"/>
      <c r="W15167" s="276"/>
    </row>
    <row r="15168" spans="19:23">
      <c r="S15168" s="275"/>
      <c r="T15168" s="274"/>
      <c r="W15168" s="276"/>
    </row>
    <row r="15169" spans="19:23">
      <c r="S15169" s="275"/>
      <c r="T15169" s="274"/>
      <c r="W15169" s="276"/>
    </row>
    <row r="15170" spans="19:23">
      <c r="S15170" s="275"/>
      <c r="T15170" s="274"/>
      <c r="W15170" s="276"/>
    </row>
    <row r="15171" spans="19:23">
      <c r="S15171" s="275"/>
      <c r="T15171" s="274"/>
      <c r="W15171" s="276"/>
    </row>
    <row r="15172" spans="19:23">
      <c r="S15172" s="275"/>
      <c r="T15172" s="274"/>
      <c r="W15172" s="276"/>
    </row>
    <row r="15173" spans="19:23">
      <c r="S15173" s="275"/>
      <c r="T15173" s="274"/>
      <c r="W15173" s="276"/>
    </row>
    <row r="15174" spans="19:23">
      <c r="S15174" s="275"/>
      <c r="T15174" s="274"/>
      <c r="W15174" s="276"/>
    </row>
    <row r="15175" spans="19:23">
      <c r="S15175" s="275"/>
      <c r="T15175" s="274"/>
      <c r="W15175" s="276"/>
    </row>
    <row r="15176" spans="19:23">
      <c r="S15176" s="275"/>
      <c r="T15176" s="274"/>
      <c r="W15176" s="276"/>
    </row>
    <row r="15177" spans="19:23">
      <c r="S15177" s="275"/>
      <c r="T15177" s="274"/>
      <c r="W15177" s="276"/>
    </row>
    <row r="15178" spans="19:23">
      <c r="S15178" s="275"/>
      <c r="T15178" s="274"/>
      <c r="W15178" s="276"/>
    </row>
    <row r="15179" spans="19:23">
      <c r="S15179" s="275"/>
      <c r="T15179" s="274"/>
      <c r="W15179" s="276"/>
    </row>
    <row r="15180" spans="19:23">
      <c r="S15180" s="275"/>
      <c r="T15180" s="274"/>
      <c r="W15180" s="276"/>
    </row>
    <row r="15181" spans="19:23">
      <c r="S15181" s="275"/>
      <c r="T15181" s="274"/>
      <c r="W15181" s="276"/>
    </row>
    <row r="15182" spans="19:23">
      <c r="S15182" s="275"/>
      <c r="T15182" s="274"/>
      <c r="W15182" s="276"/>
    </row>
    <row r="15183" spans="19:23">
      <c r="S15183" s="275"/>
      <c r="T15183" s="274"/>
      <c r="W15183" s="276"/>
    </row>
    <row r="15184" spans="19:23">
      <c r="S15184" s="275"/>
      <c r="T15184" s="274"/>
      <c r="W15184" s="276"/>
    </row>
    <row r="15185" spans="19:23">
      <c r="S15185" s="275"/>
      <c r="T15185" s="274"/>
      <c r="W15185" s="276"/>
    </row>
    <row r="15186" spans="19:23">
      <c r="S15186" s="275"/>
      <c r="T15186" s="274"/>
      <c r="W15186" s="276"/>
    </row>
    <row r="15187" spans="19:23">
      <c r="S15187" s="275"/>
      <c r="T15187" s="274"/>
      <c r="W15187" s="276"/>
    </row>
    <row r="15188" spans="19:23">
      <c r="S15188" s="275"/>
      <c r="T15188" s="274"/>
      <c r="W15188" s="276"/>
    </row>
    <row r="15189" spans="19:23">
      <c r="S15189" s="275"/>
      <c r="T15189" s="274"/>
      <c r="W15189" s="276"/>
    </row>
    <row r="15190" spans="19:23">
      <c r="S15190" s="275"/>
      <c r="T15190" s="274"/>
      <c r="W15190" s="276"/>
    </row>
    <row r="15191" spans="19:23">
      <c r="S15191" s="275"/>
      <c r="T15191" s="274"/>
      <c r="W15191" s="276"/>
    </row>
    <row r="15192" spans="19:23">
      <c r="S15192" s="275"/>
      <c r="T15192" s="274"/>
      <c r="W15192" s="276"/>
    </row>
    <row r="15193" spans="19:23">
      <c r="S15193" s="275"/>
      <c r="T15193" s="274"/>
      <c r="W15193" s="276"/>
    </row>
    <row r="15194" spans="19:23">
      <c r="S15194" s="275"/>
      <c r="T15194" s="274"/>
      <c r="W15194" s="276"/>
    </row>
    <row r="15195" spans="19:23">
      <c r="S15195" s="275"/>
      <c r="T15195" s="274"/>
      <c r="W15195" s="276"/>
    </row>
    <row r="15196" spans="19:23">
      <c r="S15196" s="275"/>
      <c r="T15196" s="274"/>
      <c r="W15196" s="276"/>
    </row>
    <row r="15197" spans="19:23">
      <c r="S15197" s="275"/>
      <c r="T15197" s="274"/>
      <c r="W15197" s="276"/>
    </row>
    <row r="15198" spans="19:23">
      <c r="S15198" s="275"/>
      <c r="T15198" s="274"/>
      <c r="W15198" s="276"/>
    </row>
    <row r="15199" spans="19:23">
      <c r="S15199" s="275"/>
      <c r="T15199" s="274"/>
      <c r="W15199" s="276"/>
    </row>
    <row r="15200" spans="19:23">
      <c r="S15200" s="275"/>
      <c r="T15200" s="274"/>
      <c r="W15200" s="276"/>
    </row>
    <row r="15201" spans="19:23">
      <c r="S15201" s="275"/>
      <c r="T15201" s="274"/>
      <c r="W15201" s="276"/>
    </row>
    <row r="15202" spans="19:23">
      <c r="S15202" s="275"/>
      <c r="T15202" s="274"/>
      <c r="W15202" s="276"/>
    </row>
    <row r="15203" spans="19:23">
      <c r="S15203" s="275"/>
      <c r="T15203" s="274"/>
      <c r="W15203" s="276"/>
    </row>
    <row r="15204" spans="19:23">
      <c r="S15204" s="275"/>
      <c r="T15204" s="274"/>
      <c r="W15204" s="276"/>
    </row>
    <row r="15205" spans="19:23">
      <c r="S15205" s="275"/>
      <c r="T15205" s="274"/>
      <c r="W15205" s="276"/>
    </row>
    <row r="15206" spans="19:23">
      <c r="S15206" s="275"/>
      <c r="T15206" s="274"/>
      <c r="W15206" s="276"/>
    </row>
    <row r="15207" spans="19:23">
      <c r="S15207" s="275"/>
      <c r="T15207" s="274"/>
      <c r="W15207" s="276"/>
    </row>
    <row r="15208" spans="19:23">
      <c r="S15208" s="275"/>
      <c r="T15208" s="274"/>
      <c r="W15208" s="276"/>
    </row>
    <row r="15209" spans="19:23">
      <c r="S15209" s="275"/>
      <c r="T15209" s="274"/>
      <c r="W15209" s="276"/>
    </row>
    <row r="15210" spans="19:23">
      <c r="S15210" s="275"/>
      <c r="T15210" s="274"/>
      <c r="W15210" s="276"/>
    </row>
    <row r="15211" spans="19:23">
      <c r="S15211" s="275"/>
      <c r="T15211" s="274"/>
      <c r="W15211" s="276"/>
    </row>
    <row r="15212" spans="19:23">
      <c r="S15212" s="275"/>
      <c r="T15212" s="274"/>
      <c r="W15212" s="276"/>
    </row>
    <row r="15213" spans="19:23">
      <c r="S15213" s="275"/>
      <c r="T15213" s="274"/>
      <c r="W15213" s="276"/>
    </row>
    <row r="15214" spans="19:23">
      <c r="S15214" s="275"/>
      <c r="T15214" s="274"/>
      <c r="W15214" s="276"/>
    </row>
    <row r="15215" spans="19:23">
      <c r="S15215" s="275"/>
      <c r="T15215" s="274"/>
      <c r="W15215" s="276"/>
    </row>
    <row r="15216" spans="19:23">
      <c r="S15216" s="275"/>
      <c r="T15216" s="274"/>
      <c r="W15216" s="276"/>
    </row>
    <row r="15217" spans="19:23">
      <c r="S15217" s="275"/>
      <c r="T15217" s="274"/>
      <c r="W15217" s="276"/>
    </row>
    <row r="15218" spans="19:23">
      <c r="S15218" s="275"/>
      <c r="T15218" s="274"/>
      <c r="W15218" s="276"/>
    </row>
    <row r="15219" spans="19:23">
      <c r="S15219" s="275"/>
      <c r="T15219" s="274"/>
      <c r="W15219" s="276"/>
    </row>
    <row r="15220" spans="19:23">
      <c r="S15220" s="275"/>
      <c r="T15220" s="274"/>
      <c r="W15220" s="276"/>
    </row>
    <row r="15221" spans="19:23">
      <c r="S15221" s="275"/>
      <c r="T15221" s="274"/>
      <c r="W15221" s="276"/>
    </row>
    <row r="15222" spans="19:23">
      <c r="S15222" s="275"/>
      <c r="T15222" s="274"/>
      <c r="W15222" s="276"/>
    </row>
    <row r="15223" spans="19:23">
      <c r="S15223" s="275"/>
      <c r="T15223" s="274"/>
      <c r="W15223" s="276"/>
    </row>
    <row r="15224" spans="19:23">
      <c r="S15224" s="275"/>
      <c r="T15224" s="274"/>
      <c r="W15224" s="276"/>
    </row>
    <row r="15225" spans="19:23">
      <c r="S15225" s="275"/>
      <c r="T15225" s="274"/>
      <c r="W15225" s="276"/>
    </row>
    <row r="15226" spans="19:23">
      <c r="S15226" s="275"/>
      <c r="T15226" s="274"/>
      <c r="W15226" s="276"/>
    </row>
    <row r="15227" spans="19:23">
      <c r="S15227" s="275"/>
      <c r="T15227" s="274"/>
      <c r="W15227" s="276"/>
    </row>
    <row r="15228" spans="19:23">
      <c r="S15228" s="275"/>
      <c r="T15228" s="274"/>
      <c r="W15228" s="276"/>
    </row>
    <row r="15229" spans="19:23">
      <c r="S15229" s="275"/>
      <c r="T15229" s="274"/>
      <c r="W15229" s="276"/>
    </row>
    <row r="15230" spans="19:23">
      <c r="S15230" s="275"/>
      <c r="T15230" s="274"/>
      <c r="W15230" s="276"/>
    </row>
    <row r="15231" spans="19:23">
      <c r="S15231" s="275"/>
      <c r="T15231" s="274"/>
      <c r="W15231" s="276"/>
    </row>
    <row r="15232" spans="19:23">
      <c r="S15232" s="275"/>
      <c r="T15232" s="274"/>
      <c r="W15232" s="276"/>
    </row>
    <row r="15233" spans="19:23">
      <c r="S15233" s="275"/>
      <c r="T15233" s="274"/>
      <c r="W15233" s="276"/>
    </row>
    <row r="15234" spans="19:23">
      <c r="S15234" s="275"/>
      <c r="T15234" s="274"/>
      <c r="W15234" s="276"/>
    </row>
    <row r="15235" spans="19:23">
      <c r="S15235" s="275"/>
      <c r="T15235" s="274"/>
      <c r="W15235" s="276"/>
    </row>
    <row r="15236" spans="19:23">
      <c r="S15236" s="275"/>
      <c r="T15236" s="274"/>
      <c r="W15236" s="276"/>
    </row>
    <row r="15237" spans="19:23">
      <c r="S15237" s="275"/>
      <c r="T15237" s="274"/>
      <c r="W15237" s="276"/>
    </row>
    <row r="15238" spans="19:23">
      <c r="S15238" s="275"/>
      <c r="T15238" s="274"/>
      <c r="W15238" s="276"/>
    </row>
    <row r="15239" spans="19:23">
      <c r="S15239" s="275"/>
      <c r="T15239" s="274"/>
      <c r="W15239" s="276"/>
    </row>
    <row r="15240" spans="19:23">
      <c r="S15240" s="275"/>
      <c r="T15240" s="274"/>
      <c r="W15240" s="276"/>
    </row>
    <row r="15241" spans="19:23">
      <c r="S15241" s="275"/>
      <c r="T15241" s="274"/>
      <c r="W15241" s="276"/>
    </row>
    <row r="15242" spans="19:23">
      <c r="S15242" s="275"/>
      <c r="T15242" s="274"/>
      <c r="W15242" s="276"/>
    </row>
    <row r="15243" spans="19:23">
      <c r="S15243" s="275"/>
      <c r="T15243" s="274"/>
      <c r="W15243" s="276"/>
    </row>
    <row r="15244" spans="19:23">
      <c r="S15244" s="275"/>
      <c r="T15244" s="274"/>
      <c r="W15244" s="276"/>
    </row>
    <row r="15245" spans="19:23">
      <c r="S15245" s="275"/>
      <c r="T15245" s="274"/>
      <c r="W15245" s="276"/>
    </row>
    <row r="15246" spans="19:23">
      <c r="S15246" s="275"/>
      <c r="T15246" s="274"/>
      <c r="W15246" s="276"/>
    </row>
    <row r="15247" spans="19:23">
      <c r="S15247" s="275"/>
      <c r="T15247" s="274"/>
      <c r="W15247" s="276"/>
    </row>
    <row r="15248" spans="19:23">
      <c r="S15248" s="275"/>
      <c r="T15248" s="274"/>
      <c r="W15248" s="276"/>
    </row>
    <row r="15249" spans="19:23">
      <c r="S15249" s="275"/>
      <c r="T15249" s="274"/>
      <c r="W15249" s="276"/>
    </row>
    <row r="15250" spans="19:23">
      <c r="S15250" s="275"/>
      <c r="T15250" s="274"/>
      <c r="W15250" s="276"/>
    </row>
    <row r="15251" spans="19:23">
      <c r="S15251" s="275"/>
      <c r="T15251" s="274"/>
      <c r="W15251" s="276"/>
    </row>
    <row r="15252" spans="19:23">
      <c r="S15252" s="275"/>
      <c r="T15252" s="274"/>
      <c r="W15252" s="276"/>
    </row>
    <row r="15253" spans="19:23">
      <c r="S15253" s="275"/>
      <c r="T15253" s="274"/>
      <c r="W15253" s="276"/>
    </row>
    <row r="15254" spans="19:23">
      <c r="S15254" s="275"/>
      <c r="T15254" s="274"/>
      <c r="W15254" s="276"/>
    </row>
    <row r="15255" spans="19:23">
      <c r="S15255" s="275"/>
      <c r="T15255" s="274"/>
      <c r="W15255" s="276"/>
    </row>
    <row r="15256" spans="19:23">
      <c r="S15256" s="275"/>
      <c r="T15256" s="274"/>
      <c r="W15256" s="276"/>
    </row>
    <row r="15257" spans="19:23">
      <c r="S15257" s="275"/>
      <c r="T15257" s="274"/>
      <c r="W15257" s="276"/>
    </row>
    <row r="15258" spans="19:23">
      <c r="S15258" s="275"/>
      <c r="T15258" s="274"/>
      <c r="W15258" s="276"/>
    </row>
    <row r="15259" spans="19:23">
      <c r="S15259" s="275"/>
      <c r="T15259" s="274"/>
      <c r="W15259" s="276"/>
    </row>
    <row r="15260" spans="19:23">
      <c r="S15260" s="275"/>
      <c r="T15260" s="274"/>
      <c r="W15260" s="276"/>
    </row>
    <row r="15261" spans="19:23">
      <c r="S15261" s="275"/>
      <c r="T15261" s="274"/>
      <c r="W15261" s="276"/>
    </row>
    <row r="15262" spans="19:23">
      <c r="S15262" s="275"/>
      <c r="T15262" s="274"/>
      <c r="W15262" s="276"/>
    </row>
    <row r="15263" spans="19:23">
      <c r="S15263" s="275"/>
      <c r="T15263" s="274"/>
      <c r="W15263" s="276"/>
    </row>
    <row r="15264" spans="19:23">
      <c r="S15264" s="275"/>
      <c r="T15264" s="274"/>
      <c r="W15264" s="276"/>
    </row>
    <row r="15265" spans="19:23">
      <c r="S15265" s="275"/>
      <c r="T15265" s="274"/>
      <c r="W15265" s="276"/>
    </row>
    <row r="15266" spans="19:23">
      <c r="S15266" s="275"/>
      <c r="T15266" s="274"/>
      <c r="W15266" s="276"/>
    </row>
    <row r="15267" spans="19:23">
      <c r="S15267" s="275"/>
      <c r="T15267" s="274"/>
      <c r="W15267" s="276"/>
    </row>
    <row r="15268" spans="19:23">
      <c r="S15268" s="275"/>
      <c r="T15268" s="274"/>
      <c r="W15268" s="276"/>
    </row>
    <row r="15269" spans="19:23">
      <c r="S15269" s="275"/>
      <c r="T15269" s="274"/>
      <c r="W15269" s="276"/>
    </row>
    <row r="15270" spans="19:23">
      <c r="S15270" s="275"/>
      <c r="T15270" s="274"/>
      <c r="W15270" s="276"/>
    </row>
    <row r="15271" spans="19:23">
      <c r="S15271" s="275"/>
      <c r="T15271" s="274"/>
      <c r="W15271" s="276"/>
    </row>
    <row r="15272" spans="19:23">
      <c r="S15272" s="275"/>
      <c r="T15272" s="274"/>
      <c r="W15272" s="276"/>
    </row>
    <row r="15273" spans="19:23">
      <c r="S15273" s="275"/>
      <c r="T15273" s="274"/>
      <c r="W15273" s="276"/>
    </row>
    <row r="15274" spans="19:23">
      <c r="S15274" s="275"/>
      <c r="T15274" s="274"/>
      <c r="W15274" s="276"/>
    </row>
    <row r="15275" spans="19:23">
      <c r="S15275" s="275"/>
      <c r="T15275" s="274"/>
      <c r="W15275" s="276"/>
    </row>
    <row r="15276" spans="19:23">
      <c r="S15276" s="275"/>
      <c r="T15276" s="274"/>
      <c r="W15276" s="276"/>
    </row>
    <row r="15277" spans="19:23">
      <c r="S15277" s="275"/>
      <c r="T15277" s="274"/>
      <c r="W15277" s="276"/>
    </row>
    <row r="15278" spans="19:23">
      <c r="S15278" s="275"/>
      <c r="T15278" s="274"/>
      <c r="W15278" s="276"/>
    </row>
    <row r="15279" spans="19:23">
      <c r="S15279" s="275"/>
      <c r="T15279" s="274"/>
      <c r="W15279" s="276"/>
    </row>
    <row r="15280" spans="19:23">
      <c r="S15280" s="275"/>
      <c r="T15280" s="274"/>
      <c r="W15280" s="276"/>
    </row>
    <row r="15281" spans="19:23">
      <c r="S15281" s="275"/>
      <c r="T15281" s="274"/>
      <c r="W15281" s="276"/>
    </row>
    <row r="15282" spans="19:23">
      <c r="S15282" s="275"/>
      <c r="T15282" s="274"/>
      <c r="W15282" s="276"/>
    </row>
    <row r="15283" spans="19:23">
      <c r="S15283" s="275"/>
      <c r="T15283" s="274"/>
      <c r="W15283" s="276"/>
    </row>
    <row r="15284" spans="19:23">
      <c r="S15284" s="275"/>
      <c r="T15284" s="274"/>
      <c r="W15284" s="276"/>
    </row>
    <row r="15285" spans="19:23">
      <c r="S15285" s="275"/>
      <c r="T15285" s="274"/>
      <c r="W15285" s="276"/>
    </row>
    <row r="15286" spans="19:23">
      <c r="S15286" s="275"/>
      <c r="T15286" s="274"/>
      <c r="W15286" s="276"/>
    </row>
    <row r="15287" spans="19:23">
      <c r="S15287" s="275"/>
      <c r="T15287" s="274"/>
      <c r="W15287" s="276"/>
    </row>
    <row r="15288" spans="19:23">
      <c r="S15288" s="275"/>
      <c r="T15288" s="274"/>
      <c r="W15288" s="276"/>
    </row>
    <row r="15289" spans="19:23">
      <c r="S15289" s="275"/>
      <c r="T15289" s="274"/>
      <c r="W15289" s="276"/>
    </row>
    <row r="15290" spans="19:23">
      <c r="S15290" s="275"/>
      <c r="T15290" s="274"/>
      <c r="W15290" s="276"/>
    </row>
    <row r="15291" spans="19:23">
      <c r="S15291" s="275"/>
      <c r="T15291" s="274"/>
      <c r="W15291" s="276"/>
    </row>
    <row r="15292" spans="19:23">
      <c r="S15292" s="275"/>
      <c r="T15292" s="274"/>
      <c r="W15292" s="276"/>
    </row>
    <row r="15293" spans="19:23">
      <c r="S15293" s="275"/>
      <c r="T15293" s="274"/>
      <c r="W15293" s="276"/>
    </row>
    <row r="15294" spans="19:23">
      <c r="S15294" s="275"/>
      <c r="T15294" s="274"/>
      <c r="W15294" s="276"/>
    </row>
    <row r="15295" spans="19:23">
      <c r="S15295" s="275"/>
      <c r="T15295" s="274"/>
      <c r="W15295" s="276"/>
    </row>
    <row r="15296" spans="19:23">
      <c r="S15296" s="275"/>
      <c r="T15296" s="274"/>
      <c r="W15296" s="276"/>
    </row>
    <row r="15297" spans="19:23">
      <c r="S15297" s="275"/>
      <c r="T15297" s="274"/>
      <c r="W15297" s="276"/>
    </row>
    <row r="15298" spans="19:23">
      <c r="S15298" s="275"/>
      <c r="T15298" s="274"/>
      <c r="W15298" s="276"/>
    </row>
    <row r="15299" spans="19:23">
      <c r="S15299" s="275"/>
      <c r="T15299" s="274"/>
      <c r="W15299" s="276"/>
    </row>
    <row r="15300" spans="19:23">
      <c r="S15300" s="275"/>
      <c r="T15300" s="274"/>
      <c r="W15300" s="276"/>
    </row>
    <row r="15301" spans="19:23">
      <c r="S15301" s="275"/>
      <c r="T15301" s="274"/>
      <c r="W15301" s="276"/>
    </row>
    <row r="15302" spans="19:23">
      <c r="S15302" s="275"/>
      <c r="T15302" s="274"/>
      <c r="W15302" s="276"/>
    </row>
    <row r="15303" spans="19:23">
      <c r="S15303" s="275"/>
      <c r="T15303" s="274"/>
      <c r="W15303" s="276"/>
    </row>
    <row r="15304" spans="19:23">
      <c r="S15304" s="275"/>
      <c r="T15304" s="274"/>
      <c r="W15304" s="276"/>
    </row>
    <row r="15305" spans="19:23">
      <c r="S15305" s="275"/>
      <c r="T15305" s="274"/>
      <c r="W15305" s="276"/>
    </row>
    <row r="15306" spans="19:23">
      <c r="S15306" s="275"/>
      <c r="T15306" s="274"/>
      <c r="W15306" s="276"/>
    </row>
    <row r="15307" spans="19:23">
      <c r="S15307" s="275"/>
      <c r="T15307" s="274"/>
      <c r="W15307" s="276"/>
    </row>
    <row r="15308" spans="19:23">
      <c r="S15308" s="275"/>
      <c r="T15308" s="274"/>
      <c r="W15308" s="276"/>
    </row>
    <row r="15309" spans="19:23">
      <c r="S15309" s="275"/>
      <c r="T15309" s="274"/>
      <c r="W15309" s="276"/>
    </row>
    <row r="15310" spans="19:23">
      <c r="S15310" s="275"/>
      <c r="T15310" s="274"/>
      <c r="W15310" s="276"/>
    </row>
    <row r="15311" spans="19:23">
      <c r="S15311" s="275"/>
      <c r="T15311" s="274"/>
      <c r="W15311" s="276"/>
    </row>
    <row r="15312" spans="19:23">
      <c r="S15312" s="275"/>
      <c r="T15312" s="274"/>
      <c r="W15312" s="276"/>
    </row>
    <row r="15313" spans="19:23">
      <c r="S15313" s="275"/>
      <c r="T15313" s="274"/>
      <c r="W15313" s="276"/>
    </row>
    <row r="15314" spans="19:23">
      <c r="S15314" s="275"/>
      <c r="T15314" s="274"/>
      <c r="W15314" s="276"/>
    </row>
    <row r="15315" spans="19:23">
      <c r="S15315" s="275"/>
      <c r="T15315" s="274"/>
      <c r="W15315" s="276"/>
    </row>
    <row r="15316" spans="19:23">
      <c r="S15316" s="275"/>
      <c r="T15316" s="274"/>
      <c r="W15316" s="276"/>
    </row>
    <row r="15317" spans="19:23">
      <c r="S15317" s="275"/>
      <c r="T15317" s="274"/>
      <c r="W15317" s="276"/>
    </row>
    <row r="15318" spans="19:23">
      <c r="S15318" s="275"/>
      <c r="T15318" s="274"/>
      <c r="W15318" s="276"/>
    </row>
    <row r="15319" spans="19:23">
      <c r="S15319" s="275"/>
      <c r="T15319" s="274"/>
      <c r="W15319" s="276"/>
    </row>
    <row r="15320" spans="19:23">
      <c r="S15320" s="275"/>
      <c r="T15320" s="274"/>
      <c r="W15320" s="276"/>
    </row>
    <row r="15321" spans="19:23">
      <c r="S15321" s="275"/>
      <c r="T15321" s="274"/>
      <c r="W15321" s="276"/>
    </row>
    <row r="15322" spans="19:23">
      <c r="S15322" s="275"/>
      <c r="T15322" s="274"/>
      <c r="W15322" s="276"/>
    </row>
    <row r="15323" spans="19:23">
      <c r="S15323" s="275"/>
      <c r="T15323" s="274"/>
      <c r="W15323" s="276"/>
    </row>
    <row r="15324" spans="19:23">
      <c r="S15324" s="275"/>
      <c r="T15324" s="274"/>
      <c r="W15324" s="276"/>
    </row>
    <row r="15325" spans="19:23">
      <c r="S15325" s="275"/>
      <c r="T15325" s="274"/>
      <c r="W15325" s="276"/>
    </row>
    <row r="15326" spans="19:23">
      <c r="S15326" s="275"/>
      <c r="T15326" s="274"/>
      <c r="W15326" s="276"/>
    </row>
    <row r="15327" spans="19:23">
      <c r="S15327" s="275"/>
      <c r="T15327" s="274"/>
      <c r="W15327" s="276"/>
    </row>
    <row r="15328" spans="19:23">
      <c r="S15328" s="275"/>
      <c r="T15328" s="274"/>
      <c r="W15328" s="276"/>
    </row>
    <row r="15329" spans="19:23">
      <c r="S15329" s="275"/>
      <c r="T15329" s="274"/>
      <c r="W15329" s="276"/>
    </row>
    <row r="15330" spans="19:23">
      <c r="S15330" s="275"/>
      <c r="T15330" s="274"/>
      <c r="W15330" s="276"/>
    </row>
    <row r="15331" spans="19:23">
      <c r="S15331" s="275"/>
      <c r="T15331" s="274"/>
      <c r="W15331" s="276"/>
    </row>
    <row r="15332" spans="19:23">
      <c r="S15332" s="275"/>
      <c r="T15332" s="274"/>
      <c r="W15332" s="276"/>
    </row>
    <row r="15333" spans="19:23">
      <c r="S15333" s="275"/>
      <c r="T15333" s="274"/>
      <c r="W15333" s="276"/>
    </row>
    <row r="15334" spans="19:23">
      <c r="S15334" s="275"/>
      <c r="T15334" s="274"/>
      <c r="W15334" s="276"/>
    </row>
    <row r="15335" spans="19:23">
      <c r="S15335" s="275"/>
      <c r="T15335" s="274"/>
      <c r="W15335" s="276"/>
    </row>
    <row r="15336" spans="19:23">
      <c r="S15336" s="275"/>
      <c r="T15336" s="274"/>
      <c r="W15336" s="276"/>
    </row>
    <row r="15337" spans="19:23">
      <c r="S15337" s="275"/>
      <c r="T15337" s="274"/>
      <c r="W15337" s="276"/>
    </row>
    <row r="15338" spans="19:23">
      <c r="S15338" s="275"/>
      <c r="T15338" s="274"/>
      <c r="W15338" s="276"/>
    </row>
    <row r="15339" spans="19:23">
      <c r="S15339" s="275"/>
      <c r="T15339" s="274"/>
      <c r="W15339" s="276"/>
    </row>
    <row r="15340" spans="19:23">
      <c r="S15340" s="275"/>
      <c r="T15340" s="274"/>
      <c r="W15340" s="276"/>
    </row>
    <row r="15341" spans="19:23">
      <c r="S15341" s="275"/>
      <c r="T15341" s="274"/>
      <c r="W15341" s="276"/>
    </row>
    <row r="15342" spans="19:23">
      <c r="S15342" s="275"/>
      <c r="T15342" s="274"/>
      <c r="W15342" s="276"/>
    </row>
    <row r="15343" spans="19:23">
      <c r="S15343" s="275"/>
      <c r="T15343" s="274"/>
      <c r="W15343" s="276"/>
    </row>
    <row r="15344" spans="19:23">
      <c r="S15344" s="275"/>
      <c r="T15344" s="274"/>
      <c r="W15344" s="276"/>
    </row>
    <row r="15345" spans="19:23">
      <c r="S15345" s="275"/>
      <c r="T15345" s="274"/>
      <c r="W15345" s="276"/>
    </row>
    <row r="15346" spans="19:23">
      <c r="S15346" s="275"/>
      <c r="T15346" s="274"/>
      <c r="W15346" s="276"/>
    </row>
    <row r="15347" spans="19:23">
      <c r="S15347" s="275"/>
      <c r="T15347" s="274"/>
      <c r="W15347" s="276"/>
    </row>
    <row r="15348" spans="19:23">
      <c r="S15348" s="275"/>
      <c r="T15348" s="274"/>
      <c r="W15348" s="276"/>
    </row>
    <row r="15349" spans="19:23">
      <c r="S15349" s="275"/>
      <c r="T15349" s="274"/>
      <c r="W15349" s="276"/>
    </row>
    <row r="15350" spans="19:23">
      <c r="S15350" s="275"/>
      <c r="T15350" s="274"/>
      <c r="W15350" s="276"/>
    </row>
    <row r="15351" spans="19:23">
      <c r="S15351" s="275"/>
      <c r="T15351" s="274"/>
      <c r="W15351" s="276"/>
    </row>
    <row r="15352" spans="19:23">
      <c r="S15352" s="275"/>
      <c r="T15352" s="274"/>
      <c r="W15352" s="276"/>
    </row>
    <row r="15353" spans="19:23">
      <c r="S15353" s="275"/>
      <c r="T15353" s="274"/>
      <c r="W15353" s="276"/>
    </row>
    <row r="15354" spans="19:23">
      <c r="S15354" s="275"/>
      <c r="T15354" s="274"/>
      <c r="W15354" s="276"/>
    </row>
    <row r="15355" spans="19:23">
      <c r="S15355" s="275"/>
      <c r="T15355" s="274"/>
      <c r="W15355" s="276"/>
    </row>
    <row r="15356" spans="19:23">
      <c r="S15356" s="275"/>
      <c r="T15356" s="274"/>
      <c r="W15356" s="276"/>
    </row>
    <row r="15357" spans="19:23">
      <c r="S15357" s="275"/>
      <c r="T15357" s="274"/>
      <c r="W15357" s="276"/>
    </row>
    <row r="15358" spans="19:23">
      <c r="S15358" s="275"/>
      <c r="T15358" s="274"/>
      <c r="W15358" s="276"/>
    </row>
    <row r="15359" spans="19:23">
      <c r="S15359" s="275"/>
      <c r="T15359" s="274"/>
      <c r="W15359" s="276"/>
    </row>
    <row r="15360" spans="19:23">
      <c r="S15360" s="275"/>
      <c r="T15360" s="274"/>
      <c r="W15360" s="276"/>
    </row>
    <row r="15361" spans="19:23">
      <c r="S15361" s="275"/>
      <c r="T15361" s="274"/>
      <c r="W15361" s="276"/>
    </row>
    <row r="15362" spans="19:23">
      <c r="S15362" s="275"/>
      <c r="T15362" s="274"/>
      <c r="W15362" s="276"/>
    </row>
    <row r="15363" spans="19:23">
      <c r="S15363" s="275"/>
      <c r="T15363" s="274"/>
      <c r="W15363" s="276"/>
    </row>
    <row r="15364" spans="19:23">
      <c r="S15364" s="275"/>
      <c r="T15364" s="274"/>
      <c r="W15364" s="276"/>
    </row>
    <row r="15365" spans="19:23">
      <c r="S15365" s="275"/>
      <c r="T15365" s="274"/>
      <c r="W15365" s="276"/>
    </row>
    <row r="15366" spans="19:23">
      <c r="S15366" s="275"/>
      <c r="T15366" s="274"/>
      <c r="W15366" s="276"/>
    </row>
    <row r="15367" spans="19:23">
      <c r="S15367" s="275"/>
      <c r="T15367" s="274"/>
      <c r="W15367" s="276"/>
    </row>
    <row r="15368" spans="19:23">
      <c r="S15368" s="275"/>
      <c r="T15368" s="274"/>
      <c r="W15368" s="276"/>
    </row>
    <row r="15369" spans="19:23">
      <c r="S15369" s="275"/>
      <c r="T15369" s="274"/>
      <c r="W15369" s="276"/>
    </row>
    <row r="15370" spans="19:23">
      <c r="S15370" s="275"/>
      <c r="T15370" s="274"/>
      <c r="W15370" s="276"/>
    </row>
    <row r="15371" spans="19:23">
      <c r="S15371" s="275"/>
      <c r="T15371" s="274"/>
      <c r="W15371" s="276"/>
    </row>
    <row r="15372" spans="19:23">
      <c r="S15372" s="275"/>
      <c r="T15372" s="274"/>
      <c r="W15372" s="276"/>
    </row>
    <row r="15373" spans="19:23">
      <c r="S15373" s="275"/>
      <c r="T15373" s="274"/>
      <c r="W15373" s="276"/>
    </row>
    <row r="15374" spans="19:23">
      <c r="S15374" s="275"/>
      <c r="T15374" s="274"/>
      <c r="W15374" s="276"/>
    </row>
    <row r="15375" spans="19:23">
      <c r="S15375" s="275"/>
      <c r="T15375" s="274"/>
      <c r="W15375" s="276"/>
    </row>
    <row r="15376" spans="19:23">
      <c r="S15376" s="275"/>
      <c r="T15376" s="274"/>
      <c r="W15376" s="276"/>
    </row>
    <row r="15377" spans="19:23">
      <c r="S15377" s="275"/>
      <c r="T15377" s="274"/>
      <c r="W15377" s="276"/>
    </row>
    <row r="15378" spans="19:23">
      <c r="S15378" s="275"/>
      <c r="T15378" s="274"/>
      <c r="W15378" s="276"/>
    </row>
    <row r="15379" spans="19:23">
      <c r="S15379" s="275"/>
      <c r="T15379" s="274"/>
      <c r="W15379" s="276"/>
    </row>
    <row r="15380" spans="19:23">
      <c r="S15380" s="275"/>
      <c r="T15380" s="274"/>
      <c r="W15380" s="276"/>
    </row>
    <row r="15381" spans="19:23">
      <c r="S15381" s="275"/>
      <c r="T15381" s="274"/>
      <c r="W15381" s="276"/>
    </row>
    <row r="15382" spans="19:23">
      <c r="S15382" s="275"/>
      <c r="T15382" s="274"/>
      <c r="W15382" s="276"/>
    </row>
    <row r="15383" spans="19:23">
      <c r="S15383" s="275"/>
      <c r="T15383" s="274"/>
      <c r="W15383" s="276"/>
    </row>
    <row r="15384" spans="19:23">
      <c r="S15384" s="275"/>
      <c r="T15384" s="274"/>
      <c r="W15384" s="276"/>
    </row>
    <row r="15385" spans="19:23">
      <c r="S15385" s="275"/>
      <c r="T15385" s="274"/>
      <c r="W15385" s="276"/>
    </row>
    <row r="15386" spans="19:23">
      <c r="S15386" s="275"/>
      <c r="T15386" s="274"/>
      <c r="W15386" s="276"/>
    </row>
    <row r="15387" spans="19:23">
      <c r="S15387" s="275"/>
      <c r="T15387" s="274"/>
      <c r="W15387" s="276"/>
    </row>
    <row r="15388" spans="19:23">
      <c r="S15388" s="275"/>
      <c r="T15388" s="274"/>
      <c r="W15388" s="276"/>
    </row>
    <row r="15389" spans="19:23">
      <c r="S15389" s="275"/>
      <c r="T15389" s="274"/>
      <c r="W15389" s="276"/>
    </row>
    <row r="15390" spans="19:23">
      <c r="S15390" s="275"/>
      <c r="T15390" s="274"/>
      <c r="W15390" s="276"/>
    </row>
    <row r="15391" spans="19:23">
      <c r="S15391" s="275"/>
      <c r="T15391" s="274"/>
      <c r="W15391" s="276"/>
    </row>
    <row r="15392" spans="19:23">
      <c r="S15392" s="275"/>
      <c r="T15392" s="274"/>
      <c r="W15392" s="276"/>
    </row>
    <row r="15393" spans="19:23">
      <c r="S15393" s="275"/>
      <c r="T15393" s="274"/>
      <c r="W15393" s="276"/>
    </row>
    <row r="15394" spans="19:23">
      <c r="S15394" s="275"/>
      <c r="T15394" s="274"/>
      <c r="W15394" s="276"/>
    </row>
    <row r="15395" spans="19:23">
      <c r="S15395" s="275"/>
      <c r="T15395" s="274"/>
      <c r="W15395" s="276"/>
    </row>
    <row r="15396" spans="19:23">
      <c r="S15396" s="275"/>
      <c r="T15396" s="274"/>
      <c r="W15396" s="276"/>
    </row>
    <row r="15397" spans="19:23">
      <c r="S15397" s="275"/>
      <c r="T15397" s="274"/>
      <c r="W15397" s="276"/>
    </row>
    <row r="15398" spans="19:23">
      <c r="S15398" s="275"/>
      <c r="T15398" s="274"/>
      <c r="W15398" s="276"/>
    </row>
    <row r="15399" spans="19:23">
      <c r="S15399" s="275"/>
      <c r="T15399" s="274"/>
      <c r="W15399" s="276"/>
    </row>
    <row r="15400" spans="19:23">
      <c r="S15400" s="275"/>
      <c r="T15400" s="274"/>
      <c r="W15400" s="276"/>
    </row>
    <row r="15401" spans="19:23">
      <c r="S15401" s="275"/>
      <c r="T15401" s="274"/>
      <c r="W15401" s="276"/>
    </row>
    <row r="15402" spans="19:23">
      <c r="S15402" s="275"/>
      <c r="T15402" s="274"/>
      <c r="W15402" s="276"/>
    </row>
    <row r="15403" spans="19:23">
      <c r="S15403" s="275"/>
      <c r="T15403" s="274"/>
      <c r="W15403" s="276"/>
    </row>
    <row r="15404" spans="19:23">
      <c r="S15404" s="275"/>
      <c r="T15404" s="274"/>
      <c r="W15404" s="276"/>
    </row>
    <row r="15405" spans="19:23">
      <c r="S15405" s="275"/>
      <c r="T15405" s="274"/>
      <c r="W15405" s="276"/>
    </row>
    <row r="15406" spans="19:23">
      <c r="S15406" s="275"/>
      <c r="T15406" s="274"/>
      <c r="W15406" s="276"/>
    </row>
    <row r="15407" spans="19:23">
      <c r="S15407" s="275"/>
      <c r="T15407" s="274"/>
      <c r="W15407" s="276"/>
    </row>
    <row r="15408" spans="19:23">
      <c r="S15408" s="275"/>
      <c r="T15408" s="274"/>
      <c r="W15408" s="276"/>
    </row>
    <row r="15409" spans="19:23">
      <c r="S15409" s="275"/>
      <c r="T15409" s="274"/>
      <c r="W15409" s="276"/>
    </row>
    <row r="15410" spans="19:23">
      <c r="S15410" s="275"/>
      <c r="T15410" s="274"/>
      <c r="W15410" s="276"/>
    </row>
    <row r="15411" spans="19:23">
      <c r="S15411" s="275"/>
      <c r="T15411" s="274"/>
      <c r="W15411" s="276"/>
    </row>
    <row r="15412" spans="19:23">
      <c r="S15412" s="275"/>
      <c r="T15412" s="274"/>
      <c r="W15412" s="276"/>
    </row>
    <row r="15413" spans="19:23">
      <c r="S15413" s="275"/>
      <c r="T15413" s="274"/>
      <c r="W15413" s="276"/>
    </row>
    <row r="15414" spans="19:23">
      <c r="S15414" s="275"/>
      <c r="T15414" s="274"/>
      <c r="W15414" s="276"/>
    </row>
    <row r="15415" spans="19:23">
      <c r="S15415" s="275"/>
      <c r="T15415" s="274"/>
      <c r="W15415" s="276"/>
    </row>
    <row r="15416" spans="19:23">
      <c r="S15416" s="275"/>
      <c r="T15416" s="274"/>
      <c r="W15416" s="276"/>
    </row>
    <row r="15417" spans="19:23">
      <c r="S15417" s="275"/>
      <c r="T15417" s="274"/>
      <c r="W15417" s="276"/>
    </row>
    <row r="15418" spans="19:23">
      <c r="S15418" s="275"/>
      <c r="T15418" s="274"/>
      <c r="W15418" s="276"/>
    </row>
    <row r="15419" spans="19:23">
      <c r="S15419" s="275"/>
      <c r="T15419" s="274"/>
      <c r="W15419" s="276"/>
    </row>
    <row r="15420" spans="19:23">
      <c r="S15420" s="275"/>
      <c r="T15420" s="274"/>
      <c r="W15420" s="276"/>
    </row>
    <row r="15421" spans="19:23">
      <c r="S15421" s="275"/>
      <c r="T15421" s="274"/>
      <c r="W15421" s="276"/>
    </row>
    <row r="15422" spans="19:23">
      <c r="S15422" s="275"/>
      <c r="T15422" s="274"/>
      <c r="W15422" s="276"/>
    </row>
    <row r="15423" spans="19:23">
      <c r="S15423" s="275"/>
      <c r="T15423" s="274"/>
      <c r="W15423" s="276"/>
    </row>
    <row r="15424" spans="19:23">
      <c r="S15424" s="275"/>
      <c r="T15424" s="274"/>
      <c r="W15424" s="276"/>
    </row>
    <row r="15425" spans="19:23">
      <c r="S15425" s="275"/>
      <c r="T15425" s="274"/>
      <c r="W15425" s="276"/>
    </row>
    <row r="15426" spans="19:23">
      <c r="S15426" s="275"/>
      <c r="T15426" s="274"/>
      <c r="W15426" s="276"/>
    </row>
    <row r="15427" spans="19:23">
      <c r="S15427" s="275"/>
      <c r="T15427" s="274"/>
      <c r="W15427" s="276"/>
    </row>
    <row r="15428" spans="19:23">
      <c r="S15428" s="275"/>
      <c r="T15428" s="274"/>
      <c r="W15428" s="276"/>
    </row>
    <row r="15429" spans="19:23">
      <c r="S15429" s="275"/>
      <c r="T15429" s="274"/>
      <c r="W15429" s="276"/>
    </row>
    <row r="15430" spans="19:23">
      <c r="S15430" s="275"/>
      <c r="T15430" s="274"/>
      <c r="W15430" s="276"/>
    </row>
    <row r="15431" spans="19:23">
      <c r="S15431" s="275"/>
      <c r="T15431" s="274"/>
      <c r="W15431" s="276"/>
    </row>
    <row r="15432" spans="19:23">
      <c r="S15432" s="275"/>
      <c r="T15432" s="274"/>
      <c r="W15432" s="276"/>
    </row>
    <row r="15433" spans="19:23">
      <c r="S15433" s="275"/>
      <c r="T15433" s="274"/>
      <c r="W15433" s="276"/>
    </row>
    <row r="15434" spans="19:23">
      <c r="S15434" s="275"/>
      <c r="T15434" s="274"/>
      <c r="W15434" s="276"/>
    </row>
    <row r="15435" spans="19:23">
      <c r="S15435" s="275"/>
      <c r="T15435" s="274"/>
      <c r="W15435" s="276"/>
    </row>
    <row r="15436" spans="19:23">
      <c r="S15436" s="275"/>
      <c r="T15436" s="274"/>
      <c r="W15436" s="276"/>
    </row>
    <row r="15437" spans="19:23">
      <c r="S15437" s="275"/>
      <c r="T15437" s="274"/>
      <c r="W15437" s="276"/>
    </row>
    <row r="15438" spans="19:23">
      <c r="S15438" s="275"/>
      <c r="T15438" s="274"/>
      <c r="W15438" s="276"/>
    </row>
    <row r="15439" spans="19:23">
      <c r="S15439" s="275"/>
      <c r="T15439" s="274"/>
      <c r="W15439" s="276"/>
    </row>
    <row r="15440" spans="19:23">
      <c r="S15440" s="275"/>
      <c r="T15440" s="274"/>
      <c r="W15440" s="276"/>
    </row>
    <row r="15441" spans="19:23">
      <c r="S15441" s="275"/>
      <c r="T15441" s="274"/>
      <c r="W15441" s="276"/>
    </row>
    <row r="15442" spans="19:23">
      <c r="S15442" s="275"/>
      <c r="T15442" s="274"/>
      <c r="W15442" s="276"/>
    </row>
    <row r="15443" spans="19:23">
      <c r="S15443" s="275"/>
      <c r="T15443" s="274"/>
      <c r="W15443" s="276"/>
    </row>
    <row r="15444" spans="19:23">
      <c r="S15444" s="275"/>
      <c r="T15444" s="274"/>
      <c r="W15444" s="276"/>
    </row>
    <row r="15445" spans="19:23">
      <c r="S15445" s="275"/>
      <c r="T15445" s="274"/>
      <c r="W15445" s="276"/>
    </row>
    <row r="15446" spans="19:23">
      <c r="S15446" s="275"/>
      <c r="T15446" s="274"/>
      <c r="W15446" s="276"/>
    </row>
    <row r="15447" spans="19:23">
      <c r="S15447" s="275"/>
      <c r="T15447" s="274"/>
      <c r="W15447" s="276"/>
    </row>
    <row r="15448" spans="19:23">
      <c r="S15448" s="275"/>
      <c r="T15448" s="274"/>
      <c r="W15448" s="276"/>
    </row>
    <row r="15449" spans="19:23">
      <c r="S15449" s="275"/>
      <c r="T15449" s="274"/>
      <c r="W15449" s="276"/>
    </row>
    <row r="15450" spans="19:23">
      <c r="S15450" s="275"/>
      <c r="T15450" s="274"/>
      <c r="W15450" s="276"/>
    </row>
    <row r="15451" spans="19:23">
      <c r="S15451" s="275"/>
      <c r="T15451" s="274"/>
      <c r="W15451" s="276"/>
    </row>
    <row r="15452" spans="19:23">
      <c r="S15452" s="275"/>
      <c r="T15452" s="274"/>
      <c r="W15452" s="276"/>
    </row>
    <row r="15453" spans="19:23">
      <c r="S15453" s="275"/>
      <c r="T15453" s="274"/>
      <c r="W15453" s="276"/>
    </row>
    <row r="15454" spans="19:23">
      <c r="S15454" s="275"/>
      <c r="T15454" s="274"/>
      <c r="W15454" s="276"/>
    </row>
    <row r="15455" spans="19:23">
      <c r="S15455" s="275"/>
      <c r="T15455" s="274"/>
      <c r="W15455" s="276"/>
    </row>
    <row r="15456" spans="19:23">
      <c r="S15456" s="275"/>
      <c r="T15456" s="274"/>
      <c r="W15456" s="276"/>
    </row>
    <row r="15457" spans="19:23">
      <c r="S15457" s="275"/>
      <c r="T15457" s="274"/>
      <c r="W15457" s="276"/>
    </row>
    <row r="15458" spans="19:23">
      <c r="S15458" s="275"/>
      <c r="T15458" s="274"/>
      <c r="W15458" s="276"/>
    </row>
    <row r="15459" spans="19:23">
      <c r="S15459" s="275"/>
      <c r="T15459" s="274"/>
      <c r="W15459" s="276"/>
    </row>
    <row r="15460" spans="19:23">
      <c r="S15460" s="275"/>
      <c r="T15460" s="274"/>
      <c r="W15460" s="276"/>
    </row>
    <row r="15461" spans="19:23">
      <c r="S15461" s="275"/>
      <c r="T15461" s="274"/>
      <c r="W15461" s="276"/>
    </row>
    <row r="15462" spans="19:23">
      <c r="S15462" s="275"/>
      <c r="T15462" s="274"/>
      <c r="W15462" s="276"/>
    </row>
    <row r="15463" spans="19:23">
      <c r="S15463" s="275"/>
      <c r="T15463" s="274"/>
      <c r="W15463" s="276"/>
    </row>
    <row r="15464" spans="19:23">
      <c r="S15464" s="275"/>
      <c r="T15464" s="274"/>
      <c r="W15464" s="276"/>
    </row>
    <row r="15465" spans="19:23">
      <c r="S15465" s="275"/>
      <c r="T15465" s="274"/>
      <c r="W15465" s="276"/>
    </row>
    <row r="15466" spans="19:23">
      <c r="S15466" s="275"/>
      <c r="T15466" s="274"/>
      <c r="W15466" s="276"/>
    </row>
    <row r="15467" spans="19:23">
      <c r="S15467" s="275"/>
      <c r="T15467" s="274"/>
      <c r="W15467" s="276"/>
    </row>
    <row r="15468" spans="19:23">
      <c r="S15468" s="275"/>
      <c r="T15468" s="274"/>
      <c r="W15468" s="276"/>
    </row>
    <row r="15469" spans="19:23">
      <c r="S15469" s="275"/>
      <c r="T15469" s="274"/>
      <c r="W15469" s="276"/>
    </row>
    <row r="15470" spans="19:23">
      <c r="S15470" s="275"/>
      <c r="T15470" s="274"/>
      <c r="W15470" s="276"/>
    </row>
    <row r="15471" spans="19:23">
      <c r="S15471" s="275"/>
      <c r="T15471" s="274"/>
      <c r="W15471" s="276"/>
    </row>
    <row r="15472" spans="19:23">
      <c r="S15472" s="275"/>
      <c r="T15472" s="274"/>
      <c r="W15472" s="276"/>
    </row>
    <row r="15473" spans="19:23">
      <c r="S15473" s="275"/>
      <c r="T15473" s="274"/>
      <c r="W15473" s="276"/>
    </row>
    <row r="15474" spans="19:23">
      <c r="S15474" s="275"/>
      <c r="T15474" s="274"/>
      <c r="W15474" s="276"/>
    </row>
    <row r="15475" spans="19:23">
      <c r="S15475" s="275"/>
      <c r="T15475" s="274"/>
      <c r="W15475" s="276"/>
    </row>
    <row r="15476" spans="19:23">
      <c r="S15476" s="275"/>
      <c r="T15476" s="274"/>
      <c r="W15476" s="276"/>
    </row>
    <row r="15477" spans="19:23">
      <c r="S15477" s="275"/>
      <c r="T15477" s="274"/>
      <c r="W15477" s="276"/>
    </row>
    <row r="15478" spans="19:23">
      <c r="S15478" s="275"/>
      <c r="T15478" s="274"/>
      <c r="W15478" s="276"/>
    </row>
    <row r="15479" spans="19:23">
      <c r="S15479" s="275"/>
      <c r="T15479" s="274"/>
      <c r="W15479" s="276"/>
    </row>
    <row r="15480" spans="19:23">
      <c r="S15480" s="275"/>
      <c r="T15480" s="274"/>
      <c r="W15480" s="276"/>
    </row>
    <row r="15481" spans="19:23">
      <c r="S15481" s="275"/>
      <c r="T15481" s="274"/>
      <c r="W15481" s="276"/>
    </row>
    <row r="15482" spans="19:23">
      <c r="S15482" s="275"/>
      <c r="T15482" s="274"/>
      <c r="W15482" s="276"/>
    </row>
    <row r="15483" spans="19:23">
      <c r="S15483" s="275"/>
      <c r="T15483" s="274"/>
      <c r="W15483" s="276"/>
    </row>
    <row r="15484" spans="19:23">
      <c r="S15484" s="275"/>
      <c r="T15484" s="274"/>
      <c r="W15484" s="276"/>
    </row>
    <row r="15485" spans="19:23">
      <c r="S15485" s="275"/>
      <c r="T15485" s="274"/>
      <c r="W15485" s="276"/>
    </row>
    <row r="15486" spans="19:23">
      <c r="S15486" s="275"/>
      <c r="T15486" s="274"/>
      <c r="W15486" s="276"/>
    </row>
    <row r="15487" spans="19:23">
      <c r="S15487" s="275"/>
      <c r="T15487" s="274"/>
      <c r="W15487" s="276"/>
    </row>
    <row r="15488" spans="19:23">
      <c r="S15488" s="275"/>
      <c r="T15488" s="274"/>
      <c r="W15488" s="276"/>
    </row>
    <row r="15489" spans="19:23">
      <c r="S15489" s="275"/>
      <c r="T15489" s="274"/>
      <c r="W15489" s="276"/>
    </row>
    <row r="15490" spans="19:23">
      <c r="S15490" s="275"/>
      <c r="T15490" s="274"/>
      <c r="W15490" s="276"/>
    </row>
    <row r="15491" spans="19:23">
      <c r="S15491" s="275"/>
      <c r="T15491" s="274"/>
      <c r="W15491" s="276"/>
    </row>
    <row r="15492" spans="19:23">
      <c r="S15492" s="275"/>
      <c r="T15492" s="274"/>
      <c r="W15492" s="276"/>
    </row>
    <row r="15493" spans="19:23">
      <c r="S15493" s="275"/>
      <c r="T15493" s="274"/>
      <c r="W15493" s="276"/>
    </row>
    <row r="15494" spans="19:23">
      <c r="S15494" s="275"/>
      <c r="T15494" s="274"/>
      <c r="W15494" s="276"/>
    </row>
    <row r="15495" spans="19:23">
      <c r="S15495" s="275"/>
      <c r="T15495" s="274"/>
      <c r="W15495" s="276"/>
    </row>
    <row r="15496" spans="19:23">
      <c r="S15496" s="275"/>
      <c r="T15496" s="274"/>
      <c r="W15496" s="276"/>
    </row>
    <row r="15497" spans="19:23">
      <c r="S15497" s="275"/>
      <c r="T15497" s="274"/>
      <c r="W15497" s="276"/>
    </row>
    <row r="15498" spans="19:23">
      <c r="S15498" s="275"/>
      <c r="T15498" s="274"/>
      <c r="W15498" s="276"/>
    </row>
    <row r="15499" spans="19:23">
      <c r="S15499" s="275"/>
      <c r="T15499" s="274"/>
      <c r="W15499" s="276"/>
    </row>
    <row r="15500" spans="19:23">
      <c r="S15500" s="275"/>
      <c r="T15500" s="274"/>
      <c r="W15500" s="276"/>
    </row>
    <row r="15501" spans="19:23">
      <c r="S15501" s="275"/>
      <c r="T15501" s="274"/>
      <c r="W15501" s="276"/>
    </row>
    <row r="15502" spans="19:23">
      <c r="S15502" s="275"/>
      <c r="T15502" s="274"/>
      <c r="W15502" s="276"/>
    </row>
    <row r="15503" spans="19:23">
      <c r="S15503" s="275"/>
      <c r="T15503" s="274"/>
      <c r="W15503" s="276"/>
    </row>
    <row r="15504" spans="19:23">
      <c r="S15504" s="275"/>
      <c r="T15504" s="274"/>
      <c r="W15504" s="276"/>
    </row>
    <row r="15505" spans="19:23">
      <c r="S15505" s="275"/>
      <c r="T15505" s="274"/>
      <c r="W15505" s="276"/>
    </row>
    <row r="15506" spans="19:23">
      <c r="S15506" s="275"/>
      <c r="T15506" s="274"/>
      <c r="W15506" s="276"/>
    </row>
    <row r="15507" spans="19:23">
      <c r="S15507" s="275"/>
      <c r="T15507" s="274"/>
      <c r="W15507" s="276"/>
    </row>
    <row r="15508" spans="19:23">
      <c r="S15508" s="275"/>
      <c r="T15508" s="274"/>
      <c r="W15508" s="276"/>
    </row>
    <row r="15509" spans="19:23">
      <c r="S15509" s="275"/>
      <c r="T15509" s="274"/>
      <c r="W15509" s="276"/>
    </row>
    <row r="15510" spans="19:23">
      <c r="S15510" s="275"/>
      <c r="T15510" s="274"/>
      <c r="W15510" s="276"/>
    </row>
    <row r="15511" spans="19:23">
      <c r="S15511" s="275"/>
      <c r="T15511" s="274"/>
      <c r="W15511" s="276"/>
    </row>
    <row r="15512" spans="19:23">
      <c r="S15512" s="275"/>
      <c r="T15512" s="274"/>
      <c r="W15512" s="276"/>
    </row>
    <row r="15513" spans="19:23">
      <c r="S15513" s="275"/>
      <c r="T15513" s="274"/>
      <c r="W15513" s="276"/>
    </row>
    <row r="15514" spans="19:23">
      <c r="S15514" s="275"/>
      <c r="T15514" s="274"/>
      <c r="W15514" s="276"/>
    </row>
    <row r="15515" spans="19:23">
      <c r="S15515" s="275"/>
      <c r="T15515" s="274"/>
      <c r="W15515" s="276"/>
    </row>
    <row r="15516" spans="19:23">
      <c r="S15516" s="275"/>
      <c r="T15516" s="274"/>
      <c r="W15516" s="276"/>
    </row>
    <row r="15517" spans="19:23">
      <c r="S15517" s="275"/>
      <c r="T15517" s="274"/>
      <c r="W15517" s="276"/>
    </row>
    <row r="15518" spans="19:23">
      <c r="S15518" s="275"/>
      <c r="T15518" s="274"/>
      <c r="W15518" s="276"/>
    </row>
    <row r="15519" spans="19:23">
      <c r="S15519" s="275"/>
      <c r="T15519" s="274"/>
      <c r="W15519" s="276"/>
    </row>
    <row r="15520" spans="19:23">
      <c r="S15520" s="275"/>
      <c r="T15520" s="274"/>
      <c r="W15520" s="276"/>
    </row>
    <row r="15521" spans="19:23">
      <c r="S15521" s="275"/>
      <c r="T15521" s="274"/>
      <c r="W15521" s="276"/>
    </row>
    <row r="15522" spans="19:23">
      <c r="S15522" s="275"/>
      <c r="T15522" s="274"/>
      <c r="W15522" s="276"/>
    </row>
    <row r="15523" spans="19:23">
      <c r="S15523" s="275"/>
      <c r="T15523" s="274"/>
      <c r="W15523" s="276"/>
    </row>
    <row r="15524" spans="19:23">
      <c r="S15524" s="275"/>
      <c r="T15524" s="274"/>
      <c r="W15524" s="276"/>
    </row>
    <row r="15525" spans="19:23">
      <c r="S15525" s="275"/>
      <c r="T15525" s="274"/>
      <c r="W15525" s="276"/>
    </row>
    <row r="15526" spans="19:23">
      <c r="S15526" s="275"/>
      <c r="T15526" s="274"/>
      <c r="W15526" s="276"/>
    </row>
    <row r="15527" spans="19:23">
      <c r="S15527" s="275"/>
      <c r="T15527" s="274"/>
      <c r="W15527" s="276"/>
    </row>
    <row r="15528" spans="19:23">
      <c r="S15528" s="275"/>
      <c r="T15528" s="274"/>
      <c r="W15528" s="276"/>
    </row>
    <row r="15529" spans="19:23">
      <c r="S15529" s="275"/>
      <c r="T15529" s="274"/>
      <c r="W15529" s="276"/>
    </row>
    <row r="15530" spans="19:23">
      <c r="S15530" s="275"/>
      <c r="T15530" s="274"/>
      <c r="W15530" s="276"/>
    </row>
    <row r="15531" spans="19:23">
      <c r="S15531" s="275"/>
      <c r="T15531" s="274"/>
      <c r="W15531" s="276"/>
    </row>
    <row r="15532" spans="19:23">
      <c r="S15532" s="275"/>
      <c r="T15532" s="274"/>
      <c r="W15532" s="276"/>
    </row>
    <row r="15533" spans="19:23">
      <c r="S15533" s="275"/>
      <c r="T15533" s="274"/>
      <c r="W15533" s="276"/>
    </row>
    <row r="15534" spans="19:23">
      <c r="S15534" s="275"/>
      <c r="T15534" s="274"/>
      <c r="W15534" s="276"/>
    </row>
    <row r="15535" spans="19:23">
      <c r="S15535" s="275"/>
      <c r="T15535" s="274"/>
      <c r="W15535" s="276"/>
    </row>
    <row r="15536" spans="19:23">
      <c r="S15536" s="275"/>
      <c r="T15536" s="274"/>
      <c r="W15536" s="276"/>
    </row>
    <row r="15537" spans="19:23">
      <c r="S15537" s="275"/>
      <c r="T15537" s="274"/>
      <c r="W15537" s="276"/>
    </row>
    <row r="15538" spans="19:23">
      <c r="S15538" s="275"/>
      <c r="T15538" s="274"/>
      <c r="W15538" s="276"/>
    </row>
    <row r="15539" spans="19:23">
      <c r="S15539" s="275"/>
      <c r="T15539" s="274"/>
      <c r="W15539" s="276"/>
    </row>
    <row r="15540" spans="19:23">
      <c r="S15540" s="275"/>
      <c r="T15540" s="274"/>
      <c r="W15540" s="276"/>
    </row>
    <row r="15541" spans="19:23">
      <c r="S15541" s="275"/>
      <c r="T15541" s="274"/>
      <c r="W15541" s="276"/>
    </row>
    <row r="15542" spans="19:23">
      <c r="S15542" s="275"/>
      <c r="T15542" s="274"/>
      <c r="W15542" s="276"/>
    </row>
    <row r="15543" spans="19:23">
      <c r="S15543" s="275"/>
      <c r="T15543" s="274"/>
      <c r="W15543" s="276"/>
    </row>
    <row r="15544" spans="19:23">
      <c r="S15544" s="275"/>
      <c r="T15544" s="274"/>
      <c r="W15544" s="276"/>
    </row>
    <row r="15545" spans="19:23">
      <c r="S15545" s="275"/>
      <c r="T15545" s="274"/>
      <c r="W15545" s="276"/>
    </row>
    <row r="15546" spans="19:23">
      <c r="S15546" s="275"/>
      <c r="T15546" s="274"/>
      <c r="W15546" s="276"/>
    </row>
    <row r="15547" spans="19:23">
      <c r="S15547" s="275"/>
      <c r="T15547" s="274"/>
      <c r="W15547" s="276"/>
    </row>
    <row r="15548" spans="19:23">
      <c r="S15548" s="275"/>
      <c r="T15548" s="274"/>
      <c r="W15548" s="276"/>
    </row>
    <row r="15549" spans="19:23">
      <c r="S15549" s="275"/>
      <c r="T15549" s="274"/>
      <c r="W15549" s="276"/>
    </row>
    <row r="15550" spans="19:23">
      <c r="S15550" s="275"/>
      <c r="T15550" s="274"/>
      <c r="W15550" s="276"/>
    </row>
    <row r="15551" spans="19:23">
      <c r="S15551" s="275"/>
      <c r="T15551" s="274"/>
      <c r="W15551" s="276"/>
    </row>
    <row r="15552" spans="19:23">
      <c r="S15552" s="275"/>
      <c r="T15552" s="274"/>
      <c r="W15552" s="276"/>
    </row>
    <row r="15553" spans="19:23">
      <c r="S15553" s="275"/>
      <c r="T15553" s="274"/>
      <c r="W15553" s="276"/>
    </row>
    <row r="15554" spans="19:23">
      <c r="S15554" s="275"/>
      <c r="T15554" s="274"/>
      <c r="W15554" s="276"/>
    </row>
    <row r="15555" spans="19:23">
      <c r="S15555" s="275"/>
      <c r="T15555" s="274"/>
      <c r="W15555" s="276"/>
    </row>
    <row r="15556" spans="19:23">
      <c r="S15556" s="275"/>
      <c r="T15556" s="274"/>
      <c r="W15556" s="276"/>
    </row>
    <row r="15557" spans="19:23">
      <c r="S15557" s="275"/>
      <c r="T15557" s="274"/>
      <c r="W15557" s="276"/>
    </row>
    <row r="15558" spans="19:23">
      <c r="S15558" s="275"/>
      <c r="T15558" s="274"/>
      <c r="W15558" s="276"/>
    </row>
    <row r="15559" spans="19:23">
      <c r="S15559" s="275"/>
      <c r="T15559" s="274"/>
      <c r="W15559" s="276"/>
    </row>
    <row r="15560" spans="19:23">
      <c r="S15560" s="275"/>
      <c r="T15560" s="274"/>
      <c r="W15560" s="276"/>
    </row>
    <row r="15561" spans="19:23">
      <c r="S15561" s="275"/>
      <c r="T15561" s="274"/>
      <c r="W15561" s="276"/>
    </row>
    <row r="15562" spans="19:23">
      <c r="S15562" s="275"/>
      <c r="T15562" s="274"/>
      <c r="W15562" s="276"/>
    </row>
    <row r="15563" spans="19:23">
      <c r="S15563" s="275"/>
      <c r="T15563" s="274"/>
      <c r="W15563" s="276"/>
    </row>
    <row r="15564" spans="19:23">
      <c r="S15564" s="275"/>
      <c r="T15564" s="274"/>
      <c r="W15564" s="276"/>
    </row>
    <row r="15565" spans="19:23">
      <c r="S15565" s="275"/>
      <c r="T15565" s="274"/>
      <c r="W15565" s="276"/>
    </row>
    <row r="15566" spans="19:23">
      <c r="S15566" s="275"/>
      <c r="T15566" s="274"/>
      <c r="W15566" s="276"/>
    </row>
    <row r="15567" spans="19:23">
      <c r="S15567" s="275"/>
      <c r="T15567" s="274"/>
      <c r="W15567" s="276"/>
    </row>
    <row r="15568" spans="19:23">
      <c r="S15568" s="275"/>
      <c r="T15568" s="274"/>
      <c r="W15568" s="276"/>
    </row>
    <row r="15569" spans="19:23">
      <c r="S15569" s="275"/>
      <c r="T15569" s="274"/>
      <c r="W15569" s="276"/>
    </row>
    <row r="15570" spans="19:23">
      <c r="S15570" s="275"/>
      <c r="T15570" s="274"/>
      <c r="W15570" s="276"/>
    </row>
    <row r="15571" spans="19:23">
      <c r="S15571" s="275"/>
      <c r="T15571" s="274"/>
      <c r="W15571" s="276"/>
    </row>
    <row r="15572" spans="19:23">
      <c r="S15572" s="275"/>
      <c r="T15572" s="274"/>
      <c r="W15572" s="276"/>
    </row>
    <row r="15573" spans="19:23">
      <c r="S15573" s="275"/>
      <c r="T15573" s="274"/>
      <c r="W15573" s="276"/>
    </row>
    <row r="15574" spans="19:23">
      <c r="S15574" s="275"/>
      <c r="T15574" s="274"/>
      <c r="W15574" s="276"/>
    </row>
    <row r="15575" spans="19:23">
      <c r="S15575" s="275"/>
      <c r="T15575" s="274"/>
      <c r="W15575" s="276"/>
    </row>
    <row r="15576" spans="19:23">
      <c r="S15576" s="275"/>
      <c r="T15576" s="274"/>
      <c r="W15576" s="276"/>
    </row>
    <row r="15577" spans="19:23">
      <c r="S15577" s="275"/>
      <c r="T15577" s="274"/>
      <c r="W15577" s="276"/>
    </row>
    <row r="15578" spans="19:23">
      <c r="S15578" s="275"/>
      <c r="T15578" s="274"/>
      <c r="W15578" s="276"/>
    </row>
    <row r="15579" spans="19:23">
      <c r="S15579" s="275"/>
      <c r="T15579" s="274"/>
      <c r="W15579" s="276"/>
    </row>
    <row r="15580" spans="19:23">
      <c r="S15580" s="275"/>
      <c r="T15580" s="274"/>
      <c r="W15580" s="276"/>
    </row>
    <row r="15581" spans="19:23">
      <c r="S15581" s="275"/>
      <c r="T15581" s="274"/>
      <c r="W15581" s="276"/>
    </row>
    <row r="15582" spans="19:23">
      <c r="S15582" s="275"/>
      <c r="T15582" s="274"/>
      <c r="W15582" s="276"/>
    </row>
    <row r="15583" spans="19:23">
      <c r="S15583" s="275"/>
      <c r="T15583" s="274"/>
      <c r="W15583" s="276"/>
    </row>
    <row r="15584" spans="19:23">
      <c r="S15584" s="275"/>
      <c r="T15584" s="274"/>
      <c r="W15584" s="276"/>
    </row>
    <row r="15585" spans="19:23">
      <c r="S15585" s="275"/>
      <c r="T15585" s="274"/>
      <c r="W15585" s="276"/>
    </row>
    <row r="15586" spans="19:23">
      <c r="S15586" s="275"/>
      <c r="T15586" s="274"/>
      <c r="W15586" s="276"/>
    </row>
    <row r="15587" spans="19:23">
      <c r="S15587" s="275"/>
      <c r="T15587" s="274"/>
      <c r="W15587" s="276"/>
    </row>
    <row r="15588" spans="19:23">
      <c r="S15588" s="275"/>
      <c r="T15588" s="274"/>
      <c r="W15588" s="276"/>
    </row>
    <row r="15589" spans="19:23">
      <c r="S15589" s="275"/>
      <c r="T15589" s="274"/>
      <c r="W15589" s="276"/>
    </row>
    <row r="15590" spans="19:23">
      <c r="S15590" s="275"/>
      <c r="T15590" s="274"/>
      <c r="W15590" s="276"/>
    </row>
    <row r="15591" spans="19:23">
      <c r="S15591" s="275"/>
      <c r="T15591" s="274"/>
      <c r="W15591" s="276"/>
    </row>
    <row r="15592" spans="19:23">
      <c r="S15592" s="275"/>
      <c r="T15592" s="274"/>
      <c r="W15592" s="276"/>
    </row>
    <row r="15593" spans="19:23">
      <c r="S15593" s="275"/>
      <c r="T15593" s="274"/>
      <c r="W15593" s="276"/>
    </row>
    <row r="15594" spans="19:23">
      <c r="S15594" s="275"/>
      <c r="T15594" s="274"/>
      <c r="W15594" s="276"/>
    </row>
    <row r="15595" spans="19:23">
      <c r="S15595" s="275"/>
      <c r="T15595" s="274"/>
      <c r="W15595" s="276"/>
    </row>
    <row r="15596" spans="19:23">
      <c r="S15596" s="275"/>
      <c r="T15596" s="274"/>
      <c r="W15596" s="276"/>
    </row>
    <row r="15597" spans="19:23">
      <c r="S15597" s="275"/>
      <c r="T15597" s="274"/>
      <c r="W15597" s="276"/>
    </row>
    <row r="15598" spans="19:23">
      <c r="S15598" s="275"/>
      <c r="T15598" s="274"/>
      <c r="W15598" s="276"/>
    </row>
    <row r="15599" spans="19:23">
      <c r="S15599" s="275"/>
      <c r="T15599" s="274"/>
      <c r="W15599" s="276"/>
    </row>
    <row r="15600" spans="19:23">
      <c r="S15600" s="275"/>
      <c r="T15600" s="274"/>
      <c r="W15600" s="276"/>
    </row>
    <row r="15601" spans="19:23">
      <c r="S15601" s="275"/>
      <c r="T15601" s="274"/>
      <c r="W15601" s="276"/>
    </row>
    <row r="15602" spans="19:23">
      <c r="S15602" s="275"/>
      <c r="T15602" s="274"/>
      <c r="W15602" s="276"/>
    </row>
    <row r="15603" spans="19:23">
      <c r="S15603" s="275"/>
      <c r="T15603" s="274"/>
      <c r="W15603" s="276"/>
    </row>
    <row r="15604" spans="19:23">
      <c r="S15604" s="275"/>
      <c r="T15604" s="274"/>
      <c r="W15604" s="276"/>
    </row>
    <row r="15605" spans="19:23">
      <c r="S15605" s="275"/>
      <c r="T15605" s="274"/>
      <c r="W15605" s="276"/>
    </row>
    <row r="15606" spans="19:23">
      <c r="S15606" s="275"/>
      <c r="T15606" s="274"/>
      <c r="W15606" s="276"/>
    </row>
    <row r="15607" spans="19:23">
      <c r="S15607" s="275"/>
      <c r="T15607" s="274"/>
      <c r="W15607" s="276"/>
    </row>
    <row r="15608" spans="19:23">
      <c r="S15608" s="275"/>
      <c r="T15608" s="274"/>
      <c r="W15608" s="276"/>
    </row>
    <row r="15609" spans="19:23">
      <c r="S15609" s="275"/>
      <c r="T15609" s="274"/>
      <c r="W15609" s="276"/>
    </row>
    <row r="15610" spans="19:23">
      <c r="S15610" s="275"/>
      <c r="T15610" s="274"/>
      <c r="W15610" s="276"/>
    </row>
    <row r="15611" spans="19:23">
      <c r="S15611" s="275"/>
      <c r="T15611" s="274"/>
      <c r="W15611" s="276"/>
    </row>
    <row r="15612" spans="19:23">
      <c r="S15612" s="275"/>
      <c r="T15612" s="274"/>
      <c r="W15612" s="276"/>
    </row>
    <row r="15613" spans="19:23">
      <c r="S15613" s="275"/>
      <c r="T15613" s="274"/>
      <c r="W15613" s="276"/>
    </row>
    <row r="15614" spans="19:23">
      <c r="S15614" s="275"/>
      <c r="T15614" s="274"/>
      <c r="W15614" s="276"/>
    </row>
    <row r="15615" spans="19:23">
      <c r="S15615" s="275"/>
      <c r="T15615" s="274"/>
      <c r="W15615" s="276"/>
    </row>
    <row r="15616" spans="19:23">
      <c r="S15616" s="275"/>
      <c r="T15616" s="274"/>
      <c r="W15616" s="276"/>
    </row>
    <row r="15617" spans="19:23">
      <c r="S15617" s="275"/>
      <c r="T15617" s="274"/>
      <c r="W15617" s="276"/>
    </row>
    <row r="15618" spans="19:23">
      <c r="S15618" s="275"/>
      <c r="T15618" s="274"/>
      <c r="W15618" s="276"/>
    </row>
    <row r="15619" spans="19:23">
      <c r="S15619" s="275"/>
      <c r="T15619" s="274"/>
      <c r="W15619" s="276"/>
    </row>
    <row r="15620" spans="19:23">
      <c r="S15620" s="275"/>
      <c r="T15620" s="274"/>
      <c r="W15620" s="276"/>
    </row>
    <row r="15621" spans="19:23">
      <c r="S15621" s="275"/>
      <c r="T15621" s="274"/>
      <c r="W15621" s="276"/>
    </row>
    <row r="15622" spans="19:23">
      <c r="S15622" s="275"/>
      <c r="T15622" s="274"/>
      <c r="W15622" s="276"/>
    </row>
    <row r="15623" spans="19:23">
      <c r="S15623" s="275"/>
      <c r="T15623" s="274"/>
      <c r="W15623" s="276"/>
    </row>
    <row r="15624" spans="19:23">
      <c r="S15624" s="275"/>
      <c r="T15624" s="274"/>
      <c r="W15624" s="276"/>
    </row>
    <row r="15625" spans="19:23">
      <c r="S15625" s="275"/>
      <c r="T15625" s="274"/>
      <c r="W15625" s="276"/>
    </row>
    <row r="15626" spans="19:23">
      <c r="S15626" s="275"/>
      <c r="T15626" s="274"/>
      <c r="W15626" s="276"/>
    </row>
    <row r="15627" spans="19:23">
      <c r="S15627" s="275"/>
      <c r="T15627" s="274"/>
      <c r="W15627" s="276"/>
    </row>
    <row r="15628" spans="19:23">
      <c r="S15628" s="275"/>
      <c r="T15628" s="274"/>
      <c r="W15628" s="276"/>
    </row>
    <row r="15629" spans="19:23">
      <c r="S15629" s="275"/>
      <c r="T15629" s="274"/>
      <c r="W15629" s="276"/>
    </row>
    <row r="15630" spans="19:23">
      <c r="S15630" s="275"/>
      <c r="T15630" s="274"/>
      <c r="W15630" s="276"/>
    </row>
    <row r="15631" spans="19:23">
      <c r="S15631" s="275"/>
      <c r="T15631" s="274"/>
      <c r="W15631" s="276"/>
    </row>
    <row r="15632" spans="19:23">
      <c r="S15632" s="275"/>
      <c r="T15632" s="274"/>
      <c r="W15632" s="276"/>
    </row>
    <row r="15633" spans="19:23">
      <c r="S15633" s="275"/>
      <c r="T15633" s="274"/>
      <c r="W15633" s="276"/>
    </row>
    <row r="15634" spans="19:23">
      <c r="S15634" s="275"/>
      <c r="T15634" s="274"/>
      <c r="W15634" s="276"/>
    </row>
    <row r="15635" spans="19:23">
      <c r="S15635" s="275"/>
      <c r="T15635" s="274"/>
      <c r="W15635" s="276"/>
    </row>
    <row r="15636" spans="19:23">
      <c r="S15636" s="275"/>
      <c r="T15636" s="274"/>
      <c r="W15636" s="276"/>
    </row>
    <row r="15637" spans="19:23">
      <c r="S15637" s="275"/>
      <c r="T15637" s="274"/>
      <c r="W15637" s="276"/>
    </row>
    <row r="15638" spans="19:23">
      <c r="S15638" s="275"/>
      <c r="T15638" s="274"/>
      <c r="W15638" s="276"/>
    </row>
    <row r="15639" spans="19:23">
      <c r="S15639" s="275"/>
      <c r="T15639" s="274"/>
      <c r="W15639" s="276"/>
    </row>
    <row r="15640" spans="19:23">
      <c r="S15640" s="275"/>
      <c r="T15640" s="274"/>
      <c r="W15640" s="276"/>
    </row>
    <row r="15641" spans="19:23">
      <c r="S15641" s="275"/>
      <c r="T15641" s="274"/>
      <c r="W15641" s="276"/>
    </row>
    <row r="15642" spans="19:23">
      <c r="S15642" s="275"/>
      <c r="T15642" s="274"/>
      <c r="W15642" s="276"/>
    </row>
    <row r="15643" spans="19:23">
      <c r="S15643" s="275"/>
      <c r="T15643" s="274"/>
      <c r="W15643" s="276"/>
    </row>
    <row r="15644" spans="19:23">
      <c r="S15644" s="275"/>
      <c r="T15644" s="274"/>
      <c r="W15644" s="276"/>
    </row>
    <row r="15645" spans="19:23">
      <c r="S15645" s="275"/>
      <c r="T15645" s="274"/>
      <c r="W15645" s="276"/>
    </row>
    <row r="15646" spans="19:23">
      <c r="S15646" s="275"/>
      <c r="T15646" s="274"/>
      <c r="W15646" s="276"/>
    </row>
    <row r="15647" spans="19:23">
      <c r="S15647" s="275"/>
      <c r="T15647" s="274"/>
      <c r="W15647" s="276"/>
    </row>
    <row r="15648" spans="19:23">
      <c r="S15648" s="275"/>
      <c r="T15648" s="274"/>
      <c r="W15648" s="276"/>
    </row>
    <row r="15649" spans="19:23">
      <c r="S15649" s="275"/>
      <c r="T15649" s="274"/>
      <c r="W15649" s="276"/>
    </row>
    <row r="15650" spans="19:23">
      <c r="S15650" s="275"/>
      <c r="T15650" s="274"/>
      <c r="W15650" s="276"/>
    </row>
    <row r="15651" spans="19:23">
      <c r="S15651" s="275"/>
      <c r="T15651" s="274"/>
      <c r="W15651" s="276"/>
    </row>
    <row r="15652" spans="19:23">
      <c r="S15652" s="275"/>
      <c r="T15652" s="274"/>
      <c r="W15652" s="276"/>
    </row>
    <row r="15653" spans="19:23">
      <c r="S15653" s="275"/>
      <c r="T15653" s="274"/>
      <c r="W15653" s="276"/>
    </row>
    <row r="15654" spans="19:23">
      <c r="S15654" s="275"/>
      <c r="T15654" s="274"/>
      <c r="W15654" s="276"/>
    </row>
    <row r="15655" spans="19:23">
      <c r="S15655" s="275"/>
      <c r="T15655" s="274"/>
      <c r="W15655" s="276"/>
    </row>
    <row r="15656" spans="19:23">
      <c r="S15656" s="275"/>
      <c r="T15656" s="274"/>
      <c r="W15656" s="276"/>
    </row>
    <row r="15657" spans="19:23">
      <c r="S15657" s="275"/>
      <c r="T15657" s="274"/>
      <c r="W15657" s="276"/>
    </row>
    <row r="15658" spans="19:23">
      <c r="S15658" s="275"/>
      <c r="T15658" s="274"/>
      <c r="W15658" s="276"/>
    </row>
    <row r="15659" spans="19:23">
      <c r="S15659" s="275"/>
      <c r="T15659" s="274"/>
      <c r="W15659" s="276"/>
    </row>
    <row r="15660" spans="19:23">
      <c r="S15660" s="275"/>
      <c r="T15660" s="274"/>
      <c r="W15660" s="276"/>
    </row>
    <row r="15661" spans="19:23">
      <c r="S15661" s="275"/>
      <c r="T15661" s="274"/>
      <c r="W15661" s="276"/>
    </row>
    <row r="15662" spans="19:23">
      <c r="S15662" s="275"/>
      <c r="T15662" s="274"/>
      <c r="W15662" s="276"/>
    </row>
    <row r="15663" spans="19:23">
      <c r="S15663" s="275"/>
      <c r="T15663" s="274"/>
      <c r="W15663" s="276"/>
    </row>
    <row r="15664" spans="19:23">
      <c r="S15664" s="275"/>
      <c r="T15664" s="274"/>
      <c r="W15664" s="276"/>
    </row>
    <row r="15665" spans="19:23">
      <c r="S15665" s="275"/>
      <c r="T15665" s="274"/>
      <c r="W15665" s="276"/>
    </row>
    <row r="15666" spans="19:23">
      <c r="S15666" s="275"/>
      <c r="T15666" s="274"/>
      <c r="W15666" s="276"/>
    </row>
    <row r="15667" spans="19:23">
      <c r="S15667" s="275"/>
      <c r="T15667" s="274"/>
      <c r="W15667" s="276"/>
    </row>
    <row r="15668" spans="19:23">
      <c r="S15668" s="275"/>
      <c r="T15668" s="274"/>
      <c r="W15668" s="276"/>
    </row>
    <row r="15669" spans="19:23">
      <c r="S15669" s="275"/>
      <c r="T15669" s="274"/>
      <c r="W15669" s="276"/>
    </row>
    <row r="15670" spans="19:23">
      <c r="S15670" s="275"/>
      <c r="T15670" s="274"/>
      <c r="W15670" s="276"/>
    </row>
    <row r="15671" spans="19:23">
      <c r="S15671" s="275"/>
      <c r="T15671" s="274"/>
      <c r="W15671" s="276"/>
    </row>
    <row r="15672" spans="19:23">
      <c r="S15672" s="275"/>
      <c r="T15672" s="274"/>
      <c r="W15672" s="276"/>
    </row>
    <row r="15673" spans="19:23">
      <c r="S15673" s="275"/>
      <c r="T15673" s="274"/>
      <c r="W15673" s="276"/>
    </row>
    <row r="15674" spans="19:23">
      <c r="S15674" s="275"/>
      <c r="T15674" s="274"/>
      <c r="W15674" s="276"/>
    </row>
    <row r="15675" spans="19:23">
      <c r="S15675" s="275"/>
      <c r="T15675" s="274"/>
      <c r="W15675" s="276"/>
    </row>
    <row r="15676" spans="19:23">
      <c r="S15676" s="275"/>
      <c r="T15676" s="274"/>
      <c r="W15676" s="276"/>
    </row>
    <row r="15677" spans="19:23">
      <c r="S15677" s="275"/>
      <c r="T15677" s="274"/>
      <c r="W15677" s="276"/>
    </row>
    <row r="15678" spans="19:23">
      <c r="S15678" s="275"/>
      <c r="T15678" s="274"/>
      <c r="W15678" s="276"/>
    </row>
    <row r="15679" spans="19:23">
      <c r="S15679" s="275"/>
      <c r="T15679" s="274"/>
      <c r="W15679" s="276"/>
    </row>
    <row r="15680" spans="19:23">
      <c r="S15680" s="275"/>
      <c r="T15680" s="274"/>
      <c r="W15680" s="276"/>
    </row>
    <row r="15681" spans="19:23">
      <c r="S15681" s="275"/>
      <c r="T15681" s="274"/>
      <c r="W15681" s="276"/>
    </row>
    <row r="15682" spans="19:23">
      <c r="S15682" s="275"/>
      <c r="T15682" s="274"/>
      <c r="W15682" s="276"/>
    </row>
    <row r="15683" spans="19:23">
      <c r="S15683" s="275"/>
      <c r="T15683" s="274"/>
      <c r="W15683" s="276"/>
    </row>
    <row r="15684" spans="19:23">
      <c r="S15684" s="275"/>
      <c r="T15684" s="274"/>
      <c r="W15684" s="276"/>
    </row>
    <row r="15685" spans="19:23">
      <c r="S15685" s="275"/>
      <c r="T15685" s="274"/>
      <c r="W15685" s="276"/>
    </row>
    <row r="15686" spans="19:23">
      <c r="S15686" s="275"/>
      <c r="T15686" s="274"/>
      <c r="W15686" s="276"/>
    </row>
    <row r="15687" spans="19:23">
      <c r="S15687" s="275"/>
      <c r="T15687" s="274"/>
      <c r="W15687" s="276"/>
    </row>
    <row r="15688" spans="19:23">
      <c r="S15688" s="275"/>
      <c r="T15688" s="274"/>
      <c r="W15688" s="276"/>
    </row>
    <row r="15689" spans="19:23">
      <c r="S15689" s="275"/>
      <c r="T15689" s="274"/>
      <c r="W15689" s="276"/>
    </row>
    <row r="15690" spans="19:23">
      <c r="S15690" s="275"/>
      <c r="T15690" s="274"/>
      <c r="W15690" s="276"/>
    </row>
    <row r="15691" spans="19:23">
      <c r="S15691" s="275"/>
      <c r="T15691" s="274"/>
      <c r="W15691" s="276"/>
    </row>
    <row r="15692" spans="19:23">
      <c r="S15692" s="275"/>
      <c r="T15692" s="274"/>
      <c r="W15692" s="276"/>
    </row>
    <row r="15693" spans="19:23">
      <c r="S15693" s="275"/>
      <c r="T15693" s="274"/>
      <c r="W15693" s="276"/>
    </row>
    <row r="15694" spans="19:23">
      <c r="S15694" s="275"/>
      <c r="T15694" s="274"/>
      <c r="W15694" s="276"/>
    </row>
    <row r="15695" spans="19:23">
      <c r="S15695" s="275"/>
      <c r="T15695" s="274"/>
      <c r="W15695" s="276"/>
    </row>
    <row r="15696" spans="19:23">
      <c r="S15696" s="275"/>
      <c r="T15696" s="274"/>
      <c r="W15696" s="276"/>
    </row>
    <row r="15697" spans="19:23">
      <c r="S15697" s="275"/>
      <c r="T15697" s="274"/>
      <c r="W15697" s="276"/>
    </row>
    <row r="15698" spans="19:23">
      <c r="S15698" s="275"/>
      <c r="T15698" s="274"/>
      <c r="W15698" s="276"/>
    </row>
    <row r="15699" spans="19:23">
      <c r="S15699" s="275"/>
      <c r="T15699" s="274"/>
      <c r="W15699" s="276"/>
    </row>
    <row r="15700" spans="19:23">
      <c r="S15700" s="275"/>
      <c r="T15700" s="274"/>
      <c r="W15700" s="276"/>
    </row>
    <row r="15701" spans="19:23">
      <c r="S15701" s="275"/>
      <c r="T15701" s="274"/>
      <c r="W15701" s="276"/>
    </row>
    <row r="15702" spans="19:23">
      <c r="S15702" s="275"/>
      <c r="T15702" s="274"/>
      <c r="W15702" s="276"/>
    </row>
    <row r="15703" spans="19:23">
      <c r="S15703" s="275"/>
      <c r="T15703" s="274"/>
      <c r="W15703" s="276"/>
    </row>
    <row r="15704" spans="19:23">
      <c r="S15704" s="275"/>
      <c r="T15704" s="274"/>
      <c r="W15704" s="276"/>
    </row>
    <row r="15705" spans="19:23">
      <c r="S15705" s="275"/>
      <c r="T15705" s="274"/>
      <c r="W15705" s="276"/>
    </row>
    <row r="15706" spans="19:23">
      <c r="S15706" s="275"/>
      <c r="T15706" s="274"/>
      <c r="W15706" s="276"/>
    </row>
    <row r="15707" spans="19:23">
      <c r="S15707" s="275"/>
      <c r="T15707" s="274"/>
      <c r="W15707" s="276"/>
    </row>
    <row r="15708" spans="19:23">
      <c r="S15708" s="275"/>
      <c r="T15708" s="274"/>
      <c r="W15708" s="276"/>
    </row>
    <row r="15709" spans="19:23">
      <c r="S15709" s="275"/>
      <c r="T15709" s="274"/>
      <c r="W15709" s="276"/>
    </row>
    <row r="15710" spans="19:23">
      <c r="S15710" s="275"/>
      <c r="T15710" s="274"/>
      <c r="W15710" s="276"/>
    </row>
    <row r="15711" spans="19:23">
      <c r="S15711" s="275"/>
      <c r="T15711" s="274"/>
      <c r="W15711" s="276"/>
    </row>
    <row r="15712" spans="19:23">
      <c r="S15712" s="275"/>
      <c r="T15712" s="274"/>
      <c r="W15712" s="276"/>
    </row>
    <row r="15713" spans="19:23">
      <c r="S15713" s="275"/>
      <c r="T15713" s="274"/>
      <c r="W15713" s="276"/>
    </row>
    <row r="15714" spans="19:23">
      <c r="S15714" s="275"/>
      <c r="T15714" s="274"/>
      <c r="W15714" s="276"/>
    </row>
    <row r="15715" spans="19:23">
      <c r="S15715" s="275"/>
      <c r="T15715" s="274"/>
      <c r="W15715" s="276"/>
    </row>
    <row r="15716" spans="19:23">
      <c r="S15716" s="275"/>
      <c r="T15716" s="274"/>
      <c r="W15716" s="276"/>
    </row>
    <row r="15717" spans="19:23">
      <c r="S15717" s="275"/>
      <c r="T15717" s="274"/>
      <c r="W15717" s="276"/>
    </row>
    <row r="15718" spans="19:23">
      <c r="S15718" s="275"/>
      <c r="T15718" s="274"/>
      <c r="W15718" s="276"/>
    </row>
    <row r="15719" spans="19:23">
      <c r="S15719" s="275"/>
      <c r="T15719" s="274"/>
      <c r="W15719" s="276"/>
    </row>
    <row r="15720" spans="19:23">
      <c r="S15720" s="275"/>
      <c r="T15720" s="274"/>
      <c r="W15720" s="276"/>
    </row>
    <row r="15721" spans="19:23">
      <c r="S15721" s="275"/>
      <c r="T15721" s="274"/>
      <c r="W15721" s="276"/>
    </row>
    <row r="15722" spans="19:23">
      <c r="S15722" s="275"/>
      <c r="T15722" s="274"/>
      <c r="W15722" s="276"/>
    </row>
    <row r="15723" spans="19:23">
      <c r="S15723" s="275"/>
      <c r="T15723" s="274"/>
      <c r="W15723" s="276"/>
    </row>
    <row r="15724" spans="19:23">
      <c r="S15724" s="275"/>
      <c r="T15724" s="274"/>
      <c r="W15724" s="276"/>
    </row>
    <row r="15725" spans="19:23">
      <c r="S15725" s="275"/>
      <c r="T15725" s="274"/>
      <c r="W15725" s="276"/>
    </row>
    <row r="15726" spans="19:23">
      <c r="S15726" s="275"/>
      <c r="T15726" s="274"/>
      <c r="W15726" s="276"/>
    </row>
    <row r="15727" spans="19:23">
      <c r="S15727" s="275"/>
      <c r="T15727" s="274"/>
      <c r="W15727" s="276"/>
    </row>
    <row r="15728" spans="19:23">
      <c r="S15728" s="275"/>
      <c r="T15728" s="274"/>
      <c r="W15728" s="276"/>
    </row>
    <row r="15729" spans="19:23">
      <c r="S15729" s="275"/>
      <c r="T15729" s="274"/>
      <c r="W15729" s="276"/>
    </row>
    <row r="15730" spans="19:23">
      <c r="S15730" s="275"/>
      <c r="T15730" s="274"/>
      <c r="W15730" s="276"/>
    </row>
    <row r="15731" spans="19:23">
      <c r="S15731" s="275"/>
      <c r="T15731" s="274"/>
      <c r="W15731" s="276"/>
    </row>
    <row r="15732" spans="19:23">
      <c r="S15732" s="275"/>
      <c r="T15732" s="274"/>
      <c r="W15732" s="276"/>
    </row>
    <row r="15733" spans="19:23">
      <c r="S15733" s="275"/>
      <c r="T15733" s="274"/>
      <c r="W15733" s="276"/>
    </row>
    <row r="15734" spans="19:23">
      <c r="S15734" s="275"/>
      <c r="T15734" s="274"/>
      <c r="W15734" s="276"/>
    </row>
    <row r="15735" spans="19:23">
      <c r="S15735" s="275"/>
      <c r="T15735" s="274"/>
      <c r="W15735" s="276"/>
    </row>
    <row r="15736" spans="19:23">
      <c r="S15736" s="275"/>
      <c r="T15736" s="274"/>
      <c r="W15736" s="276"/>
    </row>
    <row r="15737" spans="19:23">
      <c r="S15737" s="275"/>
      <c r="T15737" s="274"/>
      <c r="W15737" s="276"/>
    </row>
    <row r="15738" spans="19:23">
      <c r="S15738" s="275"/>
      <c r="T15738" s="274"/>
      <c r="W15738" s="276"/>
    </row>
    <row r="15739" spans="19:23">
      <c r="S15739" s="275"/>
      <c r="T15739" s="274"/>
      <c r="W15739" s="276"/>
    </row>
    <row r="15740" spans="19:23">
      <c r="S15740" s="275"/>
      <c r="T15740" s="274"/>
      <c r="W15740" s="276"/>
    </row>
    <row r="15741" spans="19:23">
      <c r="S15741" s="275"/>
      <c r="T15741" s="274"/>
      <c r="W15741" s="276"/>
    </row>
    <row r="15742" spans="19:23">
      <c r="S15742" s="275"/>
      <c r="T15742" s="274"/>
      <c r="W15742" s="276"/>
    </row>
    <row r="15743" spans="19:23">
      <c r="S15743" s="275"/>
      <c r="T15743" s="274"/>
      <c r="W15743" s="276"/>
    </row>
    <row r="15744" spans="19:23">
      <c r="S15744" s="275"/>
      <c r="T15744" s="274"/>
      <c r="W15744" s="276"/>
    </row>
    <row r="15745" spans="19:23">
      <c r="S15745" s="275"/>
      <c r="T15745" s="274"/>
      <c r="W15745" s="276"/>
    </row>
    <row r="15746" spans="19:23">
      <c r="S15746" s="275"/>
      <c r="T15746" s="274"/>
      <c r="W15746" s="276"/>
    </row>
    <row r="15747" spans="19:23">
      <c r="S15747" s="275"/>
      <c r="T15747" s="274"/>
      <c r="W15747" s="276"/>
    </row>
    <row r="15748" spans="19:23">
      <c r="S15748" s="275"/>
      <c r="T15748" s="274"/>
      <c r="W15748" s="276"/>
    </row>
    <row r="15749" spans="19:23">
      <c r="S15749" s="275"/>
      <c r="T15749" s="274"/>
      <c r="W15749" s="276"/>
    </row>
    <row r="15750" spans="19:23">
      <c r="S15750" s="275"/>
      <c r="T15750" s="274"/>
      <c r="W15750" s="276"/>
    </row>
    <row r="15751" spans="19:23">
      <c r="S15751" s="275"/>
      <c r="T15751" s="274"/>
      <c r="W15751" s="276"/>
    </row>
    <row r="15752" spans="19:23">
      <c r="S15752" s="275"/>
      <c r="T15752" s="274"/>
      <c r="W15752" s="276"/>
    </row>
    <row r="15753" spans="19:23">
      <c r="S15753" s="275"/>
      <c r="T15753" s="274"/>
      <c r="W15753" s="276"/>
    </row>
    <row r="15754" spans="19:23">
      <c r="S15754" s="275"/>
      <c r="T15754" s="274"/>
      <c r="W15754" s="276"/>
    </row>
    <row r="15755" spans="19:23">
      <c r="S15755" s="275"/>
      <c r="T15755" s="274"/>
      <c r="W15755" s="276"/>
    </row>
    <row r="15756" spans="19:23">
      <c r="S15756" s="275"/>
      <c r="T15756" s="274"/>
      <c r="W15756" s="276"/>
    </row>
    <row r="15757" spans="19:23">
      <c r="S15757" s="275"/>
      <c r="T15757" s="274"/>
      <c r="W15757" s="276"/>
    </row>
    <row r="15758" spans="19:23">
      <c r="S15758" s="275"/>
      <c r="T15758" s="274"/>
      <c r="W15758" s="276"/>
    </row>
    <row r="15759" spans="19:23">
      <c r="S15759" s="275"/>
      <c r="T15759" s="274"/>
      <c r="W15759" s="276"/>
    </row>
    <row r="15760" spans="19:23">
      <c r="S15760" s="275"/>
      <c r="T15760" s="274"/>
      <c r="W15760" s="276"/>
    </row>
    <row r="15761" spans="19:23">
      <c r="S15761" s="275"/>
      <c r="T15761" s="274"/>
      <c r="W15761" s="276"/>
    </row>
    <row r="15762" spans="19:23">
      <c r="S15762" s="275"/>
      <c r="T15762" s="274"/>
      <c r="W15762" s="276"/>
    </row>
    <row r="15763" spans="19:23">
      <c r="S15763" s="275"/>
      <c r="T15763" s="274"/>
      <c r="W15763" s="276"/>
    </row>
    <row r="15764" spans="19:23">
      <c r="S15764" s="275"/>
      <c r="T15764" s="274"/>
      <c r="W15764" s="276"/>
    </row>
    <row r="15765" spans="19:23">
      <c r="S15765" s="275"/>
      <c r="T15765" s="274"/>
      <c r="W15765" s="276"/>
    </row>
    <row r="15766" spans="19:23">
      <c r="S15766" s="275"/>
      <c r="T15766" s="274"/>
      <c r="W15766" s="276"/>
    </row>
    <row r="15767" spans="19:23">
      <c r="S15767" s="275"/>
      <c r="T15767" s="274"/>
      <c r="W15767" s="276"/>
    </row>
    <row r="15768" spans="19:23">
      <c r="S15768" s="275"/>
      <c r="T15768" s="274"/>
      <c r="W15768" s="276"/>
    </row>
    <row r="15769" spans="19:23">
      <c r="S15769" s="275"/>
      <c r="T15769" s="274"/>
      <c r="W15769" s="276"/>
    </row>
    <row r="15770" spans="19:23">
      <c r="S15770" s="275"/>
      <c r="T15770" s="274"/>
      <c r="W15770" s="276"/>
    </row>
    <row r="15771" spans="19:23">
      <c r="S15771" s="275"/>
      <c r="T15771" s="274"/>
      <c r="W15771" s="276"/>
    </row>
    <row r="15772" spans="19:23">
      <c r="S15772" s="275"/>
      <c r="T15772" s="274"/>
      <c r="W15772" s="276"/>
    </row>
    <row r="15773" spans="19:23">
      <c r="S15773" s="275"/>
      <c r="T15773" s="274"/>
      <c r="W15773" s="276"/>
    </row>
    <row r="15774" spans="19:23">
      <c r="S15774" s="275"/>
      <c r="T15774" s="274"/>
      <c r="W15774" s="276"/>
    </row>
    <row r="15775" spans="19:23">
      <c r="S15775" s="275"/>
      <c r="T15775" s="274"/>
      <c r="W15775" s="276"/>
    </row>
    <row r="15776" spans="19:23">
      <c r="S15776" s="275"/>
      <c r="T15776" s="274"/>
      <c r="W15776" s="276"/>
    </row>
    <row r="15777" spans="19:23">
      <c r="S15777" s="275"/>
      <c r="T15777" s="274"/>
      <c r="W15777" s="276"/>
    </row>
    <row r="15778" spans="19:23">
      <c r="S15778" s="275"/>
      <c r="T15778" s="274"/>
      <c r="W15778" s="276"/>
    </row>
    <row r="15779" spans="19:23">
      <c r="S15779" s="275"/>
      <c r="T15779" s="274"/>
      <c r="W15779" s="276"/>
    </row>
    <row r="15780" spans="19:23">
      <c r="S15780" s="275"/>
      <c r="T15780" s="274"/>
      <c r="W15780" s="276"/>
    </row>
    <row r="15781" spans="19:23">
      <c r="S15781" s="275"/>
      <c r="T15781" s="274"/>
      <c r="W15781" s="276"/>
    </row>
    <row r="15782" spans="19:23">
      <c r="S15782" s="275"/>
      <c r="T15782" s="274"/>
      <c r="W15782" s="276"/>
    </row>
    <row r="15783" spans="19:23">
      <c r="S15783" s="275"/>
      <c r="T15783" s="274"/>
      <c r="W15783" s="276"/>
    </row>
    <row r="15784" spans="19:23">
      <c r="S15784" s="275"/>
      <c r="T15784" s="274"/>
      <c r="W15784" s="276"/>
    </row>
    <row r="15785" spans="19:23">
      <c r="S15785" s="275"/>
      <c r="T15785" s="274"/>
      <c r="W15785" s="276"/>
    </row>
    <row r="15786" spans="19:23">
      <c r="S15786" s="275"/>
      <c r="T15786" s="274"/>
      <c r="W15786" s="276"/>
    </row>
    <row r="15787" spans="19:23">
      <c r="S15787" s="275"/>
      <c r="T15787" s="274"/>
      <c r="W15787" s="276"/>
    </row>
    <row r="15788" spans="19:23">
      <c r="S15788" s="275"/>
      <c r="T15788" s="274"/>
      <c r="W15788" s="276"/>
    </row>
    <row r="15789" spans="19:23">
      <c r="S15789" s="275"/>
      <c r="T15789" s="274"/>
      <c r="W15789" s="276"/>
    </row>
    <row r="15790" spans="19:23">
      <c r="S15790" s="275"/>
      <c r="T15790" s="274"/>
      <c r="W15790" s="276"/>
    </row>
    <row r="15791" spans="19:23">
      <c r="S15791" s="275"/>
      <c r="T15791" s="274"/>
      <c r="W15791" s="276"/>
    </row>
    <row r="15792" spans="19:23">
      <c r="S15792" s="275"/>
      <c r="T15792" s="274"/>
      <c r="W15792" s="276"/>
    </row>
    <row r="15793" spans="19:23">
      <c r="S15793" s="275"/>
      <c r="T15793" s="274"/>
      <c r="W15793" s="276"/>
    </row>
    <row r="15794" spans="19:23">
      <c r="S15794" s="275"/>
      <c r="T15794" s="274"/>
      <c r="W15794" s="276"/>
    </row>
    <row r="15795" spans="19:23">
      <c r="S15795" s="275"/>
      <c r="T15795" s="274"/>
      <c r="W15795" s="276"/>
    </row>
    <row r="15796" spans="19:23">
      <c r="S15796" s="275"/>
      <c r="T15796" s="274"/>
      <c r="W15796" s="276"/>
    </row>
    <row r="15797" spans="19:23">
      <c r="S15797" s="275"/>
      <c r="T15797" s="274"/>
      <c r="W15797" s="276"/>
    </row>
    <row r="15798" spans="19:23">
      <c r="S15798" s="275"/>
      <c r="T15798" s="274"/>
      <c r="W15798" s="276"/>
    </row>
    <row r="15799" spans="19:23">
      <c r="S15799" s="275"/>
      <c r="T15799" s="274"/>
      <c r="W15799" s="276"/>
    </row>
    <row r="15800" spans="19:23">
      <c r="S15800" s="275"/>
      <c r="T15800" s="274"/>
      <c r="W15800" s="276"/>
    </row>
    <row r="15801" spans="19:23">
      <c r="S15801" s="275"/>
      <c r="T15801" s="274"/>
      <c r="W15801" s="276"/>
    </row>
    <row r="15802" spans="19:23">
      <c r="S15802" s="275"/>
      <c r="T15802" s="274"/>
      <c r="W15802" s="276"/>
    </row>
    <row r="15803" spans="19:23">
      <c r="S15803" s="275"/>
      <c r="T15803" s="274"/>
      <c r="W15803" s="276"/>
    </row>
    <row r="15804" spans="19:23">
      <c r="S15804" s="275"/>
      <c r="T15804" s="274"/>
      <c r="W15804" s="276"/>
    </row>
    <row r="15805" spans="19:23">
      <c r="S15805" s="275"/>
      <c r="T15805" s="274"/>
      <c r="W15805" s="276"/>
    </row>
    <row r="15806" spans="19:23">
      <c r="S15806" s="275"/>
      <c r="T15806" s="274"/>
      <c r="W15806" s="276"/>
    </row>
    <row r="15807" spans="19:23">
      <c r="S15807" s="275"/>
      <c r="T15807" s="274"/>
      <c r="W15807" s="276"/>
    </row>
    <row r="15808" spans="19:23">
      <c r="S15808" s="275"/>
      <c r="T15808" s="274"/>
      <c r="W15808" s="276"/>
    </row>
    <row r="15809" spans="19:23">
      <c r="S15809" s="275"/>
      <c r="T15809" s="274"/>
      <c r="W15809" s="276"/>
    </row>
    <row r="15810" spans="19:23">
      <c r="S15810" s="275"/>
      <c r="T15810" s="274"/>
      <c r="W15810" s="276"/>
    </row>
    <row r="15811" spans="19:23">
      <c r="S15811" s="275"/>
      <c r="T15811" s="274"/>
      <c r="W15811" s="276"/>
    </row>
    <row r="15812" spans="19:23">
      <c r="S15812" s="275"/>
      <c r="T15812" s="274"/>
      <c r="W15812" s="276"/>
    </row>
    <row r="15813" spans="19:23">
      <c r="S15813" s="275"/>
      <c r="T15813" s="274"/>
      <c r="W15813" s="276"/>
    </row>
    <row r="15814" spans="19:23">
      <c r="S15814" s="275"/>
      <c r="T15814" s="274"/>
      <c r="W15814" s="276"/>
    </row>
    <row r="15815" spans="19:23">
      <c r="S15815" s="275"/>
      <c r="T15815" s="274"/>
      <c r="W15815" s="276"/>
    </row>
    <row r="15816" spans="19:23">
      <c r="S15816" s="275"/>
      <c r="T15816" s="274"/>
      <c r="W15816" s="276"/>
    </row>
    <row r="15817" spans="19:23">
      <c r="S15817" s="275"/>
      <c r="T15817" s="274"/>
      <c r="W15817" s="276"/>
    </row>
    <row r="15818" spans="19:23">
      <c r="S15818" s="275"/>
      <c r="T15818" s="274"/>
      <c r="W15818" s="276"/>
    </row>
    <row r="15819" spans="19:23">
      <c r="S15819" s="275"/>
      <c r="T15819" s="274"/>
      <c r="W15819" s="276"/>
    </row>
    <row r="15820" spans="19:23">
      <c r="S15820" s="275"/>
      <c r="T15820" s="274"/>
      <c r="W15820" s="276"/>
    </row>
    <row r="15821" spans="19:23">
      <c r="S15821" s="275"/>
      <c r="T15821" s="274"/>
      <c r="W15821" s="276"/>
    </row>
    <row r="15822" spans="19:23">
      <c r="S15822" s="275"/>
      <c r="T15822" s="274"/>
      <c r="W15822" s="276"/>
    </row>
    <row r="15823" spans="19:23">
      <c r="S15823" s="275"/>
      <c r="T15823" s="274"/>
      <c r="W15823" s="276"/>
    </row>
    <row r="15824" spans="19:23">
      <c r="S15824" s="275"/>
      <c r="T15824" s="274"/>
      <c r="W15824" s="276"/>
    </row>
    <row r="15825" spans="19:23">
      <c r="S15825" s="275"/>
      <c r="T15825" s="274"/>
      <c r="W15825" s="276"/>
    </row>
    <row r="15826" spans="19:23">
      <c r="S15826" s="275"/>
      <c r="T15826" s="274"/>
      <c r="W15826" s="276"/>
    </row>
    <row r="15827" spans="19:23">
      <c r="S15827" s="275"/>
      <c r="T15827" s="274"/>
      <c r="W15827" s="276"/>
    </row>
    <row r="15828" spans="19:23">
      <c r="S15828" s="275"/>
      <c r="T15828" s="274"/>
      <c r="W15828" s="276"/>
    </row>
    <row r="15829" spans="19:23">
      <c r="S15829" s="275"/>
      <c r="T15829" s="274"/>
      <c r="W15829" s="276"/>
    </row>
    <row r="15830" spans="19:23">
      <c r="S15830" s="275"/>
      <c r="T15830" s="274"/>
      <c r="W15830" s="276"/>
    </row>
    <row r="15831" spans="19:23">
      <c r="S15831" s="275"/>
      <c r="T15831" s="274"/>
      <c r="W15831" s="276"/>
    </row>
    <row r="15832" spans="19:23">
      <c r="S15832" s="275"/>
      <c r="T15832" s="274"/>
      <c r="W15832" s="276"/>
    </row>
    <row r="15833" spans="19:23">
      <c r="S15833" s="275"/>
      <c r="T15833" s="274"/>
      <c r="W15833" s="276"/>
    </row>
    <row r="15834" spans="19:23">
      <c r="S15834" s="275"/>
      <c r="T15834" s="274"/>
      <c r="W15834" s="276"/>
    </row>
    <row r="15835" spans="19:23">
      <c r="S15835" s="275"/>
      <c r="T15835" s="274"/>
      <c r="W15835" s="276"/>
    </row>
    <row r="15836" spans="19:23">
      <c r="S15836" s="275"/>
      <c r="T15836" s="274"/>
      <c r="W15836" s="276"/>
    </row>
    <row r="15837" spans="19:23">
      <c r="S15837" s="275"/>
      <c r="T15837" s="274"/>
      <c r="W15837" s="276"/>
    </row>
    <row r="15838" spans="19:23">
      <c r="S15838" s="275"/>
      <c r="T15838" s="274"/>
      <c r="W15838" s="276"/>
    </row>
    <row r="15839" spans="19:23">
      <c r="S15839" s="275"/>
      <c r="T15839" s="274"/>
      <c r="W15839" s="276"/>
    </row>
    <row r="15840" spans="19:23">
      <c r="S15840" s="275"/>
      <c r="T15840" s="274"/>
      <c r="W15840" s="276"/>
    </row>
    <row r="15841" spans="19:23">
      <c r="S15841" s="275"/>
      <c r="T15841" s="274"/>
      <c r="W15841" s="276"/>
    </row>
    <row r="15842" spans="19:23">
      <c r="S15842" s="275"/>
      <c r="T15842" s="274"/>
      <c r="W15842" s="276"/>
    </row>
    <row r="15843" spans="19:23">
      <c r="S15843" s="275"/>
      <c r="T15843" s="274"/>
      <c r="W15843" s="276"/>
    </row>
    <row r="15844" spans="19:23">
      <c r="S15844" s="275"/>
      <c r="T15844" s="274"/>
      <c r="W15844" s="276"/>
    </row>
    <row r="15845" spans="19:23">
      <c r="S15845" s="275"/>
      <c r="T15845" s="274"/>
      <c r="W15845" s="276"/>
    </row>
    <row r="15846" spans="19:23">
      <c r="S15846" s="275"/>
      <c r="T15846" s="274"/>
      <c r="W15846" s="276"/>
    </row>
    <row r="15847" spans="19:23">
      <c r="S15847" s="275"/>
      <c r="T15847" s="274"/>
      <c r="W15847" s="276"/>
    </row>
    <row r="15848" spans="19:23">
      <c r="S15848" s="275"/>
      <c r="T15848" s="274"/>
      <c r="W15848" s="276"/>
    </row>
    <row r="15849" spans="19:23">
      <c r="S15849" s="275"/>
      <c r="T15849" s="274"/>
      <c r="W15849" s="276"/>
    </row>
    <row r="15850" spans="19:23">
      <c r="S15850" s="275"/>
      <c r="T15850" s="274"/>
      <c r="W15850" s="276"/>
    </row>
    <row r="15851" spans="19:23">
      <c r="S15851" s="275"/>
      <c r="T15851" s="274"/>
      <c r="W15851" s="276"/>
    </row>
    <row r="15852" spans="19:23">
      <c r="S15852" s="275"/>
      <c r="T15852" s="274"/>
      <c r="W15852" s="276"/>
    </row>
    <row r="15853" spans="19:23">
      <c r="S15853" s="275"/>
      <c r="T15853" s="274"/>
      <c r="W15853" s="276"/>
    </row>
    <row r="15854" spans="19:23">
      <c r="S15854" s="275"/>
      <c r="T15854" s="274"/>
      <c r="W15854" s="276"/>
    </row>
    <row r="15855" spans="19:23">
      <c r="S15855" s="275"/>
      <c r="T15855" s="274"/>
      <c r="W15855" s="276"/>
    </row>
    <row r="15856" spans="19:23">
      <c r="S15856" s="275"/>
      <c r="T15856" s="274"/>
      <c r="W15856" s="276"/>
    </row>
    <row r="15857" spans="19:23">
      <c r="S15857" s="275"/>
      <c r="T15857" s="274"/>
      <c r="W15857" s="276"/>
    </row>
    <row r="15858" spans="19:23">
      <c r="S15858" s="275"/>
      <c r="T15858" s="274"/>
      <c r="W15858" s="276"/>
    </row>
    <row r="15859" spans="19:23">
      <c r="S15859" s="275"/>
      <c r="T15859" s="274"/>
      <c r="W15859" s="276"/>
    </row>
    <row r="15860" spans="19:23">
      <c r="S15860" s="275"/>
      <c r="T15860" s="274"/>
      <c r="W15860" s="276"/>
    </row>
    <row r="15861" spans="19:23">
      <c r="S15861" s="275"/>
      <c r="T15861" s="274"/>
      <c r="W15861" s="276"/>
    </row>
    <row r="15862" spans="19:23">
      <c r="S15862" s="275"/>
      <c r="T15862" s="274"/>
      <c r="W15862" s="276"/>
    </row>
    <row r="15863" spans="19:23">
      <c r="S15863" s="275"/>
      <c r="T15863" s="274"/>
      <c r="W15863" s="276"/>
    </row>
    <row r="15864" spans="19:23">
      <c r="S15864" s="275"/>
      <c r="T15864" s="274"/>
      <c r="W15864" s="276"/>
    </row>
    <row r="15865" spans="19:23">
      <c r="S15865" s="275"/>
      <c r="T15865" s="274"/>
      <c r="W15865" s="276"/>
    </row>
    <row r="15866" spans="19:23">
      <c r="S15866" s="275"/>
      <c r="T15866" s="274"/>
      <c r="W15866" s="276"/>
    </row>
    <row r="15867" spans="19:23">
      <c r="S15867" s="275"/>
      <c r="T15867" s="274"/>
      <c r="W15867" s="276"/>
    </row>
    <row r="15868" spans="19:23">
      <c r="S15868" s="275"/>
      <c r="T15868" s="274"/>
      <c r="W15868" s="276"/>
    </row>
    <row r="15869" spans="19:23">
      <c r="S15869" s="275"/>
      <c r="T15869" s="274"/>
      <c r="W15869" s="276"/>
    </row>
    <row r="15870" spans="19:23">
      <c r="S15870" s="275"/>
      <c r="T15870" s="274"/>
      <c r="W15870" s="276"/>
    </row>
    <row r="15871" spans="19:23">
      <c r="S15871" s="275"/>
      <c r="T15871" s="274"/>
      <c r="W15871" s="276"/>
    </row>
    <row r="15872" spans="19:23">
      <c r="S15872" s="275"/>
      <c r="T15872" s="274"/>
      <c r="W15872" s="276"/>
    </row>
    <row r="15873" spans="19:23">
      <c r="S15873" s="275"/>
      <c r="T15873" s="274"/>
      <c r="W15873" s="276"/>
    </row>
    <row r="15874" spans="19:23">
      <c r="S15874" s="275"/>
      <c r="T15874" s="274"/>
      <c r="W15874" s="276"/>
    </row>
    <row r="15875" spans="19:23">
      <c r="S15875" s="275"/>
      <c r="T15875" s="274"/>
      <c r="W15875" s="276"/>
    </row>
    <row r="15876" spans="19:23">
      <c r="S15876" s="275"/>
      <c r="T15876" s="274"/>
      <c r="W15876" s="276"/>
    </row>
    <row r="15877" spans="19:23">
      <c r="S15877" s="275"/>
      <c r="T15877" s="274"/>
      <c r="W15877" s="276"/>
    </row>
    <row r="15878" spans="19:23">
      <c r="S15878" s="275"/>
      <c r="T15878" s="274"/>
      <c r="W15878" s="276"/>
    </row>
    <row r="15879" spans="19:23">
      <c r="S15879" s="275"/>
      <c r="T15879" s="274"/>
      <c r="W15879" s="276"/>
    </row>
    <row r="15880" spans="19:23">
      <c r="S15880" s="275"/>
      <c r="T15880" s="274"/>
      <c r="W15880" s="276"/>
    </row>
    <row r="15881" spans="19:23">
      <c r="S15881" s="275"/>
      <c r="T15881" s="274"/>
      <c r="W15881" s="276"/>
    </row>
    <row r="15882" spans="19:23">
      <c r="S15882" s="275"/>
      <c r="T15882" s="274"/>
      <c r="W15882" s="276"/>
    </row>
    <row r="15883" spans="19:23">
      <c r="S15883" s="275"/>
      <c r="T15883" s="274"/>
      <c r="W15883" s="276"/>
    </row>
    <row r="15884" spans="19:23">
      <c r="S15884" s="275"/>
      <c r="T15884" s="274"/>
      <c r="W15884" s="276"/>
    </row>
    <row r="15885" spans="19:23">
      <c r="S15885" s="275"/>
      <c r="T15885" s="274"/>
      <c r="W15885" s="276"/>
    </row>
    <row r="15886" spans="19:23">
      <c r="S15886" s="275"/>
      <c r="T15886" s="274"/>
      <c r="W15886" s="276"/>
    </row>
    <row r="15887" spans="19:23">
      <c r="S15887" s="275"/>
      <c r="T15887" s="274"/>
      <c r="W15887" s="276"/>
    </row>
    <row r="15888" spans="19:23">
      <c r="S15888" s="275"/>
      <c r="T15888" s="274"/>
      <c r="W15888" s="276"/>
    </row>
    <row r="15889" spans="19:23">
      <c r="S15889" s="275"/>
      <c r="T15889" s="274"/>
      <c r="W15889" s="276"/>
    </row>
    <row r="15890" spans="19:23">
      <c r="S15890" s="275"/>
      <c r="T15890" s="274"/>
      <c r="W15890" s="276"/>
    </row>
    <row r="15891" spans="19:23">
      <c r="S15891" s="275"/>
      <c r="T15891" s="274"/>
      <c r="W15891" s="276"/>
    </row>
    <row r="15892" spans="19:23">
      <c r="S15892" s="275"/>
      <c r="T15892" s="274"/>
      <c r="W15892" s="276"/>
    </row>
    <row r="15893" spans="19:23">
      <c r="S15893" s="275"/>
      <c r="T15893" s="274"/>
      <c r="W15893" s="276"/>
    </row>
    <row r="15894" spans="19:23">
      <c r="S15894" s="275"/>
      <c r="T15894" s="274"/>
      <c r="W15894" s="276"/>
    </row>
    <row r="15895" spans="19:23">
      <c r="S15895" s="275"/>
      <c r="T15895" s="274"/>
      <c r="W15895" s="276"/>
    </row>
    <row r="15896" spans="19:23">
      <c r="S15896" s="275"/>
      <c r="T15896" s="274"/>
      <c r="W15896" s="276"/>
    </row>
    <row r="15897" spans="19:23">
      <c r="S15897" s="275"/>
      <c r="T15897" s="274"/>
      <c r="W15897" s="276"/>
    </row>
    <row r="15898" spans="19:23">
      <c r="S15898" s="275"/>
      <c r="T15898" s="274"/>
      <c r="W15898" s="276"/>
    </row>
    <row r="15899" spans="19:23">
      <c r="S15899" s="275"/>
      <c r="T15899" s="274"/>
      <c r="W15899" s="276"/>
    </row>
    <row r="15900" spans="19:23">
      <c r="S15900" s="275"/>
      <c r="T15900" s="274"/>
      <c r="W15900" s="276"/>
    </row>
    <row r="15901" spans="19:23">
      <c r="S15901" s="275"/>
      <c r="T15901" s="274"/>
      <c r="W15901" s="276"/>
    </row>
    <row r="15902" spans="19:23">
      <c r="S15902" s="275"/>
      <c r="T15902" s="274"/>
      <c r="W15902" s="276"/>
    </row>
    <row r="15903" spans="19:23">
      <c r="S15903" s="275"/>
      <c r="T15903" s="274"/>
      <c r="W15903" s="276"/>
    </row>
    <row r="15904" spans="19:23">
      <c r="S15904" s="275"/>
      <c r="T15904" s="274"/>
      <c r="W15904" s="276"/>
    </row>
    <row r="15905" spans="19:23">
      <c r="S15905" s="275"/>
      <c r="T15905" s="274"/>
      <c r="W15905" s="276"/>
    </row>
    <row r="15906" spans="19:23">
      <c r="S15906" s="275"/>
      <c r="T15906" s="274"/>
      <c r="W15906" s="276"/>
    </row>
    <row r="15907" spans="19:23">
      <c r="S15907" s="275"/>
      <c r="T15907" s="274"/>
      <c r="W15907" s="276"/>
    </row>
    <row r="15908" spans="19:23">
      <c r="S15908" s="275"/>
      <c r="T15908" s="274"/>
      <c r="W15908" s="276"/>
    </row>
    <row r="15909" spans="19:23">
      <c r="S15909" s="275"/>
      <c r="T15909" s="274"/>
      <c r="W15909" s="276"/>
    </row>
    <row r="15910" spans="19:23">
      <c r="S15910" s="275"/>
      <c r="T15910" s="274"/>
      <c r="W15910" s="276"/>
    </row>
    <row r="15911" spans="19:23">
      <c r="S15911" s="275"/>
      <c r="T15911" s="274"/>
      <c r="W15911" s="276"/>
    </row>
    <row r="15912" spans="19:23">
      <c r="S15912" s="275"/>
      <c r="T15912" s="274"/>
      <c r="W15912" s="276"/>
    </row>
    <row r="15913" spans="19:23">
      <c r="S15913" s="275"/>
      <c r="T15913" s="274"/>
      <c r="W15913" s="276"/>
    </row>
    <row r="15914" spans="19:23">
      <c r="S15914" s="275"/>
      <c r="T15914" s="274"/>
      <c r="W15914" s="276"/>
    </row>
    <row r="15915" spans="19:23">
      <c r="S15915" s="275"/>
      <c r="T15915" s="274"/>
      <c r="W15915" s="276"/>
    </row>
    <row r="15916" spans="19:23">
      <c r="S15916" s="275"/>
      <c r="T15916" s="274"/>
      <c r="W15916" s="276"/>
    </row>
    <row r="15917" spans="19:23">
      <c r="S15917" s="275"/>
      <c r="T15917" s="274"/>
      <c r="W15917" s="276"/>
    </row>
    <row r="15918" spans="19:23">
      <c r="S15918" s="275"/>
      <c r="T15918" s="274"/>
      <c r="W15918" s="276"/>
    </row>
    <row r="15919" spans="19:23">
      <c r="S15919" s="275"/>
      <c r="T15919" s="274"/>
      <c r="W15919" s="276"/>
    </row>
    <row r="15920" spans="19:23">
      <c r="S15920" s="275"/>
      <c r="T15920" s="274"/>
      <c r="W15920" s="276"/>
    </row>
    <row r="15921" spans="19:23">
      <c r="S15921" s="275"/>
      <c r="T15921" s="274"/>
      <c r="W15921" s="276"/>
    </row>
    <row r="15922" spans="19:23">
      <c r="S15922" s="275"/>
      <c r="T15922" s="274"/>
      <c r="W15922" s="276"/>
    </row>
    <row r="15923" spans="19:23">
      <c r="S15923" s="275"/>
      <c r="T15923" s="274"/>
      <c r="W15923" s="276"/>
    </row>
    <row r="15924" spans="19:23">
      <c r="S15924" s="275"/>
      <c r="T15924" s="274"/>
      <c r="W15924" s="276"/>
    </row>
    <row r="15925" spans="19:23">
      <c r="S15925" s="275"/>
      <c r="T15925" s="274"/>
      <c r="W15925" s="276"/>
    </row>
    <row r="15926" spans="19:23">
      <c r="S15926" s="275"/>
      <c r="T15926" s="274"/>
      <c r="W15926" s="276"/>
    </row>
    <row r="15927" spans="19:23">
      <c r="S15927" s="275"/>
      <c r="T15927" s="274"/>
      <c r="W15927" s="276"/>
    </row>
    <row r="15928" spans="19:23">
      <c r="S15928" s="275"/>
      <c r="T15928" s="274"/>
      <c r="W15928" s="276"/>
    </row>
    <row r="15929" spans="19:23">
      <c r="S15929" s="275"/>
      <c r="T15929" s="274"/>
      <c r="W15929" s="276"/>
    </row>
    <row r="15930" spans="19:23">
      <c r="S15930" s="275"/>
      <c r="T15930" s="274"/>
      <c r="W15930" s="276"/>
    </row>
    <row r="15931" spans="19:23">
      <c r="S15931" s="275"/>
      <c r="T15931" s="274"/>
      <c r="W15931" s="276"/>
    </row>
    <row r="15932" spans="19:23">
      <c r="S15932" s="275"/>
      <c r="T15932" s="274"/>
      <c r="W15932" s="276"/>
    </row>
    <row r="15933" spans="19:23">
      <c r="S15933" s="275"/>
      <c r="T15933" s="274"/>
      <c r="W15933" s="276"/>
    </row>
    <row r="15934" spans="19:23">
      <c r="S15934" s="275"/>
      <c r="T15934" s="274"/>
      <c r="W15934" s="276"/>
    </row>
    <row r="15935" spans="19:23">
      <c r="S15935" s="275"/>
      <c r="T15935" s="274"/>
      <c r="W15935" s="276"/>
    </row>
    <row r="15936" spans="19:23">
      <c r="S15936" s="275"/>
      <c r="T15936" s="274"/>
      <c r="W15936" s="276"/>
    </row>
    <row r="15937" spans="19:23">
      <c r="S15937" s="275"/>
      <c r="T15937" s="274"/>
      <c r="W15937" s="276"/>
    </row>
    <row r="15938" spans="19:23">
      <c r="S15938" s="275"/>
      <c r="T15938" s="274"/>
      <c r="W15938" s="276"/>
    </row>
    <row r="15939" spans="19:23">
      <c r="S15939" s="275"/>
      <c r="T15939" s="274"/>
      <c r="W15939" s="276"/>
    </row>
    <row r="15940" spans="19:23">
      <c r="S15940" s="275"/>
      <c r="T15940" s="274"/>
      <c r="W15940" s="276"/>
    </row>
    <row r="15941" spans="19:23">
      <c r="S15941" s="275"/>
      <c r="T15941" s="274"/>
      <c r="W15941" s="276"/>
    </row>
    <row r="15942" spans="19:23">
      <c r="S15942" s="275"/>
      <c r="T15942" s="274"/>
      <c r="W15942" s="276"/>
    </row>
    <row r="15943" spans="19:23">
      <c r="S15943" s="275"/>
      <c r="T15943" s="274"/>
      <c r="W15943" s="276"/>
    </row>
    <row r="15944" spans="19:23">
      <c r="S15944" s="275"/>
      <c r="T15944" s="274"/>
      <c r="W15944" s="276"/>
    </row>
    <row r="15945" spans="19:23">
      <c r="S15945" s="275"/>
      <c r="T15945" s="274"/>
      <c r="W15945" s="276"/>
    </row>
    <row r="15946" spans="19:23">
      <c r="S15946" s="275"/>
      <c r="T15946" s="274"/>
      <c r="W15946" s="276"/>
    </row>
    <row r="15947" spans="19:23">
      <c r="S15947" s="275"/>
      <c r="T15947" s="274"/>
      <c r="W15947" s="276"/>
    </row>
    <row r="15948" spans="19:23">
      <c r="S15948" s="275"/>
      <c r="T15948" s="274"/>
      <c r="W15948" s="276"/>
    </row>
    <row r="15949" spans="19:23">
      <c r="S15949" s="275"/>
      <c r="T15949" s="274"/>
      <c r="W15949" s="276"/>
    </row>
    <row r="15950" spans="19:23">
      <c r="S15950" s="275"/>
      <c r="T15950" s="274"/>
      <c r="W15950" s="276"/>
    </row>
    <row r="15951" spans="19:23">
      <c r="S15951" s="275"/>
      <c r="T15951" s="274"/>
      <c r="W15951" s="276"/>
    </row>
    <row r="15952" spans="19:23">
      <c r="S15952" s="275"/>
      <c r="T15952" s="274"/>
      <c r="W15952" s="276"/>
    </row>
    <row r="15953" spans="19:23">
      <c r="S15953" s="275"/>
      <c r="T15953" s="274"/>
      <c r="W15953" s="276"/>
    </row>
    <row r="15954" spans="19:23">
      <c r="S15954" s="275"/>
      <c r="T15954" s="274"/>
      <c r="W15954" s="276"/>
    </row>
    <row r="15955" spans="19:23">
      <c r="S15955" s="275"/>
      <c r="T15955" s="274"/>
      <c r="W15955" s="276"/>
    </row>
    <row r="15956" spans="19:23">
      <c r="S15956" s="275"/>
      <c r="T15956" s="274"/>
      <c r="W15956" s="276"/>
    </row>
    <row r="15957" spans="19:23">
      <c r="S15957" s="275"/>
      <c r="T15957" s="274"/>
      <c r="W15957" s="276"/>
    </row>
    <row r="15958" spans="19:23">
      <c r="S15958" s="275"/>
      <c r="T15958" s="274"/>
      <c r="W15958" s="276"/>
    </row>
    <row r="15959" spans="19:23">
      <c r="S15959" s="275"/>
      <c r="T15959" s="274"/>
      <c r="W15959" s="276"/>
    </row>
    <row r="15960" spans="19:23">
      <c r="S15960" s="275"/>
      <c r="T15960" s="274"/>
      <c r="W15960" s="276"/>
    </row>
    <row r="15961" spans="19:23">
      <c r="S15961" s="275"/>
      <c r="T15961" s="274"/>
      <c r="W15961" s="276"/>
    </row>
    <row r="15962" spans="19:23">
      <c r="S15962" s="275"/>
      <c r="T15962" s="274"/>
      <c r="W15962" s="276"/>
    </row>
    <row r="15963" spans="19:23">
      <c r="S15963" s="275"/>
      <c r="T15963" s="274"/>
      <c r="W15963" s="276"/>
    </row>
    <row r="15964" spans="19:23">
      <c r="S15964" s="275"/>
      <c r="T15964" s="274"/>
      <c r="W15964" s="276"/>
    </row>
    <row r="15965" spans="19:23">
      <c r="S15965" s="275"/>
      <c r="T15965" s="274"/>
      <c r="W15965" s="276"/>
    </row>
    <row r="15966" spans="19:23">
      <c r="S15966" s="275"/>
      <c r="T15966" s="274"/>
      <c r="W15966" s="276"/>
    </row>
    <row r="15967" spans="19:23">
      <c r="S15967" s="275"/>
      <c r="T15967" s="274"/>
      <c r="W15967" s="276"/>
    </row>
    <row r="15968" spans="19:23">
      <c r="S15968" s="275"/>
      <c r="T15968" s="274"/>
      <c r="W15968" s="276"/>
    </row>
    <row r="15969" spans="19:23">
      <c r="S15969" s="275"/>
      <c r="T15969" s="274"/>
      <c r="W15969" s="276"/>
    </row>
    <row r="15970" spans="19:23">
      <c r="S15970" s="275"/>
      <c r="T15970" s="274"/>
      <c r="W15970" s="276"/>
    </row>
    <row r="15971" spans="19:23">
      <c r="S15971" s="275"/>
      <c r="T15971" s="274"/>
      <c r="W15971" s="276"/>
    </row>
    <row r="15972" spans="19:23">
      <c r="S15972" s="275"/>
      <c r="T15972" s="274"/>
      <c r="W15972" s="276"/>
    </row>
    <row r="15973" spans="19:23">
      <c r="S15973" s="275"/>
      <c r="T15973" s="274"/>
      <c r="W15973" s="276"/>
    </row>
    <row r="15974" spans="19:23">
      <c r="S15974" s="275"/>
      <c r="T15974" s="274"/>
      <c r="W15974" s="276"/>
    </row>
    <row r="15975" spans="19:23">
      <c r="S15975" s="275"/>
      <c r="T15975" s="274"/>
      <c r="W15975" s="276"/>
    </row>
    <row r="15976" spans="19:23">
      <c r="S15976" s="275"/>
      <c r="T15976" s="274"/>
      <c r="W15976" s="276"/>
    </row>
    <row r="15977" spans="19:23">
      <c r="S15977" s="275"/>
      <c r="T15977" s="274"/>
      <c r="W15977" s="276"/>
    </row>
    <row r="15978" spans="19:23">
      <c r="S15978" s="275"/>
      <c r="T15978" s="274"/>
      <c r="W15978" s="276"/>
    </row>
    <row r="15979" spans="19:23">
      <c r="S15979" s="275"/>
      <c r="T15979" s="274"/>
      <c r="W15979" s="276"/>
    </row>
    <row r="15980" spans="19:23">
      <c r="S15980" s="275"/>
      <c r="T15980" s="274"/>
      <c r="W15980" s="276"/>
    </row>
    <row r="15981" spans="19:23">
      <c r="S15981" s="275"/>
      <c r="T15981" s="274"/>
      <c r="W15981" s="276"/>
    </row>
    <row r="15982" spans="19:23">
      <c r="S15982" s="275"/>
      <c r="T15982" s="274"/>
      <c r="W15982" s="276"/>
    </row>
    <row r="15983" spans="19:23">
      <c r="S15983" s="275"/>
      <c r="T15983" s="274"/>
      <c r="W15983" s="276"/>
    </row>
    <row r="15984" spans="19:23">
      <c r="S15984" s="275"/>
      <c r="T15984" s="274"/>
      <c r="W15984" s="276"/>
    </row>
    <row r="15985" spans="19:23">
      <c r="S15985" s="275"/>
      <c r="T15985" s="274"/>
      <c r="W15985" s="276"/>
    </row>
    <row r="15986" spans="19:23">
      <c r="S15986" s="275"/>
      <c r="T15986" s="274"/>
      <c r="W15986" s="276"/>
    </row>
    <row r="15987" spans="19:23">
      <c r="S15987" s="275"/>
      <c r="T15987" s="274"/>
      <c r="W15987" s="276"/>
    </row>
    <row r="15988" spans="19:23">
      <c r="S15988" s="275"/>
      <c r="T15988" s="274"/>
      <c r="W15988" s="276"/>
    </row>
    <row r="15989" spans="19:23">
      <c r="S15989" s="275"/>
      <c r="T15989" s="274"/>
      <c r="W15989" s="276"/>
    </row>
    <row r="15990" spans="19:23">
      <c r="S15990" s="275"/>
      <c r="T15990" s="274"/>
      <c r="W15990" s="276"/>
    </row>
    <row r="15991" spans="19:23">
      <c r="S15991" s="275"/>
      <c r="T15991" s="274"/>
      <c r="W15991" s="276"/>
    </row>
    <row r="15992" spans="19:23">
      <c r="S15992" s="275"/>
      <c r="T15992" s="274"/>
      <c r="W15992" s="276"/>
    </row>
    <row r="15993" spans="19:23">
      <c r="S15993" s="275"/>
      <c r="T15993" s="274"/>
      <c r="W15993" s="276"/>
    </row>
    <row r="15994" spans="19:23">
      <c r="S15994" s="275"/>
      <c r="T15994" s="274"/>
      <c r="W15994" s="276"/>
    </row>
    <row r="15995" spans="19:23">
      <c r="S15995" s="275"/>
      <c r="T15995" s="274"/>
      <c r="W15995" s="276"/>
    </row>
    <row r="15996" spans="19:23">
      <c r="S15996" s="275"/>
      <c r="T15996" s="274"/>
      <c r="W15996" s="276"/>
    </row>
    <row r="15997" spans="19:23">
      <c r="S15997" s="275"/>
      <c r="T15997" s="274"/>
      <c r="W15997" s="276"/>
    </row>
    <row r="15998" spans="19:23">
      <c r="S15998" s="275"/>
      <c r="T15998" s="274"/>
      <c r="W15998" s="276"/>
    </row>
    <row r="15999" spans="19:23">
      <c r="S15999" s="275"/>
      <c r="T15999" s="274"/>
      <c r="W15999" s="276"/>
    </row>
    <row r="16000" spans="19:23">
      <c r="S16000" s="275"/>
      <c r="T16000" s="274"/>
      <c r="W16000" s="276"/>
    </row>
    <row r="16001" spans="19:23">
      <c r="S16001" s="275"/>
      <c r="T16001" s="274"/>
      <c r="W16001" s="276"/>
    </row>
    <row r="16002" spans="19:23">
      <c r="S16002" s="275"/>
      <c r="T16002" s="274"/>
      <c r="W16002" s="276"/>
    </row>
    <row r="16003" spans="19:23">
      <c r="S16003" s="275"/>
      <c r="T16003" s="274"/>
      <c r="W16003" s="276"/>
    </row>
    <row r="16004" spans="19:23">
      <c r="S16004" s="275"/>
      <c r="T16004" s="274"/>
      <c r="W16004" s="276"/>
    </row>
    <row r="16005" spans="19:23">
      <c r="S16005" s="275"/>
      <c r="T16005" s="274"/>
      <c r="W16005" s="276"/>
    </row>
    <row r="16006" spans="19:23">
      <c r="S16006" s="275"/>
      <c r="T16006" s="274"/>
      <c r="W16006" s="276"/>
    </row>
    <row r="16007" spans="19:23">
      <c r="S16007" s="275"/>
      <c r="T16007" s="274"/>
      <c r="W16007" s="276"/>
    </row>
    <row r="16008" spans="19:23">
      <c r="S16008" s="275"/>
      <c r="T16008" s="274"/>
      <c r="W16008" s="276"/>
    </row>
    <row r="16009" spans="19:23">
      <c r="S16009" s="275"/>
      <c r="T16009" s="274"/>
      <c r="W16009" s="276"/>
    </row>
    <row r="16010" spans="19:23">
      <c r="S16010" s="275"/>
      <c r="T16010" s="274"/>
      <c r="W16010" s="276"/>
    </row>
    <row r="16011" spans="19:23">
      <c r="S16011" s="275"/>
      <c r="T16011" s="274"/>
      <c r="W16011" s="276"/>
    </row>
    <row r="16012" spans="19:23">
      <c r="S16012" s="275"/>
      <c r="T16012" s="274"/>
      <c r="W16012" s="276"/>
    </row>
    <row r="16013" spans="19:23">
      <c r="S16013" s="275"/>
      <c r="T16013" s="274"/>
      <c r="W16013" s="276"/>
    </row>
    <row r="16014" spans="19:23">
      <c r="S16014" s="275"/>
      <c r="T16014" s="274"/>
      <c r="W16014" s="276"/>
    </row>
    <row r="16015" spans="19:23">
      <c r="S16015" s="275"/>
      <c r="T16015" s="274"/>
      <c r="W16015" s="276"/>
    </row>
    <row r="16016" spans="19:23">
      <c r="S16016" s="275"/>
      <c r="T16016" s="274"/>
      <c r="W16016" s="276"/>
    </row>
    <row r="16017" spans="19:23">
      <c r="S16017" s="275"/>
      <c r="T16017" s="274"/>
      <c r="W16017" s="276"/>
    </row>
    <row r="16018" spans="19:23">
      <c r="S16018" s="275"/>
      <c r="T16018" s="274"/>
      <c r="W16018" s="276"/>
    </row>
    <row r="16019" spans="19:23">
      <c r="S16019" s="275"/>
      <c r="T16019" s="274"/>
      <c r="W16019" s="276"/>
    </row>
    <row r="16020" spans="19:23">
      <c r="S16020" s="275"/>
      <c r="T16020" s="274"/>
      <c r="W16020" s="276"/>
    </row>
    <row r="16021" spans="19:23">
      <c r="S16021" s="275"/>
      <c r="T16021" s="274"/>
      <c r="W16021" s="276"/>
    </row>
    <row r="16022" spans="19:23">
      <c r="S16022" s="275"/>
      <c r="T16022" s="274"/>
      <c r="W16022" s="276"/>
    </row>
    <row r="16023" spans="19:23">
      <c r="S16023" s="275"/>
      <c r="T16023" s="274"/>
      <c r="W16023" s="276"/>
    </row>
    <row r="16024" spans="19:23">
      <c r="S16024" s="275"/>
      <c r="T16024" s="274"/>
      <c r="W16024" s="276"/>
    </row>
    <row r="16025" spans="19:23">
      <c r="S16025" s="275"/>
      <c r="T16025" s="274"/>
      <c r="W16025" s="276"/>
    </row>
    <row r="16026" spans="19:23">
      <c r="S16026" s="275"/>
      <c r="T16026" s="274"/>
      <c r="W16026" s="276"/>
    </row>
    <row r="16027" spans="19:23">
      <c r="S16027" s="275"/>
      <c r="T16027" s="274"/>
      <c r="W16027" s="276"/>
    </row>
    <row r="16028" spans="19:23">
      <c r="S16028" s="275"/>
      <c r="T16028" s="274"/>
      <c r="W16028" s="276"/>
    </row>
    <row r="16029" spans="19:23">
      <c r="S16029" s="275"/>
      <c r="T16029" s="274"/>
      <c r="W16029" s="276"/>
    </row>
    <row r="16030" spans="19:23">
      <c r="S16030" s="275"/>
      <c r="T16030" s="274"/>
      <c r="W16030" s="276"/>
    </row>
    <row r="16031" spans="19:23">
      <c r="S16031" s="275"/>
      <c r="T16031" s="274"/>
      <c r="W16031" s="276"/>
    </row>
    <row r="16032" spans="19:23">
      <c r="S16032" s="275"/>
      <c r="T16032" s="274"/>
      <c r="W16032" s="276"/>
    </row>
    <row r="16033" spans="19:23">
      <c r="S16033" s="275"/>
      <c r="T16033" s="274"/>
      <c r="W16033" s="276"/>
    </row>
    <row r="16034" spans="19:23">
      <c r="S16034" s="275"/>
      <c r="T16034" s="274"/>
      <c r="W16034" s="276"/>
    </row>
    <row r="16035" spans="19:23">
      <c r="S16035" s="275"/>
      <c r="T16035" s="274"/>
      <c r="W16035" s="276"/>
    </row>
    <row r="16036" spans="19:23">
      <c r="S16036" s="275"/>
      <c r="T16036" s="274"/>
      <c r="W16036" s="276"/>
    </row>
    <row r="16037" spans="19:23">
      <c r="S16037" s="275"/>
      <c r="T16037" s="274"/>
      <c r="W16037" s="276"/>
    </row>
    <row r="16038" spans="19:23">
      <c r="S16038" s="275"/>
      <c r="T16038" s="274"/>
      <c r="W16038" s="276"/>
    </row>
    <row r="16039" spans="19:23">
      <c r="S16039" s="275"/>
      <c r="T16039" s="274"/>
      <c r="W16039" s="276"/>
    </row>
    <row r="16040" spans="19:23">
      <c r="S16040" s="275"/>
      <c r="T16040" s="274"/>
      <c r="W16040" s="276"/>
    </row>
    <row r="16041" spans="19:23">
      <c r="S16041" s="275"/>
      <c r="T16041" s="274"/>
      <c r="W16041" s="276"/>
    </row>
    <row r="16042" spans="19:23">
      <c r="S16042" s="275"/>
      <c r="T16042" s="274"/>
      <c r="W16042" s="276"/>
    </row>
    <row r="16043" spans="19:23">
      <c r="S16043" s="275"/>
      <c r="T16043" s="274"/>
      <c r="W16043" s="276"/>
    </row>
    <row r="16044" spans="19:23">
      <c r="S16044" s="275"/>
      <c r="T16044" s="274"/>
      <c r="W16044" s="276"/>
    </row>
    <row r="16045" spans="19:23">
      <c r="S16045" s="275"/>
      <c r="T16045" s="274"/>
      <c r="W16045" s="276"/>
    </row>
    <row r="16046" spans="19:23">
      <c r="S16046" s="275"/>
      <c r="T16046" s="274"/>
      <c r="W16046" s="276"/>
    </row>
    <row r="16047" spans="19:23">
      <c r="S16047" s="275"/>
      <c r="T16047" s="274"/>
      <c r="W16047" s="276"/>
    </row>
    <row r="16048" spans="19:23">
      <c r="S16048" s="275"/>
      <c r="T16048" s="274"/>
      <c r="W16048" s="276"/>
    </row>
    <row r="16049" spans="19:23">
      <c r="S16049" s="275"/>
      <c r="T16049" s="274"/>
      <c r="W16049" s="276"/>
    </row>
    <row r="16050" spans="19:23">
      <c r="S16050" s="275"/>
      <c r="T16050" s="274"/>
      <c r="W16050" s="276"/>
    </row>
    <row r="16051" spans="19:23">
      <c r="S16051" s="275"/>
      <c r="T16051" s="274"/>
      <c r="W16051" s="276"/>
    </row>
    <row r="16052" spans="19:23">
      <c r="S16052" s="275"/>
      <c r="T16052" s="274"/>
      <c r="W16052" s="276"/>
    </row>
    <row r="16053" spans="19:23">
      <c r="S16053" s="275"/>
      <c r="T16053" s="274"/>
      <c r="W16053" s="276"/>
    </row>
    <row r="16054" spans="19:23">
      <c r="S16054" s="275"/>
      <c r="T16054" s="274"/>
      <c r="W16054" s="276"/>
    </row>
    <row r="16055" spans="19:23">
      <c r="S16055" s="275"/>
      <c r="T16055" s="274"/>
      <c r="W16055" s="276"/>
    </row>
    <row r="16056" spans="19:23">
      <c r="S16056" s="275"/>
      <c r="T16056" s="274"/>
      <c r="W16056" s="276"/>
    </row>
    <row r="16057" spans="19:23">
      <c r="S16057" s="275"/>
      <c r="T16057" s="274"/>
      <c r="W16057" s="276"/>
    </row>
    <row r="16058" spans="19:23">
      <c r="S16058" s="275"/>
      <c r="T16058" s="274"/>
      <c r="W16058" s="276"/>
    </row>
    <row r="16059" spans="19:23">
      <c r="S16059" s="275"/>
      <c r="T16059" s="274"/>
      <c r="W16059" s="276"/>
    </row>
    <row r="16060" spans="19:23">
      <c r="S16060" s="275"/>
      <c r="T16060" s="274"/>
      <c r="W16060" s="276"/>
    </row>
    <row r="16061" spans="19:23">
      <c r="S16061" s="275"/>
      <c r="T16061" s="274"/>
      <c r="W16061" s="276"/>
    </row>
    <row r="16062" spans="19:23">
      <c r="S16062" s="275"/>
      <c r="T16062" s="274"/>
      <c r="W16062" s="276"/>
    </row>
    <row r="16063" spans="19:23">
      <c r="S16063" s="275"/>
      <c r="T16063" s="274"/>
      <c r="W16063" s="276"/>
    </row>
    <row r="16064" spans="19:23">
      <c r="S16064" s="275"/>
      <c r="T16064" s="274"/>
      <c r="W16064" s="276"/>
    </row>
    <row r="16065" spans="19:23">
      <c r="S16065" s="275"/>
      <c r="T16065" s="274"/>
      <c r="W16065" s="276"/>
    </row>
    <row r="16066" spans="19:23">
      <c r="S16066" s="275"/>
      <c r="T16066" s="274"/>
      <c r="W16066" s="276"/>
    </row>
    <row r="16067" spans="19:23">
      <c r="S16067" s="275"/>
      <c r="T16067" s="274"/>
      <c r="W16067" s="276"/>
    </row>
    <row r="16068" spans="19:23">
      <c r="S16068" s="275"/>
      <c r="T16068" s="274"/>
      <c r="W16068" s="276"/>
    </row>
    <row r="16069" spans="19:23">
      <c r="S16069" s="275"/>
      <c r="T16069" s="274"/>
      <c r="W16069" s="276"/>
    </row>
    <row r="16070" spans="19:23">
      <c r="S16070" s="275"/>
      <c r="T16070" s="274"/>
      <c r="W16070" s="276"/>
    </row>
    <row r="16071" spans="19:23">
      <c r="S16071" s="275"/>
      <c r="T16071" s="274"/>
      <c r="W16071" s="276"/>
    </row>
    <row r="16072" spans="19:23">
      <c r="S16072" s="275"/>
      <c r="T16072" s="274"/>
      <c r="W16072" s="276"/>
    </row>
    <row r="16073" spans="19:23">
      <c r="S16073" s="275"/>
      <c r="T16073" s="274"/>
      <c r="W16073" s="276"/>
    </row>
    <row r="16074" spans="19:23">
      <c r="S16074" s="275"/>
      <c r="T16074" s="274"/>
      <c r="W16074" s="276"/>
    </row>
    <row r="16075" spans="19:23">
      <c r="S16075" s="275"/>
      <c r="T16075" s="274"/>
      <c r="W16075" s="276"/>
    </row>
    <row r="16076" spans="19:23">
      <c r="S16076" s="275"/>
      <c r="T16076" s="274"/>
      <c r="W16076" s="276"/>
    </row>
    <row r="16077" spans="19:23">
      <c r="S16077" s="275"/>
      <c r="T16077" s="274"/>
      <c r="W16077" s="276"/>
    </row>
    <row r="16078" spans="19:23">
      <c r="S16078" s="275"/>
      <c r="T16078" s="274"/>
      <c r="W16078" s="276"/>
    </row>
    <row r="16079" spans="19:23">
      <c r="S16079" s="275"/>
      <c r="T16079" s="274"/>
      <c r="W16079" s="276"/>
    </row>
    <row r="16080" spans="19:23">
      <c r="S16080" s="275"/>
      <c r="T16080" s="274"/>
      <c r="W16080" s="276"/>
    </row>
    <row r="16081" spans="19:23">
      <c r="S16081" s="275"/>
      <c r="T16081" s="274"/>
      <c r="W16081" s="276"/>
    </row>
    <row r="16082" spans="19:23">
      <c r="S16082" s="275"/>
      <c r="T16082" s="274"/>
      <c r="W16082" s="276"/>
    </row>
    <row r="16083" spans="19:23">
      <c r="S16083" s="275"/>
      <c r="T16083" s="274"/>
      <c r="W16083" s="276"/>
    </row>
    <row r="16084" spans="19:23">
      <c r="S16084" s="275"/>
      <c r="T16084" s="274"/>
      <c r="W16084" s="276"/>
    </row>
    <row r="16085" spans="19:23">
      <c r="S16085" s="275"/>
      <c r="T16085" s="274"/>
      <c r="W16085" s="276"/>
    </row>
    <row r="16086" spans="19:23">
      <c r="S16086" s="275"/>
      <c r="T16086" s="274"/>
      <c r="W16086" s="276"/>
    </row>
    <row r="16087" spans="19:23">
      <c r="S16087" s="275"/>
      <c r="T16087" s="274"/>
      <c r="W16087" s="276"/>
    </row>
    <row r="16088" spans="19:23">
      <c r="S16088" s="275"/>
      <c r="T16088" s="274"/>
      <c r="W16088" s="276"/>
    </row>
    <row r="16089" spans="19:23">
      <c r="S16089" s="275"/>
      <c r="T16089" s="274"/>
      <c r="W16089" s="276"/>
    </row>
    <row r="16090" spans="19:23">
      <c r="S16090" s="275"/>
      <c r="T16090" s="274"/>
      <c r="W16090" s="276"/>
    </row>
    <row r="16091" spans="19:23">
      <c r="S16091" s="275"/>
      <c r="T16091" s="274"/>
      <c r="W16091" s="276"/>
    </row>
    <row r="16092" spans="19:23">
      <c r="S16092" s="275"/>
      <c r="T16092" s="274"/>
      <c r="W16092" s="276"/>
    </row>
    <row r="16093" spans="19:23">
      <c r="S16093" s="275"/>
      <c r="T16093" s="274"/>
      <c r="W16093" s="276"/>
    </row>
    <row r="16094" spans="19:23">
      <c r="S16094" s="275"/>
      <c r="T16094" s="274"/>
      <c r="W16094" s="276"/>
    </row>
    <row r="16095" spans="19:23">
      <c r="S16095" s="275"/>
      <c r="T16095" s="274"/>
      <c r="W16095" s="276"/>
    </row>
    <row r="16096" spans="19:23">
      <c r="S16096" s="275"/>
      <c r="T16096" s="274"/>
      <c r="W16096" s="276"/>
    </row>
    <row r="16097" spans="19:23">
      <c r="S16097" s="275"/>
      <c r="T16097" s="274"/>
      <c r="W16097" s="276"/>
    </row>
    <row r="16098" spans="19:23">
      <c r="S16098" s="275"/>
      <c r="T16098" s="274"/>
      <c r="W16098" s="276"/>
    </row>
    <row r="16099" spans="19:23">
      <c r="S16099" s="275"/>
      <c r="T16099" s="274"/>
      <c r="W16099" s="276"/>
    </row>
    <row r="16100" spans="19:23">
      <c r="S16100" s="275"/>
      <c r="T16100" s="274"/>
      <c r="W16100" s="276"/>
    </row>
    <row r="16101" spans="19:23">
      <c r="S16101" s="275"/>
      <c r="T16101" s="274"/>
      <c r="W16101" s="276"/>
    </row>
    <row r="16102" spans="19:23">
      <c r="S16102" s="275"/>
      <c r="T16102" s="274"/>
      <c r="W16102" s="276"/>
    </row>
    <row r="16103" spans="19:23">
      <c r="S16103" s="275"/>
      <c r="T16103" s="274"/>
      <c r="W16103" s="276"/>
    </row>
    <row r="16104" spans="19:23">
      <c r="S16104" s="275"/>
      <c r="T16104" s="274"/>
      <c r="W16104" s="276"/>
    </row>
    <row r="16105" spans="19:23">
      <c r="S16105" s="275"/>
      <c r="T16105" s="274"/>
      <c r="W16105" s="276"/>
    </row>
    <row r="16106" spans="19:23">
      <c r="S16106" s="275"/>
      <c r="T16106" s="274"/>
      <c r="W16106" s="276"/>
    </row>
    <row r="16107" spans="19:23">
      <c r="S16107" s="275"/>
      <c r="T16107" s="274"/>
      <c r="W16107" s="276"/>
    </row>
    <row r="16108" spans="19:23">
      <c r="S16108" s="275"/>
      <c r="T16108" s="274"/>
      <c r="W16108" s="276"/>
    </row>
    <row r="16109" spans="19:23">
      <c r="S16109" s="275"/>
      <c r="T16109" s="274"/>
      <c r="W16109" s="276"/>
    </row>
    <row r="16110" spans="19:23">
      <c r="S16110" s="275"/>
      <c r="T16110" s="274"/>
      <c r="W16110" s="276"/>
    </row>
    <row r="16111" spans="19:23">
      <c r="S16111" s="275"/>
      <c r="T16111" s="274"/>
      <c r="W16111" s="276"/>
    </row>
    <row r="16112" spans="19:23">
      <c r="S16112" s="275"/>
      <c r="T16112" s="274"/>
      <c r="W16112" s="276"/>
    </row>
    <row r="16113" spans="19:23">
      <c r="S16113" s="275"/>
      <c r="T16113" s="274"/>
      <c r="W16113" s="276"/>
    </row>
    <row r="16114" spans="19:23">
      <c r="S16114" s="275"/>
      <c r="T16114" s="274"/>
      <c r="W16114" s="276"/>
    </row>
    <row r="16115" spans="19:23">
      <c r="S16115" s="275"/>
      <c r="T16115" s="274"/>
      <c r="W16115" s="276"/>
    </row>
    <row r="16116" spans="19:23">
      <c r="S16116" s="275"/>
      <c r="T16116" s="274"/>
      <c r="W16116" s="276"/>
    </row>
    <row r="16117" spans="19:23">
      <c r="S16117" s="275"/>
      <c r="T16117" s="274"/>
      <c r="W16117" s="276"/>
    </row>
    <row r="16118" spans="19:23">
      <c r="S16118" s="275"/>
      <c r="T16118" s="274"/>
      <c r="W16118" s="276"/>
    </row>
    <row r="16119" spans="19:23">
      <c r="S16119" s="275"/>
      <c r="T16119" s="274"/>
      <c r="W16119" s="276"/>
    </row>
    <row r="16120" spans="19:23">
      <c r="S16120" s="275"/>
      <c r="T16120" s="274"/>
      <c r="W16120" s="276"/>
    </row>
    <row r="16121" spans="19:23">
      <c r="S16121" s="275"/>
      <c r="T16121" s="274"/>
      <c r="W16121" s="276"/>
    </row>
    <row r="16122" spans="19:23">
      <c r="S16122" s="275"/>
      <c r="T16122" s="274"/>
      <c r="W16122" s="276"/>
    </row>
    <row r="16123" spans="19:23">
      <c r="S16123" s="275"/>
      <c r="T16123" s="274"/>
      <c r="W16123" s="276"/>
    </row>
    <row r="16124" spans="19:23">
      <c r="S16124" s="275"/>
      <c r="T16124" s="274"/>
      <c r="W16124" s="276"/>
    </row>
    <row r="16125" spans="19:23">
      <c r="S16125" s="275"/>
      <c r="T16125" s="274"/>
      <c r="W16125" s="276"/>
    </row>
    <row r="16126" spans="19:23">
      <c r="S16126" s="275"/>
      <c r="T16126" s="274"/>
      <c r="W16126" s="276"/>
    </row>
    <row r="16127" spans="19:23">
      <c r="S16127" s="275"/>
      <c r="T16127" s="274"/>
      <c r="W16127" s="276"/>
    </row>
    <row r="16128" spans="19:23">
      <c r="S16128" s="275"/>
      <c r="T16128" s="274"/>
      <c r="W16128" s="276"/>
    </row>
    <row r="16129" spans="19:23">
      <c r="S16129" s="275"/>
      <c r="T16129" s="274"/>
      <c r="W16129" s="276"/>
    </row>
    <row r="16130" spans="19:23">
      <c r="S16130" s="275"/>
      <c r="T16130" s="274"/>
      <c r="W16130" s="276"/>
    </row>
    <row r="16131" spans="19:23">
      <c r="S16131" s="275"/>
      <c r="T16131" s="274"/>
      <c r="W16131" s="276"/>
    </row>
    <row r="16132" spans="19:23">
      <c r="S16132" s="275"/>
      <c r="T16132" s="274"/>
      <c r="W16132" s="276"/>
    </row>
    <row r="16133" spans="19:23">
      <c r="S16133" s="275"/>
      <c r="T16133" s="274"/>
      <c r="W16133" s="276"/>
    </row>
    <row r="16134" spans="19:23">
      <c r="S16134" s="275"/>
      <c r="T16134" s="274"/>
      <c r="W16134" s="276"/>
    </row>
    <row r="16135" spans="19:23">
      <c r="S16135" s="275"/>
      <c r="T16135" s="274"/>
      <c r="W16135" s="276"/>
    </row>
    <row r="16136" spans="19:23">
      <c r="S16136" s="275"/>
      <c r="T16136" s="274"/>
      <c r="W16136" s="276"/>
    </row>
    <row r="16137" spans="19:23">
      <c r="S16137" s="275"/>
      <c r="T16137" s="274"/>
      <c r="W16137" s="276"/>
    </row>
    <row r="16138" spans="19:23">
      <c r="S16138" s="275"/>
      <c r="T16138" s="274"/>
      <c r="W16138" s="276"/>
    </row>
    <row r="16139" spans="19:23">
      <c r="S16139" s="275"/>
      <c r="T16139" s="274"/>
      <c r="W16139" s="276"/>
    </row>
    <row r="16140" spans="19:23">
      <c r="S16140" s="275"/>
      <c r="T16140" s="274"/>
      <c r="W16140" s="276"/>
    </row>
    <row r="16141" spans="19:23">
      <c r="S16141" s="275"/>
      <c r="T16141" s="274"/>
      <c r="W16141" s="276"/>
    </row>
    <row r="16142" spans="19:23">
      <c r="S16142" s="275"/>
      <c r="T16142" s="274"/>
      <c r="W16142" s="276"/>
    </row>
    <row r="16143" spans="19:23">
      <c r="S16143" s="275"/>
      <c r="T16143" s="274"/>
      <c r="W16143" s="276"/>
    </row>
    <row r="16144" spans="19:23">
      <c r="S16144" s="275"/>
      <c r="T16144" s="274"/>
      <c r="W16144" s="276"/>
    </row>
    <row r="16145" spans="19:23">
      <c r="S16145" s="275"/>
      <c r="T16145" s="274"/>
      <c r="W16145" s="276"/>
    </row>
    <row r="16146" spans="19:23">
      <c r="S16146" s="275"/>
      <c r="T16146" s="274"/>
      <c r="W16146" s="276"/>
    </row>
    <row r="16147" spans="19:23">
      <c r="S16147" s="275"/>
      <c r="T16147" s="274"/>
      <c r="W16147" s="276"/>
    </row>
    <row r="16148" spans="19:23">
      <c r="S16148" s="275"/>
      <c r="T16148" s="274"/>
      <c r="W16148" s="276"/>
    </row>
    <row r="16149" spans="19:23">
      <c r="S16149" s="275"/>
      <c r="T16149" s="274"/>
      <c r="W16149" s="276"/>
    </row>
    <row r="16150" spans="19:23">
      <c r="S16150" s="275"/>
      <c r="T16150" s="274"/>
      <c r="W16150" s="276"/>
    </row>
    <row r="16151" spans="19:23">
      <c r="S16151" s="275"/>
      <c r="T16151" s="274"/>
      <c r="W16151" s="276"/>
    </row>
    <row r="16152" spans="19:23">
      <c r="S16152" s="275"/>
      <c r="T16152" s="274"/>
      <c r="W16152" s="276"/>
    </row>
    <row r="16153" spans="19:23">
      <c r="S16153" s="275"/>
      <c r="T16153" s="274"/>
      <c r="W16153" s="276"/>
    </row>
    <row r="16154" spans="19:23">
      <c r="S16154" s="275"/>
      <c r="T16154" s="274"/>
      <c r="W16154" s="276"/>
    </row>
    <row r="16155" spans="19:23">
      <c r="S16155" s="275"/>
      <c r="T16155" s="274"/>
      <c r="W16155" s="276"/>
    </row>
    <row r="16156" spans="19:23">
      <c r="S16156" s="275"/>
      <c r="T16156" s="274"/>
      <c r="W16156" s="276"/>
    </row>
    <row r="16157" spans="19:23">
      <c r="S16157" s="275"/>
      <c r="T16157" s="274"/>
      <c r="W16157" s="276"/>
    </row>
    <row r="16158" spans="19:23">
      <c r="S16158" s="275"/>
      <c r="T16158" s="274"/>
      <c r="W16158" s="276"/>
    </row>
    <row r="16159" spans="19:23">
      <c r="S16159" s="275"/>
      <c r="T16159" s="274"/>
      <c r="W16159" s="276"/>
    </row>
    <row r="16160" spans="19:23">
      <c r="S16160" s="275"/>
      <c r="T16160" s="274"/>
      <c r="W16160" s="276"/>
    </row>
    <row r="16161" spans="19:23">
      <c r="S16161" s="275"/>
      <c r="T16161" s="274"/>
      <c r="W16161" s="276"/>
    </row>
    <row r="16162" spans="19:23">
      <c r="S16162" s="275"/>
      <c r="T16162" s="274"/>
      <c r="W16162" s="276"/>
    </row>
    <row r="16163" spans="19:23">
      <c r="S16163" s="275"/>
      <c r="T16163" s="274"/>
      <c r="W16163" s="276"/>
    </row>
    <row r="16164" spans="19:23">
      <c r="S16164" s="275"/>
      <c r="T16164" s="274"/>
      <c r="W16164" s="276"/>
    </row>
    <row r="16165" spans="19:23">
      <c r="S16165" s="275"/>
      <c r="T16165" s="274"/>
      <c r="W16165" s="276"/>
    </row>
    <row r="16166" spans="19:23">
      <c r="S16166" s="275"/>
      <c r="T16166" s="274"/>
      <c r="W16166" s="276"/>
    </row>
    <row r="16167" spans="19:23">
      <c r="S16167" s="275"/>
      <c r="T16167" s="274"/>
      <c r="W16167" s="276"/>
    </row>
    <row r="16168" spans="19:23">
      <c r="S16168" s="275"/>
      <c r="T16168" s="274"/>
      <c r="W16168" s="276"/>
    </row>
    <row r="16169" spans="19:23">
      <c r="S16169" s="275"/>
      <c r="T16169" s="274"/>
      <c r="W16169" s="276"/>
    </row>
    <row r="16170" spans="19:23">
      <c r="S16170" s="275"/>
      <c r="T16170" s="274"/>
      <c r="W16170" s="276"/>
    </row>
    <row r="16171" spans="19:23">
      <c r="S16171" s="275"/>
      <c r="T16171" s="274"/>
      <c r="W16171" s="276"/>
    </row>
    <row r="16172" spans="19:23">
      <c r="S16172" s="275"/>
      <c r="T16172" s="274"/>
      <c r="W16172" s="276"/>
    </row>
    <row r="16173" spans="19:23">
      <c r="S16173" s="275"/>
      <c r="T16173" s="274"/>
      <c r="W16173" s="276"/>
    </row>
    <row r="16174" spans="19:23">
      <c r="S16174" s="275"/>
      <c r="T16174" s="274"/>
      <c r="W16174" s="276"/>
    </row>
    <row r="16175" spans="19:23">
      <c r="S16175" s="275"/>
      <c r="T16175" s="274"/>
      <c r="W16175" s="276"/>
    </row>
    <row r="16176" spans="19:23">
      <c r="S16176" s="275"/>
      <c r="T16176" s="274"/>
      <c r="W16176" s="276"/>
    </row>
    <row r="16177" spans="19:23">
      <c r="S16177" s="275"/>
      <c r="T16177" s="274"/>
      <c r="W16177" s="276"/>
    </row>
    <row r="16178" spans="19:23">
      <c r="S16178" s="275"/>
      <c r="T16178" s="274"/>
      <c r="W16178" s="276"/>
    </row>
    <row r="16179" spans="19:23">
      <c r="S16179" s="275"/>
      <c r="T16179" s="274"/>
      <c r="W16179" s="276"/>
    </row>
    <row r="16180" spans="19:23">
      <c r="S16180" s="275"/>
      <c r="T16180" s="274"/>
      <c r="W16180" s="276"/>
    </row>
    <row r="16181" spans="19:23">
      <c r="S16181" s="275"/>
      <c r="T16181" s="274"/>
      <c r="W16181" s="276"/>
    </row>
    <row r="16182" spans="19:23">
      <c r="S16182" s="275"/>
      <c r="T16182" s="274"/>
      <c r="W16182" s="276"/>
    </row>
    <row r="16183" spans="19:23">
      <c r="S16183" s="275"/>
      <c r="T16183" s="274"/>
      <c r="W16183" s="276"/>
    </row>
    <row r="16184" spans="19:23">
      <c r="S16184" s="275"/>
      <c r="T16184" s="274"/>
      <c r="W16184" s="276"/>
    </row>
    <row r="16185" spans="19:23">
      <c r="S16185" s="275"/>
      <c r="T16185" s="274"/>
      <c r="W16185" s="276"/>
    </row>
    <row r="16186" spans="19:23">
      <c r="S16186" s="275"/>
      <c r="T16186" s="274"/>
      <c r="W16186" s="276"/>
    </row>
    <row r="16187" spans="19:23">
      <c r="S16187" s="275"/>
      <c r="T16187" s="274"/>
      <c r="W16187" s="276"/>
    </row>
    <row r="16188" spans="19:23">
      <c r="S16188" s="275"/>
      <c r="T16188" s="274"/>
      <c r="W16188" s="276"/>
    </row>
    <row r="16189" spans="19:23">
      <c r="S16189" s="275"/>
      <c r="T16189" s="274"/>
      <c r="W16189" s="276"/>
    </row>
    <row r="16190" spans="19:23">
      <c r="S16190" s="275"/>
      <c r="T16190" s="274"/>
      <c r="W16190" s="276"/>
    </row>
    <row r="16191" spans="19:23">
      <c r="S16191" s="275"/>
      <c r="T16191" s="274"/>
      <c r="W16191" s="276"/>
    </row>
    <row r="16192" spans="19:23">
      <c r="S16192" s="275"/>
      <c r="T16192" s="274"/>
      <c r="W16192" s="276"/>
    </row>
    <row r="16193" spans="19:23">
      <c r="S16193" s="275"/>
      <c r="T16193" s="274"/>
      <c r="W16193" s="276"/>
    </row>
    <row r="16194" spans="19:23">
      <c r="S16194" s="275"/>
      <c r="T16194" s="274"/>
      <c r="W16194" s="276"/>
    </row>
    <row r="16195" spans="19:23">
      <c r="S16195" s="275"/>
      <c r="T16195" s="274"/>
      <c r="W16195" s="276"/>
    </row>
    <row r="16196" spans="19:23">
      <c r="S16196" s="275"/>
      <c r="T16196" s="274"/>
      <c r="W16196" s="276"/>
    </row>
    <row r="16197" spans="19:23">
      <c r="S16197" s="275"/>
      <c r="T16197" s="274"/>
      <c r="W16197" s="276"/>
    </row>
    <row r="16198" spans="19:23">
      <c r="S16198" s="275"/>
      <c r="T16198" s="274"/>
      <c r="W16198" s="276"/>
    </row>
    <row r="16199" spans="19:23">
      <c r="S16199" s="275"/>
      <c r="T16199" s="274"/>
      <c r="W16199" s="276"/>
    </row>
    <row r="16200" spans="19:23">
      <c r="S16200" s="275"/>
      <c r="T16200" s="274"/>
      <c r="W16200" s="276"/>
    </row>
    <row r="16201" spans="19:23">
      <c r="S16201" s="275"/>
      <c r="T16201" s="274"/>
      <c r="W16201" s="276"/>
    </row>
    <row r="16202" spans="19:23">
      <c r="S16202" s="275"/>
      <c r="T16202" s="274"/>
      <c r="W16202" s="276"/>
    </row>
    <row r="16203" spans="19:23">
      <c r="S16203" s="275"/>
      <c r="T16203" s="274"/>
      <c r="W16203" s="276"/>
    </row>
    <row r="16204" spans="19:23">
      <c r="S16204" s="275"/>
      <c r="T16204" s="274"/>
      <c r="W16204" s="276"/>
    </row>
    <row r="16205" spans="19:23">
      <c r="S16205" s="275"/>
      <c r="T16205" s="274"/>
      <c r="W16205" s="276"/>
    </row>
    <row r="16206" spans="19:23">
      <c r="S16206" s="275"/>
      <c r="T16206" s="274"/>
      <c r="W16206" s="276"/>
    </row>
    <row r="16207" spans="19:23">
      <c r="S16207" s="275"/>
      <c r="T16207" s="274"/>
      <c r="W16207" s="276"/>
    </row>
    <row r="16208" spans="19:23">
      <c r="S16208" s="275"/>
      <c r="T16208" s="274"/>
      <c r="W16208" s="276"/>
    </row>
    <row r="16209" spans="19:23">
      <c r="S16209" s="275"/>
      <c r="T16209" s="274"/>
      <c r="W16209" s="276"/>
    </row>
    <row r="16210" spans="19:23">
      <c r="S16210" s="275"/>
      <c r="T16210" s="274"/>
      <c r="W16210" s="276"/>
    </row>
    <row r="16211" spans="19:23">
      <c r="S16211" s="275"/>
      <c r="T16211" s="274"/>
      <c r="W16211" s="276"/>
    </row>
    <row r="16212" spans="19:23">
      <c r="S16212" s="275"/>
      <c r="T16212" s="274"/>
      <c r="W16212" s="276"/>
    </row>
    <row r="16213" spans="19:23">
      <c r="S16213" s="275"/>
      <c r="T16213" s="274"/>
      <c r="W16213" s="276"/>
    </row>
    <row r="16214" spans="19:23">
      <c r="S16214" s="275"/>
      <c r="T16214" s="274"/>
      <c r="W16214" s="276"/>
    </row>
    <row r="16215" spans="19:23">
      <c r="S16215" s="275"/>
      <c r="T16215" s="274"/>
      <c r="W16215" s="276"/>
    </row>
    <row r="16216" spans="19:23">
      <c r="S16216" s="275"/>
      <c r="T16216" s="274"/>
      <c r="W16216" s="276"/>
    </row>
    <row r="16217" spans="19:23">
      <c r="S16217" s="275"/>
      <c r="T16217" s="274"/>
      <c r="W16217" s="276"/>
    </row>
    <row r="16218" spans="19:23">
      <c r="S16218" s="275"/>
      <c r="T16218" s="274"/>
      <c r="W16218" s="276"/>
    </row>
    <row r="16219" spans="19:23">
      <c r="S16219" s="275"/>
      <c r="T16219" s="274"/>
      <c r="W16219" s="276"/>
    </row>
    <row r="16220" spans="19:23">
      <c r="S16220" s="275"/>
      <c r="T16220" s="274"/>
      <c r="W16220" s="276"/>
    </row>
    <row r="16221" spans="19:23">
      <c r="S16221" s="275"/>
      <c r="T16221" s="274"/>
      <c r="W16221" s="276"/>
    </row>
    <row r="16222" spans="19:23">
      <c r="S16222" s="275"/>
      <c r="T16222" s="274"/>
      <c r="W16222" s="276"/>
    </row>
    <row r="16223" spans="19:23">
      <c r="S16223" s="275"/>
      <c r="T16223" s="274"/>
      <c r="W16223" s="276"/>
    </row>
    <row r="16224" spans="19:23">
      <c r="S16224" s="275"/>
      <c r="T16224" s="274"/>
      <c r="W16224" s="276"/>
    </row>
    <row r="16225" spans="19:23">
      <c r="S16225" s="275"/>
      <c r="T16225" s="274"/>
      <c r="W16225" s="276"/>
    </row>
    <row r="16226" spans="19:23">
      <c r="S16226" s="275"/>
      <c r="T16226" s="274"/>
      <c r="W16226" s="276"/>
    </row>
    <row r="16227" spans="19:23">
      <c r="S16227" s="275"/>
      <c r="T16227" s="274"/>
      <c r="W16227" s="276"/>
    </row>
    <row r="16228" spans="19:23">
      <c r="S16228" s="275"/>
      <c r="T16228" s="274"/>
      <c r="W16228" s="276"/>
    </row>
    <row r="16229" spans="19:23">
      <c r="S16229" s="275"/>
      <c r="T16229" s="274"/>
      <c r="W16229" s="276"/>
    </row>
    <row r="16230" spans="19:23">
      <c r="S16230" s="275"/>
      <c r="T16230" s="274"/>
      <c r="W16230" s="276"/>
    </row>
    <row r="16231" spans="19:23">
      <c r="S16231" s="275"/>
      <c r="T16231" s="274"/>
      <c r="W16231" s="276"/>
    </row>
    <row r="16232" spans="19:23">
      <c r="S16232" s="275"/>
      <c r="T16232" s="274"/>
      <c r="W16232" s="276"/>
    </row>
    <row r="16233" spans="19:23">
      <c r="S16233" s="275"/>
      <c r="T16233" s="274"/>
      <c r="W16233" s="276"/>
    </row>
    <row r="16234" spans="19:23">
      <c r="S16234" s="275"/>
      <c r="T16234" s="274"/>
      <c r="W16234" s="276"/>
    </row>
    <row r="16235" spans="19:23">
      <c r="S16235" s="275"/>
      <c r="T16235" s="274"/>
      <c r="W16235" s="276"/>
    </row>
    <row r="16236" spans="19:23">
      <c r="S16236" s="275"/>
      <c r="T16236" s="274"/>
      <c r="W16236" s="276"/>
    </row>
    <row r="16237" spans="19:23">
      <c r="S16237" s="275"/>
      <c r="T16237" s="274"/>
      <c r="W16237" s="276"/>
    </row>
    <row r="16238" spans="19:23">
      <c r="S16238" s="275"/>
      <c r="T16238" s="274"/>
      <c r="W16238" s="276"/>
    </row>
    <row r="16239" spans="19:23">
      <c r="S16239" s="275"/>
      <c r="T16239" s="274"/>
      <c r="W16239" s="276"/>
    </row>
    <row r="16240" spans="19:23">
      <c r="S16240" s="275"/>
      <c r="T16240" s="274"/>
      <c r="W16240" s="276"/>
    </row>
    <row r="16241" spans="19:23">
      <c r="S16241" s="275"/>
      <c r="T16241" s="274"/>
      <c r="W16241" s="276"/>
    </row>
    <row r="16242" spans="19:23">
      <c r="S16242" s="275"/>
      <c r="T16242" s="274"/>
      <c r="W16242" s="276"/>
    </row>
    <row r="16243" spans="19:23">
      <c r="S16243" s="275"/>
      <c r="T16243" s="274"/>
      <c r="W16243" s="276"/>
    </row>
    <row r="16244" spans="19:23">
      <c r="S16244" s="275"/>
      <c r="T16244" s="274"/>
      <c r="W16244" s="276"/>
    </row>
    <row r="16245" spans="19:23">
      <c r="S16245" s="275"/>
      <c r="T16245" s="274"/>
      <c r="W16245" s="276"/>
    </row>
    <row r="16246" spans="19:23">
      <c r="S16246" s="275"/>
      <c r="T16246" s="274"/>
      <c r="W16246" s="276"/>
    </row>
    <row r="16247" spans="19:23">
      <c r="S16247" s="275"/>
      <c r="T16247" s="274"/>
      <c r="W16247" s="276"/>
    </row>
    <row r="16248" spans="19:23">
      <c r="S16248" s="275"/>
      <c r="T16248" s="274"/>
      <c r="W16248" s="276"/>
    </row>
    <row r="16249" spans="19:23">
      <c r="S16249" s="275"/>
      <c r="T16249" s="274"/>
      <c r="W16249" s="276"/>
    </row>
    <row r="16250" spans="19:23">
      <c r="S16250" s="275"/>
      <c r="T16250" s="274"/>
      <c r="W16250" s="276"/>
    </row>
    <row r="16251" spans="19:23">
      <c r="S16251" s="275"/>
      <c r="T16251" s="274"/>
      <c r="W16251" s="276"/>
    </row>
    <row r="16252" spans="19:23">
      <c r="S16252" s="275"/>
      <c r="T16252" s="274"/>
      <c r="W16252" s="276"/>
    </row>
    <row r="16253" spans="19:23">
      <c r="S16253" s="275"/>
      <c r="T16253" s="274"/>
      <c r="W16253" s="276"/>
    </row>
    <row r="16254" spans="19:23">
      <c r="S16254" s="275"/>
      <c r="T16254" s="274"/>
      <c r="W16254" s="276"/>
    </row>
    <row r="16255" spans="19:23">
      <c r="S16255" s="275"/>
      <c r="T16255" s="274"/>
      <c r="W16255" s="276"/>
    </row>
    <row r="16256" spans="19:23">
      <c r="S16256" s="275"/>
      <c r="T16256" s="274"/>
      <c r="W16256" s="276"/>
    </row>
    <row r="16257" spans="19:23">
      <c r="S16257" s="275"/>
      <c r="T16257" s="274"/>
      <c r="W16257" s="276"/>
    </row>
    <row r="16258" spans="19:23">
      <c r="S16258" s="275"/>
      <c r="T16258" s="274"/>
      <c r="W16258" s="276"/>
    </row>
    <row r="16259" spans="19:23">
      <c r="S16259" s="275"/>
      <c r="T16259" s="274"/>
      <c r="W16259" s="276"/>
    </row>
    <row r="16260" spans="19:23">
      <c r="S16260" s="275"/>
      <c r="T16260" s="274"/>
      <c r="W16260" s="276"/>
    </row>
    <row r="16261" spans="19:23">
      <c r="S16261" s="275"/>
      <c r="T16261" s="274"/>
      <c r="W16261" s="276"/>
    </row>
    <row r="16262" spans="19:23">
      <c r="S16262" s="275"/>
      <c r="T16262" s="274"/>
      <c r="W16262" s="276"/>
    </row>
    <row r="16263" spans="19:23">
      <c r="S16263" s="275"/>
      <c r="T16263" s="274"/>
      <c r="W16263" s="276"/>
    </row>
    <row r="16264" spans="19:23">
      <c r="S16264" s="275"/>
      <c r="T16264" s="274"/>
      <c r="W16264" s="276"/>
    </row>
    <row r="16265" spans="19:23">
      <c r="S16265" s="275"/>
      <c r="T16265" s="274"/>
      <c r="W16265" s="276"/>
    </row>
    <row r="16266" spans="19:23">
      <c r="S16266" s="275"/>
      <c r="T16266" s="274"/>
      <c r="W16266" s="276"/>
    </row>
    <row r="16267" spans="19:23">
      <c r="S16267" s="275"/>
      <c r="T16267" s="274"/>
      <c r="W16267" s="276"/>
    </row>
    <row r="16268" spans="19:23">
      <c r="S16268" s="275"/>
      <c r="T16268" s="274"/>
      <c r="W16268" s="276"/>
    </row>
    <row r="16269" spans="19:23">
      <c r="S16269" s="275"/>
      <c r="T16269" s="274"/>
      <c r="W16269" s="276"/>
    </row>
    <row r="16270" spans="19:23">
      <c r="S16270" s="275"/>
      <c r="T16270" s="274"/>
      <c r="W16270" s="276"/>
    </row>
    <row r="16271" spans="19:23">
      <c r="S16271" s="275"/>
      <c r="T16271" s="274"/>
      <c r="W16271" s="276"/>
    </row>
    <row r="16272" spans="19:23">
      <c r="S16272" s="275"/>
      <c r="T16272" s="274"/>
      <c r="W16272" s="276"/>
    </row>
    <row r="16273" spans="19:23">
      <c r="S16273" s="275"/>
      <c r="T16273" s="274"/>
      <c r="W16273" s="276"/>
    </row>
    <row r="16274" spans="19:23">
      <c r="S16274" s="275"/>
      <c r="T16274" s="274"/>
      <c r="W16274" s="276"/>
    </row>
    <row r="16275" spans="19:23">
      <c r="S16275" s="275"/>
      <c r="T16275" s="274"/>
      <c r="W16275" s="276"/>
    </row>
    <row r="16276" spans="19:23">
      <c r="S16276" s="275"/>
      <c r="T16276" s="274"/>
      <c r="W16276" s="276"/>
    </row>
    <row r="16277" spans="19:23">
      <c r="S16277" s="275"/>
      <c r="T16277" s="274"/>
      <c r="W16277" s="276"/>
    </row>
    <row r="16278" spans="19:23">
      <c r="S16278" s="275"/>
      <c r="T16278" s="274"/>
      <c r="W16278" s="276"/>
    </row>
    <row r="16279" spans="19:23">
      <c r="S16279" s="275"/>
      <c r="T16279" s="274"/>
      <c r="W16279" s="276"/>
    </row>
    <row r="16280" spans="19:23">
      <c r="S16280" s="275"/>
      <c r="T16280" s="274"/>
      <c r="W16280" s="276"/>
    </row>
    <row r="16281" spans="19:23">
      <c r="S16281" s="275"/>
      <c r="T16281" s="274"/>
      <c r="W16281" s="276"/>
    </row>
    <row r="16282" spans="19:23">
      <c r="S16282" s="275"/>
      <c r="T16282" s="274"/>
      <c r="W16282" s="276"/>
    </row>
    <row r="16283" spans="19:23">
      <c r="S16283" s="275"/>
      <c r="T16283" s="274"/>
      <c r="W16283" s="276"/>
    </row>
    <row r="16284" spans="19:23">
      <c r="S16284" s="275"/>
      <c r="T16284" s="274"/>
      <c r="W16284" s="276"/>
    </row>
    <row r="16285" spans="19:23">
      <c r="S16285" s="275"/>
      <c r="T16285" s="274"/>
      <c r="W16285" s="276"/>
    </row>
    <row r="16286" spans="19:23">
      <c r="S16286" s="275"/>
      <c r="T16286" s="274"/>
      <c r="W16286" s="276"/>
    </row>
    <row r="16287" spans="19:23">
      <c r="S16287" s="275"/>
      <c r="T16287" s="274"/>
      <c r="W16287" s="276"/>
    </row>
    <row r="16288" spans="19:23">
      <c r="S16288" s="275"/>
      <c r="T16288" s="274"/>
      <c r="W16288" s="276"/>
    </row>
    <row r="16289" spans="19:23">
      <c r="S16289" s="275"/>
      <c r="T16289" s="274"/>
      <c r="W16289" s="276"/>
    </row>
    <row r="16290" spans="19:23">
      <c r="S16290" s="275"/>
      <c r="T16290" s="274"/>
      <c r="W16290" s="276"/>
    </row>
    <row r="16291" spans="19:23">
      <c r="S16291" s="275"/>
      <c r="T16291" s="274"/>
      <c r="W16291" s="276"/>
    </row>
    <row r="16292" spans="19:23">
      <c r="S16292" s="275"/>
      <c r="T16292" s="274"/>
      <c r="W16292" s="276"/>
    </row>
    <row r="16293" spans="19:23">
      <c r="S16293" s="275"/>
      <c r="T16293" s="274"/>
      <c r="W16293" s="276"/>
    </row>
    <row r="16294" spans="19:23">
      <c r="S16294" s="275"/>
      <c r="T16294" s="274"/>
      <c r="W16294" s="276"/>
    </row>
    <row r="16295" spans="19:23">
      <c r="S16295" s="275"/>
      <c r="T16295" s="274"/>
      <c r="W16295" s="276"/>
    </row>
    <row r="16296" spans="19:23">
      <c r="S16296" s="275"/>
      <c r="T16296" s="274"/>
      <c r="W16296" s="276"/>
    </row>
    <row r="16297" spans="19:23">
      <c r="S16297" s="275"/>
      <c r="T16297" s="274"/>
      <c r="W16297" s="276"/>
    </row>
    <row r="16298" spans="19:23">
      <c r="S16298" s="275"/>
      <c r="T16298" s="274"/>
      <c r="W16298" s="276"/>
    </row>
    <row r="16299" spans="19:23">
      <c r="S16299" s="275"/>
      <c r="T16299" s="274"/>
      <c r="W16299" s="276"/>
    </row>
    <row r="16300" spans="19:23">
      <c r="S16300" s="275"/>
      <c r="T16300" s="274"/>
      <c r="W16300" s="276"/>
    </row>
    <row r="16301" spans="19:23">
      <c r="S16301" s="275"/>
      <c r="T16301" s="274"/>
      <c r="W16301" s="276"/>
    </row>
    <row r="16302" spans="19:23">
      <c r="S16302" s="275"/>
      <c r="T16302" s="274"/>
      <c r="W16302" s="276"/>
    </row>
    <row r="16303" spans="19:23">
      <c r="S16303" s="275"/>
      <c r="T16303" s="274"/>
      <c r="W16303" s="276"/>
    </row>
    <row r="16304" spans="19:23">
      <c r="S16304" s="275"/>
      <c r="T16304" s="274"/>
      <c r="W16304" s="276"/>
    </row>
    <row r="16305" spans="19:23">
      <c r="S16305" s="275"/>
      <c r="T16305" s="274"/>
      <c r="W16305" s="276"/>
    </row>
    <row r="16306" spans="19:23">
      <c r="S16306" s="275"/>
      <c r="T16306" s="274"/>
      <c r="W16306" s="276"/>
    </row>
    <row r="16307" spans="19:23">
      <c r="S16307" s="275"/>
      <c r="T16307" s="274"/>
      <c r="W16307" s="276"/>
    </row>
    <row r="16308" spans="19:23">
      <c r="S16308" s="275"/>
      <c r="T16308" s="274"/>
      <c r="W16308" s="276"/>
    </row>
    <row r="16309" spans="19:23">
      <c r="S16309" s="275"/>
      <c r="T16309" s="274"/>
      <c r="W16309" s="276"/>
    </row>
    <row r="16310" spans="19:23">
      <c r="S16310" s="275"/>
      <c r="T16310" s="274"/>
      <c r="W16310" s="276"/>
    </row>
    <row r="16311" spans="19:23">
      <c r="S16311" s="275"/>
      <c r="T16311" s="274"/>
      <c r="W16311" s="276"/>
    </row>
    <row r="16312" spans="19:23">
      <c r="S16312" s="275"/>
      <c r="T16312" s="274"/>
      <c r="W16312" s="276"/>
    </row>
    <row r="16313" spans="19:23">
      <c r="S16313" s="275"/>
      <c r="T16313" s="274"/>
      <c r="W16313" s="276"/>
    </row>
    <row r="16314" spans="19:23">
      <c r="S16314" s="275"/>
      <c r="T16314" s="274"/>
      <c r="W16314" s="276"/>
    </row>
    <row r="16315" spans="19:23">
      <c r="S16315" s="275"/>
      <c r="T16315" s="274"/>
      <c r="W16315" s="276"/>
    </row>
    <row r="16316" spans="19:23">
      <c r="S16316" s="275"/>
      <c r="T16316" s="274"/>
      <c r="W16316" s="276"/>
    </row>
    <row r="16317" spans="19:23">
      <c r="S16317" s="275"/>
      <c r="T16317" s="274"/>
      <c r="W16317" s="276"/>
    </row>
    <row r="16318" spans="19:23">
      <c r="S16318" s="275"/>
      <c r="T16318" s="274"/>
      <c r="W16318" s="276"/>
    </row>
    <row r="16319" spans="19:23">
      <c r="S16319" s="275"/>
      <c r="T16319" s="274"/>
      <c r="W16319" s="276"/>
    </row>
    <row r="16320" spans="19:23">
      <c r="S16320" s="275"/>
      <c r="T16320" s="274"/>
      <c r="W16320" s="276"/>
    </row>
    <row r="16321" spans="19:23">
      <c r="S16321" s="275"/>
      <c r="T16321" s="274"/>
      <c r="W16321" s="276"/>
    </row>
    <row r="16322" spans="19:23">
      <c r="S16322" s="275"/>
      <c r="T16322" s="274"/>
      <c r="W16322" s="276"/>
    </row>
    <row r="16323" spans="19:23">
      <c r="S16323" s="275"/>
      <c r="T16323" s="274"/>
      <c r="W16323" s="276"/>
    </row>
    <row r="16324" spans="19:23">
      <c r="S16324" s="275"/>
      <c r="T16324" s="274"/>
      <c r="W16324" s="276"/>
    </row>
    <row r="16325" spans="19:23">
      <c r="S16325" s="275"/>
      <c r="T16325" s="274"/>
      <c r="W16325" s="276"/>
    </row>
    <row r="16326" spans="19:23">
      <c r="S16326" s="275"/>
      <c r="T16326" s="274"/>
      <c r="W16326" s="276"/>
    </row>
    <row r="16327" spans="19:23">
      <c r="S16327" s="275"/>
      <c r="T16327" s="274"/>
      <c r="W16327" s="276"/>
    </row>
    <row r="16328" spans="19:23">
      <c r="S16328" s="275"/>
      <c r="T16328" s="274"/>
      <c r="W16328" s="276"/>
    </row>
    <row r="16329" spans="19:23">
      <c r="S16329" s="275"/>
      <c r="T16329" s="274"/>
      <c r="W16329" s="276"/>
    </row>
    <row r="16330" spans="19:23">
      <c r="S16330" s="275"/>
      <c r="T16330" s="274"/>
      <c r="W16330" s="276"/>
    </row>
    <row r="16331" spans="19:23">
      <c r="S16331" s="275"/>
      <c r="T16331" s="274"/>
      <c r="W16331" s="276"/>
    </row>
    <row r="16332" spans="19:23">
      <c r="S16332" s="275"/>
      <c r="T16332" s="274"/>
      <c r="W16332" s="276"/>
    </row>
    <row r="16333" spans="19:23">
      <c r="S16333" s="275"/>
      <c r="T16333" s="274"/>
      <c r="W16333" s="276"/>
    </row>
    <row r="16334" spans="19:23">
      <c r="S16334" s="275"/>
      <c r="T16334" s="274"/>
      <c r="W16334" s="276"/>
    </row>
    <row r="16335" spans="19:23">
      <c r="S16335" s="275"/>
      <c r="T16335" s="274"/>
      <c r="W16335" s="276"/>
    </row>
    <row r="16336" spans="19:23">
      <c r="S16336" s="275"/>
      <c r="T16336" s="274"/>
      <c r="W16336" s="276"/>
    </row>
    <row r="16337" spans="19:23">
      <c r="S16337" s="275"/>
      <c r="T16337" s="274"/>
      <c r="W16337" s="276"/>
    </row>
    <row r="16338" spans="19:23">
      <c r="S16338" s="275"/>
      <c r="T16338" s="274"/>
      <c r="W16338" s="276"/>
    </row>
    <row r="16339" spans="19:23">
      <c r="S16339" s="275"/>
      <c r="T16339" s="274"/>
      <c r="W16339" s="276"/>
    </row>
    <row r="16340" spans="19:23">
      <c r="S16340" s="275"/>
      <c r="T16340" s="274"/>
      <c r="W16340" s="276"/>
    </row>
    <row r="16341" spans="19:23">
      <c r="S16341" s="275"/>
      <c r="T16341" s="274"/>
      <c r="W16341" s="276"/>
    </row>
    <row r="16342" spans="19:23">
      <c r="S16342" s="275"/>
      <c r="T16342" s="274"/>
      <c r="W16342" s="276"/>
    </row>
    <row r="16343" spans="19:23">
      <c r="S16343" s="275"/>
      <c r="T16343" s="274"/>
      <c r="W16343" s="276"/>
    </row>
    <row r="16344" spans="19:23">
      <c r="S16344" s="275"/>
      <c r="T16344" s="274"/>
      <c r="W16344" s="276"/>
    </row>
    <row r="16345" spans="19:23">
      <c r="S16345" s="275"/>
      <c r="T16345" s="274"/>
      <c r="W16345" s="276"/>
    </row>
    <row r="16346" spans="19:23">
      <c r="S16346" s="275"/>
      <c r="T16346" s="274"/>
      <c r="W16346" s="276"/>
    </row>
    <row r="16347" spans="19:23">
      <c r="S16347" s="275"/>
      <c r="T16347" s="274"/>
      <c r="W16347" s="276"/>
    </row>
    <row r="16348" spans="19:23">
      <c r="S16348" s="275"/>
      <c r="T16348" s="274"/>
      <c r="W16348" s="276"/>
    </row>
    <row r="16349" spans="19:23">
      <c r="S16349" s="275"/>
      <c r="T16349" s="274"/>
      <c r="W16349" s="276"/>
    </row>
    <row r="16350" spans="19:23">
      <c r="S16350" s="275"/>
      <c r="T16350" s="274"/>
      <c r="W16350" s="276"/>
    </row>
    <row r="16351" spans="19:23">
      <c r="S16351" s="275"/>
      <c r="T16351" s="274"/>
      <c r="W16351" s="276"/>
    </row>
    <row r="16352" spans="19:23">
      <c r="S16352" s="275"/>
      <c r="T16352" s="274"/>
      <c r="W16352" s="276"/>
    </row>
    <row r="16353" spans="19:23">
      <c r="S16353" s="275"/>
      <c r="T16353" s="274"/>
      <c r="W16353" s="276"/>
    </row>
    <row r="16354" spans="19:23">
      <c r="S16354" s="275"/>
      <c r="T16354" s="274"/>
      <c r="W16354" s="276"/>
    </row>
    <row r="16355" spans="19:23">
      <c r="S16355" s="275"/>
      <c r="T16355" s="274"/>
      <c r="W16355" s="276"/>
    </row>
    <row r="16356" spans="19:23">
      <c r="S16356" s="275"/>
      <c r="T16356" s="274"/>
      <c r="W16356" s="276"/>
    </row>
    <row r="16357" spans="19:23">
      <c r="S16357" s="275"/>
      <c r="T16357" s="274"/>
      <c r="W16357" s="276"/>
    </row>
    <row r="16358" spans="19:23">
      <c r="S16358" s="275"/>
      <c r="T16358" s="274"/>
      <c r="W16358" s="276"/>
    </row>
    <row r="16359" spans="19:23">
      <c r="S16359" s="275"/>
      <c r="T16359" s="274"/>
      <c r="W16359" s="276"/>
    </row>
    <row r="16360" spans="19:23">
      <c r="S16360" s="275"/>
      <c r="T16360" s="274"/>
      <c r="W16360" s="276"/>
    </row>
    <row r="16361" spans="19:23">
      <c r="S16361" s="275"/>
      <c r="T16361" s="274"/>
      <c r="W16361" s="276"/>
    </row>
    <row r="16362" spans="19:23">
      <c r="S16362" s="275"/>
      <c r="T16362" s="274"/>
      <c r="W16362" s="276"/>
    </row>
    <row r="16363" spans="19:23">
      <c r="S16363" s="275"/>
      <c r="T16363" s="274"/>
      <c r="W16363" s="276"/>
    </row>
    <row r="16364" spans="19:23">
      <c r="S16364" s="275"/>
      <c r="T16364" s="274"/>
      <c r="W16364" s="276"/>
    </row>
    <row r="16365" spans="19:23">
      <c r="S16365" s="275"/>
      <c r="T16365" s="274"/>
      <c r="W16365" s="276"/>
    </row>
    <row r="16366" spans="19:23">
      <c r="S16366" s="275"/>
      <c r="T16366" s="274"/>
      <c r="W16366" s="276"/>
    </row>
    <row r="16367" spans="19:23">
      <c r="S16367" s="275"/>
      <c r="T16367" s="274"/>
      <c r="W16367" s="276"/>
    </row>
    <row r="16368" spans="19:23">
      <c r="S16368" s="275"/>
      <c r="T16368" s="274"/>
      <c r="W16368" s="276"/>
    </row>
    <row r="16369" spans="19:23">
      <c r="S16369" s="275"/>
      <c r="T16369" s="274"/>
      <c r="W16369" s="276"/>
    </row>
    <row r="16370" spans="19:23">
      <c r="S16370" s="275"/>
      <c r="T16370" s="274"/>
      <c r="W16370" s="276"/>
    </row>
    <row r="16371" spans="19:23">
      <c r="S16371" s="275"/>
      <c r="T16371" s="274"/>
      <c r="W16371" s="276"/>
    </row>
    <row r="16372" spans="19:23">
      <c r="S16372" s="275"/>
      <c r="T16372" s="274"/>
      <c r="W16372" s="276"/>
    </row>
    <row r="16373" spans="19:23">
      <c r="S16373" s="275"/>
      <c r="T16373" s="274"/>
      <c r="W16373" s="276"/>
    </row>
    <row r="16374" spans="19:23">
      <c r="S16374" s="275"/>
      <c r="T16374" s="274"/>
      <c r="W16374" s="276"/>
    </row>
    <row r="16375" spans="19:23">
      <c r="S16375" s="275"/>
      <c r="T16375" s="274"/>
      <c r="W16375" s="276"/>
    </row>
    <row r="16376" spans="19:23">
      <c r="S16376" s="275"/>
      <c r="T16376" s="274"/>
      <c r="W16376" s="276"/>
    </row>
    <row r="16377" spans="19:23">
      <c r="S16377" s="275"/>
      <c r="T16377" s="274"/>
      <c r="W16377" s="276"/>
    </row>
    <row r="16378" spans="19:23">
      <c r="S16378" s="275"/>
      <c r="T16378" s="274"/>
      <c r="W16378" s="276"/>
    </row>
    <row r="16379" spans="19:23">
      <c r="S16379" s="275"/>
      <c r="T16379" s="274"/>
      <c r="W16379" s="276"/>
    </row>
    <row r="16380" spans="19:23">
      <c r="S16380" s="275"/>
      <c r="T16380" s="274"/>
      <c r="W16380" s="276"/>
    </row>
    <row r="16381" spans="19:23">
      <c r="S16381" s="275"/>
      <c r="T16381" s="274"/>
      <c r="W16381" s="276"/>
    </row>
    <row r="16382" spans="19:23">
      <c r="S16382" s="275"/>
      <c r="T16382" s="274"/>
      <c r="W16382" s="276"/>
    </row>
    <row r="16383" spans="19:23">
      <c r="S16383" s="275"/>
      <c r="T16383" s="274"/>
      <c r="W16383" s="276"/>
    </row>
    <row r="16384" spans="19:23">
      <c r="S16384" s="275"/>
      <c r="T16384" s="274"/>
      <c r="W16384" s="276"/>
    </row>
    <row r="16385" spans="19:23">
      <c r="S16385" s="275"/>
      <c r="T16385" s="274"/>
      <c r="W16385" s="276"/>
    </row>
    <row r="16386" spans="19:23">
      <c r="S16386" s="275"/>
      <c r="T16386" s="274"/>
      <c r="W16386" s="276"/>
    </row>
    <row r="16387" spans="19:23">
      <c r="S16387" s="275"/>
      <c r="T16387" s="274"/>
      <c r="W16387" s="276"/>
    </row>
    <row r="16388" spans="19:23">
      <c r="S16388" s="275"/>
      <c r="T16388" s="274"/>
      <c r="W16388" s="276"/>
    </row>
    <row r="16389" spans="19:23">
      <c r="S16389" s="275"/>
      <c r="T16389" s="274"/>
      <c r="W16389" s="276"/>
    </row>
    <row r="16390" spans="19:23">
      <c r="S16390" s="275"/>
      <c r="T16390" s="274"/>
      <c r="W16390" s="276"/>
    </row>
    <row r="16391" spans="19:23">
      <c r="S16391" s="275"/>
      <c r="T16391" s="274"/>
      <c r="W16391" s="276"/>
    </row>
    <row r="16392" spans="19:23">
      <c r="S16392" s="275"/>
      <c r="T16392" s="274"/>
      <c r="W16392" s="276"/>
    </row>
    <row r="16393" spans="19:23">
      <c r="S16393" s="275"/>
      <c r="T16393" s="274"/>
      <c r="W16393" s="276"/>
    </row>
    <row r="16394" spans="19:23">
      <c r="S16394" s="275"/>
      <c r="T16394" s="274"/>
      <c r="W16394" s="276"/>
    </row>
    <row r="16395" spans="19:23">
      <c r="S16395" s="275"/>
      <c r="T16395" s="274"/>
      <c r="W16395" s="276"/>
    </row>
    <row r="16396" spans="19:23">
      <c r="S16396" s="275"/>
      <c r="T16396" s="274"/>
      <c r="W16396" s="276"/>
    </row>
    <row r="16397" spans="19:23">
      <c r="S16397" s="275"/>
      <c r="T16397" s="274"/>
      <c r="W16397" s="276"/>
    </row>
    <row r="16398" spans="19:23">
      <c r="S16398" s="275"/>
      <c r="T16398" s="274"/>
      <c r="W16398" s="276"/>
    </row>
    <row r="16399" spans="19:23">
      <c r="S16399" s="275"/>
      <c r="T16399" s="274"/>
      <c r="W16399" s="276"/>
    </row>
    <row r="16400" spans="19:23">
      <c r="S16400" s="275"/>
      <c r="T16400" s="274"/>
      <c r="W16400" s="276"/>
    </row>
    <row r="16401" spans="19:23">
      <c r="S16401" s="275"/>
      <c r="T16401" s="274"/>
      <c r="W16401" s="276"/>
    </row>
    <row r="16402" spans="19:23">
      <c r="S16402" s="275"/>
      <c r="T16402" s="274"/>
      <c r="W16402" s="276"/>
    </row>
    <row r="16403" spans="19:23">
      <c r="S16403" s="275"/>
      <c r="T16403" s="274"/>
      <c r="W16403" s="276"/>
    </row>
    <row r="16404" spans="19:23">
      <c r="S16404" s="275"/>
      <c r="T16404" s="274"/>
      <c r="W16404" s="276"/>
    </row>
    <row r="16405" spans="19:23">
      <c r="S16405" s="275"/>
      <c r="T16405" s="274"/>
      <c r="W16405" s="276"/>
    </row>
    <row r="16406" spans="19:23">
      <c r="S16406" s="275"/>
      <c r="T16406" s="274"/>
      <c r="W16406" s="276"/>
    </row>
    <row r="16407" spans="19:23">
      <c r="S16407" s="275"/>
      <c r="T16407" s="274"/>
      <c r="W16407" s="276"/>
    </row>
    <row r="16408" spans="19:23">
      <c r="S16408" s="275"/>
      <c r="T16408" s="274"/>
      <c r="W16408" s="276"/>
    </row>
    <row r="16409" spans="19:23">
      <c r="S16409" s="275"/>
      <c r="T16409" s="274"/>
      <c r="W16409" s="276"/>
    </row>
    <row r="16410" spans="19:23">
      <c r="S16410" s="275"/>
      <c r="T16410" s="274"/>
      <c r="W16410" s="276"/>
    </row>
    <row r="16411" spans="19:23">
      <c r="S16411" s="275"/>
      <c r="T16411" s="274"/>
      <c r="W16411" s="276"/>
    </row>
    <row r="16412" spans="19:23">
      <c r="S16412" s="275"/>
      <c r="T16412" s="274"/>
      <c r="W16412" s="276"/>
    </row>
    <row r="16413" spans="19:23">
      <c r="S16413" s="275"/>
      <c r="T16413" s="274"/>
      <c r="W16413" s="276"/>
    </row>
    <row r="16414" spans="19:23">
      <c r="S16414" s="275"/>
      <c r="T16414" s="274"/>
      <c r="W16414" s="276"/>
    </row>
    <row r="16415" spans="19:23">
      <c r="S16415" s="275"/>
      <c r="T16415" s="274"/>
      <c r="W16415" s="276"/>
    </row>
    <row r="16416" spans="19:23">
      <c r="S16416" s="275"/>
      <c r="T16416" s="274"/>
      <c r="W16416" s="276"/>
    </row>
    <row r="16417" spans="19:23">
      <c r="S16417" s="275"/>
      <c r="T16417" s="274"/>
      <c r="W16417" s="276"/>
    </row>
    <row r="16418" spans="19:23">
      <c r="S16418" s="275"/>
      <c r="T16418" s="274"/>
      <c r="W16418" s="276"/>
    </row>
    <row r="16419" spans="19:23">
      <c r="S16419" s="275"/>
      <c r="T16419" s="274"/>
      <c r="W16419" s="276"/>
    </row>
    <row r="16420" spans="19:23">
      <c r="S16420" s="275"/>
      <c r="T16420" s="274"/>
      <c r="W16420" s="276"/>
    </row>
    <row r="16421" spans="19:23">
      <c r="S16421" s="275"/>
      <c r="T16421" s="274"/>
      <c r="W16421" s="276"/>
    </row>
    <row r="16422" spans="19:23">
      <c r="S16422" s="275"/>
      <c r="T16422" s="274"/>
      <c r="W16422" s="276"/>
    </row>
    <row r="16423" spans="19:23">
      <c r="S16423" s="275"/>
      <c r="T16423" s="274"/>
      <c r="W16423" s="276"/>
    </row>
    <row r="16424" spans="19:23">
      <c r="S16424" s="275"/>
      <c r="T16424" s="274"/>
      <c r="W16424" s="276"/>
    </row>
    <row r="16425" spans="19:23">
      <c r="S16425" s="275"/>
      <c r="T16425" s="274"/>
      <c r="W16425" s="276"/>
    </row>
    <row r="16426" spans="19:23">
      <c r="S16426" s="275"/>
      <c r="T16426" s="274"/>
      <c r="W16426" s="276"/>
    </row>
    <row r="16427" spans="19:23">
      <c r="S16427" s="275"/>
      <c r="T16427" s="274"/>
      <c r="W16427" s="276"/>
    </row>
    <row r="16428" spans="19:23">
      <c r="S16428" s="275"/>
      <c r="T16428" s="274"/>
      <c r="W16428" s="276"/>
    </row>
    <row r="16429" spans="19:23">
      <c r="S16429" s="275"/>
      <c r="T16429" s="274"/>
      <c r="W16429" s="276"/>
    </row>
    <row r="16430" spans="19:23">
      <c r="S16430" s="275"/>
      <c r="T16430" s="274"/>
      <c r="W16430" s="276"/>
    </row>
    <row r="16431" spans="19:23">
      <c r="S16431" s="275"/>
      <c r="T16431" s="274"/>
      <c r="W16431" s="276"/>
    </row>
    <row r="16432" spans="19:23">
      <c r="S16432" s="275"/>
      <c r="T16432" s="274"/>
      <c r="W16432" s="276"/>
    </row>
    <row r="16433" spans="19:23">
      <c r="S16433" s="275"/>
      <c r="T16433" s="274"/>
      <c r="W16433" s="276"/>
    </row>
    <row r="16434" spans="19:23">
      <c r="S16434" s="275"/>
      <c r="T16434" s="274"/>
      <c r="W16434" s="276"/>
    </row>
    <row r="16435" spans="19:23">
      <c r="S16435" s="275"/>
      <c r="T16435" s="274"/>
      <c r="W16435" s="276"/>
    </row>
    <row r="16436" spans="19:23">
      <c r="S16436" s="275"/>
      <c r="T16436" s="274"/>
      <c r="W16436" s="276"/>
    </row>
    <row r="16437" spans="19:23">
      <c r="S16437" s="275"/>
      <c r="T16437" s="274"/>
      <c r="W16437" s="276"/>
    </row>
    <row r="16438" spans="19:23">
      <c r="S16438" s="275"/>
      <c r="T16438" s="274"/>
      <c r="W16438" s="276"/>
    </row>
    <row r="16439" spans="19:23">
      <c r="S16439" s="275"/>
      <c r="T16439" s="274"/>
      <c r="W16439" s="276"/>
    </row>
    <row r="16440" spans="19:23">
      <c r="S16440" s="275"/>
      <c r="T16440" s="274"/>
      <c r="W16440" s="276"/>
    </row>
    <row r="16441" spans="19:23">
      <c r="S16441" s="275"/>
      <c r="T16441" s="274"/>
      <c r="W16441" s="276"/>
    </row>
    <row r="16442" spans="19:23">
      <c r="S16442" s="275"/>
      <c r="T16442" s="274"/>
      <c r="W16442" s="276"/>
    </row>
    <row r="16443" spans="19:23">
      <c r="S16443" s="275"/>
      <c r="T16443" s="274"/>
      <c r="W16443" s="276"/>
    </row>
    <row r="16444" spans="19:23">
      <c r="S16444" s="275"/>
      <c r="T16444" s="274"/>
      <c r="W16444" s="276"/>
    </row>
    <row r="16445" spans="19:23">
      <c r="S16445" s="275"/>
      <c r="T16445" s="274"/>
      <c r="W16445" s="276"/>
    </row>
    <row r="16446" spans="19:23">
      <c r="S16446" s="275"/>
      <c r="T16446" s="274"/>
      <c r="W16446" s="276"/>
    </row>
    <row r="16447" spans="19:23">
      <c r="S16447" s="275"/>
      <c r="T16447" s="274"/>
      <c r="W16447" s="276"/>
    </row>
    <row r="16448" spans="19:23">
      <c r="S16448" s="275"/>
      <c r="T16448" s="274"/>
      <c r="W16448" s="276"/>
    </row>
    <row r="16449" spans="19:23">
      <c r="S16449" s="275"/>
      <c r="T16449" s="274"/>
      <c r="W16449" s="276"/>
    </row>
    <row r="16450" spans="19:23">
      <c r="S16450" s="275"/>
      <c r="T16450" s="274"/>
      <c r="W16450" s="276"/>
    </row>
    <row r="16451" spans="19:23">
      <c r="S16451" s="275"/>
      <c r="T16451" s="274"/>
      <c r="W16451" s="276"/>
    </row>
    <row r="16452" spans="19:23">
      <c r="S16452" s="275"/>
      <c r="T16452" s="274"/>
      <c r="W16452" s="276"/>
    </row>
    <row r="16453" spans="19:23">
      <c r="S16453" s="275"/>
      <c r="T16453" s="274"/>
      <c r="W16453" s="276"/>
    </row>
    <row r="16454" spans="19:23">
      <c r="S16454" s="275"/>
      <c r="T16454" s="274"/>
      <c r="W16454" s="276"/>
    </row>
    <row r="16455" spans="19:23">
      <c r="S16455" s="275"/>
      <c r="T16455" s="274"/>
      <c r="W16455" s="276"/>
    </row>
    <row r="16456" spans="19:23">
      <c r="S16456" s="275"/>
      <c r="T16456" s="274"/>
      <c r="W16456" s="276"/>
    </row>
    <row r="16457" spans="19:23">
      <c r="S16457" s="275"/>
      <c r="T16457" s="274"/>
      <c r="W16457" s="276"/>
    </row>
    <row r="16458" spans="19:23">
      <c r="S16458" s="275"/>
      <c r="T16458" s="274"/>
      <c r="W16458" s="276"/>
    </row>
    <row r="16459" spans="19:23">
      <c r="S16459" s="275"/>
      <c r="T16459" s="274"/>
      <c r="W16459" s="276"/>
    </row>
    <row r="16460" spans="19:23">
      <c r="S16460" s="275"/>
      <c r="T16460" s="274"/>
      <c r="W16460" s="276"/>
    </row>
    <row r="16461" spans="19:23">
      <c r="S16461" s="275"/>
      <c r="T16461" s="274"/>
      <c r="W16461" s="276"/>
    </row>
    <row r="16462" spans="19:23">
      <c r="S16462" s="275"/>
      <c r="T16462" s="274"/>
      <c r="W16462" s="276"/>
    </row>
    <row r="16463" spans="19:23">
      <c r="S16463" s="275"/>
      <c r="T16463" s="274"/>
      <c r="W16463" s="276"/>
    </row>
    <row r="16464" spans="19:23">
      <c r="S16464" s="275"/>
      <c r="T16464" s="274"/>
      <c r="W16464" s="276"/>
    </row>
    <row r="16465" spans="19:23">
      <c r="S16465" s="275"/>
      <c r="T16465" s="274"/>
      <c r="W16465" s="276"/>
    </row>
    <row r="16466" spans="19:23">
      <c r="S16466" s="275"/>
      <c r="T16466" s="274"/>
      <c r="W16466" s="276"/>
    </row>
    <row r="16467" spans="19:23">
      <c r="S16467" s="275"/>
      <c r="T16467" s="274"/>
      <c r="W16467" s="276"/>
    </row>
    <row r="16468" spans="19:23">
      <c r="S16468" s="275"/>
      <c r="T16468" s="274"/>
      <c r="W16468" s="276"/>
    </row>
    <row r="16469" spans="19:23">
      <c r="S16469" s="275"/>
      <c r="T16469" s="274"/>
      <c r="W16469" s="276"/>
    </row>
    <row r="16470" spans="19:23">
      <c r="S16470" s="275"/>
      <c r="T16470" s="274"/>
      <c r="W16470" s="276"/>
    </row>
    <row r="16471" spans="19:23">
      <c r="S16471" s="275"/>
      <c r="T16471" s="274"/>
      <c r="W16471" s="276"/>
    </row>
    <row r="16472" spans="19:23">
      <c r="S16472" s="275"/>
      <c r="T16472" s="274"/>
      <c r="W16472" s="276"/>
    </row>
    <row r="16473" spans="19:23">
      <c r="S16473" s="275"/>
      <c r="T16473" s="274"/>
      <c r="W16473" s="276"/>
    </row>
    <row r="16474" spans="19:23">
      <c r="S16474" s="275"/>
      <c r="T16474" s="274"/>
      <c r="W16474" s="276"/>
    </row>
    <row r="16475" spans="19:23">
      <c r="S16475" s="275"/>
      <c r="T16475" s="274"/>
      <c r="W16475" s="276"/>
    </row>
    <row r="16476" spans="19:23">
      <c r="S16476" s="275"/>
      <c r="T16476" s="274"/>
      <c r="W16476" s="276"/>
    </row>
    <row r="16477" spans="19:23">
      <c r="S16477" s="275"/>
      <c r="T16477" s="274"/>
      <c r="W16477" s="276"/>
    </row>
    <row r="16478" spans="19:23">
      <c r="S16478" s="275"/>
      <c r="T16478" s="274"/>
      <c r="W16478" s="276"/>
    </row>
    <row r="16479" spans="19:23">
      <c r="S16479" s="275"/>
      <c r="T16479" s="274"/>
      <c r="W16479" s="276"/>
    </row>
    <row r="16480" spans="19:23">
      <c r="S16480" s="275"/>
      <c r="T16480" s="274"/>
      <c r="W16480" s="276"/>
    </row>
    <row r="16481" spans="19:23">
      <c r="S16481" s="275"/>
      <c r="T16481" s="274"/>
      <c r="W16481" s="276"/>
    </row>
    <row r="16482" spans="19:23">
      <c r="S16482" s="275"/>
      <c r="T16482" s="274"/>
      <c r="W16482" s="276"/>
    </row>
    <row r="16483" spans="19:23">
      <c r="S16483" s="275"/>
      <c r="T16483" s="274"/>
      <c r="W16483" s="276"/>
    </row>
    <row r="16484" spans="19:23">
      <c r="S16484" s="275"/>
      <c r="T16484" s="274"/>
      <c r="W16484" s="276"/>
    </row>
    <row r="16485" spans="19:23">
      <c r="S16485" s="275"/>
      <c r="T16485" s="274"/>
      <c r="W16485" s="276"/>
    </row>
    <row r="16486" spans="19:23">
      <c r="S16486" s="275"/>
      <c r="T16486" s="274"/>
      <c r="W16486" s="276"/>
    </row>
    <row r="16487" spans="19:23">
      <c r="S16487" s="275"/>
      <c r="T16487" s="274"/>
      <c r="W16487" s="276"/>
    </row>
    <row r="16488" spans="19:23">
      <c r="S16488" s="275"/>
      <c r="T16488" s="274"/>
      <c r="W16488" s="276"/>
    </row>
    <row r="16489" spans="19:23">
      <c r="S16489" s="275"/>
      <c r="T16489" s="274"/>
      <c r="W16489" s="276"/>
    </row>
    <row r="16490" spans="19:23">
      <c r="S16490" s="275"/>
      <c r="T16490" s="274"/>
      <c r="W16490" s="276"/>
    </row>
    <row r="16491" spans="19:23">
      <c r="S16491" s="275"/>
      <c r="T16491" s="274"/>
      <c r="W16491" s="276"/>
    </row>
    <row r="16492" spans="19:23">
      <c r="S16492" s="275"/>
      <c r="T16492" s="274"/>
      <c r="W16492" s="276"/>
    </row>
    <row r="16493" spans="19:23">
      <c r="S16493" s="275"/>
      <c r="T16493" s="274"/>
      <c r="W16493" s="276"/>
    </row>
    <row r="16494" spans="19:23">
      <c r="S16494" s="275"/>
      <c r="T16494" s="274"/>
      <c r="W16494" s="276"/>
    </row>
    <row r="16495" spans="19:23">
      <c r="S16495" s="275"/>
      <c r="T16495" s="274"/>
      <c r="W16495" s="276"/>
    </row>
    <row r="16496" spans="19:23">
      <c r="S16496" s="275"/>
      <c r="T16496" s="274"/>
      <c r="W16496" s="276"/>
    </row>
    <row r="16497" spans="19:23">
      <c r="S16497" s="275"/>
      <c r="T16497" s="274"/>
      <c r="W16497" s="276"/>
    </row>
    <row r="16498" spans="19:23">
      <c r="S16498" s="275"/>
      <c r="T16498" s="274"/>
      <c r="W16498" s="276"/>
    </row>
    <row r="16499" spans="19:23">
      <c r="S16499" s="275"/>
      <c r="T16499" s="274"/>
      <c r="W16499" s="276"/>
    </row>
    <row r="16500" spans="19:23">
      <c r="S16500" s="275"/>
      <c r="T16500" s="274"/>
      <c r="W16500" s="276"/>
    </row>
    <row r="16501" spans="19:23">
      <c r="S16501" s="275"/>
      <c r="T16501" s="274"/>
      <c r="W16501" s="276"/>
    </row>
    <row r="16502" spans="19:23">
      <c r="S16502" s="275"/>
      <c r="T16502" s="274"/>
      <c r="W16502" s="276"/>
    </row>
    <row r="16503" spans="19:23">
      <c r="S16503" s="275"/>
      <c r="T16503" s="274"/>
      <c r="W16503" s="276"/>
    </row>
    <row r="16504" spans="19:23">
      <c r="S16504" s="275"/>
      <c r="T16504" s="274"/>
      <c r="W16504" s="276"/>
    </row>
    <row r="16505" spans="19:23">
      <c r="S16505" s="275"/>
      <c r="T16505" s="274"/>
      <c r="W16505" s="276"/>
    </row>
    <row r="16506" spans="19:23">
      <c r="S16506" s="275"/>
      <c r="T16506" s="274"/>
      <c r="W16506" s="276"/>
    </row>
    <row r="16507" spans="19:23">
      <c r="S16507" s="275"/>
      <c r="T16507" s="274"/>
      <c r="W16507" s="276"/>
    </row>
    <row r="16508" spans="19:23">
      <c r="S16508" s="275"/>
      <c r="T16508" s="274"/>
      <c r="W16508" s="276"/>
    </row>
    <row r="16509" spans="19:23">
      <c r="S16509" s="275"/>
      <c r="T16509" s="274"/>
      <c r="W16509" s="276"/>
    </row>
    <row r="16510" spans="19:23">
      <c r="S16510" s="275"/>
      <c r="T16510" s="274"/>
      <c r="W16510" s="276"/>
    </row>
    <row r="16511" spans="19:23">
      <c r="S16511" s="275"/>
      <c r="T16511" s="274"/>
      <c r="W16511" s="276"/>
    </row>
    <row r="16512" spans="19:23">
      <c r="S16512" s="275"/>
      <c r="T16512" s="274"/>
      <c r="W16512" s="276"/>
    </row>
    <row r="16513" spans="19:23">
      <c r="S16513" s="275"/>
      <c r="T16513" s="274"/>
      <c r="W16513" s="276"/>
    </row>
    <row r="16514" spans="19:23">
      <c r="S16514" s="275"/>
      <c r="T16514" s="274"/>
      <c r="W16514" s="276"/>
    </row>
    <row r="16515" spans="19:23">
      <c r="S16515" s="275"/>
      <c r="T16515" s="274"/>
      <c r="W16515" s="276"/>
    </row>
    <row r="16516" spans="19:23">
      <c r="S16516" s="275"/>
      <c r="T16516" s="274"/>
      <c r="W16516" s="276"/>
    </row>
    <row r="16517" spans="19:23">
      <c r="S16517" s="275"/>
      <c r="T16517" s="274"/>
      <c r="W16517" s="276"/>
    </row>
    <row r="16518" spans="19:23">
      <c r="S16518" s="275"/>
      <c r="T16518" s="274"/>
      <c r="W16518" s="276"/>
    </row>
    <row r="16519" spans="19:23">
      <c r="S16519" s="275"/>
      <c r="T16519" s="274"/>
      <c r="W16519" s="276"/>
    </row>
    <row r="16520" spans="19:23">
      <c r="S16520" s="275"/>
      <c r="T16520" s="274"/>
      <c r="W16520" s="276"/>
    </row>
    <row r="16521" spans="19:23">
      <c r="S16521" s="275"/>
      <c r="T16521" s="274"/>
      <c r="W16521" s="276"/>
    </row>
    <row r="16522" spans="19:23">
      <c r="S16522" s="275"/>
      <c r="T16522" s="274"/>
      <c r="W16522" s="276"/>
    </row>
    <row r="16523" spans="19:23">
      <c r="S16523" s="275"/>
      <c r="T16523" s="274"/>
      <c r="W16523" s="276"/>
    </row>
    <row r="16524" spans="19:23">
      <c r="S16524" s="275"/>
      <c r="T16524" s="274"/>
      <c r="W16524" s="276"/>
    </row>
    <row r="16525" spans="19:23">
      <c r="S16525" s="275"/>
      <c r="T16525" s="274"/>
      <c r="W16525" s="276"/>
    </row>
    <row r="16526" spans="19:23">
      <c r="S16526" s="275"/>
      <c r="T16526" s="274"/>
      <c r="W16526" s="276"/>
    </row>
    <row r="16527" spans="19:23">
      <c r="S16527" s="275"/>
      <c r="T16527" s="274"/>
      <c r="W16527" s="276"/>
    </row>
    <row r="16528" spans="19:23">
      <c r="S16528" s="275"/>
      <c r="T16528" s="274"/>
      <c r="W16528" s="276"/>
    </row>
    <row r="16529" spans="19:23">
      <c r="S16529" s="275"/>
      <c r="T16529" s="274"/>
      <c r="W16529" s="276"/>
    </row>
    <row r="16530" spans="19:23">
      <c r="S16530" s="275"/>
      <c r="T16530" s="274"/>
      <c r="W16530" s="276"/>
    </row>
    <row r="16531" spans="19:23">
      <c r="S16531" s="275"/>
      <c r="T16531" s="274"/>
      <c r="W16531" s="276"/>
    </row>
    <row r="16532" spans="19:23">
      <c r="S16532" s="275"/>
      <c r="T16532" s="274"/>
      <c r="W16532" s="276"/>
    </row>
    <row r="16533" spans="19:23">
      <c r="S16533" s="275"/>
      <c r="T16533" s="274"/>
      <c r="W16533" s="276"/>
    </row>
    <row r="16534" spans="19:23">
      <c r="S16534" s="275"/>
      <c r="T16534" s="274"/>
      <c r="W16534" s="276"/>
    </row>
    <row r="16535" spans="19:23">
      <c r="S16535" s="275"/>
      <c r="T16535" s="274"/>
      <c r="W16535" s="276"/>
    </row>
    <row r="16536" spans="19:23">
      <c r="S16536" s="275"/>
      <c r="T16536" s="274"/>
      <c r="W16536" s="276"/>
    </row>
    <row r="16537" spans="19:23">
      <c r="S16537" s="275"/>
      <c r="T16537" s="274"/>
      <c r="W16537" s="276"/>
    </row>
    <row r="16538" spans="19:23">
      <c r="S16538" s="275"/>
      <c r="T16538" s="274"/>
      <c r="W16538" s="276"/>
    </row>
    <row r="16539" spans="19:23">
      <c r="S16539" s="275"/>
      <c r="T16539" s="274"/>
      <c r="W16539" s="276"/>
    </row>
    <row r="16540" spans="19:23">
      <c r="S16540" s="275"/>
      <c r="T16540" s="274"/>
      <c r="W16540" s="276"/>
    </row>
    <row r="16541" spans="19:23">
      <c r="S16541" s="275"/>
      <c r="T16541" s="274"/>
      <c r="W16541" s="276"/>
    </row>
    <row r="16542" spans="19:23">
      <c r="S16542" s="275"/>
      <c r="T16542" s="274"/>
      <c r="W16542" s="276"/>
    </row>
    <row r="16543" spans="19:23">
      <c r="S16543" s="275"/>
      <c r="T16543" s="274"/>
      <c r="W16543" s="276"/>
    </row>
    <row r="16544" spans="19:23">
      <c r="S16544" s="275"/>
      <c r="T16544" s="274"/>
      <c r="W16544" s="276"/>
    </row>
    <row r="16545" spans="19:23">
      <c r="S16545" s="275"/>
      <c r="T16545" s="274"/>
      <c r="W16545" s="276"/>
    </row>
    <row r="16546" spans="19:23">
      <c r="S16546" s="275"/>
      <c r="T16546" s="274"/>
      <c r="W16546" s="276"/>
    </row>
    <row r="16547" spans="19:23">
      <c r="S16547" s="275"/>
      <c r="T16547" s="274"/>
      <c r="W16547" s="276"/>
    </row>
    <row r="16548" spans="19:23">
      <c r="S16548" s="275"/>
      <c r="T16548" s="274"/>
      <c r="W16548" s="276"/>
    </row>
    <row r="16549" spans="19:23">
      <c r="S16549" s="275"/>
      <c r="T16549" s="274"/>
      <c r="W16549" s="276"/>
    </row>
    <row r="16550" spans="19:23">
      <c r="S16550" s="275"/>
      <c r="T16550" s="274"/>
      <c r="W16550" s="276"/>
    </row>
    <row r="16551" spans="19:23">
      <c r="S16551" s="275"/>
      <c r="T16551" s="274"/>
      <c r="W16551" s="276"/>
    </row>
    <row r="16552" spans="19:23">
      <c r="S16552" s="275"/>
      <c r="T16552" s="274"/>
      <c r="W16552" s="276"/>
    </row>
    <row r="16553" spans="19:23">
      <c r="S16553" s="275"/>
      <c r="T16553" s="274"/>
      <c r="W16553" s="276"/>
    </row>
    <row r="16554" spans="19:23">
      <c r="S16554" s="275"/>
      <c r="T16554" s="274"/>
      <c r="W16554" s="276"/>
    </row>
    <row r="16555" spans="19:23">
      <c r="S16555" s="275"/>
      <c r="T16555" s="274"/>
      <c r="W16555" s="276"/>
    </row>
    <row r="16556" spans="19:23">
      <c r="S16556" s="275"/>
      <c r="T16556" s="274"/>
      <c r="W16556" s="276"/>
    </row>
    <row r="16557" spans="19:23">
      <c r="S16557" s="275"/>
      <c r="T16557" s="274"/>
      <c r="W16557" s="276"/>
    </row>
    <row r="16558" spans="19:23">
      <c r="S16558" s="275"/>
      <c r="T16558" s="274"/>
      <c r="W16558" s="276"/>
    </row>
    <row r="16559" spans="19:23">
      <c r="S16559" s="275"/>
      <c r="T16559" s="274"/>
      <c r="W16559" s="276"/>
    </row>
    <row r="16560" spans="19:23">
      <c r="S16560" s="275"/>
      <c r="T16560" s="274"/>
      <c r="W16560" s="276"/>
    </row>
    <row r="16561" spans="19:23">
      <c r="S16561" s="275"/>
      <c r="T16561" s="274"/>
      <c r="W16561" s="276"/>
    </row>
    <row r="16562" spans="19:23">
      <c r="S16562" s="275"/>
      <c r="T16562" s="274"/>
      <c r="W16562" s="276"/>
    </row>
    <row r="16563" spans="19:23">
      <c r="S16563" s="275"/>
      <c r="T16563" s="274"/>
      <c r="W16563" s="276"/>
    </row>
    <row r="16564" spans="19:23">
      <c r="S16564" s="275"/>
      <c r="T16564" s="274"/>
      <c r="W16564" s="276"/>
    </row>
    <row r="16565" spans="19:23">
      <c r="S16565" s="275"/>
      <c r="T16565" s="274"/>
      <c r="W16565" s="276"/>
    </row>
    <row r="16566" spans="19:23">
      <c r="S16566" s="275"/>
      <c r="T16566" s="274"/>
      <c r="W16566" s="276"/>
    </row>
    <row r="16567" spans="19:23">
      <c r="S16567" s="275"/>
      <c r="T16567" s="274"/>
      <c r="W16567" s="276"/>
    </row>
    <row r="16568" spans="19:23">
      <c r="S16568" s="275"/>
      <c r="T16568" s="274"/>
      <c r="W16568" s="276"/>
    </row>
    <row r="16569" spans="19:23">
      <c r="S16569" s="275"/>
      <c r="T16569" s="274"/>
      <c r="W16569" s="276"/>
    </row>
    <row r="16570" spans="19:23">
      <c r="S16570" s="275"/>
      <c r="T16570" s="274"/>
      <c r="W16570" s="276"/>
    </row>
    <row r="16571" spans="19:23">
      <c r="S16571" s="275"/>
      <c r="T16571" s="274"/>
      <c r="W16571" s="276"/>
    </row>
    <row r="16572" spans="19:23">
      <c r="S16572" s="275"/>
      <c r="T16572" s="274"/>
      <c r="W16572" s="276"/>
    </row>
    <row r="16573" spans="19:23">
      <c r="S16573" s="275"/>
      <c r="T16573" s="274"/>
      <c r="W16573" s="276"/>
    </row>
    <row r="16574" spans="19:23">
      <c r="S16574" s="275"/>
      <c r="T16574" s="274"/>
      <c r="W16574" s="276"/>
    </row>
    <row r="16575" spans="19:23">
      <c r="S16575" s="275"/>
      <c r="T16575" s="274"/>
      <c r="W16575" s="276"/>
    </row>
    <row r="16576" spans="19:23">
      <c r="S16576" s="275"/>
      <c r="T16576" s="274"/>
      <c r="W16576" s="276"/>
    </row>
    <row r="16577" spans="19:23">
      <c r="S16577" s="275"/>
      <c r="T16577" s="274"/>
      <c r="W16577" s="276"/>
    </row>
    <row r="16578" spans="19:23">
      <c r="S16578" s="275"/>
      <c r="T16578" s="274"/>
      <c r="W16578" s="276"/>
    </row>
    <row r="16579" spans="19:23">
      <c r="S16579" s="275"/>
      <c r="T16579" s="274"/>
      <c r="W16579" s="276"/>
    </row>
    <row r="16580" spans="19:23">
      <c r="S16580" s="275"/>
      <c r="T16580" s="274"/>
      <c r="W16580" s="276"/>
    </row>
    <row r="16581" spans="19:23">
      <c r="S16581" s="275"/>
      <c r="T16581" s="274"/>
      <c r="W16581" s="276"/>
    </row>
    <row r="16582" spans="19:23">
      <c r="S16582" s="275"/>
      <c r="T16582" s="274"/>
      <c r="W16582" s="276"/>
    </row>
    <row r="16583" spans="19:23">
      <c r="S16583" s="275"/>
      <c r="T16583" s="274"/>
      <c r="W16583" s="276"/>
    </row>
    <row r="16584" spans="19:23">
      <c r="S16584" s="275"/>
      <c r="T16584" s="274"/>
      <c r="W16584" s="276"/>
    </row>
    <row r="16585" spans="19:23">
      <c r="S16585" s="275"/>
      <c r="T16585" s="274"/>
      <c r="W16585" s="276"/>
    </row>
    <row r="16586" spans="19:23">
      <c r="S16586" s="275"/>
      <c r="T16586" s="274"/>
      <c r="W16586" s="276"/>
    </row>
    <row r="16587" spans="19:23">
      <c r="S16587" s="275"/>
      <c r="T16587" s="274"/>
      <c r="W16587" s="276"/>
    </row>
    <row r="16588" spans="19:23">
      <c r="S16588" s="275"/>
      <c r="T16588" s="274"/>
      <c r="W16588" s="276"/>
    </row>
    <row r="16589" spans="19:23">
      <c r="S16589" s="275"/>
      <c r="T16589" s="274"/>
      <c r="W16589" s="276"/>
    </row>
    <row r="16590" spans="19:23">
      <c r="S16590" s="275"/>
      <c r="T16590" s="274"/>
      <c r="W16590" s="276"/>
    </row>
    <row r="16591" spans="19:23">
      <c r="S16591" s="275"/>
      <c r="T16591" s="274"/>
      <c r="W16591" s="276"/>
    </row>
    <row r="16592" spans="19:23">
      <c r="S16592" s="275"/>
      <c r="T16592" s="274"/>
      <c r="W16592" s="276"/>
    </row>
    <row r="16593" spans="19:23">
      <c r="S16593" s="275"/>
      <c r="T16593" s="274"/>
      <c r="W16593" s="276"/>
    </row>
    <row r="16594" spans="19:23">
      <c r="S16594" s="275"/>
      <c r="T16594" s="274"/>
      <c r="W16594" s="276"/>
    </row>
    <row r="16595" spans="19:23">
      <c r="S16595" s="275"/>
      <c r="T16595" s="274"/>
      <c r="W16595" s="276"/>
    </row>
    <row r="16596" spans="19:23">
      <c r="S16596" s="275"/>
      <c r="T16596" s="274"/>
      <c r="W16596" s="276"/>
    </row>
    <row r="16597" spans="19:23">
      <c r="S16597" s="275"/>
      <c r="T16597" s="274"/>
      <c r="W16597" s="276"/>
    </row>
    <row r="16598" spans="19:23">
      <c r="S16598" s="275"/>
      <c r="T16598" s="274"/>
      <c r="W16598" s="276"/>
    </row>
    <row r="16599" spans="19:23">
      <c r="S16599" s="275"/>
      <c r="T16599" s="274"/>
      <c r="W16599" s="276"/>
    </row>
    <row r="16600" spans="19:23">
      <c r="S16600" s="275"/>
      <c r="T16600" s="274"/>
      <c r="W16600" s="276"/>
    </row>
    <row r="16601" spans="19:23">
      <c r="S16601" s="275"/>
      <c r="T16601" s="274"/>
      <c r="W16601" s="276"/>
    </row>
    <row r="16602" spans="19:23">
      <c r="S16602" s="275"/>
      <c r="T16602" s="274"/>
      <c r="W16602" s="276"/>
    </row>
    <row r="16603" spans="19:23">
      <c r="S16603" s="275"/>
      <c r="T16603" s="274"/>
      <c r="W16603" s="276"/>
    </row>
    <row r="16604" spans="19:23">
      <c r="S16604" s="275"/>
      <c r="T16604" s="274"/>
      <c r="W16604" s="276"/>
    </row>
    <row r="16605" spans="19:23">
      <c r="S16605" s="275"/>
      <c r="T16605" s="274"/>
      <c r="W16605" s="276"/>
    </row>
    <row r="16606" spans="19:23">
      <c r="S16606" s="275"/>
      <c r="T16606" s="274"/>
      <c r="W16606" s="276"/>
    </row>
    <row r="16607" spans="19:23">
      <c r="S16607" s="275"/>
      <c r="T16607" s="274"/>
      <c r="W16607" s="276"/>
    </row>
    <row r="16608" spans="19:23">
      <c r="S16608" s="275"/>
      <c r="T16608" s="274"/>
      <c r="W16608" s="276"/>
    </row>
    <row r="16609" spans="19:23">
      <c r="S16609" s="275"/>
      <c r="T16609" s="274"/>
      <c r="W16609" s="276"/>
    </row>
    <row r="16610" spans="19:23">
      <c r="S16610" s="275"/>
      <c r="T16610" s="274"/>
      <c r="W16610" s="276"/>
    </row>
    <row r="16611" spans="19:23">
      <c r="S16611" s="275"/>
      <c r="T16611" s="274"/>
      <c r="W16611" s="276"/>
    </row>
    <row r="16612" spans="19:23">
      <c r="S16612" s="275"/>
      <c r="T16612" s="274"/>
      <c r="W16612" s="276"/>
    </row>
    <row r="16613" spans="19:23">
      <c r="S16613" s="275"/>
      <c r="T16613" s="274"/>
      <c r="W16613" s="276"/>
    </row>
    <row r="16614" spans="19:23">
      <c r="S16614" s="275"/>
      <c r="T16614" s="274"/>
      <c r="W16614" s="276"/>
    </row>
    <row r="16615" spans="19:23">
      <c r="S16615" s="275"/>
      <c r="T16615" s="274"/>
      <c r="W16615" s="276"/>
    </row>
    <row r="16616" spans="19:23">
      <c r="S16616" s="275"/>
      <c r="T16616" s="274"/>
      <c r="W16616" s="276"/>
    </row>
    <row r="16617" spans="19:23">
      <c r="S16617" s="275"/>
      <c r="T16617" s="274"/>
      <c r="W16617" s="276"/>
    </row>
    <row r="16618" spans="19:23">
      <c r="S16618" s="275"/>
      <c r="T16618" s="274"/>
      <c r="W16618" s="276"/>
    </row>
    <row r="16619" spans="19:23">
      <c r="S16619" s="275"/>
      <c r="T16619" s="274"/>
      <c r="W16619" s="276"/>
    </row>
    <row r="16620" spans="19:23">
      <c r="S16620" s="275"/>
      <c r="T16620" s="274"/>
      <c r="W16620" s="276"/>
    </row>
    <row r="16621" spans="19:23">
      <c r="S16621" s="275"/>
      <c r="T16621" s="274"/>
      <c r="W16621" s="276"/>
    </row>
    <row r="16622" spans="19:23">
      <c r="S16622" s="275"/>
      <c r="T16622" s="274"/>
      <c r="W16622" s="276"/>
    </row>
    <row r="16623" spans="19:23">
      <c r="S16623" s="275"/>
      <c r="T16623" s="274"/>
      <c r="W16623" s="276"/>
    </row>
    <row r="16624" spans="19:23">
      <c r="S16624" s="275"/>
      <c r="T16624" s="274"/>
      <c r="W16624" s="276"/>
    </row>
    <row r="16625" spans="19:23">
      <c r="S16625" s="275"/>
      <c r="T16625" s="274"/>
      <c r="W16625" s="276"/>
    </row>
    <row r="16626" spans="19:23">
      <c r="S16626" s="275"/>
      <c r="T16626" s="274"/>
      <c r="W16626" s="276"/>
    </row>
    <row r="16627" spans="19:23">
      <c r="S16627" s="275"/>
      <c r="T16627" s="274"/>
      <c r="W16627" s="276"/>
    </row>
    <row r="16628" spans="19:23">
      <c r="S16628" s="275"/>
      <c r="T16628" s="274"/>
      <c r="W16628" s="276"/>
    </row>
    <row r="16629" spans="19:23">
      <c r="S16629" s="275"/>
      <c r="T16629" s="274"/>
      <c r="W16629" s="276"/>
    </row>
    <row r="16630" spans="19:23">
      <c r="S16630" s="275"/>
      <c r="T16630" s="274"/>
      <c r="W16630" s="276"/>
    </row>
    <row r="16631" spans="19:23">
      <c r="S16631" s="275"/>
      <c r="T16631" s="274"/>
      <c r="W16631" s="276"/>
    </row>
    <row r="16632" spans="19:23">
      <c r="S16632" s="275"/>
      <c r="T16632" s="274"/>
      <c r="W16632" s="276"/>
    </row>
    <row r="16633" spans="19:23">
      <c r="S16633" s="275"/>
      <c r="T16633" s="274"/>
      <c r="W16633" s="276"/>
    </row>
    <row r="16634" spans="19:23">
      <c r="S16634" s="275"/>
      <c r="T16634" s="274"/>
      <c r="W16634" s="276"/>
    </row>
    <row r="16635" spans="19:23">
      <c r="S16635" s="275"/>
      <c r="T16635" s="274"/>
      <c r="W16635" s="276"/>
    </row>
    <row r="16636" spans="19:23">
      <c r="S16636" s="275"/>
      <c r="T16636" s="274"/>
      <c r="W16636" s="276"/>
    </row>
    <row r="16637" spans="19:23">
      <c r="S16637" s="275"/>
      <c r="T16637" s="274"/>
      <c r="W16637" s="276"/>
    </row>
    <row r="16638" spans="19:23">
      <c r="S16638" s="275"/>
      <c r="T16638" s="274"/>
      <c r="W16638" s="276"/>
    </row>
    <row r="16639" spans="19:23">
      <c r="S16639" s="275"/>
      <c r="T16639" s="274"/>
      <c r="W16639" s="276"/>
    </row>
    <row r="16640" spans="19:23">
      <c r="S16640" s="275"/>
      <c r="T16640" s="274"/>
      <c r="W16640" s="276"/>
    </row>
    <row r="16641" spans="19:23">
      <c r="S16641" s="275"/>
      <c r="T16641" s="274"/>
      <c r="W16641" s="276"/>
    </row>
    <row r="16642" spans="19:23">
      <c r="S16642" s="275"/>
      <c r="T16642" s="274"/>
      <c r="W16642" s="276"/>
    </row>
    <row r="16643" spans="19:23">
      <c r="S16643" s="275"/>
      <c r="T16643" s="274"/>
      <c r="W16643" s="276"/>
    </row>
    <row r="16644" spans="19:23">
      <c r="S16644" s="275"/>
      <c r="T16644" s="274"/>
      <c r="W16644" s="276"/>
    </row>
    <row r="16645" spans="19:23">
      <c r="S16645" s="275"/>
      <c r="T16645" s="274"/>
      <c r="W16645" s="276"/>
    </row>
    <row r="16646" spans="19:23">
      <c r="S16646" s="275"/>
      <c r="T16646" s="274"/>
      <c r="W16646" s="276"/>
    </row>
    <row r="16647" spans="19:23">
      <c r="S16647" s="275"/>
      <c r="T16647" s="274"/>
      <c r="W16647" s="276"/>
    </row>
    <row r="16648" spans="19:23">
      <c r="S16648" s="275"/>
      <c r="T16648" s="274"/>
      <c r="W16648" s="276"/>
    </row>
    <row r="16649" spans="19:23">
      <c r="S16649" s="275"/>
      <c r="T16649" s="274"/>
      <c r="W16649" s="276"/>
    </row>
    <row r="16650" spans="19:23">
      <c r="S16650" s="275"/>
      <c r="T16650" s="274"/>
      <c r="W16650" s="276"/>
    </row>
    <row r="16651" spans="19:23">
      <c r="S16651" s="275"/>
      <c r="T16651" s="274"/>
      <c r="W16651" s="276"/>
    </row>
    <row r="16652" spans="19:23">
      <c r="S16652" s="275"/>
      <c r="T16652" s="274"/>
      <c r="W16652" s="276"/>
    </row>
    <row r="16653" spans="19:23">
      <c r="S16653" s="275"/>
      <c r="T16653" s="274"/>
      <c r="W16653" s="276"/>
    </row>
    <row r="16654" spans="19:23">
      <c r="S16654" s="275"/>
      <c r="T16654" s="274"/>
      <c r="W16654" s="276"/>
    </row>
    <row r="16655" spans="19:23">
      <c r="S16655" s="275"/>
      <c r="T16655" s="274"/>
      <c r="W16655" s="276"/>
    </row>
    <row r="16656" spans="19:23">
      <c r="S16656" s="275"/>
      <c r="T16656" s="274"/>
      <c r="W16656" s="276"/>
    </row>
    <row r="16657" spans="19:23">
      <c r="S16657" s="275"/>
      <c r="T16657" s="274"/>
      <c r="W16657" s="276"/>
    </row>
    <row r="16658" spans="19:23">
      <c r="S16658" s="275"/>
      <c r="T16658" s="274"/>
      <c r="W16658" s="276"/>
    </row>
    <row r="16659" spans="19:23">
      <c r="S16659" s="275"/>
      <c r="T16659" s="274"/>
      <c r="W16659" s="276"/>
    </row>
    <row r="16660" spans="19:23">
      <c r="S16660" s="275"/>
      <c r="T16660" s="274"/>
      <c r="W16660" s="276"/>
    </row>
    <row r="16661" spans="19:23">
      <c r="S16661" s="275"/>
      <c r="T16661" s="274"/>
      <c r="W16661" s="276"/>
    </row>
    <row r="16662" spans="19:23">
      <c r="S16662" s="275"/>
      <c r="T16662" s="274"/>
      <c r="W16662" s="276"/>
    </row>
    <row r="16663" spans="19:23">
      <c r="S16663" s="275"/>
      <c r="T16663" s="274"/>
      <c r="W16663" s="276"/>
    </row>
    <row r="16664" spans="19:23">
      <c r="S16664" s="275"/>
      <c r="T16664" s="274"/>
      <c r="W16664" s="276"/>
    </row>
    <row r="16665" spans="19:23">
      <c r="S16665" s="275"/>
      <c r="T16665" s="274"/>
      <c r="W16665" s="276"/>
    </row>
    <row r="16666" spans="19:23">
      <c r="S16666" s="275"/>
      <c r="T16666" s="274"/>
      <c r="W16666" s="276"/>
    </row>
    <row r="16667" spans="19:23">
      <c r="S16667" s="275"/>
      <c r="T16667" s="274"/>
      <c r="W16667" s="276"/>
    </row>
    <row r="16668" spans="19:23">
      <c r="S16668" s="275"/>
      <c r="T16668" s="274"/>
      <c r="W16668" s="276"/>
    </row>
    <row r="16669" spans="19:23">
      <c r="S16669" s="275"/>
      <c r="T16669" s="274"/>
      <c r="W16669" s="276"/>
    </row>
    <row r="16670" spans="19:23">
      <c r="S16670" s="275"/>
      <c r="T16670" s="274"/>
      <c r="W16670" s="276"/>
    </row>
    <row r="16671" spans="19:23">
      <c r="S16671" s="275"/>
      <c r="T16671" s="274"/>
      <c r="W16671" s="276"/>
    </row>
    <row r="16672" spans="19:23">
      <c r="S16672" s="275"/>
      <c r="T16672" s="274"/>
      <c r="W16672" s="276"/>
    </row>
    <row r="16673" spans="19:23">
      <c r="S16673" s="275"/>
      <c r="T16673" s="274"/>
      <c r="W16673" s="276"/>
    </row>
    <row r="16674" spans="19:23">
      <c r="S16674" s="275"/>
      <c r="T16674" s="274"/>
      <c r="W16674" s="276"/>
    </row>
    <row r="16675" spans="19:23">
      <c r="S16675" s="275"/>
      <c r="T16675" s="274"/>
      <c r="W16675" s="276"/>
    </row>
    <row r="16676" spans="19:23">
      <c r="S16676" s="275"/>
      <c r="T16676" s="274"/>
      <c r="W16676" s="276"/>
    </row>
    <row r="16677" spans="19:23">
      <c r="S16677" s="275"/>
      <c r="T16677" s="274"/>
      <c r="W16677" s="276"/>
    </row>
    <row r="16678" spans="19:23">
      <c r="S16678" s="275"/>
      <c r="T16678" s="274"/>
      <c r="W16678" s="276"/>
    </row>
    <row r="16679" spans="19:23">
      <c r="S16679" s="275"/>
      <c r="T16679" s="274"/>
      <c r="W16679" s="276"/>
    </row>
    <row r="16680" spans="19:23">
      <c r="S16680" s="275"/>
      <c r="T16680" s="274"/>
      <c r="W16680" s="276"/>
    </row>
    <row r="16681" spans="19:23">
      <c r="S16681" s="275"/>
      <c r="T16681" s="274"/>
      <c r="W16681" s="276"/>
    </row>
    <row r="16682" spans="19:23">
      <c r="S16682" s="275"/>
      <c r="T16682" s="274"/>
      <c r="W16682" s="276"/>
    </row>
    <row r="16683" spans="19:23">
      <c r="S16683" s="275"/>
      <c r="T16683" s="274"/>
      <c r="W16683" s="276"/>
    </row>
    <row r="16684" spans="19:23">
      <c r="S16684" s="275"/>
      <c r="T16684" s="274"/>
      <c r="W16684" s="276"/>
    </row>
    <row r="16685" spans="19:23">
      <c r="S16685" s="275"/>
      <c r="T16685" s="274"/>
      <c r="W16685" s="276"/>
    </row>
    <row r="16686" spans="19:23">
      <c r="S16686" s="275"/>
      <c r="T16686" s="274"/>
      <c r="W16686" s="276"/>
    </row>
    <row r="16687" spans="19:23">
      <c r="S16687" s="275"/>
      <c r="T16687" s="274"/>
      <c r="W16687" s="276"/>
    </row>
    <row r="16688" spans="19:23">
      <c r="S16688" s="275"/>
      <c r="T16688" s="274"/>
      <c r="W16688" s="276"/>
    </row>
    <row r="16689" spans="19:23">
      <c r="S16689" s="275"/>
      <c r="T16689" s="274"/>
      <c r="W16689" s="276"/>
    </row>
    <row r="16690" spans="19:23">
      <c r="S16690" s="275"/>
      <c r="T16690" s="274"/>
      <c r="W16690" s="276"/>
    </row>
    <row r="16691" spans="19:23">
      <c r="S16691" s="275"/>
      <c r="T16691" s="274"/>
      <c r="W16691" s="276"/>
    </row>
    <row r="16692" spans="19:23">
      <c r="S16692" s="275"/>
      <c r="T16692" s="274"/>
      <c r="W16692" s="276"/>
    </row>
    <row r="16693" spans="19:23">
      <c r="S16693" s="275"/>
      <c r="T16693" s="274"/>
      <c r="W16693" s="276"/>
    </row>
    <row r="16694" spans="19:23">
      <c r="S16694" s="275"/>
      <c r="T16694" s="274"/>
      <c r="W16694" s="276"/>
    </row>
    <row r="16695" spans="19:23">
      <c r="S16695" s="275"/>
      <c r="T16695" s="274"/>
      <c r="W16695" s="276"/>
    </row>
    <row r="16696" spans="19:23">
      <c r="S16696" s="275"/>
      <c r="T16696" s="274"/>
      <c r="W16696" s="276"/>
    </row>
    <row r="16697" spans="19:23">
      <c r="S16697" s="275"/>
      <c r="T16697" s="274"/>
      <c r="W16697" s="276"/>
    </row>
    <row r="16698" spans="19:23">
      <c r="S16698" s="275"/>
      <c r="T16698" s="274"/>
      <c r="W16698" s="276"/>
    </row>
    <row r="16699" spans="19:23">
      <c r="S16699" s="275"/>
      <c r="T16699" s="274"/>
      <c r="W16699" s="276"/>
    </row>
    <row r="16700" spans="19:23">
      <c r="S16700" s="275"/>
      <c r="T16700" s="274"/>
      <c r="W16700" s="276"/>
    </row>
    <row r="16701" spans="19:23">
      <c r="S16701" s="275"/>
      <c r="T16701" s="274"/>
      <c r="W16701" s="276"/>
    </row>
    <row r="16702" spans="19:23">
      <c r="S16702" s="275"/>
      <c r="T16702" s="274"/>
      <c r="W16702" s="276"/>
    </row>
    <row r="16703" spans="19:23">
      <c r="S16703" s="275"/>
      <c r="T16703" s="274"/>
      <c r="W16703" s="276"/>
    </row>
    <row r="16704" spans="19:23">
      <c r="S16704" s="275"/>
      <c r="T16704" s="274"/>
      <c r="W16704" s="276"/>
    </row>
    <row r="16705" spans="19:23">
      <c r="S16705" s="275"/>
      <c r="T16705" s="274"/>
      <c r="W16705" s="276"/>
    </row>
    <row r="16706" spans="19:23">
      <c r="S16706" s="275"/>
      <c r="T16706" s="274"/>
      <c r="W16706" s="276"/>
    </row>
    <row r="16707" spans="19:23">
      <c r="S16707" s="275"/>
      <c r="T16707" s="274"/>
      <c r="W16707" s="276"/>
    </row>
    <row r="16708" spans="19:23">
      <c r="S16708" s="275"/>
      <c r="T16708" s="274"/>
      <c r="W16708" s="276"/>
    </row>
    <row r="16709" spans="19:23">
      <c r="S16709" s="275"/>
      <c r="T16709" s="274"/>
      <c r="W16709" s="276"/>
    </row>
    <row r="16710" spans="19:23">
      <c r="S16710" s="275"/>
      <c r="T16710" s="274"/>
      <c r="W16710" s="276"/>
    </row>
    <row r="16711" spans="19:23">
      <c r="S16711" s="275"/>
      <c r="T16711" s="274"/>
      <c r="W16711" s="276"/>
    </row>
    <row r="16712" spans="19:23">
      <c r="S16712" s="275"/>
      <c r="T16712" s="274"/>
      <c r="W16712" s="276"/>
    </row>
    <row r="16713" spans="19:23">
      <c r="S16713" s="275"/>
      <c r="T16713" s="274"/>
      <c r="W16713" s="276"/>
    </row>
    <row r="16714" spans="19:23">
      <c r="S16714" s="275"/>
      <c r="T16714" s="274"/>
      <c r="W16714" s="276"/>
    </row>
    <row r="16715" spans="19:23">
      <c r="S16715" s="275"/>
      <c r="T16715" s="274"/>
      <c r="W16715" s="276"/>
    </row>
    <row r="16716" spans="19:23">
      <c r="S16716" s="275"/>
      <c r="T16716" s="274"/>
      <c r="W16716" s="276"/>
    </row>
    <row r="16717" spans="19:23">
      <c r="S16717" s="275"/>
      <c r="T16717" s="274"/>
      <c r="W16717" s="276"/>
    </row>
    <row r="16718" spans="19:23">
      <c r="S16718" s="275"/>
      <c r="T16718" s="274"/>
      <c r="W16718" s="276"/>
    </row>
    <row r="16719" spans="19:23">
      <c r="S16719" s="275"/>
      <c r="T16719" s="274"/>
      <c r="W16719" s="276"/>
    </row>
    <row r="16720" spans="19:23">
      <c r="S16720" s="275"/>
      <c r="T16720" s="274"/>
      <c r="W16720" s="276"/>
    </row>
    <row r="16721" spans="19:23">
      <c r="S16721" s="275"/>
      <c r="T16721" s="274"/>
      <c r="W16721" s="276"/>
    </row>
    <row r="16722" spans="19:23">
      <c r="S16722" s="275"/>
      <c r="T16722" s="274"/>
      <c r="W16722" s="276"/>
    </row>
    <row r="16723" spans="19:23">
      <c r="S16723" s="275"/>
      <c r="T16723" s="274"/>
      <c r="W16723" s="276"/>
    </row>
    <row r="16724" spans="19:23">
      <c r="S16724" s="275"/>
      <c r="T16724" s="274"/>
      <c r="W16724" s="276"/>
    </row>
    <row r="16725" spans="19:23">
      <c r="S16725" s="275"/>
      <c r="T16725" s="274"/>
      <c r="W16725" s="276"/>
    </row>
    <row r="16726" spans="19:23">
      <c r="S16726" s="275"/>
      <c r="T16726" s="274"/>
      <c r="W16726" s="276"/>
    </row>
    <row r="16727" spans="19:23">
      <c r="S16727" s="275"/>
      <c r="T16727" s="274"/>
      <c r="W16727" s="276"/>
    </row>
    <row r="16728" spans="19:23">
      <c r="S16728" s="275"/>
      <c r="T16728" s="274"/>
      <c r="W16728" s="276"/>
    </row>
    <row r="16729" spans="19:23">
      <c r="S16729" s="275"/>
      <c r="T16729" s="274"/>
      <c r="W16729" s="276"/>
    </row>
    <row r="16730" spans="19:23">
      <c r="S16730" s="275"/>
      <c r="T16730" s="274"/>
      <c r="W16730" s="276"/>
    </row>
    <row r="16731" spans="19:23">
      <c r="S16731" s="275"/>
      <c r="T16731" s="274"/>
      <c r="W16731" s="276"/>
    </row>
    <row r="16732" spans="19:23">
      <c r="S16732" s="275"/>
      <c r="T16732" s="274"/>
      <c r="W16732" s="276"/>
    </row>
    <row r="16733" spans="19:23">
      <c r="S16733" s="275"/>
      <c r="T16733" s="274"/>
      <c r="W16733" s="276"/>
    </row>
    <row r="16734" spans="19:23">
      <c r="S16734" s="275"/>
      <c r="T16734" s="274"/>
      <c r="W16734" s="276"/>
    </row>
    <row r="16735" spans="19:23">
      <c r="S16735" s="275"/>
      <c r="T16735" s="274"/>
      <c r="W16735" s="276"/>
    </row>
    <row r="16736" spans="19:23">
      <c r="S16736" s="275"/>
      <c r="T16736" s="274"/>
      <c r="W16736" s="276"/>
    </row>
    <row r="16737" spans="19:23">
      <c r="S16737" s="275"/>
      <c r="T16737" s="274"/>
      <c r="W16737" s="276"/>
    </row>
    <row r="16738" spans="19:23">
      <c r="S16738" s="275"/>
      <c r="T16738" s="274"/>
      <c r="W16738" s="276"/>
    </row>
    <row r="16739" spans="19:23">
      <c r="S16739" s="275"/>
      <c r="T16739" s="274"/>
      <c r="W16739" s="276"/>
    </row>
    <row r="16740" spans="19:23">
      <c r="S16740" s="275"/>
      <c r="T16740" s="274"/>
      <c r="W16740" s="276"/>
    </row>
    <row r="16741" spans="19:23">
      <c r="S16741" s="275"/>
      <c r="T16741" s="274"/>
      <c r="W16741" s="276"/>
    </row>
    <row r="16742" spans="19:23">
      <c r="S16742" s="275"/>
      <c r="T16742" s="274"/>
      <c r="W16742" s="276"/>
    </row>
    <row r="16743" spans="19:23">
      <c r="S16743" s="275"/>
      <c r="T16743" s="274"/>
      <c r="W16743" s="276"/>
    </row>
    <row r="16744" spans="19:23">
      <c r="S16744" s="275"/>
      <c r="T16744" s="274"/>
      <c r="W16744" s="276"/>
    </row>
    <row r="16745" spans="19:23">
      <c r="S16745" s="275"/>
      <c r="T16745" s="274"/>
      <c r="W16745" s="276"/>
    </row>
    <row r="16746" spans="19:23">
      <c r="S16746" s="275"/>
      <c r="T16746" s="274"/>
      <c r="W16746" s="276"/>
    </row>
    <row r="16747" spans="19:23">
      <c r="S16747" s="275"/>
      <c r="T16747" s="274"/>
      <c r="W16747" s="276"/>
    </row>
    <row r="16748" spans="19:23">
      <c r="S16748" s="275"/>
      <c r="T16748" s="274"/>
      <c r="W16748" s="276"/>
    </row>
    <row r="16749" spans="19:23">
      <c r="S16749" s="275"/>
      <c r="T16749" s="274"/>
      <c r="W16749" s="276"/>
    </row>
    <row r="16750" spans="19:23">
      <c r="S16750" s="275"/>
      <c r="T16750" s="274"/>
      <c r="W16750" s="276"/>
    </row>
    <row r="16751" spans="19:23">
      <c r="S16751" s="275"/>
      <c r="T16751" s="274"/>
      <c r="W16751" s="276"/>
    </row>
    <row r="16752" spans="19:23">
      <c r="S16752" s="275"/>
      <c r="T16752" s="274"/>
      <c r="W16752" s="276"/>
    </row>
    <row r="16753" spans="19:23">
      <c r="S16753" s="275"/>
      <c r="T16753" s="274"/>
      <c r="W16753" s="276"/>
    </row>
    <row r="16754" spans="19:23">
      <c r="S16754" s="275"/>
      <c r="T16754" s="274"/>
      <c r="W16754" s="276"/>
    </row>
    <row r="16755" spans="19:23">
      <c r="S16755" s="275"/>
      <c r="T16755" s="274"/>
      <c r="W16755" s="276"/>
    </row>
    <row r="16756" spans="19:23">
      <c r="S16756" s="275"/>
      <c r="T16756" s="274"/>
      <c r="W16756" s="276"/>
    </row>
    <row r="16757" spans="19:23">
      <c r="S16757" s="275"/>
      <c r="T16757" s="274"/>
      <c r="W16757" s="276"/>
    </row>
    <row r="16758" spans="19:23">
      <c r="S16758" s="275"/>
      <c r="T16758" s="274"/>
      <c r="W16758" s="276"/>
    </row>
    <row r="16759" spans="19:23">
      <c r="S16759" s="275"/>
      <c r="T16759" s="274"/>
      <c r="W16759" s="276"/>
    </row>
    <row r="16760" spans="19:23">
      <c r="S16760" s="275"/>
      <c r="T16760" s="274"/>
      <c r="W16760" s="276"/>
    </row>
    <row r="16761" spans="19:23">
      <c r="S16761" s="275"/>
      <c r="T16761" s="274"/>
      <c r="W16761" s="276"/>
    </row>
    <row r="16762" spans="19:23">
      <c r="S16762" s="275"/>
      <c r="T16762" s="274"/>
      <c r="W16762" s="276"/>
    </row>
    <row r="16763" spans="19:23">
      <c r="S16763" s="275"/>
      <c r="T16763" s="274"/>
      <c r="W16763" s="276"/>
    </row>
    <row r="16764" spans="19:23">
      <c r="S16764" s="275"/>
      <c r="T16764" s="274"/>
      <c r="W16764" s="276"/>
    </row>
    <row r="16765" spans="19:23">
      <c r="S16765" s="275"/>
      <c r="T16765" s="274"/>
      <c r="W16765" s="276"/>
    </row>
    <row r="16766" spans="19:23">
      <c r="S16766" s="275"/>
      <c r="T16766" s="274"/>
      <c r="W16766" s="276"/>
    </row>
    <row r="16767" spans="19:23">
      <c r="S16767" s="275"/>
      <c r="T16767" s="274"/>
      <c r="W16767" s="276"/>
    </row>
    <row r="16768" spans="19:23">
      <c r="S16768" s="275"/>
      <c r="T16768" s="274"/>
      <c r="W16768" s="276"/>
    </row>
    <row r="16769" spans="19:23">
      <c r="S16769" s="275"/>
      <c r="T16769" s="274"/>
      <c r="W16769" s="276"/>
    </row>
    <row r="16770" spans="19:23">
      <c r="S16770" s="275"/>
      <c r="T16770" s="274"/>
      <c r="W16770" s="276"/>
    </row>
    <row r="16771" spans="19:23">
      <c r="S16771" s="275"/>
      <c r="T16771" s="274"/>
      <c r="W16771" s="276"/>
    </row>
    <row r="16772" spans="19:23">
      <c r="S16772" s="275"/>
      <c r="T16772" s="274"/>
      <c r="W16772" s="276"/>
    </row>
    <row r="16773" spans="19:23">
      <c r="S16773" s="275"/>
      <c r="T16773" s="274"/>
      <c r="W16773" s="276"/>
    </row>
    <row r="16774" spans="19:23">
      <c r="S16774" s="275"/>
      <c r="T16774" s="274"/>
      <c r="W16774" s="276"/>
    </row>
    <row r="16775" spans="19:23">
      <c r="S16775" s="275"/>
      <c r="T16775" s="274"/>
      <c r="W16775" s="276"/>
    </row>
    <row r="16776" spans="19:23">
      <c r="S16776" s="275"/>
      <c r="T16776" s="274"/>
      <c r="W16776" s="276"/>
    </row>
    <row r="16777" spans="19:23">
      <c r="S16777" s="275"/>
      <c r="T16777" s="274"/>
      <c r="W16777" s="276"/>
    </row>
    <row r="16778" spans="19:23">
      <c r="S16778" s="275"/>
      <c r="T16778" s="274"/>
      <c r="W16778" s="276"/>
    </row>
    <row r="16779" spans="19:23">
      <c r="S16779" s="275"/>
      <c r="T16779" s="274"/>
      <c r="W16779" s="276"/>
    </row>
    <row r="16780" spans="19:23">
      <c r="S16780" s="275"/>
      <c r="T16780" s="274"/>
      <c r="W16780" s="276"/>
    </row>
    <row r="16781" spans="19:23">
      <c r="S16781" s="275"/>
      <c r="T16781" s="274"/>
      <c r="W16781" s="276"/>
    </row>
    <row r="16782" spans="19:23">
      <c r="S16782" s="275"/>
      <c r="T16782" s="274"/>
      <c r="W16782" s="276"/>
    </row>
    <row r="16783" spans="19:23">
      <c r="S16783" s="275"/>
      <c r="T16783" s="274"/>
      <c r="W16783" s="276"/>
    </row>
    <row r="16784" spans="19:23">
      <c r="S16784" s="275"/>
      <c r="T16784" s="274"/>
      <c r="W16784" s="276"/>
    </row>
    <row r="16785" spans="19:23">
      <c r="S16785" s="275"/>
      <c r="T16785" s="274"/>
      <c r="W16785" s="276"/>
    </row>
    <row r="16786" spans="19:23">
      <c r="S16786" s="275"/>
      <c r="T16786" s="274"/>
      <c r="W16786" s="276"/>
    </row>
    <row r="16787" spans="19:23">
      <c r="S16787" s="275"/>
      <c r="T16787" s="274"/>
      <c r="W16787" s="276"/>
    </row>
    <row r="16788" spans="19:23">
      <c r="S16788" s="275"/>
      <c r="T16788" s="274"/>
      <c r="W16788" s="276"/>
    </row>
    <row r="16789" spans="19:23">
      <c r="S16789" s="275"/>
      <c r="T16789" s="274"/>
      <c r="W16789" s="276"/>
    </row>
    <row r="16790" spans="19:23">
      <c r="S16790" s="275"/>
      <c r="T16790" s="274"/>
      <c r="W16790" s="276"/>
    </row>
    <row r="16791" spans="19:23">
      <c r="S16791" s="275"/>
      <c r="T16791" s="274"/>
      <c r="W16791" s="276"/>
    </row>
    <row r="16792" spans="19:23">
      <c r="S16792" s="275"/>
      <c r="T16792" s="274"/>
      <c r="W16792" s="276"/>
    </row>
    <row r="16793" spans="19:23">
      <c r="S16793" s="275"/>
      <c r="T16793" s="274"/>
      <c r="W16793" s="276"/>
    </row>
    <row r="16794" spans="19:23">
      <c r="S16794" s="275"/>
      <c r="T16794" s="274"/>
      <c r="W16794" s="276"/>
    </row>
    <row r="16795" spans="19:23">
      <c r="S16795" s="275"/>
      <c r="T16795" s="274"/>
      <c r="W16795" s="276"/>
    </row>
    <row r="16796" spans="19:23">
      <c r="S16796" s="275"/>
      <c r="T16796" s="274"/>
      <c r="W16796" s="276"/>
    </row>
    <row r="16797" spans="19:23">
      <c r="S16797" s="275"/>
      <c r="T16797" s="274"/>
      <c r="W16797" s="276"/>
    </row>
    <row r="16798" spans="19:23">
      <c r="S16798" s="275"/>
      <c r="T16798" s="274"/>
      <c r="W16798" s="276"/>
    </row>
    <row r="16799" spans="19:23">
      <c r="S16799" s="275"/>
      <c r="T16799" s="274"/>
      <c r="W16799" s="276"/>
    </row>
    <row r="16800" spans="19:23">
      <c r="S16800" s="275"/>
      <c r="T16800" s="274"/>
      <c r="W16800" s="276"/>
    </row>
    <row r="16801" spans="19:23">
      <c r="S16801" s="275"/>
      <c r="T16801" s="274"/>
      <c r="W16801" s="276"/>
    </row>
    <row r="16802" spans="19:23">
      <c r="S16802" s="275"/>
      <c r="T16802" s="274"/>
      <c r="W16802" s="276"/>
    </row>
    <row r="16803" spans="19:23">
      <c r="S16803" s="275"/>
      <c r="T16803" s="274"/>
      <c r="W16803" s="276"/>
    </row>
    <row r="16804" spans="19:23">
      <c r="S16804" s="275"/>
      <c r="T16804" s="274"/>
      <c r="W16804" s="276"/>
    </row>
    <row r="16805" spans="19:23">
      <c r="S16805" s="275"/>
      <c r="T16805" s="274"/>
      <c r="W16805" s="276"/>
    </row>
    <row r="16806" spans="19:23">
      <c r="S16806" s="275"/>
      <c r="T16806" s="274"/>
      <c r="W16806" s="276"/>
    </row>
    <row r="16807" spans="19:23">
      <c r="S16807" s="275"/>
      <c r="T16807" s="274"/>
      <c r="W16807" s="276"/>
    </row>
    <row r="16808" spans="19:23">
      <c r="S16808" s="275"/>
      <c r="T16808" s="274"/>
      <c r="W16808" s="276"/>
    </row>
    <row r="16809" spans="19:23">
      <c r="S16809" s="275"/>
      <c r="T16809" s="274"/>
      <c r="W16809" s="276"/>
    </row>
    <row r="16810" spans="19:23">
      <c r="S16810" s="275"/>
      <c r="T16810" s="274"/>
      <c r="W16810" s="276"/>
    </row>
    <row r="16811" spans="19:23">
      <c r="S16811" s="275"/>
      <c r="T16811" s="274"/>
      <c r="W16811" s="276"/>
    </row>
    <row r="16812" spans="19:23">
      <c r="S16812" s="275"/>
      <c r="T16812" s="274"/>
      <c r="W16812" s="276"/>
    </row>
    <row r="16813" spans="19:23">
      <c r="S16813" s="275"/>
      <c r="T16813" s="274"/>
      <c r="W16813" s="276"/>
    </row>
    <row r="16814" spans="19:23">
      <c r="S16814" s="275"/>
      <c r="T16814" s="274"/>
      <c r="W16814" s="276"/>
    </row>
    <row r="16815" spans="19:23">
      <c r="S16815" s="275"/>
      <c r="T16815" s="274"/>
      <c r="W16815" s="276"/>
    </row>
    <row r="16816" spans="19:23">
      <c r="S16816" s="275"/>
      <c r="T16816" s="274"/>
      <c r="W16816" s="276"/>
    </row>
    <row r="16817" spans="19:23">
      <c r="S16817" s="275"/>
      <c r="T16817" s="274"/>
      <c r="W16817" s="276"/>
    </row>
    <row r="16818" spans="19:23">
      <c r="S16818" s="275"/>
      <c r="T16818" s="274"/>
      <c r="W16818" s="276"/>
    </row>
    <row r="16819" spans="19:23">
      <c r="S16819" s="275"/>
      <c r="T16819" s="274"/>
      <c r="W16819" s="276"/>
    </row>
    <row r="16820" spans="19:23">
      <c r="S16820" s="275"/>
      <c r="T16820" s="274"/>
      <c r="W16820" s="276"/>
    </row>
    <row r="16821" spans="19:23">
      <c r="S16821" s="275"/>
      <c r="T16821" s="274"/>
      <c r="W16821" s="276"/>
    </row>
    <row r="16822" spans="19:23">
      <c r="S16822" s="275"/>
      <c r="T16822" s="274"/>
      <c r="W16822" s="276"/>
    </row>
    <row r="16823" spans="19:23">
      <c r="S16823" s="275"/>
      <c r="T16823" s="274"/>
      <c r="W16823" s="276"/>
    </row>
    <row r="16824" spans="19:23">
      <c r="S16824" s="275"/>
      <c r="T16824" s="274"/>
      <c r="W16824" s="276"/>
    </row>
    <row r="16825" spans="19:23">
      <c r="S16825" s="275"/>
      <c r="T16825" s="274"/>
      <c r="W16825" s="276"/>
    </row>
    <row r="16826" spans="19:23">
      <c r="S16826" s="275"/>
      <c r="T16826" s="274"/>
      <c r="W16826" s="276"/>
    </row>
    <row r="16827" spans="19:23">
      <c r="S16827" s="275"/>
      <c r="T16827" s="274"/>
      <c r="W16827" s="276"/>
    </row>
    <row r="16828" spans="19:23">
      <c r="S16828" s="275"/>
      <c r="T16828" s="274"/>
      <c r="W16828" s="276"/>
    </row>
    <row r="16829" spans="19:23">
      <c r="S16829" s="275"/>
      <c r="T16829" s="274"/>
      <c r="W16829" s="276"/>
    </row>
    <row r="16830" spans="19:23">
      <c r="S16830" s="275"/>
      <c r="T16830" s="274"/>
      <c r="W16830" s="276"/>
    </row>
    <row r="16831" spans="19:23">
      <c r="S16831" s="275"/>
      <c r="T16831" s="274"/>
      <c r="W16831" s="276"/>
    </row>
    <row r="16832" spans="19:23">
      <c r="S16832" s="275"/>
      <c r="T16832" s="274"/>
      <c r="W16832" s="276"/>
    </row>
    <row r="16833" spans="19:23">
      <c r="S16833" s="275"/>
      <c r="T16833" s="274"/>
      <c r="W16833" s="276"/>
    </row>
    <row r="16834" spans="19:23">
      <c r="S16834" s="275"/>
      <c r="T16834" s="274"/>
      <c r="W16834" s="276"/>
    </row>
    <row r="16835" spans="19:23">
      <c r="S16835" s="275"/>
      <c r="T16835" s="274"/>
      <c r="W16835" s="276"/>
    </row>
    <row r="16836" spans="19:23">
      <c r="S16836" s="275"/>
      <c r="T16836" s="274"/>
      <c r="W16836" s="276"/>
    </row>
    <row r="16837" spans="19:23">
      <c r="S16837" s="275"/>
      <c r="T16837" s="274"/>
      <c r="W16837" s="276"/>
    </row>
    <row r="16838" spans="19:23">
      <c r="S16838" s="275"/>
      <c r="T16838" s="274"/>
      <c r="W16838" s="276"/>
    </row>
    <row r="16839" spans="19:23">
      <c r="S16839" s="275"/>
      <c r="T16839" s="274"/>
      <c r="W16839" s="276"/>
    </row>
    <row r="16840" spans="19:23">
      <c r="S16840" s="275"/>
      <c r="T16840" s="274"/>
      <c r="W16840" s="276"/>
    </row>
    <row r="16841" spans="19:23">
      <c r="S16841" s="275"/>
      <c r="T16841" s="274"/>
      <c r="W16841" s="276"/>
    </row>
    <row r="16842" spans="19:23">
      <c r="S16842" s="275"/>
      <c r="T16842" s="274"/>
      <c r="W16842" s="276"/>
    </row>
    <row r="16843" spans="19:23">
      <c r="S16843" s="275"/>
      <c r="T16843" s="274"/>
      <c r="W16843" s="276"/>
    </row>
    <row r="16844" spans="19:23">
      <c r="S16844" s="275"/>
      <c r="T16844" s="274"/>
      <c r="W16844" s="276"/>
    </row>
    <row r="16845" spans="19:23">
      <c r="S16845" s="275"/>
      <c r="T16845" s="274"/>
      <c r="W16845" s="276"/>
    </row>
    <row r="16846" spans="19:23">
      <c r="S16846" s="275"/>
      <c r="T16846" s="274"/>
      <c r="W16846" s="276"/>
    </row>
    <row r="16847" spans="19:23">
      <c r="S16847" s="275"/>
      <c r="T16847" s="274"/>
      <c r="W16847" s="276"/>
    </row>
    <row r="16848" spans="19:23">
      <c r="S16848" s="275"/>
      <c r="T16848" s="274"/>
      <c r="W16848" s="276"/>
    </row>
    <row r="16849" spans="19:23">
      <c r="S16849" s="275"/>
      <c r="T16849" s="274"/>
      <c r="W16849" s="276"/>
    </row>
    <row r="16850" spans="19:23">
      <c r="S16850" s="275"/>
      <c r="T16850" s="274"/>
      <c r="W16850" s="276"/>
    </row>
    <row r="16851" spans="19:23">
      <c r="S16851" s="275"/>
      <c r="T16851" s="274"/>
      <c r="W16851" s="276"/>
    </row>
    <row r="16852" spans="19:23">
      <c r="S16852" s="275"/>
      <c r="T16852" s="274"/>
      <c r="W16852" s="276"/>
    </row>
    <row r="16853" spans="19:23">
      <c r="S16853" s="275"/>
      <c r="T16853" s="274"/>
      <c r="W16853" s="276"/>
    </row>
    <row r="16854" spans="19:23">
      <c r="S16854" s="275"/>
      <c r="T16854" s="274"/>
      <c r="W16854" s="276"/>
    </row>
    <row r="16855" spans="19:23">
      <c r="S16855" s="275"/>
      <c r="T16855" s="274"/>
      <c r="W16855" s="276"/>
    </row>
    <row r="16856" spans="19:23">
      <c r="S16856" s="275"/>
      <c r="T16856" s="274"/>
      <c r="W16856" s="276"/>
    </row>
    <row r="16857" spans="19:23">
      <c r="S16857" s="275"/>
      <c r="T16857" s="274"/>
      <c r="W16857" s="276"/>
    </row>
    <row r="16858" spans="19:23">
      <c r="S16858" s="275"/>
      <c r="T16858" s="274"/>
      <c r="W16858" s="276"/>
    </row>
    <row r="16859" spans="19:23">
      <c r="S16859" s="275"/>
      <c r="T16859" s="274"/>
      <c r="W16859" s="276"/>
    </row>
    <row r="16860" spans="19:23">
      <c r="S16860" s="275"/>
      <c r="T16860" s="274"/>
      <c r="W16860" s="276"/>
    </row>
    <row r="16861" spans="19:23">
      <c r="S16861" s="275"/>
      <c r="T16861" s="274"/>
      <c r="W16861" s="276"/>
    </row>
    <row r="16862" spans="19:23">
      <c r="S16862" s="275"/>
      <c r="T16862" s="274"/>
      <c r="W16862" s="276"/>
    </row>
    <row r="16863" spans="19:23">
      <c r="S16863" s="275"/>
      <c r="T16863" s="274"/>
      <c r="W16863" s="276"/>
    </row>
    <row r="16864" spans="19:23">
      <c r="S16864" s="275"/>
      <c r="T16864" s="274"/>
      <c r="W16864" s="276"/>
    </row>
    <row r="16865" spans="19:23">
      <c r="S16865" s="275"/>
      <c r="T16865" s="274"/>
      <c r="W16865" s="276"/>
    </row>
    <row r="16866" spans="19:23">
      <c r="S16866" s="275"/>
      <c r="T16866" s="274"/>
      <c r="W16866" s="276"/>
    </row>
    <row r="16867" spans="19:23">
      <c r="S16867" s="275"/>
      <c r="T16867" s="274"/>
      <c r="W16867" s="276"/>
    </row>
    <row r="16868" spans="19:23">
      <c r="S16868" s="275"/>
      <c r="T16868" s="274"/>
      <c r="W16868" s="276"/>
    </row>
    <row r="16869" spans="19:23">
      <c r="S16869" s="275"/>
      <c r="T16869" s="274"/>
      <c r="W16869" s="276"/>
    </row>
    <row r="16870" spans="19:23">
      <c r="S16870" s="275"/>
      <c r="T16870" s="274"/>
      <c r="W16870" s="276"/>
    </row>
    <row r="16871" spans="19:23">
      <c r="S16871" s="275"/>
      <c r="T16871" s="274"/>
      <c r="W16871" s="276"/>
    </row>
    <row r="16872" spans="19:23">
      <c r="S16872" s="275"/>
      <c r="T16872" s="274"/>
      <c r="W16872" s="276"/>
    </row>
    <row r="16873" spans="19:23">
      <c r="S16873" s="275"/>
      <c r="T16873" s="274"/>
      <c r="W16873" s="276"/>
    </row>
    <row r="16874" spans="19:23">
      <c r="S16874" s="275"/>
      <c r="T16874" s="274"/>
      <c r="W16874" s="276"/>
    </row>
    <row r="16875" spans="19:23">
      <c r="S16875" s="275"/>
      <c r="T16875" s="274"/>
      <c r="W16875" s="276"/>
    </row>
    <row r="16876" spans="19:23">
      <c r="S16876" s="275"/>
      <c r="T16876" s="274"/>
      <c r="W16876" s="276"/>
    </row>
    <row r="16877" spans="19:23">
      <c r="S16877" s="275"/>
      <c r="T16877" s="274"/>
      <c r="W16877" s="276"/>
    </row>
    <row r="16878" spans="19:23">
      <c r="S16878" s="275"/>
      <c r="T16878" s="274"/>
      <c r="W16878" s="276"/>
    </row>
    <row r="16879" spans="19:23">
      <c r="S16879" s="275"/>
      <c r="T16879" s="274"/>
      <c r="W16879" s="276"/>
    </row>
    <row r="16880" spans="19:23">
      <c r="S16880" s="275"/>
      <c r="T16880" s="274"/>
      <c r="W16880" s="276"/>
    </row>
    <row r="16881" spans="19:23">
      <c r="S16881" s="275"/>
      <c r="T16881" s="274"/>
      <c r="W16881" s="276"/>
    </row>
    <row r="16882" spans="19:23">
      <c r="S16882" s="275"/>
      <c r="T16882" s="274"/>
      <c r="W16882" s="276"/>
    </row>
    <row r="16883" spans="19:23">
      <c r="S16883" s="275"/>
      <c r="T16883" s="274"/>
      <c r="W16883" s="276"/>
    </row>
    <row r="16884" spans="19:23">
      <c r="S16884" s="275"/>
      <c r="T16884" s="274"/>
      <c r="W16884" s="276"/>
    </row>
    <row r="16885" spans="19:23">
      <c r="S16885" s="275"/>
      <c r="T16885" s="274"/>
      <c r="W16885" s="276"/>
    </row>
    <row r="16886" spans="19:23">
      <c r="S16886" s="275"/>
      <c r="T16886" s="274"/>
      <c r="W16886" s="276"/>
    </row>
    <row r="16887" spans="19:23">
      <c r="S16887" s="275"/>
      <c r="T16887" s="274"/>
      <c r="W16887" s="276"/>
    </row>
    <row r="16888" spans="19:23">
      <c r="S16888" s="275"/>
      <c r="T16888" s="274"/>
      <c r="W16888" s="276"/>
    </row>
    <row r="16889" spans="19:23">
      <c r="S16889" s="275"/>
      <c r="T16889" s="274"/>
      <c r="W16889" s="276"/>
    </row>
    <row r="16890" spans="19:23">
      <c r="S16890" s="275"/>
      <c r="T16890" s="274"/>
      <c r="W16890" s="276"/>
    </row>
    <row r="16891" spans="19:23">
      <c r="S16891" s="275"/>
      <c r="T16891" s="274"/>
      <c r="W16891" s="276"/>
    </row>
    <row r="16892" spans="19:23">
      <c r="S16892" s="275"/>
      <c r="T16892" s="274"/>
      <c r="W16892" s="276"/>
    </row>
    <row r="16893" spans="19:23">
      <c r="S16893" s="275"/>
      <c r="T16893" s="274"/>
      <c r="W16893" s="276"/>
    </row>
    <row r="16894" spans="19:23">
      <c r="S16894" s="275"/>
      <c r="T16894" s="274"/>
      <c r="W16894" s="276"/>
    </row>
    <row r="16895" spans="19:23">
      <c r="S16895" s="275"/>
      <c r="T16895" s="274"/>
      <c r="W16895" s="276"/>
    </row>
    <row r="16896" spans="19:23">
      <c r="S16896" s="275"/>
      <c r="T16896" s="274"/>
      <c r="W16896" s="276"/>
    </row>
    <row r="16897" spans="19:23">
      <c r="S16897" s="275"/>
      <c r="T16897" s="274"/>
      <c r="W16897" s="276"/>
    </row>
    <row r="16898" spans="19:23">
      <c r="S16898" s="275"/>
      <c r="T16898" s="274"/>
      <c r="W16898" s="276"/>
    </row>
    <row r="16899" spans="19:23">
      <c r="S16899" s="275"/>
      <c r="T16899" s="274"/>
      <c r="W16899" s="276"/>
    </row>
    <row r="16900" spans="19:23">
      <c r="S16900" s="275"/>
      <c r="T16900" s="274"/>
      <c r="W16900" s="276"/>
    </row>
    <row r="16901" spans="19:23">
      <c r="S16901" s="275"/>
      <c r="T16901" s="274"/>
      <c r="W16901" s="276"/>
    </row>
    <row r="16902" spans="19:23">
      <c r="S16902" s="275"/>
      <c r="T16902" s="274"/>
      <c r="W16902" s="276"/>
    </row>
    <row r="16903" spans="19:23">
      <c r="S16903" s="275"/>
      <c r="T16903" s="274"/>
      <c r="W16903" s="276"/>
    </row>
    <row r="16904" spans="19:23">
      <c r="S16904" s="275"/>
      <c r="T16904" s="274"/>
      <c r="W16904" s="276"/>
    </row>
    <row r="16905" spans="19:23">
      <c r="S16905" s="275"/>
      <c r="T16905" s="274"/>
      <c r="W16905" s="276"/>
    </row>
    <row r="16906" spans="19:23">
      <c r="S16906" s="275"/>
      <c r="T16906" s="274"/>
      <c r="W16906" s="276"/>
    </row>
    <row r="16907" spans="19:23">
      <c r="S16907" s="275"/>
      <c r="T16907" s="274"/>
      <c r="W16907" s="276"/>
    </row>
    <row r="16908" spans="19:23">
      <c r="S16908" s="275"/>
      <c r="T16908" s="274"/>
      <c r="W16908" s="276"/>
    </row>
    <row r="16909" spans="19:23">
      <c r="S16909" s="275"/>
      <c r="T16909" s="274"/>
      <c r="W16909" s="276"/>
    </row>
    <row r="16910" spans="19:23">
      <c r="S16910" s="275"/>
      <c r="T16910" s="274"/>
      <c r="W16910" s="276"/>
    </row>
    <row r="16911" spans="19:23">
      <c r="S16911" s="275"/>
      <c r="T16911" s="274"/>
      <c r="W16911" s="276"/>
    </row>
    <row r="16912" spans="19:23">
      <c r="S16912" s="275"/>
      <c r="T16912" s="274"/>
      <c r="W16912" s="276"/>
    </row>
    <row r="16913" spans="19:23">
      <c r="S16913" s="275"/>
      <c r="T16913" s="274"/>
      <c r="W16913" s="276"/>
    </row>
    <row r="16914" spans="19:23">
      <c r="S16914" s="275"/>
      <c r="T16914" s="274"/>
      <c r="W16914" s="276"/>
    </row>
    <row r="16915" spans="19:23">
      <c r="S16915" s="275"/>
      <c r="T16915" s="274"/>
      <c r="W16915" s="276"/>
    </row>
    <row r="16916" spans="19:23">
      <c r="S16916" s="275"/>
      <c r="T16916" s="274"/>
      <c r="W16916" s="276"/>
    </row>
    <row r="16917" spans="19:23">
      <c r="S16917" s="275"/>
      <c r="T16917" s="274"/>
      <c r="W16917" s="276"/>
    </row>
    <row r="16918" spans="19:23">
      <c r="S16918" s="275"/>
      <c r="T16918" s="274"/>
      <c r="W16918" s="276"/>
    </row>
    <row r="16919" spans="19:23">
      <c r="S16919" s="275"/>
      <c r="T16919" s="274"/>
      <c r="W16919" s="276"/>
    </row>
    <row r="16920" spans="19:23">
      <c r="S16920" s="275"/>
      <c r="T16920" s="274"/>
      <c r="W16920" s="276"/>
    </row>
    <row r="16921" spans="19:23">
      <c r="S16921" s="275"/>
      <c r="T16921" s="274"/>
      <c r="W16921" s="276"/>
    </row>
    <row r="16922" spans="19:23">
      <c r="S16922" s="275"/>
      <c r="T16922" s="274"/>
      <c r="W16922" s="276"/>
    </row>
    <row r="16923" spans="19:23">
      <c r="S16923" s="275"/>
      <c r="T16923" s="274"/>
      <c r="W16923" s="276"/>
    </row>
    <row r="16924" spans="19:23">
      <c r="S16924" s="275"/>
      <c r="T16924" s="274"/>
      <c r="W16924" s="276"/>
    </row>
    <row r="16925" spans="19:23">
      <c r="S16925" s="275"/>
      <c r="T16925" s="274"/>
      <c r="W16925" s="276"/>
    </row>
    <row r="16926" spans="19:23">
      <c r="S16926" s="275"/>
      <c r="T16926" s="274"/>
      <c r="W16926" s="276"/>
    </row>
    <row r="16927" spans="19:23">
      <c r="S16927" s="275"/>
      <c r="T16927" s="274"/>
      <c r="W16927" s="276"/>
    </row>
    <row r="16928" spans="19:23">
      <c r="S16928" s="275"/>
      <c r="T16928" s="274"/>
      <c r="W16928" s="276"/>
    </row>
    <row r="16929" spans="19:23">
      <c r="S16929" s="275"/>
      <c r="T16929" s="274"/>
      <c r="W16929" s="276"/>
    </row>
    <row r="16930" spans="19:23">
      <c r="S16930" s="275"/>
      <c r="T16930" s="274"/>
      <c r="W16930" s="276"/>
    </row>
    <row r="16931" spans="19:23">
      <c r="S16931" s="275"/>
      <c r="T16931" s="274"/>
      <c r="W16931" s="276"/>
    </row>
    <row r="16932" spans="19:23">
      <c r="S16932" s="275"/>
      <c r="T16932" s="274"/>
      <c r="W16932" s="276"/>
    </row>
    <row r="16933" spans="19:23">
      <c r="S16933" s="275"/>
      <c r="T16933" s="274"/>
      <c r="W16933" s="276"/>
    </row>
    <row r="16934" spans="19:23">
      <c r="S16934" s="275"/>
      <c r="T16934" s="274"/>
      <c r="W16934" s="276"/>
    </row>
    <row r="16935" spans="19:23">
      <c r="S16935" s="275"/>
      <c r="T16935" s="274"/>
      <c r="W16935" s="276"/>
    </row>
    <row r="16936" spans="19:23">
      <c r="S16936" s="275"/>
      <c r="T16936" s="274"/>
      <c r="W16936" s="276"/>
    </row>
    <row r="16937" spans="19:23">
      <c r="S16937" s="275"/>
      <c r="T16937" s="274"/>
      <c r="W16937" s="276"/>
    </row>
    <row r="16938" spans="19:23">
      <c r="S16938" s="275"/>
      <c r="T16938" s="274"/>
      <c r="W16938" s="276"/>
    </row>
    <row r="16939" spans="19:23">
      <c r="S16939" s="275"/>
      <c r="T16939" s="274"/>
      <c r="W16939" s="276"/>
    </row>
    <row r="16940" spans="19:23">
      <c r="S16940" s="275"/>
      <c r="T16940" s="274"/>
      <c r="W16940" s="276"/>
    </row>
    <row r="16941" spans="19:23">
      <c r="S16941" s="275"/>
      <c r="T16941" s="274"/>
      <c r="W16941" s="276"/>
    </row>
    <row r="16942" spans="19:23">
      <c r="S16942" s="275"/>
      <c r="T16942" s="274"/>
      <c r="W16942" s="276"/>
    </row>
    <row r="16943" spans="19:23">
      <c r="S16943" s="275"/>
      <c r="T16943" s="274"/>
      <c r="W16943" s="276"/>
    </row>
    <row r="16944" spans="19:23">
      <c r="S16944" s="275"/>
      <c r="T16944" s="274"/>
      <c r="W16944" s="276"/>
    </row>
    <row r="16945" spans="19:23">
      <c r="S16945" s="275"/>
      <c r="T16945" s="274"/>
      <c r="W16945" s="276"/>
    </row>
    <row r="16946" spans="19:23">
      <c r="S16946" s="275"/>
      <c r="T16946" s="274"/>
      <c r="W16946" s="276"/>
    </row>
    <row r="16947" spans="19:23">
      <c r="S16947" s="275"/>
      <c r="T16947" s="274"/>
      <c r="W16947" s="276"/>
    </row>
    <row r="16948" spans="19:23">
      <c r="S16948" s="275"/>
      <c r="T16948" s="274"/>
      <c r="W16948" s="276"/>
    </row>
    <row r="16949" spans="19:23">
      <c r="S16949" s="275"/>
      <c r="T16949" s="274"/>
      <c r="W16949" s="276"/>
    </row>
    <row r="16950" spans="19:23">
      <c r="S16950" s="275"/>
      <c r="T16950" s="274"/>
      <c r="W16950" s="276"/>
    </row>
    <row r="16951" spans="19:23">
      <c r="S16951" s="275"/>
      <c r="T16951" s="274"/>
      <c r="W16951" s="276"/>
    </row>
    <row r="16952" spans="19:23">
      <c r="S16952" s="275"/>
      <c r="T16952" s="274"/>
      <c r="W16952" s="276"/>
    </row>
    <row r="16953" spans="19:23">
      <c r="S16953" s="275"/>
      <c r="T16953" s="274"/>
      <c r="W16953" s="276"/>
    </row>
    <row r="16954" spans="19:23">
      <c r="S16954" s="275"/>
      <c r="T16954" s="274"/>
      <c r="W16954" s="276"/>
    </row>
    <row r="16955" spans="19:23">
      <c r="S16955" s="275"/>
      <c r="T16955" s="274"/>
      <c r="W16955" s="276"/>
    </row>
    <row r="16956" spans="19:23">
      <c r="S16956" s="275"/>
      <c r="T16956" s="274"/>
      <c r="W16956" s="276"/>
    </row>
    <row r="16957" spans="19:23">
      <c r="S16957" s="275"/>
      <c r="T16957" s="274"/>
      <c r="W16957" s="276"/>
    </row>
    <row r="16958" spans="19:23">
      <c r="S16958" s="275"/>
      <c r="T16958" s="274"/>
      <c r="W16958" s="276"/>
    </row>
    <row r="16959" spans="19:23">
      <c r="S16959" s="275"/>
      <c r="T16959" s="274"/>
      <c r="W16959" s="276"/>
    </row>
    <row r="16960" spans="19:23">
      <c r="S16960" s="275"/>
      <c r="T16960" s="274"/>
      <c r="W16960" s="276"/>
    </row>
    <row r="16961" spans="19:23">
      <c r="S16961" s="275"/>
      <c r="T16961" s="274"/>
      <c r="W16961" s="276"/>
    </row>
    <row r="16962" spans="19:23">
      <c r="S16962" s="275"/>
      <c r="T16962" s="274"/>
      <c r="W16962" s="276"/>
    </row>
    <row r="16963" spans="19:23">
      <c r="S16963" s="275"/>
      <c r="T16963" s="274"/>
      <c r="W16963" s="276"/>
    </row>
    <row r="16964" spans="19:23">
      <c r="S16964" s="275"/>
      <c r="T16964" s="274"/>
      <c r="W16964" s="276"/>
    </row>
    <row r="16965" spans="19:23">
      <c r="S16965" s="275"/>
      <c r="T16965" s="274"/>
      <c r="W16965" s="276"/>
    </row>
    <row r="16966" spans="19:23">
      <c r="S16966" s="275"/>
      <c r="T16966" s="274"/>
      <c r="W16966" s="276"/>
    </row>
    <row r="16967" spans="19:23">
      <c r="S16967" s="275"/>
      <c r="T16967" s="274"/>
      <c r="W16967" s="276"/>
    </row>
    <row r="16968" spans="19:23">
      <c r="S16968" s="275"/>
      <c r="T16968" s="274"/>
      <c r="W16968" s="276"/>
    </row>
    <row r="16969" spans="19:23">
      <c r="S16969" s="275"/>
      <c r="T16969" s="274"/>
      <c r="W16969" s="276"/>
    </row>
    <row r="16970" spans="19:23">
      <c r="S16970" s="275"/>
      <c r="T16970" s="274"/>
      <c r="W16970" s="276"/>
    </row>
    <row r="16971" spans="19:23">
      <c r="S16971" s="275"/>
      <c r="T16971" s="274"/>
      <c r="W16971" s="276"/>
    </row>
    <row r="16972" spans="19:23">
      <c r="S16972" s="275"/>
      <c r="T16972" s="274"/>
      <c r="W16972" s="276"/>
    </row>
    <row r="16973" spans="19:23">
      <c r="S16973" s="275"/>
      <c r="T16973" s="274"/>
      <c r="W16973" s="276"/>
    </row>
    <row r="16974" spans="19:23">
      <c r="S16974" s="275"/>
      <c r="T16974" s="274"/>
      <c r="W16974" s="276"/>
    </row>
    <row r="16975" spans="19:23">
      <c r="S16975" s="275"/>
      <c r="T16975" s="274"/>
      <c r="W16975" s="276"/>
    </row>
    <row r="16976" spans="19:23">
      <c r="S16976" s="275"/>
      <c r="T16976" s="274"/>
      <c r="W16976" s="276"/>
    </row>
    <row r="16977" spans="19:23">
      <c r="S16977" s="275"/>
      <c r="T16977" s="274"/>
      <c r="W16977" s="276"/>
    </row>
    <row r="16978" spans="19:23">
      <c r="S16978" s="275"/>
      <c r="T16978" s="274"/>
      <c r="W16978" s="276"/>
    </row>
    <row r="16979" spans="19:23">
      <c r="S16979" s="275"/>
      <c r="T16979" s="274"/>
      <c r="W16979" s="276"/>
    </row>
    <row r="16980" spans="19:23">
      <c r="S16980" s="275"/>
      <c r="T16980" s="274"/>
      <c r="W16980" s="276"/>
    </row>
    <row r="16981" spans="19:23">
      <c r="S16981" s="275"/>
      <c r="T16981" s="274"/>
      <c r="W16981" s="276"/>
    </row>
    <row r="16982" spans="19:23">
      <c r="S16982" s="275"/>
      <c r="T16982" s="274"/>
      <c r="W16982" s="276"/>
    </row>
    <row r="16983" spans="19:23">
      <c r="S16983" s="275"/>
      <c r="T16983" s="274"/>
      <c r="W16983" s="276"/>
    </row>
    <row r="16984" spans="19:23">
      <c r="S16984" s="275"/>
      <c r="T16984" s="274"/>
      <c r="W16984" s="276"/>
    </row>
    <row r="16985" spans="19:23">
      <c r="S16985" s="275"/>
      <c r="T16985" s="274"/>
      <c r="W16985" s="276"/>
    </row>
    <row r="16986" spans="19:23">
      <c r="S16986" s="275"/>
      <c r="T16986" s="274"/>
      <c r="W16986" s="276"/>
    </row>
    <row r="16987" spans="19:23">
      <c r="S16987" s="275"/>
      <c r="T16987" s="274"/>
      <c r="W16987" s="276"/>
    </row>
    <row r="16988" spans="19:23">
      <c r="S16988" s="275"/>
      <c r="T16988" s="274"/>
      <c r="W16988" s="276"/>
    </row>
    <row r="16989" spans="19:23">
      <c r="S16989" s="275"/>
      <c r="T16989" s="274"/>
      <c r="W16989" s="276"/>
    </row>
    <row r="16990" spans="19:23">
      <c r="S16990" s="275"/>
      <c r="T16990" s="274"/>
      <c r="W16990" s="276"/>
    </row>
    <row r="16991" spans="19:23">
      <c r="S16991" s="275"/>
      <c r="T16991" s="274"/>
      <c r="W16991" s="276"/>
    </row>
    <row r="16992" spans="19:23">
      <c r="S16992" s="275"/>
      <c r="T16992" s="274"/>
      <c r="W16992" s="276"/>
    </row>
    <row r="16993" spans="19:23">
      <c r="S16993" s="275"/>
      <c r="T16993" s="274"/>
      <c r="W16993" s="276"/>
    </row>
    <row r="16994" spans="19:23">
      <c r="S16994" s="275"/>
      <c r="T16994" s="274"/>
      <c r="W16994" s="276"/>
    </row>
    <row r="16995" spans="19:23">
      <c r="S16995" s="275"/>
      <c r="T16995" s="274"/>
      <c r="W16995" s="276"/>
    </row>
    <row r="16996" spans="19:23">
      <c r="S16996" s="275"/>
      <c r="T16996" s="274"/>
      <c r="W16996" s="276"/>
    </row>
    <row r="16997" spans="19:23">
      <c r="S16997" s="275"/>
      <c r="T16997" s="274"/>
      <c r="W16997" s="276"/>
    </row>
    <row r="16998" spans="19:23">
      <c r="S16998" s="275"/>
      <c r="T16998" s="274"/>
      <c r="W16998" s="276"/>
    </row>
    <row r="16999" spans="19:23">
      <c r="S16999" s="275"/>
      <c r="T16999" s="274"/>
      <c r="W16999" s="276"/>
    </row>
    <row r="17000" spans="19:23">
      <c r="S17000" s="275"/>
      <c r="T17000" s="274"/>
      <c r="W17000" s="276"/>
    </row>
    <row r="17001" spans="19:23">
      <c r="S17001" s="275"/>
      <c r="T17001" s="274"/>
      <c r="W17001" s="276"/>
    </row>
    <row r="17002" spans="19:23">
      <c r="S17002" s="275"/>
      <c r="T17002" s="274"/>
      <c r="W17002" s="276"/>
    </row>
    <row r="17003" spans="19:23">
      <c r="S17003" s="275"/>
      <c r="T17003" s="274"/>
      <c r="W17003" s="276"/>
    </row>
    <row r="17004" spans="19:23">
      <c r="S17004" s="275"/>
      <c r="T17004" s="274"/>
      <c r="W17004" s="276"/>
    </row>
    <row r="17005" spans="19:23">
      <c r="S17005" s="275"/>
      <c r="T17005" s="274"/>
      <c r="W17005" s="276"/>
    </row>
    <row r="17006" spans="19:23">
      <c r="S17006" s="275"/>
      <c r="T17006" s="274"/>
      <c r="W17006" s="276"/>
    </row>
    <row r="17007" spans="19:23">
      <c r="S17007" s="275"/>
      <c r="T17007" s="274"/>
      <c r="W17007" s="276"/>
    </row>
    <row r="17008" spans="19:23">
      <c r="S17008" s="275"/>
      <c r="T17008" s="274"/>
      <c r="W17008" s="276"/>
    </row>
    <row r="17009" spans="19:23">
      <c r="S17009" s="275"/>
      <c r="T17009" s="274"/>
      <c r="W17009" s="276"/>
    </row>
    <row r="17010" spans="19:23">
      <c r="S17010" s="275"/>
      <c r="T17010" s="274"/>
      <c r="W17010" s="276"/>
    </row>
    <row r="17011" spans="19:23">
      <c r="S17011" s="275"/>
      <c r="T17011" s="274"/>
      <c r="W17011" s="276"/>
    </row>
    <row r="17012" spans="19:23">
      <c r="S17012" s="275"/>
      <c r="T17012" s="274"/>
      <c r="W17012" s="276"/>
    </row>
    <row r="17013" spans="19:23">
      <c r="S17013" s="275"/>
      <c r="T17013" s="274"/>
      <c r="W17013" s="276"/>
    </row>
    <row r="17014" spans="19:23">
      <c r="S17014" s="275"/>
      <c r="T17014" s="274"/>
      <c r="W17014" s="276"/>
    </row>
    <row r="17015" spans="19:23">
      <c r="S17015" s="275"/>
      <c r="T17015" s="274"/>
      <c r="W17015" s="276"/>
    </row>
    <row r="17016" spans="19:23">
      <c r="S17016" s="275"/>
      <c r="T17016" s="274"/>
      <c r="W17016" s="276"/>
    </row>
    <row r="17017" spans="19:23">
      <c r="S17017" s="275"/>
      <c r="T17017" s="274"/>
      <c r="W17017" s="276"/>
    </row>
    <row r="17018" spans="19:23">
      <c r="S17018" s="275"/>
      <c r="T17018" s="274"/>
      <c r="W17018" s="276"/>
    </row>
    <row r="17019" spans="19:23">
      <c r="S17019" s="275"/>
      <c r="T17019" s="274"/>
      <c r="W17019" s="276"/>
    </row>
    <row r="17020" spans="19:23">
      <c r="S17020" s="275"/>
      <c r="T17020" s="274"/>
      <c r="W17020" s="276"/>
    </row>
    <row r="17021" spans="19:23">
      <c r="S17021" s="275"/>
      <c r="T17021" s="274"/>
      <c r="W17021" s="276"/>
    </row>
    <row r="17022" spans="19:23">
      <c r="S17022" s="275"/>
      <c r="T17022" s="274"/>
      <c r="W17022" s="276"/>
    </row>
    <row r="17023" spans="19:23">
      <c r="S17023" s="275"/>
      <c r="T17023" s="274"/>
      <c r="W17023" s="276"/>
    </row>
    <row r="17024" spans="19:23">
      <c r="S17024" s="275"/>
      <c r="T17024" s="274"/>
      <c r="W17024" s="276"/>
    </row>
    <row r="17025" spans="19:23">
      <c r="S17025" s="275"/>
      <c r="T17025" s="274"/>
      <c r="W17025" s="276"/>
    </row>
    <row r="17026" spans="19:23">
      <c r="S17026" s="275"/>
      <c r="T17026" s="274"/>
      <c r="W17026" s="276"/>
    </row>
    <row r="17027" spans="19:23">
      <c r="S17027" s="275"/>
      <c r="T17027" s="274"/>
      <c r="W17027" s="276"/>
    </row>
    <row r="17028" spans="19:23">
      <c r="S17028" s="275"/>
      <c r="T17028" s="274"/>
      <c r="W17028" s="276"/>
    </row>
    <row r="17029" spans="19:23">
      <c r="S17029" s="275"/>
      <c r="T17029" s="274"/>
      <c r="W17029" s="276"/>
    </row>
    <row r="17030" spans="19:23">
      <c r="S17030" s="275"/>
      <c r="T17030" s="274"/>
      <c r="W17030" s="276"/>
    </row>
    <row r="17031" spans="19:23">
      <c r="S17031" s="275"/>
      <c r="T17031" s="274"/>
      <c r="W17031" s="276"/>
    </row>
    <row r="17032" spans="19:23">
      <c r="S17032" s="275"/>
      <c r="T17032" s="274"/>
      <c r="W17032" s="276"/>
    </row>
    <row r="17033" spans="19:23">
      <c r="S17033" s="275"/>
      <c r="T17033" s="274"/>
      <c r="W17033" s="276"/>
    </row>
    <row r="17034" spans="19:23">
      <c r="S17034" s="275"/>
      <c r="T17034" s="274"/>
      <c r="W17034" s="276"/>
    </row>
    <row r="17035" spans="19:23">
      <c r="S17035" s="275"/>
      <c r="T17035" s="274"/>
      <c r="W17035" s="276"/>
    </row>
    <row r="17036" spans="19:23">
      <c r="S17036" s="275"/>
      <c r="T17036" s="274"/>
      <c r="W17036" s="276"/>
    </row>
    <row r="17037" spans="19:23">
      <c r="S17037" s="275"/>
      <c r="T17037" s="274"/>
      <c r="W17037" s="276"/>
    </row>
    <row r="17038" spans="19:23">
      <c r="S17038" s="275"/>
      <c r="T17038" s="274"/>
      <c r="W17038" s="276"/>
    </row>
    <row r="17039" spans="19:23">
      <c r="S17039" s="275"/>
      <c r="T17039" s="274"/>
      <c r="W17039" s="276"/>
    </row>
    <row r="17040" spans="19:23">
      <c r="S17040" s="275"/>
      <c r="T17040" s="274"/>
      <c r="W17040" s="276"/>
    </row>
    <row r="17041" spans="19:23">
      <c r="S17041" s="275"/>
      <c r="T17041" s="274"/>
      <c r="W17041" s="276"/>
    </row>
    <row r="17042" spans="19:23">
      <c r="S17042" s="275"/>
      <c r="T17042" s="274"/>
      <c r="W17042" s="276"/>
    </row>
    <row r="17043" spans="19:23">
      <c r="S17043" s="275"/>
      <c r="T17043" s="274"/>
      <c r="W17043" s="276"/>
    </row>
    <row r="17044" spans="19:23">
      <c r="S17044" s="275"/>
      <c r="T17044" s="274"/>
      <c r="W17044" s="276"/>
    </row>
    <row r="17045" spans="19:23">
      <c r="S17045" s="275"/>
      <c r="T17045" s="274"/>
      <c r="W17045" s="276"/>
    </row>
    <row r="17046" spans="19:23">
      <c r="S17046" s="275"/>
      <c r="T17046" s="274"/>
      <c r="W17046" s="276"/>
    </row>
    <row r="17047" spans="19:23">
      <c r="S17047" s="275"/>
      <c r="T17047" s="274"/>
      <c r="W17047" s="276"/>
    </row>
    <row r="17048" spans="19:23">
      <c r="S17048" s="275"/>
      <c r="T17048" s="274"/>
      <c r="W17048" s="276"/>
    </row>
    <row r="17049" spans="19:23">
      <c r="S17049" s="275"/>
      <c r="T17049" s="274"/>
      <c r="W17049" s="276"/>
    </row>
    <row r="17050" spans="19:23">
      <c r="S17050" s="275"/>
      <c r="T17050" s="274"/>
      <c r="W17050" s="276"/>
    </row>
    <row r="17051" spans="19:23">
      <c r="S17051" s="275"/>
      <c r="T17051" s="274"/>
      <c r="W17051" s="276"/>
    </row>
    <row r="17052" spans="19:23">
      <c r="S17052" s="275"/>
      <c r="T17052" s="274"/>
      <c r="W17052" s="276"/>
    </row>
    <row r="17053" spans="19:23">
      <c r="S17053" s="275"/>
      <c r="T17053" s="274"/>
      <c r="W17053" s="276"/>
    </row>
    <row r="17054" spans="19:23">
      <c r="S17054" s="275"/>
      <c r="T17054" s="274"/>
      <c r="W17054" s="276"/>
    </row>
    <row r="17055" spans="19:23">
      <c r="S17055" s="275"/>
      <c r="T17055" s="274"/>
      <c r="W17055" s="276"/>
    </row>
    <row r="17056" spans="19:23">
      <c r="S17056" s="275"/>
      <c r="T17056" s="274"/>
      <c r="W17056" s="276"/>
    </row>
    <row r="17057" spans="19:23">
      <c r="S17057" s="275"/>
      <c r="T17057" s="274"/>
      <c r="W17057" s="276"/>
    </row>
    <row r="17058" spans="19:23">
      <c r="S17058" s="275"/>
      <c r="T17058" s="274"/>
      <c r="W17058" s="276"/>
    </row>
    <row r="17059" spans="19:23">
      <c r="S17059" s="275"/>
      <c r="T17059" s="274"/>
      <c r="W17059" s="276"/>
    </row>
    <row r="17060" spans="19:23">
      <c r="S17060" s="275"/>
      <c r="T17060" s="274"/>
      <c r="W17060" s="276"/>
    </row>
    <row r="17061" spans="19:23">
      <c r="S17061" s="275"/>
      <c r="T17061" s="274"/>
      <c r="W17061" s="276"/>
    </row>
    <row r="17062" spans="19:23">
      <c r="S17062" s="275"/>
      <c r="T17062" s="274"/>
      <c r="W17062" s="276"/>
    </row>
    <row r="17063" spans="19:23">
      <c r="S17063" s="275"/>
      <c r="T17063" s="274"/>
      <c r="W17063" s="276"/>
    </row>
    <row r="17064" spans="19:23">
      <c r="S17064" s="275"/>
      <c r="T17064" s="274"/>
      <c r="W17064" s="276"/>
    </row>
    <row r="17065" spans="19:23">
      <c r="S17065" s="275"/>
      <c r="T17065" s="274"/>
      <c r="W17065" s="276"/>
    </row>
    <row r="17066" spans="19:23">
      <c r="S17066" s="275"/>
      <c r="T17066" s="274"/>
      <c r="W17066" s="276"/>
    </row>
    <row r="17067" spans="19:23">
      <c r="S17067" s="275"/>
      <c r="T17067" s="274"/>
      <c r="W17067" s="276"/>
    </row>
    <row r="17068" spans="19:23">
      <c r="S17068" s="275"/>
      <c r="T17068" s="274"/>
      <c r="W17068" s="276"/>
    </row>
    <row r="17069" spans="19:23">
      <c r="S17069" s="275"/>
      <c r="T17069" s="274"/>
      <c r="W17069" s="276"/>
    </row>
    <row r="17070" spans="19:23">
      <c r="S17070" s="275"/>
      <c r="T17070" s="274"/>
      <c r="W17070" s="276"/>
    </row>
    <row r="17071" spans="19:23">
      <c r="S17071" s="275"/>
      <c r="T17071" s="274"/>
      <c r="W17071" s="276"/>
    </row>
    <row r="17072" spans="19:23">
      <c r="S17072" s="275"/>
      <c r="T17072" s="274"/>
      <c r="W17072" s="276"/>
    </row>
    <row r="17073" spans="19:23">
      <c r="S17073" s="275"/>
      <c r="T17073" s="274"/>
      <c r="W17073" s="276"/>
    </row>
    <row r="17074" spans="19:23">
      <c r="S17074" s="275"/>
      <c r="T17074" s="274"/>
      <c r="W17074" s="276"/>
    </row>
    <row r="17075" spans="19:23">
      <c r="S17075" s="275"/>
      <c r="T17075" s="274"/>
      <c r="W17075" s="276"/>
    </row>
    <row r="17076" spans="19:23">
      <c r="S17076" s="275"/>
      <c r="T17076" s="274"/>
      <c r="W17076" s="276"/>
    </row>
    <row r="17077" spans="19:23">
      <c r="S17077" s="275"/>
      <c r="T17077" s="274"/>
      <c r="W17077" s="276"/>
    </row>
    <row r="17078" spans="19:23">
      <c r="S17078" s="275"/>
      <c r="T17078" s="274"/>
      <c r="W17078" s="276"/>
    </row>
    <row r="17079" spans="19:23">
      <c r="S17079" s="275"/>
      <c r="T17079" s="274"/>
      <c r="W17079" s="276"/>
    </row>
    <row r="17080" spans="19:23">
      <c r="S17080" s="275"/>
      <c r="T17080" s="274"/>
      <c r="W17080" s="276"/>
    </row>
    <row r="17081" spans="19:23">
      <c r="S17081" s="275"/>
      <c r="T17081" s="274"/>
      <c r="W17081" s="276"/>
    </row>
    <row r="17082" spans="19:23">
      <c r="S17082" s="275"/>
      <c r="T17082" s="274"/>
      <c r="W17082" s="276"/>
    </row>
    <row r="17083" spans="19:23">
      <c r="S17083" s="275"/>
      <c r="T17083" s="274"/>
      <c r="W17083" s="276"/>
    </row>
    <row r="17084" spans="19:23">
      <c r="S17084" s="275"/>
      <c r="T17084" s="274"/>
      <c r="W17084" s="276"/>
    </row>
    <row r="17085" spans="19:23">
      <c r="S17085" s="275"/>
      <c r="T17085" s="274"/>
      <c r="W17085" s="276"/>
    </row>
    <row r="17086" spans="19:23">
      <c r="S17086" s="275"/>
      <c r="T17086" s="274"/>
      <c r="W17086" s="276"/>
    </row>
    <row r="17087" spans="19:23">
      <c r="S17087" s="275"/>
      <c r="T17087" s="274"/>
      <c r="W17087" s="276"/>
    </row>
    <row r="17088" spans="19:23">
      <c r="S17088" s="275"/>
      <c r="T17088" s="274"/>
      <c r="W17088" s="276"/>
    </row>
    <row r="17089" spans="19:23">
      <c r="S17089" s="275"/>
      <c r="T17089" s="274"/>
      <c r="W17089" s="276"/>
    </row>
    <row r="17090" spans="19:23">
      <c r="S17090" s="275"/>
      <c r="T17090" s="274"/>
      <c r="W17090" s="276"/>
    </row>
    <row r="17091" spans="19:23">
      <c r="S17091" s="275"/>
      <c r="T17091" s="274"/>
      <c r="W17091" s="276"/>
    </row>
    <row r="17092" spans="19:23">
      <c r="S17092" s="275"/>
      <c r="T17092" s="274"/>
      <c r="W17092" s="276"/>
    </row>
    <row r="17093" spans="19:23">
      <c r="S17093" s="275"/>
      <c r="T17093" s="274"/>
      <c r="W17093" s="276"/>
    </row>
    <row r="17094" spans="19:23">
      <c r="S17094" s="275"/>
      <c r="T17094" s="274"/>
      <c r="W17094" s="276"/>
    </row>
    <row r="17095" spans="19:23">
      <c r="S17095" s="275"/>
      <c r="T17095" s="274"/>
      <c r="W17095" s="276"/>
    </row>
    <row r="17096" spans="19:23">
      <c r="S17096" s="275"/>
      <c r="T17096" s="274"/>
      <c r="W17096" s="276"/>
    </row>
    <row r="17097" spans="19:23">
      <c r="S17097" s="275"/>
      <c r="T17097" s="274"/>
      <c r="W17097" s="276"/>
    </row>
    <row r="17098" spans="19:23">
      <c r="S17098" s="275"/>
      <c r="T17098" s="274"/>
      <c r="W17098" s="276"/>
    </row>
    <row r="17099" spans="19:23">
      <c r="S17099" s="275"/>
      <c r="T17099" s="274"/>
      <c r="W17099" s="276"/>
    </row>
    <row r="17100" spans="19:23">
      <c r="S17100" s="275"/>
      <c r="T17100" s="274"/>
      <c r="W17100" s="276"/>
    </row>
    <row r="17101" spans="19:23">
      <c r="S17101" s="275"/>
      <c r="T17101" s="274"/>
      <c r="W17101" s="276"/>
    </row>
    <row r="17102" spans="19:23">
      <c r="S17102" s="275"/>
      <c r="T17102" s="274"/>
      <c r="W17102" s="276"/>
    </row>
    <row r="17103" spans="19:23">
      <c r="S17103" s="275"/>
      <c r="T17103" s="274"/>
      <c r="W17103" s="276"/>
    </row>
    <row r="17104" spans="19:23">
      <c r="S17104" s="275"/>
      <c r="T17104" s="274"/>
      <c r="W17104" s="276"/>
    </row>
    <row r="17105" spans="19:23">
      <c r="S17105" s="275"/>
      <c r="T17105" s="274"/>
      <c r="W17105" s="276"/>
    </row>
    <row r="17106" spans="19:23">
      <c r="S17106" s="275"/>
      <c r="T17106" s="274"/>
      <c r="W17106" s="276"/>
    </row>
    <row r="17107" spans="19:23">
      <c r="S17107" s="275"/>
      <c r="T17107" s="274"/>
      <c r="W17107" s="276"/>
    </row>
    <row r="17108" spans="19:23">
      <c r="S17108" s="275"/>
      <c r="T17108" s="274"/>
      <c r="W17108" s="276"/>
    </row>
    <row r="17109" spans="19:23">
      <c r="S17109" s="275"/>
      <c r="T17109" s="274"/>
      <c r="W17109" s="276"/>
    </row>
    <row r="17110" spans="19:23">
      <c r="S17110" s="275"/>
      <c r="T17110" s="274"/>
      <c r="W17110" s="276"/>
    </row>
    <row r="17111" spans="19:23">
      <c r="S17111" s="275"/>
      <c r="T17111" s="274"/>
      <c r="W17111" s="276"/>
    </row>
    <row r="17112" spans="19:23">
      <c r="S17112" s="275"/>
      <c r="T17112" s="274"/>
      <c r="W17112" s="276"/>
    </row>
    <row r="17113" spans="19:23">
      <c r="S17113" s="275"/>
      <c r="T17113" s="274"/>
      <c r="W17113" s="276"/>
    </row>
    <row r="17114" spans="19:23">
      <c r="S17114" s="275"/>
      <c r="T17114" s="274"/>
      <c r="W17114" s="276"/>
    </row>
    <row r="17115" spans="19:23">
      <c r="S17115" s="275"/>
      <c r="T17115" s="274"/>
      <c r="W17115" s="276"/>
    </row>
    <row r="17116" spans="19:23">
      <c r="S17116" s="275"/>
      <c r="T17116" s="274"/>
      <c r="W17116" s="276"/>
    </row>
    <row r="17117" spans="19:23">
      <c r="S17117" s="275"/>
      <c r="T17117" s="274"/>
      <c r="W17117" s="276"/>
    </row>
    <row r="17118" spans="19:23">
      <c r="S17118" s="275"/>
      <c r="T17118" s="274"/>
      <c r="W17118" s="276"/>
    </row>
    <row r="17119" spans="19:23">
      <c r="S17119" s="275"/>
      <c r="T17119" s="274"/>
      <c r="W17119" s="276"/>
    </row>
    <row r="17120" spans="19:23">
      <c r="S17120" s="275"/>
      <c r="T17120" s="274"/>
      <c r="W17120" s="276"/>
    </row>
    <row r="17121" spans="19:23">
      <c r="S17121" s="275"/>
      <c r="T17121" s="274"/>
      <c r="W17121" s="276"/>
    </row>
    <row r="17122" spans="19:23">
      <c r="S17122" s="275"/>
      <c r="T17122" s="274"/>
      <c r="W17122" s="276"/>
    </row>
    <row r="17123" spans="19:23">
      <c r="S17123" s="275"/>
      <c r="T17123" s="274"/>
      <c r="W17123" s="276"/>
    </row>
    <row r="17124" spans="19:23">
      <c r="S17124" s="275"/>
      <c r="T17124" s="274"/>
      <c r="W17124" s="276"/>
    </row>
    <row r="17125" spans="19:23">
      <c r="S17125" s="275"/>
      <c r="T17125" s="274"/>
      <c r="W17125" s="276"/>
    </row>
    <row r="17126" spans="19:23">
      <c r="S17126" s="275"/>
      <c r="T17126" s="274"/>
      <c r="W17126" s="276"/>
    </row>
    <row r="17127" spans="19:23">
      <c r="S17127" s="275"/>
      <c r="T17127" s="274"/>
      <c r="W17127" s="276"/>
    </row>
    <row r="17128" spans="19:23">
      <c r="S17128" s="275"/>
      <c r="T17128" s="274"/>
      <c r="W17128" s="276"/>
    </row>
    <row r="17129" spans="19:23">
      <c r="S17129" s="275"/>
      <c r="T17129" s="274"/>
      <c r="W17129" s="276"/>
    </row>
    <row r="17130" spans="19:23">
      <c r="S17130" s="275"/>
      <c r="T17130" s="274"/>
      <c r="W17130" s="276"/>
    </row>
    <row r="17131" spans="19:23">
      <c r="S17131" s="275"/>
      <c r="T17131" s="274"/>
      <c r="W17131" s="276"/>
    </row>
    <row r="17132" spans="19:23">
      <c r="S17132" s="275"/>
      <c r="T17132" s="274"/>
      <c r="W17132" s="276"/>
    </row>
    <row r="17133" spans="19:23">
      <c r="S17133" s="275"/>
      <c r="T17133" s="274"/>
      <c r="W17133" s="276"/>
    </row>
    <row r="17134" spans="19:23">
      <c r="S17134" s="275"/>
      <c r="T17134" s="274"/>
      <c r="W17134" s="276"/>
    </row>
    <row r="17135" spans="19:23">
      <c r="S17135" s="275"/>
      <c r="T17135" s="274"/>
      <c r="W17135" s="276"/>
    </row>
    <row r="17136" spans="19:23">
      <c r="S17136" s="275"/>
      <c r="T17136" s="274"/>
      <c r="W17136" s="276"/>
    </row>
    <row r="17137" spans="19:23">
      <c r="S17137" s="275"/>
      <c r="T17137" s="274"/>
      <c r="W17137" s="276"/>
    </row>
    <row r="17138" spans="19:23">
      <c r="S17138" s="275"/>
      <c r="T17138" s="274"/>
      <c r="W17138" s="276"/>
    </row>
    <row r="17139" spans="19:23">
      <c r="S17139" s="275"/>
      <c r="T17139" s="274"/>
      <c r="W17139" s="276"/>
    </row>
    <row r="17140" spans="19:23">
      <c r="S17140" s="275"/>
      <c r="T17140" s="274"/>
      <c r="W17140" s="276"/>
    </row>
    <row r="17141" spans="19:23">
      <c r="S17141" s="275"/>
      <c r="T17141" s="274"/>
      <c r="W17141" s="276"/>
    </row>
    <row r="17142" spans="19:23">
      <c r="S17142" s="275"/>
      <c r="T17142" s="274"/>
      <c r="W17142" s="276"/>
    </row>
    <row r="17143" spans="19:23">
      <c r="S17143" s="275"/>
      <c r="T17143" s="274"/>
      <c r="W17143" s="276"/>
    </row>
    <row r="17144" spans="19:23">
      <c r="S17144" s="275"/>
      <c r="T17144" s="274"/>
      <c r="W17144" s="276"/>
    </row>
    <row r="17145" spans="19:23">
      <c r="S17145" s="275"/>
      <c r="T17145" s="274"/>
      <c r="W17145" s="276"/>
    </row>
    <row r="17146" spans="19:23">
      <c r="S17146" s="275"/>
      <c r="T17146" s="274"/>
      <c r="W17146" s="276"/>
    </row>
    <row r="17147" spans="19:23">
      <c r="S17147" s="275"/>
      <c r="T17147" s="274"/>
      <c r="W17147" s="276"/>
    </row>
    <row r="17148" spans="19:23">
      <c r="S17148" s="275"/>
      <c r="T17148" s="274"/>
      <c r="W17148" s="276"/>
    </row>
    <row r="17149" spans="19:23">
      <c r="S17149" s="275"/>
      <c r="T17149" s="274"/>
      <c r="W17149" s="276"/>
    </row>
    <row r="17150" spans="19:23">
      <c r="S17150" s="275"/>
      <c r="T17150" s="274"/>
      <c r="W17150" s="276"/>
    </row>
    <row r="17151" spans="19:23">
      <c r="S17151" s="275"/>
      <c r="T17151" s="274"/>
      <c r="W17151" s="276"/>
    </row>
    <row r="17152" spans="19:23">
      <c r="S17152" s="275"/>
      <c r="T17152" s="274"/>
      <c r="W17152" s="276"/>
    </row>
    <row r="17153" spans="19:23">
      <c r="S17153" s="275"/>
      <c r="T17153" s="274"/>
      <c r="W17153" s="276"/>
    </row>
    <row r="17154" spans="19:23">
      <c r="S17154" s="275"/>
      <c r="T17154" s="274"/>
      <c r="W17154" s="276"/>
    </row>
    <row r="17155" spans="19:23">
      <c r="S17155" s="275"/>
      <c r="T17155" s="274"/>
      <c r="W17155" s="276"/>
    </row>
    <row r="17156" spans="19:23">
      <c r="S17156" s="275"/>
      <c r="T17156" s="274"/>
      <c r="W17156" s="276"/>
    </row>
    <row r="17157" spans="19:23">
      <c r="S17157" s="275"/>
      <c r="T17157" s="274"/>
      <c r="W17157" s="276"/>
    </row>
    <row r="17158" spans="19:23">
      <c r="S17158" s="275"/>
      <c r="T17158" s="274"/>
      <c r="W17158" s="276"/>
    </row>
    <row r="17159" spans="19:23">
      <c r="S17159" s="275"/>
      <c r="T17159" s="274"/>
      <c r="W17159" s="276"/>
    </row>
    <row r="17160" spans="19:23">
      <c r="S17160" s="275"/>
      <c r="T17160" s="274"/>
      <c r="W17160" s="276"/>
    </row>
    <row r="17161" spans="19:23">
      <c r="S17161" s="275"/>
      <c r="T17161" s="274"/>
      <c r="W17161" s="276"/>
    </row>
    <row r="17162" spans="19:23">
      <c r="S17162" s="275"/>
      <c r="T17162" s="274"/>
      <c r="W17162" s="276"/>
    </row>
    <row r="17163" spans="19:23">
      <c r="S17163" s="275"/>
      <c r="T17163" s="274"/>
      <c r="W17163" s="276"/>
    </row>
    <row r="17164" spans="19:23">
      <c r="S17164" s="275"/>
      <c r="T17164" s="274"/>
      <c r="W17164" s="276"/>
    </row>
    <row r="17165" spans="19:23">
      <c r="S17165" s="275"/>
      <c r="T17165" s="274"/>
      <c r="W17165" s="276"/>
    </row>
    <row r="17166" spans="19:23">
      <c r="S17166" s="275"/>
      <c r="T17166" s="274"/>
      <c r="W17166" s="276"/>
    </row>
    <row r="17167" spans="19:23">
      <c r="S17167" s="275"/>
      <c r="T17167" s="274"/>
      <c r="W17167" s="276"/>
    </row>
    <row r="17168" spans="19:23">
      <c r="S17168" s="275"/>
      <c r="T17168" s="274"/>
      <c r="W17168" s="276"/>
    </row>
    <row r="17169" spans="19:23">
      <c r="S17169" s="275"/>
      <c r="T17169" s="274"/>
      <c r="W17169" s="276"/>
    </row>
    <row r="17170" spans="19:23">
      <c r="S17170" s="275"/>
      <c r="T17170" s="274"/>
      <c r="W17170" s="276"/>
    </row>
    <row r="17171" spans="19:23">
      <c r="S17171" s="275"/>
      <c r="T17171" s="274"/>
      <c r="W17171" s="276"/>
    </row>
    <row r="17172" spans="19:23">
      <c r="S17172" s="275"/>
      <c r="T17172" s="274"/>
      <c r="W17172" s="276"/>
    </row>
    <row r="17173" spans="19:23">
      <c r="S17173" s="275"/>
      <c r="T17173" s="274"/>
      <c r="W17173" s="276"/>
    </row>
    <row r="17174" spans="19:23">
      <c r="S17174" s="275"/>
      <c r="T17174" s="274"/>
      <c r="W17174" s="276"/>
    </row>
    <row r="17175" spans="19:23">
      <c r="S17175" s="275"/>
      <c r="T17175" s="274"/>
      <c r="W17175" s="276"/>
    </row>
    <row r="17176" spans="19:23">
      <c r="S17176" s="275"/>
      <c r="T17176" s="274"/>
      <c r="W17176" s="276"/>
    </row>
    <row r="17177" spans="19:23">
      <c r="S17177" s="275"/>
      <c r="T17177" s="274"/>
      <c r="W17177" s="276"/>
    </row>
    <row r="17178" spans="19:23">
      <c r="S17178" s="275"/>
      <c r="T17178" s="274"/>
      <c r="W17178" s="276"/>
    </row>
    <row r="17179" spans="19:23">
      <c r="S17179" s="275"/>
      <c r="T17179" s="274"/>
      <c r="W17179" s="276"/>
    </row>
    <row r="17180" spans="19:23">
      <c r="S17180" s="275"/>
      <c r="T17180" s="274"/>
      <c r="W17180" s="276"/>
    </row>
    <row r="17181" spans="19:23">
      <c r="S17181" s="275"/>
      <c r="T17181" s="274"/>
      <c r="W17181" s="276"/>
    </row>
    <row r="17182" spans="19:23">
      <c r="S17182" s="275"/>
      <c r="T17182" s="274"/>
      <c r="W17182" s="276"/>
    </row>
    <row r="17183" spans="19:23">
      <c r="S17183" s="275"/>
      <c r="T17183" s="274"/>
      <c r="W17183" s="276"/>
    </row>
    <row r="17184" spans="19:23">
      <c r="S17184" s="275"/>
      <c r="T17184" s="274"/>
      <c r="W17184" s="276"/>
    </row>
    <row r="17185" spans="19:23">
      <c r="S17185" s="275"/>
      <c r="T17185" s="274"/>
      <c r="W17185" s="276"/>
    </row>
    <row r="17186" spans="19:23">
      <c r="S17186" s="275"/>
      <c r="T17186" s="274"/>
      <c r="W17186" s="276"/>
    </row>
    <row r="17187" spans="19:23">
      <c r="S17187" s="275"/>
      <c r="T17187" s="274"/>
      <c r="W17187" s="276"/>
    </row>
    <row r="17188" spans="19:23">
      <c r="S17188" s="275"/>
      <c r="T17188" s="274"/>
      <c r="W17188" s="276"/>
    </row>
    <row r="17189" spans="19:23">
      <c r="S17189" s="275"/>
      <c r="T17189" s="274"/>
      <c r="W17189" s="276"/>
    </row>
    <row r="17190" spans="19:23">
      <c r="S17190" s="275"/>
      <c r="T17190" s="274"/>
      <c r="W17190" s="276"/>
    </row>
    <row r="17191" spans="19:23">
      <c r="S17191" s="275"/>
      <c r="T17191" s="274"/>
      <c r="W17191" s="276"/>
    </row>
    <row r="17192" spans="19:23">
      <c r="S17192" s="275"/>
      <c r="T17192" s="274"/>
      <c r="W17192" s="276"/>
    </row>
    <row r="17193" spans="19:23">
      <c r="S17193" s="275"/>
      <c r="T17193" s="274"/>
      <c r="W17193" s="276"/>
    </row>
    <row r="17194" spans="19:23">
      <c r="S17194" s="275"/>
      <c r="T17194" s="274"/>
      <c r="W17194" s="276"/>
    </row>
    <row r="17195" spans="19:23">
      <c r="S17195" s="275"/>
      <c r="T17195" s="274"/>
      <c r="W17195" s="276"/>
    </row>
    <row r="17196" spans="19:23">
      <c r="S17196" s="275"/>
      <c r="T17196" s="274"/>
      <c r="W17196" s="276"/>
    </row>
    <row r="17197" spans="19:23">
      <c r="S17197" s="275"/>
      <c r="T17197" s="274"/>
      <c r="W17197" s="276"/>
    </row>
    <row r="17198" spans="19:23">
      <c r="S17198" s="275"/>
      <c r="T17198" s="274"/>
      <c r="W17198" s="276"/>
    </row>
    <row r="17199" spans="19:23">
      <c r="S17199" s="275"/>
      <c r="T17199" s="274"/>
      <c r="W17199" s="276"/>
    </row>
    <row r="17200" spans="19:23">
      <c r="S17200" s="275"/>
      <c r="T17200" s="274"/>
      <c r="W17200" s="276"/>
    </row>
    <row r="17201" spans="19:23">
      <c r="S17201" s="275"/>
      <c r="T17201" s="274"/>
      <c r="W17201" s="276"/>
    </row>
    <row r="17202" spans="19:23">
      <c r="S17202" s="275"/>
      <c r="T17202" s="274"/>
      <c r="W17202" s="276"/>
    </row>
    <row r="17203" spans="19:23">
      <c r="S17203" s="275"/>
      <c r="T17203" s="274"/>
      <c r="W17203" s="276"/>
    </row>
    <row r="17204" spans="19:23">
      <c r="S17204" s="275"/>
      <c r="T17204" s="274"/>
      <c r="W17204" s="276"/>
    </row>
    <row r="17205" spans="19:23">
      <c r="S17205" s="275"/>
      <c r="T17205" s="274"/>
      <c r="W17205" s="276"/>
    </row>
    <row r="17206" spans="19:23">
      <c r="S17206" s="275"/>
      <c r="T17206" s="274"/>
      <c r="W17206" s="276"/>
    </row>
    <row r="17207" spans="19:23">
      <c r="S17207" s="275"/>
      <c r="T17207" s="274"/>
      <c r="W17207" s="276"/>
    </row>
    <row r="17208" spans="19:23">
      <c r="S17208" s="275"/>
      <c r="T17208" s="274"/>
      <c r="W17208" s="276"/>
    </row>
    <row r="17209" spans="19:23">
      <c r="S17209" s="275"/>
      <c r="T17209" s="274"/>
      <c r="W17209" s="276"/>
    </row>
    <row r="17210" spans="19:23">
      <c r="S17210" s="275"/>
      <c r="T17210" s="274"/>
      <c r="W17210" s="276"/>
    </row>
    <row r="17211" spans="19:23">
      <c r="S17211" s="275"/>
      <c r="T17211" s="274"/>
      <c r="W17211" s="276"/>
    </row>
    <row r="17212" spans="19:23">
      <c r="S17212" s="275"/>
      <c r="T17212" s="274"/>
      <c r="W17212" s="276"/>
    </row>
    <row r="17213" spans="19:23">
      <c r="S17213" s="275"/>
      <c r="T17213" s="274"/>
      <c r="W17213" s="276"/>
    </row>
    <row r="17214" spans="19:23">
      <c r="S17214" s="275"/>
      <c r="T17214" s="274"/>
      <c r="W17214" s="276"/>
    </row>
    <row r="17215" spans="19:23">
      <c r="S17215" s="275"/>
      <c r="T17215" s="274"/>
      <c r="W17215" s="276"/>
    </row>
    <row r="17216" spans="19:23">
      <c r="S17216" s="275"/>
      <c r="T17216" s="274"/>
      <c r="W17216" s="276"/>
    </row>
    <row r="17217" spans="19:23">
      <c r="S17217" s="275"/>
      <c r="T17217" s="274"/>
      <c r="W17217" s="276"/>
    </row>
    <row r="17218" spans="19:23">
      <c r="S17218" s="275"/>
      <c r="T17218" s="274"/>
      <c r="W17218" s="276"/>
    </row>
    <row r="17219" spans="19:23">
      <c r="S17219" s="275"/>
      <c r="T17219" s="274"/>
      <c r="W17219" s="276"/>
    </row>
    <row r="17220" spans="19:23">
      <c r="S17220" s="275"/>
      <c r="T17220" s="274"/>
      <c r="W17220" s="276"/>
    </row>
    <row r="17221" spans="19:23">
      <c r="S17221" s="275"/>
      <c r="T17221" s="274"/>
      <c r="W17221" s="276"/>
    </row>
    <row r="17222" spans="19:23">
      <c r="S17222" s="275"/>
      <c r="T17222" s="274"/>
      <c r="W17222" s="276"/>
    </row>
    <row r="17223" spans="19:23">
      <c r="S17223" s="275"/>
      <c r="T17223" s="274"/>
      <c r="W17223" s="276"/>
    </row>
    <row r="17224" spans="19:23">
      <c r="S17224" s="275"/>
      <c r="T17224" s="274"/>
      <c r="W17224" s="276"/>
    </row>
    <row r="17225" spans="19:23">
      <c r="S17225" s="275"/>
      <c r="T17225" s="274"/>
      <c r="W17225" s="276"/>
    </row>
    <row r="17226" spans="19:23">
      <c r="S17226" s="275"/>
      <c r="T17226" s="274"/>
      <c r="W17226" s="276"/>
    </row>
    <row r="17227" spans="19:23">
      <c r="S17227" s="275"/>
      <c r="T17227" s="274"/>
      <c r="W17227" s="276"/>
    </row>
    <row r="17228" spans="19:23">
      <c r="S17228" s="275"/>
      <c r="T17228" s="274"/>
      <c r="W17228" s="276"/>
    </row>
    <row r="17229" spans="19:23">
      <c r="S17229" s="275"/>
      <c r="T17229" s="274"/>
      <c r="W17229" s="276"/>
    </row>
    <row r="17230" spans="19:23">
      <c r="S17230" s="275"/>
      <c r="T17230" s="274"/>
      <c r="W17230" s="276"/>
    </row>
    <row r="17231" spans="19:23">
      <c r="S17231" s="275"/>
      <c r="T17231" s="274"/>
      <c r="W17231" s="276"/>
    </row>
    <row r="17232" spans="19:23">
      <c r="S17232" s="275"/>
      <c r="T17232" s="274"/>
      <c r="W17232" s="276"/>
    </row>
    <row r="17233" spans="19:23">
      <c r="S17233" s="275"/>
      <c r="T17233" s="274"/>
      <c r="W17233" s="276"/>
    </row>
    <row r="17234" spans="19:23">
      <c r="S17234" s="275"/>
      <c r="T17234" s="274"/>
      <c r="W17234" s="276"/>
    </row>
    <row r="17235" spans="19:23">
      <c r="S17235" s="275"/>
      <c r="T17235" s="274"/>
      <c r="W17235" s="276"/>
    </row>
    <row r="17236" spans="19:23">
      <c r="S17236" s="275"/>
      <c r="T17236" s="274"/>
      <c r="W17236" s="276"/>
    </row>
    <row r="17237" spans="19:23">
      <c r="S17237" s="275"/>
      <c r="T17237" s="274"/>
      <c r="W17237" s="276"/>
    </row>
    <row r="17238" spans="19:23">
      <c r="S17238" s="275"/>
      <c r="T17238" s="274"/>
      <c r="W17238" s="276"/>
    </row>
    <row r="17239" spans="19:23">
      <c r="S17239" s="275"/>
      <c r="T17239" s="274"/>
      <c r="W17239" s="276"/>
    </row>
    <row r="17240" spans="19:23">
      <c r="S17240" s="275"/>
      <c r="T17240" s="274"/>
      <c r="W17240" s="276"/>
    </row>
    <row r="17241" spans="19:23">
      <c r="S17241" s="275"/>
      <c r="T17241" s="274"/>
      <c r="W17241" s="276"/>
    </row>
    <row r="17242" spans="19:23">
      <c r="S17242" s="275"/>
      <c r="T17242" s="274"/>
      <c r="W17242" s="276"/>
    </row>
    <row r="17243" spans="19:23">
      <c r="S17243" s="275"/>
      <c r="T17243" s="274"/>
      <c r="W17243" s="276"/>
    </row>
    <row r="17244" spans="19:23">
      <c r="S17244" s="275"/>
      <c r="T17244" s="274"/>
      <c r="W17244" s="276"/>
    </row>
    <row r="17245" spans="19:23">
      <c r="S17245" s="275"/>
      <c r="T17245" s="274"/>
      <c r="W17245" s="276"/>
    </row>
    <row r="17246" spans="19:23">
      <c r="S17246" s="275"/>
      <c r="T17246" s="274"/>
      <c r="W17246" s="276"/>
    </row>
    <row r="17247" spans="19:23">
      <c r="S17247" s="275"/>
      <c r="T17247" s="274"/>
      <c r="W17247" s="276"/>
    </row>
    <row r="17248" spans="19:23">
      <c r="S17248" s="275"/>
      <c r="T17248" s="274"/>
      <c r="W17248" s="276"/>
    </row>
    <row r="17249" spans="19:23">
      <c r="S17249" s="275"/>
      <c r="T17249" s="274"/>
      <c r="W17249" s="276"/>
    </row>
    <row r="17250" spans="19:23">
      <c r="S17250" s="275"/>
      <c r="T17250" s="274"/>
      <c r="W17250" s="276"/>
    </row>
    <row r="17251" spans="19:23">
      <c r="S17251" s="275"/>
      <c r="T17251" s="274"/>
      <c r="W17251" s="276"/>
    </row>
    <row r="17252" spans="19:23">
      <c r="S17252" s="275"/>
      <c r="T17252" s="274"/>
      <c r="W17252" s="276"/>
    </row>
    <row r="17253" spans="19:23">
      <c r="S17253" s="275"/>
      <c r="T17253" s="274"/>
      <c r="W17253" s="276"/>
    </row>
    <row r="17254" spans="19:23">
      <c r="S17254" s="275"/>
      <c r="T17254" s="274"/>
      <c r="W17254" s="276"/>
    </row>
    <row r="17255" spans="19:23">
      <c r="S17255" s="275"/>
      <c r="T17255" s="274"/>
      <c r="W17255" s="276"/>
    </row>
    <row r="17256" spans="19:23">
      <c r="S17256" s="275"/>
      <c r="T17256" s="274"/>
      <c r="W17256" s="276"/>
    </row>
    <row r="17257" spans="19:23">
      <c r="S17257" s="275"/>
      <c r="T17257" s="274"/>
      <c r="W17257" s="276"/>
    </row>
    <row r="17258" spans="19:23">
      <c r="S17258" s="275"/>
      <c r="T17258" s="274"/>
      <c r="W17258" s="276"/>
    </row>
    <row r="17259" spans="19:23">
      <c r="S17259" s="275"/>
      <c r="T17259" s="274"/>
      <c r="W17259" s="276"/>
    </row>
    <row r="17260" spans="19:23">
      <c r="S17260" s="275"/>
      <c r="T17260" s="274"/>
      <c r="W17260" s="276"/>
    </row>
    <row r="17261" spans="19:23">
      <c r="S17261" s="275"/>
      <c r="T17261" s="274"/>
      <c r="W17261" s="276"/>
    </row>
    <row r="17262" spans="19:23">
      <c r="S17262" s="275"/>
      <c r="T17262" s="274"/>
      <c r="W17262" s="276"/>
    </row>
    <row r="17263" spans="19:23">
      <c r="S17263" s="275"/>
      <c r="T17263" s="274"/>
      <c r="W17263" s="276"/>
    </row>
    <row r="17264" spans="19:23">
      <c r="S17264" s="275"/>
      <c r="T17264" s="274"/>
      <c r="W17264" s="276"/>
    </row>
    <row r="17265" spans="19:23">
      <c r="S17265" s="275"/>
      <c r="T17265" s="274"/>
      <c r="W17265" s="276"/>
    </row>
    <row r="17266" spans="19:23">
      <c r="S17266" s="275"/>
      <c r="T17266" s="274"/>
      <c r="W17266" s="276"/>
    </row>
    <row r="17267" spans="19:23">
      <c r="S17267" s="275"/>
      <c r="T17267" s="274"/>
      <c r="W17267" s="276"/>
    </row>
    <row r="17268" spans="19:23">
      <c r="S17268" s="275"/>
      <c r="T17268" s="274"/>
      <c r="W17268" s="276"/>
    </row>
    <row r="17269" spans="19:23">
      <c r="S17269" s="275"/>
      <c r="T17269" s="274"/>
      <c r="W17269" s="276"/>
    </row>
    <row r="17270" spans="19:23">
      <c r="S17270" s="275"/>
      <c r="T17270" s="274"/>
      <c r="W17270" s="276"/>
    </row>
    <row r="17271" spans="19:23">
      <c r="S17271" s="275"/>
      <c r="T17271" s="274"/>
      <c r="W17271" s="276"/>
    </row>
    <row r="17272" spans="19:23">
      <c r="S17272" s="275"/>
      <c r="T17272" s="274"/>
      <c r="W17272" s="276"/>
    </row>
    <row r="17273" spans="19:23">
      <c r="S17273" s="275"/>
      <c r="T17273" s="274"/>
      <c r="W17273" s="276"/>
    </row>
    <row r="17274" spans="19:23">
      <c r="S17274" s="275"/>
      <c r="T17274" s="274"/>
      <c r="W17274" s="276"/>
    </row>
    <row r="17275" spans="19:23">
      <c r="S17275" s="275"/>
      <c r="T17275" s="274"/>
      <c r="W17275" s="276"/>
    </row>
    <row r="17276" spans="19:23">
      <c r="S17276" s="275"/>
      <c r="T17276" s="274"/>
      <c r="W17276" s="276"/>
    </row>
    <row r="17277" spans="19:23">
      <c r="S17277" s="275"/>
      <c r="T17277" s="274"/>
      <c r="W17277" s="276"/>
    </row>
    <row r="17278" spans="19:23">
      <c r="S17278" s="275"/>
      <c r="T17278" s="274"/>
      <c r="W17278" s="276"/>
    </row>
    <row r="17279" spans="19:23">
      <c r="S17279" s="275"/>
      <c r="T17279" s="274"/>
      <c r="W17279" s="276"/>
    </row>
    <row r="17280" spans="19:23">
      <c r="S17280" s="275"/>
      <c r="T17280" s="274"/>
      <c r="W17280" s="276"/>
    </row>
    <row r="17281" spans="19:23">
      <c r="S17281" s="275"/>
      <c r="T17281" s="274"/>
      <c r="W17281" s="276"/>
    </row>
    <row r="17282" spans="19:23">
      <c r="S17282" s="275"/>
      <c r="T17282" s="274"/>
      <c r="W17282" s="276"/>
    </row>
    <row r="17283" spans="19:23">
      <c r="S17283" s="275"/>
      <c r="T17283" s="274"/>
      <c r="W17283" s="276"/>
    </row>
    <row r="17284" spans="19:23">
      <c r="S17284" s="275"/>
      <c r="T17284" s="274"/>
      <c r="W17284" s="276"/>
    </row>
    <row r="17285" spans="19:23">
      <c r="S17285" s="275"/>
      <c r="T17285" s="274"/>
      <c r="W17285" s="276"/>
    </row>
    <row r="17286" spans="19:23">
      <c r="S17286" s="275"/>
      <c r="T17286" s="274"/>
      <c r="W17286" s="276"/>
    </row>
    <row r="17287" spans="19:23">
      <c r="S17287" s="275"/>
      <c r="T17287" s="274"/>
      <c r="W17287" s="276"/>
    </row>
    <row r="17288" spans="19:23">
      <c r="S17288" s="275"/>
      <c r="T17288" s="274"/>
      <c r="W17288" s="276"/>
    </row>
    <row r="17289" spans="19:23">
      <c r="S17289" s="275"/>
      <c r="T17289" s="274"/>
      <c r="W17289" s="276"/>
    </row>
    <row r="17290" spans="19:23">
      <c r="S17290" s="275"/>
      <c r="T17290" s="274"/>
      <c r="W17290" s="276"/>
    </row>
    <row r="17291" spans="19:23">
      <c r="S17291" s="275"/>
      <c r="T17291" s="274"/>
      <c r="W17291" s="276"/>
    </row>
    <row r="17292" spans="19:23">
      <c r="S17292" s="275"/>
      <c r="T17292" s="274"/>
      <c r="W17292" s="276"/>
    </row>
    <row r="17293" spans="19:23">
      <c r="S17293" s="275"/>
      <c r="T17293" s="274"/>
      <c r="W17293" s="276"/>
    </row>
    <row r="17294" spans="19:23">
      <c r="S17294" s="275"/>
      <c r="T17294" s="274"/>
      <c r="W17294" s="276"/>
    </row>
    <row r="17295" spans="19:23">
      <c r="S17295" s="275"/>
      <c r="T17295" s="274"/>
      <c r="W17295" s="276"/>
    </row>
    <row r="17296" spans="19:23">
      <c r="S17296" s="275"/>
      <c r="T17296" s="274"/>
      <c r="W17296" s="276"/>
    </row>
    <row r="17297" spans="19:23">
      <c r="S17297" s="275"/>
      <c r="T17297" s="274"/>
      <c r="W17297" s="276"/>
    </row>
    <row r="17298" spans="19:23">
      <c r="S17298" s="275"/>
      <c r="T17298" s="274"/>
      <c r="W17298" s="276"/>
    </row>
    <row r="17299" spans="19:23">
      <c r="S17299" s="275"/>
      <c r="T17299" s="274"/>
      <c r="W17299" s="276"/>
    </row>
    <row r="17300" spans="19:23">
      <c r="S17300" s="275"/>
      <c r="T17300" s="274"/>
      <c r="W17300" s="276"/>
    </row>
    <row r="17301" spans="19:23">
      <c r="S17301" s="275"/>
      <c r="T17301" s="274"/>
      <c r="W17301" s="276"/>
    </row>
    <row r="17302" spans="19:23">
      <c r="S17302" s="275"/>
      <c r="T17302" s="274"/>
      <c r="W17302" s="276"/>
    </row>
    <row r="17303" spans="19:23">
      <c r="S17303" s="275"/>
      <c r="T17303" s="274"/>
      <c r="W17303" s="276"/>
    </row>
    <row r="17304" spans="19:23">
      <c r="S17304" s="275"/>
      <c r="T17304" s="274"/>
      <c r="W17304" s="276"/>
    </row>
    <row r="17305" spans="19:23">
      <c r="S17305" s="275"/>
      <c r="T17305" s="274"/>
      <c r="W17305" s="276"/>
    </row>
    <row r="17306" spans="19:23">
      <c r="S17306" s="275"/>
      <c r="T17306" s="274"/>
      <c r="W17306" s="276"/>
    </row>
    <row r="17307" spans="19:23">
      <c r="S17307" s="275"/>
      <c r="T17307" s="274"/>
      <c r="W17307" s="276"/>
    </row>
    <row r="17308" spans="19:23">
      <c r="S17308" s="275"/>
      <c r="T17308" s="274"/>
      <c r="W17308" s="276"/>
    </row>
    <row r="17309" spans="19:23">
      <c r="S17309" s="275"/>
      <c r="T17309" s="274"/>
      <c r="W17309" s="276"/>
    </row>
    <row r="17310" spans="19:23">
      <c r="S17310" s="275"/>
      <c r="T17310" s="274"/>
      <c r="W17310" s="276"/>
    </row>
    <row r="17311" spans="19:23">
      <c r="S17311" s="275"/>
      <c r="T17311" s="274"/>
      <c r="W17311" s="276"/>
    </row>
    <row r="17312" spans="19:23">
      <c r="S17312" s="275"/>
      <c r="T17312" s="274"/>
      <c r="W17312" s="276"/>
    </row>
    <row r="17313" spans="19:23">
      <c r="S17313" s="275"/>
      <c r="T17313" s="274"/>
      <c r="W17313" s="276"/>
    </row>
    <row r="17314" spans="19:23">
      <c r="S17314" s="275"/>
      <c r="T17314" s="274"/>
      <c r="W17314" s="276"/>
    </row>
    <row r="17315" spans="19:23">
      <c r="S17315" s="275"/>
      <c r="T17315" s="274"/>
      <c r="W17315" s="276"/>
    </row>
    <row r="17316" spans="19:23">
      <c r="S17316" s="275"/>
      <c r="T17316" s="274"/>
      <c r="W17316" s="276"/>
    </row>
    <row r="17317" spans="19:23">
      <c r="S17317" s="275"/>
      <c r="T17317" s="274"/>
      <c r="W17317" s="276"/>
    </row>
    <row r="17318" spans="19:23">
      <c r="S17318" s="275"/>
      <c r="T17318" s="274"/>
      <c r="W17318" s="276"/>
    </row>
    <row r="17319" spans="19:23">
      <c r="S17319" s="275"/>
      <c r="T17319" s="274"/>
      <c r="W17319" s="276"/>
    </row>
    <row r="17320" spans="19:23">
      <c r="S17320" s="275"/>
      <c r="T17320" s="274"/>
      <c r="W17320" s="276"/>
    </row>
    <row r="17321" spans="19:23">
      <c r="S17321" s="275"/>
      <c r="T17321" s="274"/>
      <c r="W17321" s="276"/>
    </row>
    <row r="17322" spans="19:23">
      <c r="S17322" s="275"/>
      <c r="T17322" s="274"/>
      <c r="W17322" s="276"/>
    </row>
    <row r="17323" spans="19:23">
      <c r="S17323" s="275"/>
      <c r="T17323" s="274"/>
      <c r="W17323" s="276"/>
    </row>
    <row r="17324" spans="19:23">
      <c r="S17324" s="275"/>
      <c r="T17324" s="274"/>
      <c r="W17324" s="276"/>
    </row>
    <row r="17325" spans="19:23">
      <c r="S17325" s="275"/>
      <c r="T17325" s="274"/>
      <c r="W17325" s="276"/>
    </row>
    <row r="17326" spans="19:23">
      <c r="S17326" s="275"/>
      <c r="T17326" s="274"/>
      <c r="W17326" s="276"/>
    </row>
    <row r="17327" spans="19:23">
      <c r="S17327" s="275"/>
      <c r="T17327" s="274"/>
      <c r="W17327" s="276"/>
    </row>
    <row r="17328" spans="19:23">
      <c r="S17328" s="275"/>
      <c r="T17328" s="274"/>
      <c r="W17328" s="276"/>
    </row>
    <row r="17329" spans="19:23">
      <c r="S17329" s="275"/>
      <c r="T17329" s="274"/>
      <c r="W17329" s="276"/>
    </row>
    <row r="17330" spans="19:23">
      <c r="S17330" s="275"/>
      <c r="T17330" s="274"/>
      <c r="W17330" s="276"/>
    </row>
    <row r="17331" spans="19:23">
      <c r="S17331" s="275"/>
      <c r="T17331" s="274"/>
      <c r="W17331" s="276"/>
    </row>
    <row r="17332" spans="19:23">
      <c r="S17332" s="275"/>
      <c r="T17332" s="274"/>
      <c r="W17332" s="276"/>
    </row>
    <row r="17333" spans="19:23">
      <c r="S17333" s="275"/>
      <c r="T17333" s="274"/>
      <c r="W17333" s="276"/>
    </row>
    <row r="17334" spans="19:23">
      <c r="S17334" s="275"/>
      <c r="T17334" s="274"/>
      <c r="W17334" s="276"/>
    </row>
    <row r="17335" spans="19:23">
      <c r="S17335" s="275"/>
      <c r="T17335" s="274"/>
      <c r="W17335" s="276"/>
    </row>
    <row r="17336" spans="19:23">
      <c r="S17336" s="275"/>
      <c r="T17336" s="274"/>
      <c r="W17336" s="276"/>
    </row>
    <row r="17337" spans="19:23">
      <c r="S17337" s="275"/>
      <c r="T17337" s="274"/>
      <c r="W17337" s="276"/>
    </row>
    <row r="17338" spans="19:23">
      <c r="S17338" s="275"/>
      <c r="T17338" s="274"/>
      <c r="W17338" s="276"/>
    </row>
    <row r="17339" spans="19:23">
      <c r="S17339" s="275"/>
      <c r="T17339" s="274"/>
      <c r="W17339" s="276"/>
    </row>
    <row r="17340" spans="19:23">
      <c r="S17340" s="275"/>
      <c r="T17340" s="274"/>
      <c r="W17340" s="276"/>
    </row>
    <row r="17341" spans="19:23">
      <c r="S17341" s="275"/>
      <c r="T17341" s="274"/>
      <c r="W17341" s="276"/>
    </row>
    <row r="17342" spans="19:23">
      <c r="S17342" s="275"/>
      <c r="T17342" s="274"/>
      <c r="W17342" s="276"/>
    </row>
    <row r="17343" spans="19:23">
      <c r="S17343" s="275"/>
      <c r="T17343" s="274"/>
      <c r="W17343" s="276"/>
    </row>
    <row r="17344" spans="19:23">
      <c r="S17344" s="275"/>
      <c r="T17344" s="274"/>
      <c r="W17344" s="276"/>
    </row>
    <row r="17345" spans="19:23">
      <c r="S17345" s="275"/>
      <c r="T17345" s="274"/>
      <c r="W17345" s="276"/>
    </row>
    <row r="17346" spans="19:23">
      <c r="S17346" s="275"/>
      <c r="T17346" s="274"/>
      <c r="W17346" s="276"/>
    </row>
    <row r="17347" spans="19:23">
      <c r="S17347" s="275"/>
      <c r="T17347" s="274"/>
      <c r="W17347" s="276"/>
    </row>
    <row r="17348" spans="19:23">
      <c r="S17348" s="275"/>
      <c r="T17348" s="274"/>
      <c r="W17348" s="276"/>
    </row>
    <row r="17349" spans="19:23">
      <c r="S17349" s="275"/>
      <c r="T17349" s="274"/>
      <c r="W17349" s="276"/>
    </row>
    <row r="17350" spans="19:23">
      <c r="S17350" s="275"/>
      <c r="T17350" s="274"/>
      <c r="W17350" s="276"/>
    </row>
    <row r="17351" spans="19:23">
      <c r="S17351" s="275"/>
      <c r="T17351" s="274"/>
      <c r="W17351" s="276"/>
    </row>
    <row r="17352" spans="19:23">
      <c r="S17352" s="275"/>
      <c r="T17352" s="274"/>
      <c r="W17352" s="276"/>
    </row>
    <row r="17353" spans="19:23">
      <c r="S17353" s="275"/>
      <c r="T17353" s="274"/>
      <c r="W17353" s="276"/>
    </row>
    <row r="17354" spans="19:23">
      <c r="S17354" s="275"/>
      <c r="T17354" s="274"/>
      <c r="W17354" s="276"/>
    </row>
    <row r="17355" spans="19:23">
      <c r="S17355" s="275"/>
      <c r="T17355" s="274"/>
      <c r="W17355" s="276"/>
    </row>
    <row r="17356" spans="19:23">
      <c r="S17356" s="275"/>
      <c r="T17356" s="274"/>
      <c r="W17356" s="276"/>
    </row>
    <row r="17357" spans="19:23">
      <c r="S17357" s="275"/>
      <c r="T17357" s="274"/>
      <c r="W17357" s="276"/>
    </row>
    <row r="17358" spans="19:23">
      <c r="S17358" s="275"/>
      <c r="T17358" s="274"/>
      <c r="W17358" s="276"/>
    </row>
    <row r="17359" spans="19:23">
      <c r="S17359" s="275"/>
      <c r="T17359" s="274"/>
      <c r="W17359" s="276"/>
    </row>
    <row r="17360" spans="19:23">
      <c r="S17360" s="275"/>
      <c r="T17360" s="274"/>
      <c r="W17360" s="276"/>
    </row>
    <row r="17361" spans="19:23">
      <c r="S17361" s="275"/>
      <c r="T17361" s="274"/>
      <c r="W17361" s="276"/>
    </row>
    <row r="17362" spans="19:23">
      <c r="S17362" s="275"/>
      <c r="T17362" s="274"/>
      <c r="W17362" s="276"/>
    </row>
    <row r="17363" spans="19:23">
      <c r="S17363" s="275"/>
      <c r="T17363" s="274"/>
      <c r="W17363" s="276"/>
    </row>
    <row r="17364" spans="19:23">
      <c r="S17364" s="275"/>
      <c r="T17364" s="274"/>
      <c r="W17364" s="276"/>
    </row>
    <row r="17365" spans="19:23">
      <c r="S17365" s="275"/>
      <c r="T17365" s="274"/>
      <c r="W17365" s="276"/>
    </row>
    <row r="17366" spans="19:23">
      <c r="S17366" s="275"/>
      <c r="T17366" s="274"/>
      <c r="W17366" s="276"/>
    </row>
    <row r="17367" spans="19:23">
      <c r="S17367" s="275"/>
      <c r="T17367" s="274"/>
      <c r="W17367" s="276"/>
    </row>
    <row r="17368" spans="19:23">
      <c r="S17368" s="275"/>
      <c r="T17368" s="274"/>
      <c r="W17368" s="276"/>
    </row>
    <row r="17369" spans="19:23">
      <c r="S17369" s="275"/>
      <c r="T17369" s="274"/>
      <c r="W17369" s="276"/>
    </row>
    <row r="17370" spans="19:23">
      <c r="S17370" s="275"/>
      <c r="T17370" s="274"/>
      <c r="W17370" s="276"/>
    </row>
    <row r="17371" spans="19:23">
      <c r="S17371" s="275"/>
      <c r="T17371" s="274"/>
      <c r="W17371" s="276"/>
    </row>
    <row r="17372" spans="19:23">
      <c r="S17372" s="275"/>
      <c r="T17372" s="274"/>
      <c r="W17372" s="276"/>
    </row>
    <row r="17373" spans="19:23">
      <c r="S17373" s="275"/>
      <c r="T17373" s="274"/>
      <c r="W17373" s="276"/>
    </row>
    <row r="17374" spans="19:23">
      <c r="S17374" s="275"/>
      <c r="T17374" s="274"/>
      <c r="W17374" s="276"/>
    </row>
    <row r="17375" spans="19:23">
      <c r="S17375" s="275"/>
      <c r="T17375" s="274"/>
      <c r="W17375" s="276"/>
    </row>
    <row r="17376" spans="19:23">
      <c r="S17376" s="275"/>
      <c r="T17376" s="274"/>
      <c r="W17376" s="276"/>
    </row>
    <row r="17377" spans="19:23">
      <c r="S17377" s="275"/>
      <c r="T17377" s="274"/>
      <c r="W17377" s="276"/>
    </row>
    <row r="17378" spans="19:23">
      <c r="S17378" s="275"/>
      <c r="T17378" s="274"/>
      <c r="W17378" s="276"/>
    </row>
    <row r="17379" spans="19:23">
      <c r="S17379" s="275"/>
      <c r="T17379" s="274"/>
      <c r="W17379" s="276"/>
    </row>
    <row r="17380" spans="19:23">
      <c r="S17380" s="275"/>
      <c r="T17380" s="274"/>
      <c r="W17380" s="276"/>
    </row>
    <row r="17381" spans="19:23">
      <c r="S17381" s="275"/>
      <c r="T17381" s="274"/>
      <c r="W17381" s="276"/>
    </row>
    <row r="17382" spans="19:23">
      <c r="S17382" s="275"/>
      <c r="T17382" s="274"/>
      <c r="W17382" s="276"/>
    </row>
    <row r="17383" spans="19:23">
      <c r="S17383" s="275"/>
      <c r="T17383" s="274"/>
      <c r="W17383" s="276"/>
    </row>
    <row r="17384" spans="19:23">
      <c r="S17384" s="275"/>
      <c r="T17384" s="274"/>
      <c r="W17384" s="276"/>
    </row>
    <row r="17385" spans="19:23">
      <c r="S17385" s="275"/>
      <c r="T17385" s="274"/>
      <c r="W17385" s="276"/>
    </row>
    <row r="17386" spans="19:23">
      <c r="S17386" s="275"/>
      <c r="T17386" s="274"/>
      <c r="W17386" s="276"/>
    </row>
    <row r="17387" spans="19:23">
      <c r="S17387" s="275"/>
      <c r="T17387" s="274"/>
      <c r="W17387" s="276"/>
    </row>
    <row r="17388" spans="19:23">
      <c r="S17388" s="275"/>
      <c r="T17388" s="274"/>
      <c r="W17388" s="276"/>
    </row>
    <row r="17389" spans="19:23">
      <c r="S17389" s="275"/>
      <c r="T17389" s="274"/>
      <c r="W17389" s="276"/>
    </row>
    <row r="17390" spans="19:23">
      <c r="S17390" s="275"/>
      <c r="T17390" s="274"/>
      <c r="W17390" s="276"/>
    </row>
    <row r="17391" spans="19:23">
      <c r="S17391" s="275"/>
      <c r="T17391" s="274"/>
      <c r="W17391" s="276"/>
    </row>
    <row r="17392" spans="19:23">
      <c r="S17392" s="275"/>
      <c r="T17392" s="274"/>
      <c r="W17392" s="276"/>
    </row>
    <row r="17393" spans="19:23">
      <c r="S17393" s="275"/>
      <c r="T17393" s="274"/>
      <c r="W17393" s="276"/>
    </row>
    <row r="17394" spans="19:23">
      <c r="S17394" s="275"/>
      <c r="T17394" s="274"/>
      <c r="W17394" s="276"/>
    </row>
    <row r="17395" spans="19:23">
      <c r="S17395" s="275"/>
      <c r="T17395" s="274"/>
      <c r="W17395" s="276"/>
    </row>
    <row r="17396" spans="19:23">
      <c r="S17396" s="275"/>
      <c r="T17396" s="274"/>
      <c r="W17396" s="276"/>
    </row>
    <row r="17397" spans="19:23">
      <c r="S17397" s="275"/>
      <c r="T17397" s="274"/>
      <c r="W17397" s="276"/>
    </row>
    <row r="17398" spans="19:23">
      <c r="S17398" s="275"/>
      <c r="T17398" s="274"/>
      <c r="W17398" s="276"/>
    </row>
    <row r="17399" spans="19:23">
      <c r="S17399" s="275"/>
      <c r="T17399" s="274"/>
      <c r="W17399" s="276"/>
    </row>
    <row r="17400" spans="19:23">
      <c r="S17400" s="275"/>
      <c r="T17400" s="274"/>
      <c r="W17400" s="276"/>
    </row>
    <row r="17401" spans="19:23">
      <c r="S17401" s="275"/>
      <c r="T17401" s="274"/>
      <c r="W17401" s="276"/>
    </row>
    <row r="17402" spans="19:23">
      <c r="S17402" s="275"/>
      <c r="T17402" s="274"/>
      <c r="W17402" s="276"/>
    </row>
    <row r="17403" spans="19:23">
      <c r="S17403" s="275"/>
      <c r="T17403" s="274"/>
      <c r="W17403" s="276"/>
    </row>
    <row r="17404" spans="19:23">
      <c r="S17404" s="275"/>
      <c r="T17404" s="274"/>
      <c r="W17404" s="276"/>
    </row>
    <row r="17405" spans="19:23">
      <c r="S17405" s="275"/>
      <c r="T17405" s="274"/>
      <c r="W17405" s="276"/>
    </row>
    <row r="17406" spans="19:23">
      <c r="S17406" s="275"/>
      <c r="T17406" s="274"/>
      <c r="W17406" s="276"/>
    </row>
    <row r="17407" spans="19:23">
      <c r="S17407" s="275"/>
      <c r="T17407" s="274"/>
      <c r="W17407" s="276"/>
    </row>
    <row r="17408" spans="19:23">
      <c r="S17408" s="275"/>
      <c r="T17408" s="274"/>
      <c r="W17408" s="276"/>
    </row>
    <row r="17409" spans="19:23">
      <c r="S17409" s="275"/>
      <c r="T17409" s="274"/>
      <c r="W17409" s="276"/>
    </row>
    <row r="17410" spans="19:23">
      <c r="S17410" s="275"/>
      <c r="T17410" s="274"/>
      <c r="W17410" s="276"/>
    </row>
    <row r="17411" spans="19:23">
      <c r="S17411" s="275"/>
      <c r="T17411" s="274"/>
      <c r="W17411" s="276"/>
    </row>
    <row r="17412" spans="19:23">
      <c r="S17412" s="275"/>
      <c r="T17412" s="274"/>
      <c r="W17412" s="276"/>
    </row>
    <row r="17413" spans="19:23">
      <c r="S17413" s="275"/>
      <c r="T17413" s="274"/>
      <c r="W17413" s="276"/>
    </row>
    <row r="17414" spans="19:23">
      <c r="S17414" s="275"/>
      <c r="T17414" s="274"/>
      <c r="W17414" s="276"/>
    </row>
    <row r="17415" spans="19:23">
      <c r="S17415" s="275"/>
      <c r="T17415" s="274"/>
      <c r="W17415" s="276"/>
    </row>
    <row r="17416" spans="19:23">
      <c r="S17416" s="275"/>
      <c r="T17416" s="274"/>
      <c r="W17416" s="276"/>
    </row>
    <row r="17417" spans="19:23">
      <c r="S17417" s="275"/>
      <c r="T17417" s="274"/>
      <c r="W17417" s="276"/>
    </row>
    <row r="17418" spans="19:23">
      <c r="S17418" s="275"/>
      <c r="T17418" s="274"/>
      <c r="W17418" s="276"/>
    </row>
    <row r="17419" spans="19:23">
      <c r="S17419" s="275"/>
      <c r="T17419" s="274"/>
      <c r="W17419" s="276"/>
    </row>
    <row r="17420" spans="19:23">
      <c r="S17420" s="275"/>
      <c r="T17420" s="274"/>
      <c r="W17420" s="276"/>
    </row>
    <row r="17421" spans="19:23">
      <c r="S17421" s="275"/>
      <c r="T17421" s="274"/>
      <c r="W17421" s="276"/>
    </row>
    <row r="17422" spans="19:23">
      <c r="S17422" s="275"/>
      <c r="T17422" s="274"/>
      <c r="W17422" s="276"/>
    </row>
    <row r="17423" spans="19:23">
      <c r="S17423" s="275"/>
      <c r="T17423" s="274"/>
      <c r="W17423" s="276"/>
    </row>
    <row r="17424" spans="19:23">
      <c r="S17424" s="275"/>
      <c r="T17424" s="274"/>
      <c r="W17424" s="276"/>
    </row>
    <row r="17425" spans="19:23">
      <c r="S17425" s="275"/>
      <c r="T17425" s="274"/>
      <c r="W17425" s="276"/>
    </row>
    <row r="17426" spans="19:23">
      <c r="S17426" s="275"/>
      <c r="T17426" s="274"/>
      <c r="W17426" s="276"/>
    </row>
    <row r="17427" spans="19:23">
      <c r="S17427" s="275"/>
      <c r="T17427" s="274"/>
      <c r="W17427" s="276"/>
    </row>
    <row r="17428" spans="19:23">
      <c r="S17428" s="275"/>
      <c r="T17428" s="274"/>
      <c r="W17428" s="276"/>
    </row>
    <row r="17429" spans="19:23">
      <c r="S17429" s="275"/>
      <c r="T17429" s="274"/>
      <c r="W17429" s="276"/>
    </row>
    <row r="17430" spans="19:23">
      <c r="S17430" s="275"/>
      <c r="T17430" s="274"/>
      <c r="W17430" s="276"/>
    </row>
    <row r="17431" spans="19:23">
      <c r="S17431" s="275"/>
      <c r="T17431" s="274"/>
      <c r="W17431" s="276"/>
    </row>
    <row r="17432" spans="19:23">
      <c r="S17432" s="275"/>
      <c r="T17432" s="274"/>
      <c r="W17432" s="276"/>
    </row>
    <row r="17433" spans="19:23">
      <c r="S17433" s="275"/>
      <c r="T17433" s="274"/>
      <c r="W17433" s="276"/>
    </row>
    <row r="17434" spans="19:23">
      <c r="S17434" s="275"/>
      <c r="T17434" s="274"/>
      <c r="W17434" s="276"/>
    </row>
    <row r="17435" spans="19:23">
      <c r="S17435" s="275"/>
      <c r="T17435" s="274"/>
      <c r="W17435" s="276"/>
    </row>
    <row r="17436" spans="19:23">
      <c r="S17436" s="275"/>
      <c r="T17436" s="274"/>
      <c r="W17436" s="276"/>
    </row>
    <row r="17437" spans="19:23">
      <c r="S17437" s="275"/>
      <c r="T17437" s="274"/>
      <c r="W17437" s="276"/>
    </row>
    <row r="17438" spans="19:23">
      <c r="S17438" s="275"/>
      <c r="T17438" s="274"/>
      <c r="W17438" s="276"/>
    </row>
    <row r="17439" spans="19:23">
      <c r="S17439" s="275"/>
      <c r="T17439" s="274"/>
      <c r="W17439" s="276"/>
    </row>
    <row r="17440" spans="19:23">
      <c r="S17440" s="275"/>
      <c r="T17440" s="274"/>
      <c r="W17440" s="276"/>
    </row>
    <row r="17441" spans="19:23">
      <c r="S17441" s="275"/>
      <c r="T17441" s="274"/>
      <c r="W17441" s="276"/>
    </row>
    <row r="17442" spans="19:23">
      <c r="S17442" s="275"/>
      <c r="T17442" s="274"/>
      <c r="W17442" s="276"/>
    </row>
    <row r="17443" spans="19:23">
      <c r="S17443" s="275"/>
      <c r="T17443" s="274"/>
      <c r="W17443" s="276"/>
    </row>
    <row r="17444" spans="19:23">
      <c r="S17444" s="275"/>
      <c r="T17444" s="274"/>
      <c r="W17444" s="276"/>
    </row>
    <row r="17445" spans="19:23">
      <c r="S17445" s="275"/>
      <c r="T17445" s="274"/>
      <c r="W17445" s="276"/>
    </row>
    <row r="17446" spans="19:23">
      <c r="S17446" s="275"/>
      <c r="T17446" s="274"/>
      <c r="W17446" s="276"/>
    </row>
    <row r="17447" spans="19:23">
      <c r="S17447" s="275"/>
      <c r="T17447" s="274"/>
      <c r="W17447" s="276"/>
    </row>
    <row r="17448" spans="19:23">
      <c r="S17448" s="275"/>
      <c r="T17448" s="274"/>
      <c r="W17448" s="276"/>
    </row>
    <row r="17449" spans="19:23">
      <c r="S17449" s="275"/>
      <c r="T17449" s="274"/>
      <c r="W17449" s="276"/>
    </row>
    <row r="17450" spans="19:23">
      <c r="S17450" s="275"/>
      <c r="T17450" s="274"/>
      <c r="W17450" s="276"/>
    </row>
    <row r="17451" spans="19:23">
      <c r="S17451" s="275"/>
      <c r="T17451" s="274"/>
      <c r="W17451" s="276"/>
    </row>
    <row r="17452" spans="19:23">
      <c r="S17452" s="275"/>
      <c r="T17452" s="274"/>
      <c r="W17452" s="276"/>
    </row>
    <row r="17453" spans="19:23">
      <c r="S17453" s="275"/>
      <c r="T17453" s="274"/>
      <c r="W17453" s="276"/>
    </row>
    <row r="17454" spans="19:23">
      <c r="S17454" s="275"/>
      <c r="T17454" s="274"/>
      <c r="W17454" s="276"/>
    </row>
    <row r="17455" spans="19:23">
      <c r="S17455" s="275"/>
      <c r="T17455" s="274"/>
      <c r="W17455" s="276"/>
    </row>
    <row r="17456" spans="19:23">
      <c r="S17456" s="275"/>
      <c r="T17456" s="274"/>
      <c r="W17456" s="276"/>
    </row>
    <row r="17457" spans="19:23">
      <c r="S17457" s="275"/>
      <c r="T17457" s="274"/>
      <c r="W17457" s="276"/>
    </row>
    <row r="17458" spans="19:23">
      <c r="S17458" s="275"/>
      <c r="T17458" s="274"/>
      <c r="W17458" s="276"/>
    </row>
    <row r="17459" spans="19:23">
      <c r="S17459" s="275"/>
      <c r="T17459" s="274"/>
      <c r="W17459" s="276"/>
    </row>
    <row r="17460" spans="19:23">
      <c r="S17460" s="275"/>
      <c r="T17460" s="274"/>
      <c r="W17460" s="276"/>
    </row>
    <row r="17461" spans="19:23">
      <c r="S17461" s="275"/>
      <c r="T17461" s="274"/>
      <c r="W17461" s="276"/>
    </row>
    <row r="17462" spans="19:23">
      <c r="S17462" s="275"/>
      <c r="T17462" s="274"/>
      <c r="W17462" s="276"/>
    </row>
    <row r="17463" spans="19:23">
      <c r="S17463" s="275"/>
      <c r="T17463" s="274"/>
      <c r="W17463" s="276"/>
    </row>
    <row r="17464" spans="19:23">
      <c r="S17464" s="275"/>
      <c r="T17464" s="274"/>
      <c r="W17464" s="276"/>
    </row>
    <row r="17465" spans="19:23">
      <c r="S17465" s="275"/>
      <c r="T17465" s="274"/>
      <c r="W17465" s="276"/>
    </row>
    <row r="17466" spans="19:23">
      <c r="S17466" s="275"/>
      <c r="T17466" s="274"/>
      <c r="W17466" s="276"/>
    </row>
    <row r="17467" spans="19:23">
      <c r="S17467" s="275"/>
      <c r="T17467" s="274"/>
      <c r="W17467" s="276"/>
    </row>
    <row r="17468" spans="19:23">
      <c r="S17468" s="275"/>
      <c r="T17468" s="274"/>
      <c r="W17468" s="276"/>
    </row>
    <row r="17469" spans="19:23">
      <c r="S17469" s="275"/>
      <c r="T17469" s="274"/>
      <c r="W17469" s="276"/>
    </row>
    <row r="17470" spans="19:23">
      <c r="S17470" s="275"/>
      <c r="T17470" s="274"/>
      <c r="W17470" s="276"/>
    </row>
    <row r="17471" spans="19:23">
      <c r="S17471" s="275"/>
      <c r="T17471" s="274"/>
      <c r="W17471" s="276"/>
    </row>
    <row r="17472" spans="19:23">
      <c r="S17472" s="275"/>
      <c r="T17472" s="274"/>
      <c r="W17472" s="276"/>
    </row>
    <row r="17473" spans="19:23">
      <c r="S17473" s="275"/>
      <c r="T17473" s="274"/>
      <c r="W17473" s="276"/>
    </row>
    <row r="17474" spans="19:23">
      <c r="S17474" s="275"/>
      <c r="T17474" s="274"/>
      <c r="W17474" s="276"/>
    </row>
    <row r="17475" spans="19:23">
      <c r="S17475" s="275"/>
      <c r="T17475" s="274"/>
      <c r="W17475" s="276"/>
    </row>
    <row r="17476" spans="19:23">
      <c r="S17476" s="275"/>
      <c r="T17476" s="274"/>
      <c r="W17476" s="276"/>
    </row>
    <row r="17477" spans="19:23">
      <c r="S17477" s="275"/>
      <c r="T17477" s="274"/>
      <c r="W17477" s="276"/>
    </row>
    <row r="17478" spans="19:23">
      <c r="S17478" s="275"/>
      <c r="T17478" s="274"/>
      <c r="W17478" s="276"/>
    </row>
    <row r="17479" spans="19:23">
      <c r="S17479" s="275"/>
      <c r="T17479" s="274"/>
      <c r="W17479" s="276"/>
    </row>
    <row r="17480" spans="19:23">
      <c r="S17480" s="275"/>
      <c r="T17480" s="274"/>
      <c r="W17480" s="276"/>
    </row>
    <row r="17481" spans="19:23">
      <c r="S17481" s="275"/>
      <c r="T17481" s="274"/>
      <c r="W17481" s="276"/>
    </row>
    <row r="17482" spans="19:23">
      <c r="S17482" s="275"/>
      <c r="T17482" s="274"/>
      <c r="W17482" s="276"/>
    </row>
    <row r="17483" spans="19:23">
      <c r="S17483" s="275"/>
      <c r="T17483" s="274"/>
      <c r="W17483" s="276"/>
    </row>
    <row r="17484" spans="19:23">
      <c r="S17484" s="275"/>
      <c r="T17484" s="274"/>
      <c r="W17484" s="276"/>
    </row>
    <row r="17485" spans="19:23">
      <c r="S17485" s="275"/>
      <c r="T17485" s="274"/>
      <c r="W17485" s="276"/>
    </row>
    <row r="17486" spans="19:23">
      <c r="S17486" s="275"/>
      <c r="T17486" s="274"/>
      <c r="W17486" s="276"/>
    </row>
    <row r="17487" spans="19:23">
      <c r="S17487" s="275"/>
      <c r="T17487" s="274"/>
      <c r="W17487" s="276"/>
    </row>
    <row r="17488" spans="19:23">
      <c r="S17488" s="275"/>
      <c r="T17488" s="274"/>
      <c r="W17488" s="276"/>
    </row>
    <row r="17489" spans="19:23">
      <c r="S17489" s="275"/>
      <c r="T17489" s="274"/>
      <c r="W17489" s="276"/>
    </row>
    <row r="17490" spans="19:23">
      <c r="S17490" s="275"/>
      <c r="T17490" s="274"/>
      <c r="W17490" s="276"/>
    </row>
    <row r="17491" spans="19:23">
      <c r="S17491" s="275"/>
      <c r="T17491" s="274"/>
      <c r="W17491" s="276"/>
    </row>
    <row r="17492" spans="19:23">
      <c r="S17492" s="275"/>
      <c r="T17492" s="274"/>
      <c r="W17492" s="276"/>
    </row>
    <row r="17493" spans="19:23">
      <c r="S17493" s="275"/>
      <c r="T17493" s="274"/>
      <c r="W17493" s="276"/>
    </row>
    <row r="17494" spans="19:23">
      <c r="S17494" s="275"/>
      <c r="T17494" s="274"/>
      <c r="W17494" s="276"/>
    </row>
    <row r="17495" spans="19:23">
      <c r="S17495" s="275"/>
      <c r="T17495" s="274"/>
      <c r="W17495" s="276"/>
    </row>
    <row r="17496" spans="19:23">
      <c r="S17496" s="275"/>
      <c r="T17496" s="274"/>
      <c r="W17496" s="276"/>
    </row>
    <row r="17497" spans="19:23">
      <c r="S17497" s="275"/>
      <c r="T17497" s="274"/>
      <c r="W17497" s="276"/>
    </row>
    <row r="17498" spans="19:23">
      <c r="S17498" s="275"/>
      <c r="T17498" s="274"/>
      <c r="W17498" s="276"/>
    </row>
    <row r="17499" spans="19:23">
      <c r="S17499" s="275"/>
      <c r="T17499" s="274"/>
      <c r="W17499" s="276"/>
    </row>
    <row r="17500" spans="19:23">
      <c r="S17500" s="275"/>
      <c r="T17500" s="274"/>
      <c r="W17500" s="276"/>
    </row>
    <row r="17501" spans="19:23">
      <c r="S17501" s="275"/>
      <c r="T17501" s="274"/>
      <c r="W17501" s="276"/>
    </row>
    <row r="17502" spans="19:23">
      <c r="S17502" s="275"/>
      <c r="T17502" s="274"/>
      <c r="W17502" s="276"/>
    </row>
    <row r="17503" spans="19:23">
      <c r="S17503" s="275"/>
      <c r="T17503" s="274"/>
      <c r="W17503" s="276"/>
    </row>
    <row r="17504" spans="19:23">
      <c r="S17504" s="275"/>
      <c r="T17504" s="274"/>
      <c r="W17504" s="276"/>
    </row>
    <row r="17505" spans="19:23">
      <c r="S17505" s="275"/>
      <c r="T17505" s="274"/>
      <c r="W17505" s="276"/>
    </row>
    <row r="17506" spans="19:23">
      <c r="S17506" s="275"/>
      <c r="T17506" s="274"/>
      <c r="W17506" s="276"/>
    </row>
    <row r="17507" spans="19:23">
      <c r="S17507" s="275"/>
      <c r="T17507" s="274"/>
      <c r="W17507" s="276"/>
    </row>
    <row r="17508" spans="19:23">
      <c r="S17508" s="275"/>
      <c r="T17508" s="274"/>
      <c r="W17508" s="276"/>
    </row>
    <row r="17509" spans="19:23">
      <c r="S17509" s="275"/>
      <c r="T17509" s="274"/>
      <c r="W17509" s="276"/>
    </row>
    <row r="17510" spans="19:23">
      <c r="S17510" s="275"/>
      <c r="T17510" s="274"/>
      <c r="W17510" s="276"/>
    </row>
    <row r="17511" spans="19:23">
      <c r="S17511" s="275"/>
      <c r="T17511" s="274"/>
      <c r="W17511" s="276"/>
    </row>
    <row r="17512" spans="19:23">
      <c r="S17512" s="275"/>
      <c r="T17512" s="274"/>
      <c r="W17512" s="276"/>
    </row>
    <row r="17513" spans="19:23">
      <c r="S17513" s="275"/>
      <c r="T17513" s="274"/>
      <c r="W17513" s="276"/>
    </row>
    <row r="17514" spans="19:23">
      <c r="S17514" s="275"/>
      <c r="T17514" s="274"/>
      <c r="W17514" s="276"/>
    </row>
    <row r="17515" spans="19:23">
      <c r="S17515" s="275"/>
      <c r="T17515" s="274"/>
      <c r="W17515" s="276"/>
    </row>
    <row r="17516" spans="19:23">
      <c r="S17516" s="275"/>
      <c r="T17516" s="274"/>
      <c r="W17516" s="276"/>
    </row>
    <row r="17517" spans="19:23">
      <c r="S17517" s="275"/>
      <c r="T17517" s="274"/>
      <c r="W17517" s="276"/>
    </row>
    <row r="17518" spans="19:23">
      <c r="S17518" s="275"/>
      <c r="T17518" s="274"/>
      <c r="W17518" s="276"/>
    </row>
    <row r="17519" spans="19:23">
      <c r="S17519" s="275"/>
      <c r="T17519" s="274"/>
      <c r="W17519" s="276"/>
    </row>
    <row r="17520" spans="19:23">
      <c r="S17520" s="275"/>
      <c r="T17520" s="274"/>
      <c r="W17520" s="276"/>
    </row>
    <row r="17521" spans="19:23">
      <c r="S17521" s="275"/>
      <c r="T17521" s="274"/>
      <c r="W17521" s="276"/>
    </row>
    <row r="17522" spans="19:23">
      <c r="S17522" s="275"/>
      <c r="T17522" s="274"/>
      <c r="W17522" s="276"/>
    </row>
    <row r="17523" spans="19:23">
      <c r="S17523" s="275"/>
      <c r="T17523" s="274"/>
      <c r="W17523" s="276"/>
    </row>
    <row r="17524" spans="19:23">
      <c r="S17524" s="275"/>
      <c r="T17524" s="274"/>
      <c r="W17524" s="276"/>
    </row>
    <row r="17525" spans="19:23">
      <c r="S17525" s="275"/>
      <c r="T17525" s="274"/>
      <c r="W17525" s="276"/>
    </row>
    <row r="17526" spans="19:23">
      <c r="S17526" s="275"/>
      <c r="T17526" s="274"/>
      <c r="W17526" s="276"/>
    </row>
    <row r="17527" spans="19:23">
      <c r="S17527" s="275"/>
      <c r="T17527" s="274"/>
      <c r="W17527" s="276"/>
    </row>
    <row r="17528" spans="19:23">
      <c r="S17528" s="275"/>
      <c r="T17528" s="274"/>
      <c r="W17528" s="276"/>
    </row>
    <row r="17529" spans="19:23">
      <c r="S17529" s="275"/>
      <c r="T17529" s="274"/>
      <c r="W17529" s="276"/>
    </row>
    <row r="17530" spans="19:23">
      <c r="S17530" s="275"/>
      <c r="T17530" s="274"/>
      <c r="W17530" s="276"/>
    </row>
    <row r="17531" spans="19:23">
      <c r="S17531" s="275"/>
      <c r="T17531" s="274"/>
      <c r="W17531" s="276"/>
    </row>
    <row r="17532" spans="19:23">
      <c r="S17532" s="275"/>
      <c r="T17532" s="274"/>
      <c r="W17532" s="276"/>
    </row>
    <row r="17533" spans="19:23">
      <c r="S17533" s="275"/>
      <c r="T17533" s="274"/>
      <c r="W17533" s="276"/>
    </row>
    <row r="17534" spans="19:23">
      <c r="S17534" s="275"/>
      <c r="T17534" s="274"/>
      <c r="W17534" s="276"/>
    </row>
    <row r="17535" spans="19:23">
      <c r="S17535" s="275"/>
      <c r="T17535" s="274"/>
      <c r="W17535" s="276"/>
    </row>
    <row r="17536" spans="19:23">
      <c r="S17536" s="275"/>
      <c r="T17536" s="274"/>
      <c r="W17536" s="276"/>
    </row>
    <row r="17537" spans="19:23">
      <c r="S17537" s="275"/>
      <c r="T17537" s="274"/>
      <c r="W17537" s="276"/>
    </row>
    <row r="17538" spans="19:23">
      <c r="S17538" s="275"/>
      <c r="T17538" s="274"/>
      <c r="W17538" s="276"/>
    </row>
    <row r="17539" spans="19:23">
      <c r="S17539" s="275"/>
      <c r="T17539" s="274"/>
      <c r="W17539" s="276"/>
    </row>
    <row r="17540" spans="19:23">
      <c r="S17540" s="275"/>
      <c r="T17540" s="274"/>
      <c r="W17540" s="276"/>
    </row>
    <row r="17541" spans="19:23">
      <c r="S17541" s="275"/>
      <c r="T17541" s="274"/>
      <c r="W17541" s="276"/>
    </row>
    <row r="17542" spans="19:23">
      <c r="S17542" s="275"/>
      <c r="T17542" s="274"/>
      <c r="W17542" s="276"/>
    </row>
    <row r="17543" spans="19:23">
      <c r="S17543" s="275"/>
      <c r="T17543" s="274"/>
      <c r="W17543" s="276"/>
    </row>
    <row r="17544" spans="19:23">
      <c r="S17544" s="275"/>
      <c r="T17544" s="274"/>
      <c r="W17544" s="276"/>
    </row>
    <row r="17545" spans="19:23">
      <c r="S17545" s="275"/>
      <c r="T17545" s="274"/>
      <c r="W17545" s="276"/>
    </row>
    <row r="17546" spans="19:23">
      <c r="S17546" s="275"/>
      <c r="T17546" s="274"/>
      <c r="W17546" s="276"/>
    </row>
    <row r="17547" spans="19:23">
      <c r="S17547" s="275"/>
      <c r="T17547" s="274"/>
      <c r="W17547" s="276"/>
    </row>
    <row r="17548" spans="19:23">
      <c r="S17548" s="275"/>
      <c r="T17548" s="274"/>
      <c r="W17548" s="276"/>
    </row>
    <row r="17549" spans="19:23">
      <c r="S17549" s="275"/>
      <c r="T17549" s="274"/>
      <c r="W17549" s="276"/>
    </row>
    <row r="17550" spans="19:23">
      <c r="S17550" s="275"/>
      <c r="T17550" s="274"/>
      <c r="W17550" s="276"/>
    </row>
    <row r="17551" spans="19:23">
      <c r="S17551" s="275"/>
      <c r="T17551" s="274"/>
      <c r="W17551" s="276"/>
    </row>
    <row r="17552" spans="19:23">
      <c r="S17552" s="275"/>
      <c r="T17552" s="274"/>
      <c r="W17552" s="276"/>
    </row>
    <row r="17553" spans="19:23">
      <c r="S17553" s="275"/>
      <c r="T17553" s="274"/>
      <c r="W17553" s="276"/>
    </row>
    <row r="17554" spans="19:23">
      <c r="S17554" s="275"/>
      <c r="T17554" s="274"/>
      <c r="W17554" s="276"/>
    </row>
    <row r="17555" spans="19:23">
      <c r="S17555" s="275"/>
      <c r="T17555" s="274"/>
      <c r="W17555" s="276"/>
    </row>
    <row r="17556" spans="19:23">
      <c r="S17556" s="275"/>
      <c r="T17556" s="274"/>
      <c r="W17556" s="276"/>
    </row>
    <row r="17557" spans="19:23">
      <c r="S17557" s="275"/>
      <c r="T17557" s="274"/>
      <c r="W17557" s="276"/>
    </row>
    <row r="17558" spans="19:23">
      <c r="S17558" s="275"/>
      <c r="T17558" s="274"/>
      <c r="W17558" s="276"/>
    </row>
    <row r="17559" spans="19:23">
      <c r="S17559" s="275"/>
      <c r="T17559" s="274"/>
      <c r="W17559" s="276"/>
    </row>
    <row r="17560" spans="19:23">
      <c r="S17560" s="275"/>
      <c r="T17560" s="274"/>
      <c r="W17560" s="276"/>
    </row>
    <row r="17561" spans="19:23">
      <c r="S17561" s="275"/>
      <c r="T17561" s="274"/>
      <c r="W17561" s="276"/>
    </row>
    <row r="17562" spans="19:23">
      <c r="S17562" s="275"/>
      <c r="T17562" s="274"/>
      <c r="W17562" s="276"/>
    </row>
    <row r="17563" spans="19:23">
      <c r="S17563" s="275"/>
      <c r="T17563" s="274"/>
      <c r="W17563" s="276"/>
    </row>
    <row r="17564" spans="19:23">
      <c r="S17564" s="275"/>
      <c r="T17564" s="274"/>
      <c r="W17564" s="276"/>
    </row>
    <row r="17565" spans="19:23">
      <c r="S17565" s="275"/>
      <c r="T17565" s="274"/>
      <c r="W17565" s="276"/>
    </row>
    <row r="17566" spans="19:23">
      <c r="S17566" s="275"/>
      <c r="T17566" s="274"/>
      <c r="W17566" s="276"/>
    </row>
    <row r="17567" spans="19:23">
      <c r="S17567" s="275"/>
      <c r="T17567" s="274"/>
      <c r="W17567" s="276"/>
    </row>
    <row r="17568" spans="19:23">
      <c r="S17568" s="275"/>
      <c r="T17568" s="274"/>
      <c r="W17568" s="276"/>
    </row>
    <row r="17569" spans="19:23">
      <c r="S17569" s="275"/>
      <c r="T17569" s="274"/>
      <c r="W17569" s="276"/>
    </row>
    <row r="17570" spans="19:23">
      <c r="S17570" s="275"/>
      <c r="T17570" s="274"/>
      <c r="W17570" s="276"/>
    </row>
    <row r="17571" spans="19:23">
      <c r="S17571" s="275"/>
      <c r="T17571" s="274"/>
      <c r="W17571" s="276"/>
    </row>
    <row r="17572" spans="19:23">
      <c r="S17572" s="275"/>
      <c r="T17572" s="274"/>
      <c r="W17572" s="276"/>
    </row>
    <row r="17573" spans="19:23">
      <c r="S17573" s="275"/>
      <c r="T17573" s="274"/>
      <c r="W17573" s="276"/>
    </row>
    <row r="17574" spans="19:23">
      <c r="S17574" s="275"/>
      <c r="T17574" s="274"/>
      <c r="W17574" s="276"/>
    </row>
    <row r="17575" spans="19:23">
      <c r="S17575" s="275"/>
      <c r="T17575" s="274"/>
      <c r="W17575" s="276"/>
    </row>
    <row r="17576" spans="19:23">
      <c r="S17576" s="275"/>
      <c r="T17576" s="274"/>
      <c r="W17576" s="276"/>
    </row>
    <row r="17577" spans="19:23">
      <c r="S17577" s="275"/>
      <c r="T17577" s="274"/>
      <c r="W17577" s="276"/>
    </row>
    <row r="17578" spans="19:23">
      <c r="S17578" s="275"/>
      <c r="T17578" s="274"/>
      <c r="W17578" s="276"/>
    </row>
    <row r="17579" spans="19:23">
      <c r="S17579" s="275"/>
      <c r="T17579" s="274"/>
      <c r="W17579" s="276"/>
    </row>
    <row r="17580" spans="19:23">
      <c r="S17580" s="275"/>
      <c r="T17580" s="274"/>
      <c r="W17580" s="276"/>
    </row>
    <row r="17581" spans="19:23">
      <c r="S17581" s="275"/>
      <c r="T17581" s="274"/>
      <c r="W17581" s="276"/>
    </row>
    <row r="17582" spans="19:23">
      <c r="S17582" s="275"/>
      <c r="T17582" s="274"/>
      <c r="W17582" s="276"/>
    </row>
    <row r="17583" spans="19:23">
      <c r="S17583" s="275"/>
      <c r="T17583" s="274"/>
      <c r="W17583" s="276"/>
    </row>
    <row r="17584" spans="19:23">
      <c r="S17584" s="275"/>
      <c r="T17584" s="274"/>
      <c r="W17584" s="276"/>
    </row>
    <row r="17585" spans="19:23">
      <c r="S17585" s="275"/>
      <c r="T17585" s="274"/>
      <c r="W17585" s="276"/>
    </row>
    <row r="17586" spans="19:23">
      <c r="S17586" s="275"/>
      <c r="T17586" s="274"/>
      <c r="W17586" s="276"/>
    </row>
    <row r="17587" spans="19:23">
      <c r="S17587" s="275"/>
      <c r="T17587" s="274"/>
      <c r="W17587" s="276"/>
    </row>
    <row r="17588" spans="19:23">
      <c r="S17588" s="275"/>
      <c r="T17588" s="274"/>
      <c r="W17588" s="276"/>
    </row>
    <row r="17589" spans="19:23">
      <c r="S17589" s="275"/>
      <c r="T17589" s="274"/>
      <c r="W17589" s="276"/>
    </row>
    <row r="17590" spans="19:23">
      <c r="S17590" s="275"/>
      <c r="T17590" s="274"/>
      <c r="W17590" s="276"/>
    </row>
    <row r="17591" spans="19:23">
      <c r="S17591" s="275"/>
      <c r="T17591" s="274"/>
      <c r="W17591" s="276"/>
    </row>
    <row r="17592" spans="19:23">
      <c r="S17592" s="275"/>
      <c r="T17592" s="274"/>
      <c r="W17592" s="276"/>
    </row>
    <row r="17593" spans="19:23">
      <c r="S17593" s="275"/>
      <c r="T17593" s="274"/>
      <c r="W17593" s="276"/>
    </row>
    <row r="17594" spans="19:23">
      <c r="S17594" s="275"/>
      <c r="T17594" s="274"/>
      <c r="W17594" s="276"/>
    </row>
    <row r="17595" spans="19:23">
      <c r="S17595" s="275"/>
      <c r="T17595" s="274"/>
      <c r="W17595" s="276"/>
    </row>
    <row r="17596" spans="19:23">
      <c r="S17596" s="275"/>
      <c r="T17596" s="274"/>
      <c r="W17596" s="276"/>
    </row>
    <row r="17597" spans="19:23">
      <c r="S17597" s="275"/>
      <c r="T17597" s="274"/>
      <c r="W17597" s="276"/>
    </row>
    <row r="17598" spans="19:23">
      <c r="S17598" s="275"/>
      <c r="T17598" s="274"/>
      <c r="W17598" s="276"/>
    </row>
    <row r="17599" spans="19:23">
      <c r="S17599" s="275"/>
      <c r="T17599" s="274"/>
      <c r="W17599" s="276"/>
    </row>
    <row r="17600" spans="19:23">
      <c r="S17600" s="275"/>
      <c r="T17600" s="274"/>
      <c r="W17600" s="276"/>
    </row>
    <row r="17601" spans="19:23">
      <c r="S17601" s="275"/>
      <c r="T17601" s="274"/>
      <c r="W17601" s="276"/>
    </row>
    <row r="17602" spans="19:23">
      <c r="S17602" s="275"/>
      <c r="T17602" s="274"/>
      <c r="W17602" s="276"/>
    </row>
    <row r="17603" spans="19:23">
      <c r="S17603" s="275"/>
      <c r="T17603" s="274"/>
      <c r="W17603" s="276"/>
    </row>
    <row r="17604" spans="19:23">
      <c r="S17604" s="275"/>
      <c r="T17604" s="274"/>
      <c r="W17604" s="276"/>
    </row>
    <row r="17605" spans="19:23">
      <c r="S17605" s="275"/>
      <c r="T17605" s="274"/>
      <c r="W17605" s="276"/>
    </row>
    <row r="17606" spans="19:23">
      <c r="S17606" s="275"/>
      <c r="T17606" s="274"/>
      <c r="W17606" s="276"/>
    </row>
    <row r="17607" spans="19:23">
      <c r="S17607" s="275"/>
      <c r="T17607" s="274"/>
      <c r="W17607" s="276"/>
    </row>
    <row r="17608" spans="19:23">
      <c r="S17608" s="275"/>
      <c r="T17608" s="274"/>
      <c r="W17608" s="276"/>
    </row>
    <row r="17609" spans="19:23">
      <c r="S17609" s="275"/>
      <c r="T17609" s="274"/>
      <c r="W17609" s="276"/>
    </row>
    <row r="17610" spans="19:23">
      <c r="S17610" s="275"/>
      <c r="T17610" s="274"/>
      <c r="W17610" s="276"/>
    </row>
    <row r="17611" spans="19:23">
      <c r="S17611" s="275"/>
      <c r="T17611" s="274"/>
      <c r="W17611" s="276"/>
    </row>
    <row r="17612" spans="19:23">
      <c r="S17612" s="275"/>
      <c r="T17612" s="274"/>
      <c r="W17612" s="276"/>
    </row>
    <row r="17613" spans="19:23">
      <c r="S17613" s="275"/>
      <c r="T17613" s="274"/>
      <c r="W17613" s="276"/>
    </row>
    <row r="17614" spans="19:23">
      <c r="S17614" s="275"/>
      <c r="T17614" s="274"/>
      <c r="W17614" s="276"/>
    </row>
    <row r="17615" spans="19:23">
      <c r="S17615" s="275"/>
      <c r="T17615" s="274"/>
      <c r="W17615" s="276"/>
    </row>
    <row r="17616" spans="19:23">
      <c r="S17616" s="275"/>
      <c r="T17616" s="274"/>
      <c r="W17616" s="276"/>
    </row>
    <row r="17617" spans="19:23">
      <c r="S17617" s="275"/>
      <c r="T17617" s="274"/>
      <c r="W17617" s="276"/>
    </row>
    <row r="17618" spans="19:23">
      <c r="S17618" s="275"/>
      <c r="T17618" s="274"/>
      <c r="W17618" s="276"/>
    </row>
    <row r="17619" spans="19:23">
      <c r="S17619" s="275"/>
      <c r="T17619" s="274"/>
      <c r="W17619" s="276"/>
    </row>
    <row r="17620" spans="19:23">
      <c r="S17620" s="275"/>
      <c r="T17620" s="274"/>
      <c r="W17620" s="276"/>
    </row>
    <row r="17621" spans="19:23">
      <c r="S17621" s="275"/>
      <c r="T17621" s="274"/>
      <c r="W17621" s="276"/>
    </row>
    <row r="17622" spans="19:23">
      <c r="S17622" s="275"/>
      <c r="T17622" s="274"/>
      <c r="W17622" s="276"/>
    </row>
    <row r="17623" spans="19:23">
      <c r="S17623" s="275"/>
      <c r="T17623" s="274"/>
      <c r="W17623" s="276"/>
    </row>
    <row r="17624" spans="19:23">
      <c r="S17624" s="275"/>
      <c r="T17624" s="274"/>
      <c r="W17624" s="276"/>
    </row>
    <row r="17625" spans="19:23">
      <c r="S17625" s="275"/>
      <c r="T17625" s="274"/>
      <c r="W17625" s="276"/>
    </row>
    <row r="17626" spans="19:23">
      <c r="S17626" s="275"/>
      <c r="T17626" s="274"/>
      <c r="W17626" s="276"/>
    </row>
    <row r="17627" spans="19:23">
      <c r="S17627" s="275"/>
      <c r="T17627" s="274"/>
      <c r="W17627" s="276"/>
    </row>
    <row r="17628" spans="19:23">
      <c r="S17628" s="275"/>
      <c r="T17628" s="274"/>
      <c r="W17628" s="276"/>
    </row>
    <row r="17629" spans="19:23">
      <c r="S17629" s="275"/>
      <c r="T17629" s="274"/>
      <c r="W17629" s="276"/>
    </row>
    <row r="17630" spans="19:23">
      <c r="S17630" s="275"/>
      <c r="T17630" s="274"/>
      <c r="W17630" s="276"/>
    </row>
    <row r="17631" spans="19:23">
      <c r="S17631" s="275"/>
      <c r="T17631" s="274"/>
      <c r="W17631" s="276"/>
    </row>
    <row r="17632" spans="19:23">
      <c r="S17632" s="275"/>
      <c r="T17632" s="274"/>
      <c r="W17632" s="276"/>
    </row>
    <row r="17633" spans="19:23">
      <c r="S17633" s="275"/>
      <c r="T17633" s="274"/>
      <c r="W17633" s="276"/>
    </row>
    <row r="17634" spans="19:23">
      <c r="S17634" s="275"/>
      <c r="T17634" s="274"/>
      <c r="W17634" s="276"/>
    </row>
    <row r="17635" spans="19:23">
      <c r="S17635" s="275"/>
      <c r="T17635" s="274"/>
      <c r="W17635" s="276"/>
    </row>
    <row r="17636" spans="19:23">
      <c r="S17636" s="275"/>
      <c r="T17636" s="274"/>
      <c r="W17636" s="276"/>
    </row>
    <row r="17637" spans="19:23">
      <c r="S17637" s="275"/>
      <c r="T17637" s="274"/>
      <c r="W17637" s="276"/>
    </row>
    <row r="17638" spans="19:23">
      <c r="S17638" s="275"/>
      <c r="T17638" s="274"/>
      <c r="W17638" s="276"/>
    </row>
    <row r="17639" spans="19:23">
      <c r="S17639" s="275"/>
      <c r="T17639" s="274"/>
      <c r="W17639" s="276"/>
    </row>
    <row r="17640" spans="19:23">
      <c r="S17640" s="275"/>
      <c r="T17640" s="274"/>
      <c r="W17640" s="276"/>
    </row>
    <row r="17641" spans="19:23">
      <c r="S17641" s="275"/>
      <c r="T17641" s="274"/>
      <c r="W17641" s="276"/>
    </row>
    <row r="17642" spans="19:23">
      <c r="S17642" s="275"/>
      <c r="T17642" s="274"/>
      <c r="W17642" s="276"/>
    </row>
    <row r="17643" spans="19:23">
      <c r="S17643" s="275"/>
      <c r="T17643" s="274"/>
      <c r="W17643" s="276"/>
    </row>
    <row r="17644" spans="19:23">
      <c r="S17644" s="275"/>
      <c r="T17644" s="274"/>
      <c r="W17644" s="276"/>
    </row>
    <row r="17645" spans="19:23">
      <c r="S17645" s="275"/>
      <c r="T17645" s="274"/>
      <c r="W17645" s="276"/>
    </row>
    <row r="17646" spans="19:23">
      <c r="S17646" s="275"/>
      <c r="T17646" s="274"/>
      <c r="W17646" s="276"/>
    </row>
    <row r="17647" spans="19:23">
      <c r="S17647" s="275"/>
      <c r="T17647" s="274"/>
      <c r="W17647" s="276"/>
    </row>
    <row r="17648" spans="19:23">
      <c r="S17648" s="275"/>
      <c r="T17648" s="274"/>
      <c r="W17648" s="276"/>
    </row>
    <row r="17649" spans="19:23">
      <c r="S17649" s="275"/>
      <c r="T17649" s="274"/>
      <c r="W17649" s="276"/>
    </row>
    <row r="17650" spans="19:23">
      <c r="S17650" s="275"/>
      <c r="T17650" s="274"/>
      <c r="W17650" s="276"/>
    </row>
    <row r="17651" spans="19:23">
      <c r="S17651" s="275"/>
      <c r="T17651" s="274"/>
      <c r="W17651" s="276"/>
    </row>
    <row r="17652" spans="19:23">
      <c r="S17652" s="275"/>
      <c r="T17652" s="274"/>
      <c r="W17652" s="276"/>
    </row>
    <row r="17653" spans="19:23">
      <c r="S17653" s="275"/>
      <c r="T17653" s="274"/>
      <c r="W17653" s="276"/>
    </row>
    <row r="17654" spans="19:23">
      <c r="S17654" s="275"/>
      <c r="T17654" s="274"/>
      <c r="W17654" s="276"/>
    </row>
    <row r="17655" spans="19:23">
      <c r="S17655" s="275"/>
      <c r="T17655" s="274"/>
      <c r="W17655" s="276"/>
    </row>
    <row r="17656" spans="19:23">
      <c r="S17656" s="275"/>
      <c r="T17656" s="274"/>
      <c r="W17656" s="276"/>
    </row>
    <row r="17657" spans="19:23">
      <c r="S17657" s="275"/>
      <c r="T17657" s="274"/>
      <c r="W17657" s="276"/>
    </row>
    <row r="17658" spans="19:23">
      <c r="S17658" s="275"/>
      <c r="T17658" s="274"/>
      <c r="W17658" s="276"/>
    </row>
    <row r="17659" spans="19:23">
      <c r="S17659" s="275"/>
      <c r="T17659" s="274"/>
      <c r="W17659" s="276"/>
    </row>
    <row r="17660" spans="19:23">
      <c r="S17660" s="275"/>
      <c r="T17660" s="274"/>
      <c r="W17660" s="276"/>
    </row>
    <row r="17661" spans="19:23">
      <c r="S17661" s="275"/>
      <c r="T17661" s="274"/>
      <c r="W17661" s="276"/>
    </row>
    <row r="17662" spans="19:23">
      <c r="S17662" s="275"/>
      <c r="T17662" s="274"/>
      <c r="W17662" s="276"/>
    </row>
    <row r="17663" spans="19:23">
      <c r="S17663" s="275"/>
      <c r="T17663" s="274"/>
      <c r="W17663" s="276"/>
    </row>
    <row r="17664" spans="19:23">
      <c r="S17664" s="275"/>
      <c r="T17664" s="274"/>
      <c r="W17664" s="276"/>
    </row>
    <row r="17665" spans="19:23">
      <c r="S17665" s="275"/>
      <c r="T17665" s="274"/>
      <c r="W17665" s="276"/>
    </row>
    <row r="17666" spans="19:23">
      <c r="S17666" s="275"/>
      <c r="T17666" s="274"/>
      <c r="W17666" s="276"/>
    </row>
    <row r="17667" spans="19:23">
      <c r="S17667" s="275"/>
      <c r="T17667" s="274"/>
      <c r="W17667" s="276"/>
    </row>
    <row r="17668" spans="19:23">
      <c r="S17668" s="275"/>
      <c r="T17668" s="274"/>
      <c r="W17668" s="276"/>
    </row>
    <row r="17669" spans="19:23">
      <c r="S17669" s="275"/>
      <c r="T17669" s="274"/>
      <c r="W17669" s="276"/>
    </row>
    <row r="17670" spans="19:23">
      <c r="S17670" s="275"/>
      <c r="T17670" s="274"/>
      <c r="W17670" s="276"/>
    </row>
    <row r="17671" spans="19:23">
      <c r="S17671" s="275"/>
      <c r="T17671" s="274"/>
      <c r="W17671" s="276"/>
    </row>
    <row r="17672" spans="19:23">
      <c r="S17672" s="275"/>
      <c r="T17672" s="274"/>
      <c r="W17672" s="276"/>
    </row>
    <row r="17673" spans="19:23">
      <c r="S17673" s="275"/>
      <c r="T17673" s="274"/>
      <c r="W17673" s="276"/>
    </row>
    <row r="17674" spans="19:23">
      <c r="S17674" s="275"/>
      <c r="T17674" s="274"/>
      <c r="W17674" s="276"/>
    </row>
    <row r="17675" spans="19:23">
      <c r="S17675" s="275"/>
      <c r="T17675" s="274"/>
      <c r="W17675" s="276"/>
    </row>
    <row r="17676" spans="19:23">
      <c r="S17676" s="275"/>
      <c r="T17676" s="274"/>
      <c r="W17676" s="276"/>
    </row>
    <row r="17677" spans="19:23">
      <c r="S17677" s="275"/>
      <c r="T17677" s="274"/>
      <c r="W17677" s="276"/>
    </row>
    <row r="17678" spans="19:23">
      <c r="S17678" s="275"/>
      <c r="T17678" s="274"/>
      <c r="W17678" s="276"/>
    </row>
    <row r="17679" spans="19:23">
      <c r="S17679" s="275"/>
      <c r="T17679" s="274"/>
      <c r="W17679" s="276"/>
    </row>
    <row r="17680" spans="19:23">
      <c r="S17680" s="275"/>
      <c r="T17680" s="274"/>
      <c r="W17680" s="276"/>
    </row>
    <row r="17681" spans="19:23">
      <c r="S17681" s="275"/>
      <c r="T17681" s="274"/>
      <c r="W17681" s="276"/>
    </row>
    <row r="17682" spans="19:23">
      <c r="S17682" s="275"/>
      <c r="T17682" s="274"/>
      <c r="W17682" s="276"/>
    </row>
    <row r="17683" spans="19:23">
      <c r="S17683" s="275"/>
      <c r="T17683" s="274"/>
      <c r="W17683" s="276"/>
    </row>
    <row r="17684" spans="19:23">
      <c r="S17684" s="275"/>
      <c r="T17684" s="274"/>
      <c r="W17684" s="276"/>
    </row>
    <row r="17685" spans="19:23">
      <c r="S17685" s="275"/>
      <c r="T17685" s="274"/>
      <c r="W17685" s="276"/>
    </row>
    <row r="17686" spans="19:23">
      <c r="S17686" s="275"/>
      <c r="T17686" s="274"/>
      <c r="W17686" s="276"/>
    </row>
    <row r="17687" spans="19:23">
      <c r="S17687" s="275"/>
      <c r="T17687" s="274"/>
      <c r="W17687" s="276"/>
    </row>
    <row r="17688" spans="19:23">
      <c r="S17688" s="275"/>
      <c r="T17688" s="274"/>
      <c r="W17688" s="276"/>
    </row>
    <row r="17689" spans="19:23">
      <c r="S17689" s="275"/>
      <c r="T17689" s="274"/>
      <c r="W17689" s="276"/>
    </row>
    <row r="17690" spans="19:23">
      <c r="S17690" s="275"/>
      <c r="T17690" s="274"/>
      <c r="W17690" s="276"/>
    </row>
    <row r="17691" spans="19:23">
      <c r="S17691" s="275"/>
      <c r="T17691" s="274"/>
      <c r="W17691" s="276"/>
    </row>
    <row r="17692" spans="19:23">
      <c r="S17692" s="275"/>
      <c r="T17692" s="274"/>
      <c r="W17692" s="276"/>
    </row>
    <row r="17693" spans="19:23">
      <c r="S17693" s="275"/>
      <c r="T17693" s="274"/>
      <c r="W17693" s="276"/>
    </row>
    <row r="17694" spans="19:23">
      <c r="S17694" s="275"/>
      <c r="T17694" s="274"/>
      <c r="W17694" s="276"/>
    </row>
    <row r="17695" spans="19:23">
      <c r="S17695" s="275"/>
      <c r="T17695" s="274"/>
      <c r="W17695" s="276"/>
    </row>
    <row r="17696" spans="19:23">
      <c r="S17696" s="275"/>
      <c r="T17696" s="274"/>
      <c r="W17696" s="276"/>
    </row>
    <row r="17697" spans="19:23">
      <c r="S17697" s="275"/>
      <c r="T17697" s="274"/>
      <c r="W17697" s="276"/>
    </row>
    <row r="17698" spans="19:23">
      <c r="S17698" s="275"/>
      <c r="T17698" s="274"/>
      <c r="W17698" s="276"/>
    </row>
    <row r="17699" spans="19:23">
      <c r="S17699" s="275"/>
      <c r="T17699" s="274"/>
      <c r="W17699" s="276"/>
    </row>
    <row r="17700" spans="19:23">
      <c r="S17700" s="275"/>
      <c r="T17700" s="274"/>
      <c r="W17700" s="276"/>
    </row>
    <row r="17701" spans="19:23">
      <c r="S17701" s="275"/>
      <c r="T17701" s="274"/>
      <c r="W17701" s="276"/>
    </row>
    <row r="17702" spans="19:23">
      <c r="S17702" s="275"/>
      <c r="T17702" s="274"/>
      <c r="W17702" s="276"/>
    </row>
    <row r="17703" spans="19:23">
      <c r="S17703" s="275"/>
      <c r="T17703" s="274"/>
      <c r="W17703" s="276"/>
    </row>
    <row r="17704" spans="19:23">
      <c r="S17704" s="275"/>
      <c r="T17704" s="274"/>
      <c r="W17704" s="276"/>
    </row>
    <row r="17705" spans="19:23">
      <c r="S17705" s="275"/>
      <c r="T17705" s="274"/>
      <c r="W17705" s="276"/>
    </row>
    <row r="17706" spans="19:23">
      <c r="S17706" s="275"/>
      <c r="T17706" s="274"/>
      <c r="W17706" s="276"/>
    </row>
    <row r="17707" spans="19:23">
      <c r="S17707" s="275"/>
      <c r="T17707" s="274"/>
      <c r="W17707" s="276"/>
    </row>
    <row r="17708" spans="19:23">
      <c r="S17708" s="275"/>
      <c r="T17708" s="274"/>
      <c r="W17708" s="276"/>
    </row>
    <row r="17709" spans="19:23">
      <c r="S17709" s="275"/>
      <c r="T17709" s="274"/>
      <c r="W17709" s="276"/>
    </row>
    <row r="17710" spans="19:23">
      <c r="S17710" s="275"/>
      <c r="T17710" s="274"/>
      <c r="W17710" s="276"/>
    </row>
    <row r="17711" spans="19:23">
      <c r="S17711" s="275"/>
      <c r="T17711" s="274"/>
      <c r="W17711" s="276"/>
    </row>
    <row r="17712" spans="19:23">
      <c r="S17712" s="275"/>
      <c r="T17712" s="274"/>
      <c r="W17712" s="276"/>
    </row>
    <row r="17713" spans="19:23">
      <c r="S17713" s="275"/>
      <c r="T17713" s="274"/>
      <c r="W17713" s="276"/>
    </row>
    <row r="17714" spans="19:23">
      <c r="S17714" s="275"/>
      <c r="T17714" s="274"/>
      <c r="W17714" s="276"/>
    </row>
    <row r="17715" spans="19:23">
      <c r="S17715" s="275"/>
      <c r="T17715" s="274"/>
      <c r="W17715" s="276"/>
    </row>
    <row r="17716" spans="19:23">
      <c r="S17716" s="275"/>
      <c r="T17716" s="274"/>
      <c r="W17716" s="276"/>
    </row>
    <row r="17717" spans="19:23">
      <c r="S17717" s="275"/>
      <c r="T17717" s="274"/>
      <c r="W17717" s="276"/>
    </row>
    <row r="17718" spans="19:23">
      <c r="S17718" s="275"/>
      <c r="T17718" s="274"/>
      <c r="W17718" s="276"/>
    </row>
    <row r="17719" spans="19:23">
      <c r="S17719" s="275"/>
      <c r="T17719" s="274"/>
      <c r="W17719" s="276"/>
    </row>
    <row r="17720" spans="19:23">
      <c r="S17720" s="275"/>
      <c r="T17720" s="274"/>
      <c r="W17720" s="276"/>
    </row>
    <row r="17721" spans="19:23">
      <c r="S17721" s="275"/>
      <c r="T17721" s="274"/>
      <c r="W17721" s="276"/>
    </row>
    <row r="17722" spans="19:23">
      <c r="S17722" s="275"/>
      <c r="T17722" s="274"/>
      <c r="W17722" s="276"/>
    </row>
    <row r="17723" spans="19:23">
      <c r="S17723" s="275"/>
      <c r="T17723" s="274"/>
      <c r="W17723" s="276"/>
    </row>
    <row r="17724" spans="19:23">
      <c r="S17724" s="275"/>
      <c r="T17724" s="274"/>
      <c r="W17724" s="276"/>
    </row>
    <row r="17725" spans="19:23">
      <c r="S17725" s="275"/>
      <c r="T17725" s="274"/>
      <c r="W17725" s="276"/>
    </row>
    <row r="17726" spans="19:23">
      <c r="S17726" s="275"/>
      <c r="T17726" s="274"/>
      <c r="W17726" s="276"/>
    </row>
    <row r="17727" spans="19:23">
      <c r="S17727" s="275"/>
      <c r="T17727" s="274"/>
      <c r="W17727" s="276"/>
    </row>
    <row r="17728" spans="19:23">
      <c r="S17728" s="275"/>
      <c r="T17728" s="274"/>
      <c r="W17728" s="276"/>
    </row>
    <row r="17729" spans="19:23">
      <c r="S17729" s="275"/>
      <c r="T17729" s="274"/>
      <c r="W17729" s="276"/>
    </row>
    <row r="17730" spans="19:23">
      <c r="S17730" s="275"/>
      <c r="T17730" s="274"/>
      <c r="W17730" s="276"/>
    </row>
    <row r="17731" spans="19:23">
      <c r="S17731" s="275"/>
      <c r="T17731" s="274"/>
      <c r="W17731" s="276"/>
    </row>
    <row r="17732" spans="19:23">
      <c r="S17732" s="275"/>
      <c r="T17732" s="274"/>
      <c r="W17732" s="276"/>
    </row>
    <row r="17733" spans="19:23">
      <c r="S17733" s="275"/>
      <c r="T17733" s="274"/>
      <c r="W17733" s="276"/>
    </row>
    <row r="17734" spans="19:23">
      <c r="S17734" s="275"/>
      <c r="T17734" s="274"/>
      <c r="W17734" s="276"/>
    </row>
    <row r="17735" spans="19:23">
      <c r="S17735" s="275"/>
      <c r="T17735" s="274"/>
      <c r="W17735" s="276"/>
    </row>
    <row r="17736" spans="19:23">
      <c r="S17736" s="275"/>
      <c r="T17736" s="274"/>
      <c r="W17736" s="276"/>
    </row>
    <row r="17737" spans="19:23">
      <c r="S17737" s="275"/>
      <c r="T17737" s="274"/>
      <c r="W17737" s="276"/>
    </row>
    <row r="17738" spans="19:23">
      <c r="S17738" s="275"/>
      <c r="T17738" s="274"/>
      <c r="W17738" s="276"/>
    </row>
    <row r="17739" spans="19:23">
      <c r="S17739" s="275"/>
      <c r="T17739" s="274"/>
      <c r="W17739" s="276"/>
    </row>
    <row r="17740" spans="19:23">
      <c r="S17740" s="275"/>
      <c r="T17740" s="274"/>
      <c r="W17740" s="276"/>
    </row>
    <row r="17741" spans="19:23">
      <c r="S17741" s="275"/>
      <c r="T17741" s="274"/>
      <c r="W17741" s="276"/>
    </row>
    <row r="17742" spans="19:23">
      <c r="S17742" s="275"/>
      <c r="T17742" s="274"/>
      <c r="W17742" s="276"/>
    </row>
    <row r="17743" spans="19:23">
      <c r="S17743" s="275"/>
      <c r="T17743" s="274"/>
      <c r="W17743" s="276"/>
    </row>
    <row r="17744" spans="19:23">
      <c r="S17744" s="275"/>
      <c r="T17744" s="274"/>
      <c r="W17744" s="276"/>
    </row>
    <row r="17745" spans="19:23">
      <c r="S17745" s="275"/>
      <c r="T17745" s="274"/>
      <c r="W17745" s="276"/>
    </row>
    <row r="17746" spans="19:23">
      <c r="S17746" s="275"/>
      <c r="T17746" s="274"/>
      <c r="W17746" s="276"/>
    </row>
    <row r="17747" spans="19:23">
      <c r="S17747" s="275"/>
      <c r="T17747" s="274"/>
      <c r="W17747" s="276"/>
    </row>
    <row r="17748" spans="19:23">
      <c r="S17748" s="275"/>
      <c r="T17748" s="274"/>
      <c r="W17748" s="276"/>
    </row>
    <row r="17749" spans="19:23">
      <c r="S17749" s="275"/>
      <c r="T17749" s="274"/>
      <c r="W17749" s="276"/>
    </row>
    <row r="17750" spans="19:23">
      <c r="S17750" s="275"/>
      <c r="T17750" s="274"/>
      <c r="W17750" s="276"/>
    </row>
    <row r="17751" spans="19:23">
      <c r="S17751" s="275"/>
      <c r="T17751" s="274"/>
      <c r="W17751" s="276"/>
    </row>
    <row r="17752" spans="19:23">
      <c r="S17752" s="275"/>
      <c r="T17752" s="274"/>
      <c r="W17752" s="276"/>
    </row>
    <row r="17753" spans="19:23">
      <c r="S17753" s="275"/>
      <c r="T17753" s="274"/>
      <c r="W17753" s="276"/>
    </row>
    <row r="17754" spans="19:23">
      <c r="S17754" s="275"/>
      <c r="T17754" s="274"/>
      <c r="W17754" s="276"/>
    </row>
    <row r="17755" spans="19:23">
      <c r="S17755" s="275"/>
      <c r="T17755" s="274"/>
      <c r="W17755" s="276"/>
    </row>
    <row r="17756" spans="19:23">
      <c r="S17756" s="275"/>
      <c r="T17756" s="274"/>
      <c r="W17756" s="276"/>
    </row>
    <row r="17757" spans="19:23">
      <c r="S17757" s="275"/>
      <c r="T17757" s="274"/>
      <c r="W17757" s="276"/>
    </row>
    <row r="17758" spans="19:23">
      <c r="S17758" s="275"/>
      <c r="T17758" s="274"/>
      <c r="W17758" s="276"/>
    </row>
    <row r="17759" spans="19:23">
      <c r="S17759" s="275"/>
      <c r="T17759" s="274"/>
      <c r="W17759" s="276"/>
    </row>
    <row r="17760" spans="19:23">
      <c r="S17760" s="275"/>
      <c r="T17760" s="274"/>
      <c r="W17760" s="276"/>
    </row>
    <row r="17761" spans="19:23">
      <c r="S17761" s="275"/>
      <c r="T17761" s="274"/>
      <c r="W17761" s="276"/>
    </row>
    <row r="17762" spans="19:23">
      <c r="S17762" s="275"/>
      <c r="T17762" s="274"/>
      <c r="W17762" s="276"/>
    </row>
    <row r="17763" spans="19:23">
      <c r="S17763" s="275"/>
      <c r="T17763" s="274"/>
      <c r="W17763" s="276"/>
    </row>
    <row r="17764" spans="19:23">
      <c r="S17764" s="275"/>
      <c r="T17764" s="274"/>
      <c r="W17764" s="276"/>
    </row>
    <row r="17765" spans="19:23">
      <c r="S17765" s="275"/>
      <c r="T17765" s="274"/>
      <c r="W17765" s="276"/>
    </row>
    <row r="17766" spans="19:23">
      <c r="S17766" s="275"/>
      <c r="T17766" s="274"/>
      <c r="W17766" s="276"/>
    </row>
    <row r="17767" spans="19:23">
      <c r="S17767" s="275"/>
      <c r="T17767" s="274"/>
      <c r="W17767" s="276"/>
    </row>
    <row r="17768" spans="19:23">
      <c r="S17768" s="275"/>
      <c r="T17768" s="274"/>
      <c r="W17768" s="276"/>
    </row>
    <row r="17769" spans="19:23">
      <c r="S17769" s="275"/>
      <c r="T17769" s="274"/>
      <c r="W17769" s="276"/>
    </row>
    <row r="17770" spans="19:23">
      <c r="S17770" s="275"/>
      <c r="T17770" s="274"/>
      <c r="W17770" s="276"/>
    </row>
    <row r="17771" spans="19:23">
      <c r="S17771" s="275"/>
      <c r="T17771" s="274"/>
      <c r="W17771" s="276"/>
    </row>
    <row r="17772" spans="19:23">
      <c r="S17772" s="275"/>
      <c r="T17772" s="274"/>
      <c r="W17772" s="276"/>
    </row>
    <row r="17773" spans="19:23">
      <c r="S17773" s="275"/>
      <c r="T17773" s="274"/>
      <c r="W17773" s="276"/>
    </row>
    <row r="17774" spans="19:23">
      <c r="S17774" s="275"/>
      <c r="T17774" s="274"/>
      <c r="W17774" s="276"/>
    </row>
    <row r="17775" spans="19:23">
      <c r="S17775" s="275"/>
      <c r="T17775" s="274"/>
      <c r="W17775" s="276"/>
    </row>
    <row r="17776" spans="19:23">
      <c r="S17776" s="275"/>
      <c r="T17776" s="274"/>
      <c r="W17776" s="276"/>
    </row>
    <row r="17777" spans="19:23">
      <c r="S17777" s="275"/>
      <c r="T17777" s="274"/>
      <c r="W17777" s="276"/>
    </row>
    <row r="17778" spans="19:23">
      <c r="S17778" s="275"/>
      <c r="T17778" s="274"/>
      <c r="W17778" s="276"/>
    </row>
    <row r="17779" spans="19:23">
      <c r="S17779" s="275"/>
      <c r="T17779" s="274"/>
      <c r="W17779" s="276"/>
    </row>
    <row r="17780" spans="19:23">
      <c r="S17780" s="275"/>
      <c r="T17780" s="274"/>
      <c r="W17780" s="276"/>
    </row>
    <row r="17781" spans="19:23">
      <c r="S17781" s="275"/>
      <c r="T17781" s="274"/>
      <c r="W17781" s="276"/>
    </row>
    <row r="17782" spans="19:23">
      <c r="S17782" s="275"/>
      <c r="T17782" s="274"/>
      <c r="W17782" s="276"/>
    </row>
    <row r="17783" spans="19:23">
      <c r="S17783" s="275"/>
      <c r="T17783" s="274"/>
      <c r="W17783" s="276"/>
    </row>
    <row r="17784" spans="19:23">
      <c r="S17784" s="275"/>
      <c r="T17784" s="274"/>
      <c r="W17784" s="276"/>
    </row>
    <row r="17785" spans="19:23">
      <c r="S17785" s="275"/>
      <c r="T17785" s="274"/>
      <c r="W17785" s="276"/>
    </row>
    <row r="17786" spans="19:23">
      <c r="S17786" s="275"/>
      <c r="T17786" s="274"/>
      <c r="W17786" s="276"/>
    </row>
    <row r="17787" spans="19:23">
      <c r="S17787" s="275"/>
      <c r="T17787" s="274"/>
      <c r="W17787" s="276"/>
    </row>
    <row r="17788" spans="19:23">
      <c r="S17788" s="275"/>
      <c r="T17788" s="274"/>
      <c r="W17788" s="276"/>
    </row>
    <row r="17789" spans="19:23">
      <c r="S17789" s="275"/>
      <c r="T17789" s="274"/>
      <c r="W17789" s="276"/>
    </row>
    <row r="17790" spans="19:23">
      <c r="S17790" s="275"/>
      <c r="T17790" s="274"/>
      <c r="W17790" s="276"/>
    </row>
    <row r="17791" spans="19:23">
      <c r="S17791" s="275"/>
      <c r="T17791" s="274"/>
      <c r="W17791" s="276"/>
    </row>
    <row r="17792" spans="19:23">
      <c r="S17792" s="275"/>
      <c r="T17792" s="274"/>
      <c r="W17792" s="276"/>
    </row>
    <row r="17793" spans="19:23">
      <c r="S17793" s="275"/>
      <c r="T17793" s="274"/>
      <c r="W17793" s="276"/>
    </row>
    <row r="17794" spans="19:23">
      <c r="S17794" s="275"/>
      <c r="T17794" s="274"/>
      <c r="W17794" s="276"/>
    </row>
    <row r="17795" spans="19:23">
      <c r="S17795" s="275"/>
      <c r="T17795" s="274"/>
      <c r="W17795" s="276"/>
    </row>
    <row r="17796" spans="19:23">
      <c r="S17796" s="275"/>
      <c r="T17796" s="274"/>
      <c r="W17796" s="276"/>
    </row>
    <row r="17797" spans="19:23">
      <c r="S17797" s="275"/>
      <c r="T17797" s="274"/>
      <c r="W17797" s="276"/>
    </row>
    <row r="17798" spans="19:23">
      <c r="S17798" s="275"/>
      <c r="T17798" s="274"/>
      <c r="W17798" s="276"/>
    </row>
    <row r="17799" spans="19:23">
      <c r="S17799" s="275"/>
      <c r="T17799" s="274"/>
      <c r="W17799" s="276"/>
    </row>
    <row r="17800" spans="19:23">
      <c r="S17800" s="275"/>
      <c r="T17800" s="274"/>
      <c r="W17800" s="276"/>
    </row>
    <row r="17801" spans="19:23">
      <c r="S17801" s="275"/>
      <c r="T17801" s="274"/>
      <c r="W17801" s="276"/>
    </row>
    <row r="17802" spans="19:23">
      <c r="S17802" s="275"/>
      <c r="T17802" s="274"/>
      <c r="W17802" s="276"/>
    </row>
    <row r="17803" spans="19:23">
      <c r="S17803" s="275"/>
      <c r="T17803" s="274"/>
      <c r="W17803" s="276"/>
    </row>
    <row r="17804" spans="19:23">
      <c r="S17804" s="275"/>
      <c r="T17804" s="274"/>
      <c r="W17804" s="276"/>
    </row>
    <row r="17805" spans="19:23">
      <c r="S17805" s="275"/>
      <c r="T17805" s="274"/>
      <c r="W17805" s="276"/>
    </row>
    <row r="17806" spans="19:23">
      <c r="S17806" s="275"/>
      <c r="T17806" s="274"/>
      <c r="W17806" s="276"/>
    </row>
    <row r="17807" spans="19:23">
      <c r="S17807" s="275"/>
      <c r="T17807" s="274"/>
      <c r="W17807" s="276"/>
    </row>
    <row r="17808" spans="19:23">
      <c r="S17808" s="275"/>
      <c r="T17808" s="274"/>
      <c r="W17808" s="276"/>
    </row>
    <row r="17809" spans="19:23">
      <c r="S17809" s="275"/>
      <c r="T17809" s="274"/>
      <c r="W17809" s="276"/>
    </row>
    <row r="17810" spans="19:23">
      <c r="S17810" s="275"/>
      <c r="T17810" s="274"/>
      <c r="W17810" s="276"/>
    </row>
    <row r="17811" spans="19:23">
      <c r="S17811" s="275"/>
      <c r="T17811" s="274"/>
      <c r="W17811" s="276"/>
    </row>
    <row r="17812" spans="19:23">
      <c r="S17812" s="275"/>
      <c r="T17812" s="274"/>
      <c r="W17812" s="276"/>
    </row>
    <row r="17813" spans="19:23">
      <c r="S17813" s="275"/>
      <c r="T17813" s="274"/>
      <c r="W17813" s="276"/>
    </row>
    <row r="17814" spans="19:23">
      <c r="S17814" s="275"/>
      <c r="T17814" s="274"/>
      <c r="W17814" s="276"/>
    </row>
    <row r="17815" spans="19:23">
      <c r="S17815" s="275"/>
      <c r="T17815" s="274"/>
      <c r="W17815" s="276"/>
    </row>
    <row r="17816" spans="19:23">
      <c r="S17816" s="275"/>
      <c r="T17816" s="274"/>
      <c r="W17816" s="276"/>
    </row>
    <row r="17817" spans="19:23">
      <c r="S17817" s="275"/>
      <c r="T17817" s="274"/>
      <c r="W17817" s="276"/>
    </row>
    <row r="17818" spans="19:23">
      <c r="S17818" s="275"/>
      <c r="T17818" s="274"/>
      <c r="W17818" s="276"/>
    </row>
    <row r="17819" spans="19:23">
      <c r="S17819" s="275"/>
      <c r="T17819" s="274"/>
      <c r="W17819" s="276"/>
    </row>
    <row r="17820" spans="19:23">
      <c r="S17820" s="275"/>
      <c r="T17820" s="274"/>
      <c r="W17820" s="276"/>
    </row>
    <row r="17821" spans="19:23">
      <c r="S17821" s="275"/>
      <c r="T17821" s="274"/>
      <c r="W17821" s="276"/>
    </row>
    <row r="17822" spans="19:23">
      <c r="S17822" s="275"/>
      <c r="T17822" s="274"/>
      <c r="W17822" s="276"/>
    </row>
    <row r="17823" spans="19:23">
      <c r="S17823" s="275"/>
      <c r="T17823" s="274"/>
      <c r="W17823" s="276"/>
    </row>
    <row r="17824" spans="19:23">
      <c r="S17824" s="275"/>
      <c r="T17824" s="274"/>
      <c r="W17824" s="276"/>
    </row>
    <row r="17825" spans="19:23">
      <c r="S17825" s="275"/>
      <c r="T17825" s="274"/>
      <c r="W17825" s="276"/>
    </row>
    <row r="17826" spans="19:23">
      <c r="S17826" s="275"/>
      <c r="T17826" s="274"/>
      <c r="W17826" s="276"/>
    </row>
    <row r="17827" spans="19:23">
      <c r="S17827" s="275"/>
      <c r="T17827" s="274"/>
      <c r="W17827" s="276"/>
    </row>
    <row r="17828" spans="19:23">
      <c r="S17828" s="275"/>
      <c r="T17828" s="274"/>
      <c r="W17828" s="276"/>
    </row>
    <row r="17829" spans="19:23">
      <c r="S17829" s="275"/>
      <c r="T17829" s="274"/>
      <c r="W17829" s="276"/>
    </row>
    <row r="17830" spans="19:23">
      <c r="S17830" s="275"/>
      <c r="T17830" s="274"/>
      <c r="W17830" s="276"/>
    </row>
    <row r="17831" spans="19:23">
      <c r="S17831" s="275"/>
      <c r="T17831" s="274"/>
      <c r="W17831" s="276"/>
    </row>
    <row r="17832" spans="19:23">
      <c r="S17832" s="275"/>
      <c r="T17832" s="274"/>
      <c r="W17832" s="276"/>
    </row>
    <row r="17833" spans="19:23">
      <c r="S17833" s="275"/>
      <c r="T17833" s="274"/>
      <c r="W17833" s="276"/>
    </row>
    <row r="17834" spans="19:23">
      <c r="S17834" s="275"/>
      <c r="T17834" s="274"/>
      <c r="W17834" s="276"/>
    </row>
    <row r="17835" spans="19:23">
      <c r="S17835" s="275"/>
      <c r="T17835" s="274"/>
      <c r="W17835" s="276"/>
    </row>
    <row r="17836" spans="19:23">
      <c r="S17836" s="275"/>
      <c r="T17836" s="274"/>
      <c r="W17836" s="276"/>
    </row>
    <row r="17837" spans="19:23">
      <c r="S17837" s="275"/>
      <c r="T17837" s="274"/>
      <c r="W17837" s="276"/>
    </row>
    <row r="17838" spans="19:23">
      <c r="S17838" s="275"/>
      <c r="T17838" s="274"/>
      <c r="W17838" s="276"/>
    </row>
    <row r="17839" spans="19:23">
      <c r="S17839" s="275"/>
      <c r="T17839" s="274"/>
      <c r="W17839" s="276"/>
    </row>
    <row r="17840" spans="19:23">
      <c r="S17840" s="275"/>
      <c r="T17840" s="274"/>
      <c r="W17840" s="276"/>
    </row>
    <row r="17841" spans="19:23">
      <c r="S17841" s="275"/>
      <c r="T17841" s="274"/>
      <c r="W17841" s="276"/>
    </row>
    <row r="17842" spans="19:23">
      <c r="S17842" s="275"/>
      <c r="T17842" s="274"/>
      <c r="W17842" s="276"/>
    </row>
    <row r="17843" spans="19:23">
      <c r="S17843" s="275"/>
      <c r="T17843" s="274"/>
      <c r="W17843" s="276"/>
    </row>
    <row r="17844" spans="19:23">
      <c r="S17844" s="275"/>
      <c r="T17844" s="274"/>
      <c r="W17844" s="276"/>
    </row>
    <row r="17845" spans="19:23">
      <c r="S17845" s="275"/>
      <c r="T17845" s="274"/>
      <c r="W17845" s="276"/>
    </row>
    <row r="17846" spans="19:23">
      <c r="S17846" s="275"/>
      <c r="T17846" s="274"/>
      <c r="W17846" s="276"/>
    </row>
    <row r="17847" spans="19:23">
      <c r="S17847" s="275"/>
      <c r="T17847" s="274"/>
      <c r="W17847" s="276"/>
    </row>
    <row r="17848" spans="19:23">
      <c r="S17848" s="275"/>
      <c r="T17848" s="274"/>
      <c r="W17848" s="276"/>
    </row>
    <row r="17849" spans="19:23">
      <c r="S17849" s="275"/>
      <c r="T17849" s="274"/>
      <c r="W17849" s="276"/>
    </row>
    <row r="17850" spans="19:23">
      <c r="S17850" s="275"/>
      <c r="T17850" s="274"/>
      <c r="W17850" s="276"/>
    </row>
    <row r="17851" spans="19:23">
      <c r="S17851" s="275"/>
      <c r="T17851" s="274"/>
      <c r="W17851" s="276"/>
    </row>
    <row r="17852" spans="19:23">
      <c r="S17852" s="275"/>
      <c r="T17852" s="274"/>
      <c r="W17852" s="276"/>
    </row>
    <row r="17853" spans="19:23">
      <c r="S17853" s="275"/>
      <c r="T17853" s="274"/>
      <c r="W17853" s="276"/>
    </row>
    <row r="17854" spans="19:23">
      <c r="S17854" s="275"/>
      <c r="T17854" s="274"/>
      <c r="W17854" s="276"/>
    </row>
    <row r="17855" spans="19:23">
      <c r="S17855" s="275"/>
      <c r="T17855" s="274"/>
      <c r="W17855" s="276"/>
    </row>
    <row r="17856" spans="19:23">
      <c r="S17856" s="275"/>
      <c r="T17856" s="274"/>
      <c r="W17856" s="276"/>
    </row>
    <row r="17857" spans="19:23">
      <c r="S17857" s="275"/>
      <c r="T17857" s="274"/>
      <c r="W17857" s="276"/>
    </row>
    <row r="17858" spans="19:23">
      <c r="S17858" s="275"/>
      <c r="T17858" s="274"/>
      <c r="W17858" s="276"/>
    </row>
    <row r="17859" spans="19:23">
      <c r="S17859" s="275"/>
      <c r="T17859" s="274"/>
      <c r="W17859" s="276"/>
    </row>
    <row r="17860" spans="19:23">
      <c r="S17860" s="275"/>
      <c r="T17860" s="274"/>
      <c r="W17860" s="276"/>
    </row>
    <row r="17861" spans="19:23">
      <c r="S17861" s="275"/>
      <c r="T17861" s="274"/>
      <c r="W17861" s="276"/>
    </row>
    <row r="17862" spans="19:23">
      <c r="S17862" s="275"/>
      <c r="T17862" s="274"/>
      <c r="W17862" s="276"/>
    </row>
    <row r="17863" spans="19:23">
      <c r="S17863" s="275"/>
      <c r="T17863" s="274"/>
      <c r="W17863" s="276"/>
    </row>
    <row r="17864" spans="19:23">
      <c r="S17864" s="275"/>
      <c r="T17864" s="274"/>
      <c r="W17864" s="276"/>
    </row>
    <row r="17865" spans="19:23">
      <c r="S17865" s="275"/>
      <c r="T17865" s="274"/>
      <c r="W17865" s="276"/>
    </row>
    <row r="17866" spans="19:23">
      <c r="S17866" s="275"/>
      <c r="T17866" s="274"/>
      <c r="W17866" s="276"/>
    </row>
    <row r="17867" spans="19:23">
      <c r="S17867" s="275"/>
      <c r="T17867" s="274"/>
      <c r="W17867" s="276"/>
    </row>
    <row r="17868" spans="19:23">
      <c r="S17868" s="275"/>
      <c r="T17868" s="274"/>
      <c r="W17868" s="276"/>
    </row>
    <row r="17869" spans="19:23">
      <c r="S17869" s="275"/>
      <c r="T17869" s="274"/>
      <c r="W17869" s="276"/>
    </row>
    <row r="17870" spans="19:23">
      <c r="S17870" s="275"/>
      <c r="T17870" s="274"/>
      <c r="W17870" s="276"/>
    </row>
    <row r="17871" spans="19:23">
      <c r="S17871" s="275"/>
      <c r="T17871" s="274"/>
      <c r="W17871" s="276"/>
    </row>
    <row r="17872" spans="19:23">
      <c r="S17872" s="275"/>
      <c r="T17872" s="274"/>
      <c r="W17872" s="276"/>
    </row>
    <row r="17873" spans="19:23">
      <c r="S17873" s="275"/>
      <c r="T17873" s="274"/>
      <c r="W17873" s="276"/>
    </row>
    <row r="17874" spans="19:23">
      <c r="S17874" s="275"/>
      <c r="T17874" s="274"/>
      <c r="W17874" s="276"/>
    </row>
    <row r="17875" spans="19:23">
      <c r="S17875" s="275"/>
      <c r="T17875" s="274"/>
      <c r="W17875" s="276"/>
    </row>
    <row r="17876" spans="19:23">
      <c r="S17876" s="275"/>
      <c r="T17876" s="274"/>
      <c r="W17876" s="276"/>
    </row>
    <row r="17877" spans="19:23">
      <c r="S17877" s="275"/>
      <c r="T17877" s="274"/>
      <c r="W17877" s="276"/>
    </row>
    <row r="17878" spans="19:23">
      <c r="S17878" s="275"/>
      <c r="T17878" s="274"/>
      <c r="W17878" s="276"/>
    </row>
    <row r="17879" spans="19:23">
      <c r="S17879" s="275"/>
      <c r="T17879" s="274"/>
      <c r="W17879" s="276"/>
    </row>
    <row r="17880" spans="19:23">
      <c r="S17880" s="275"/>
      <c r="T17880" s="274"/>
      <c r="W17880" s="276"/>
    </row>
    <row r="17881" spans="19:23">
      <c r="S17881" s="275"/>
      <c r="T17881" s="274"/>
      <c r="W17881" s="276"/>
    </row>
    <row r="17882" spans="19:23">
      <c r="S17882" s="275"/>
      <c r="T17882" s="274"/>
      <c r="W17882" s="276"/>
    </row>
    <row r="17883" spans="19:23">
      <c r="S17883" s="275"/>
      <c r="T17883" s="274"/>
      <c r="W17883" s="276"/>
    </row>
    <row r="17884" spans="19:23">
      <c r="S17884" s="275"/>
      <c r="T17884" s="274"/>
      <c r="W17884" s="276"/>
    </row>
    <row r="17885" spans="19:23">
      <c r="S17885" s="275"/>
      <c r="T17885" s="274"/>
      <c r="W17885" s="276"/>
    </row>
    <row r="17886" spans="19:23">
      <c r="S17886" s="275"/>
      <c r="T17886" s="274"/>
      <c r="W17886" s="276"/>
    </row>
    <row r="17887" spans="19:23">
      <c r="S17887" s="275"/>
      <c r="T17887" s="274"/>
      <c r="W17887" s="276"/>
    </row>
    <row r="17888" spans="19:23">
      <c r="S17888" s="275"/>
      <c r="T17888" s="274"/>
      <c r="W17888" s="276"/>
    </row>
    <row r="17889" spans="19:23">
      <c r="S17889" s="275"/>
      <c r="T17889" s="274"/>
      <c r="W17889" s="276"/>
    </row>
    <row r="17890" spans="19:23">
      <c r="S17890" s="275"/>
      <c r="T17890" s="274"/>
      <c r="W17890" s="276"/>
    </row>
    <row r="17891" spans="19:23">
      <c r="S17891" s="275"/>
      <c r="T17891" s="274"/>
      <c r="W17891" s="276"/>
    </row>
    <row r="17892" spans="19:23">
      <c r="S17892" s="275"/>
      <c r="T17892" s="274"/>
      <c r="W17892" s="276"/>
    </row>
    <row r="17893" spans="19:23">
      <c r="S17893" s="275"/>
      <c r="T17893" s="274"/>
      <c r="W17893" s="276"/>
    </row>
    <row r="17894" spans="19:23">
      <c r="S17894" s="275"/>
      <c r="T17894" s="274"/>
      <c r="W17894" s="276"/>
    </row>
    <row r="17895" spans="19:23">
      <c r="S17895" s="275"/>
      <c r="T17895" s="274"/>
      <c r="W17895" s="276"/>
    </row>
    <row r="17896" spans="19:23">
      <c r="S17896" s="275"/>
      <c r="T17896" s="274"/>
      <c r="W17896" s="276"/>
    </row>
    <row r="17897" spans="19:23">
      <c r="S17897" s="275"/>
      <c r="T17897" s="274"/>
      <c r="W17897" s="276"/>
    </row>
    <row r="17898" spans="19:23">
      <c r="S17898" s="275"/>
      <c r="T17898" s="274"/>
      <c r="W17898" s="276"/>
    </row>
    <row r="17899" spans="19:23">
      <c r="S17899" s="275"/>
      <c r="T17899" s="274"/>
      <c r="W17899" s="276"/>
    </row>
    <row r="17900" spans="19:23">
      <c r="S17900" s="275"/>
      <c r="T17900" s="274"/>
      <c r="W17900" s="276"/>
    </row>
    <row r="17901" spans="19:23">
      <c r="S17901" s="275"/>
      <c r="T17901" s="274"/>
      <c r="W17901" s="276"/>
    </row>
    <row r="17902" spans="19:23">
      <c r="S17902" s="275"/>
      <c r="T17902" s="274"/>
      <c r="W17902" s="276"/>
    </row>
    <row r="17903" spans="19:23">
      <c r="S17903" s="275"/>
      <c r="T17903" s="274"/>
      <c r="W17903" s="276"/>
    </row>
    <row r="17904" spans="19:23">
      <c r="S17904" s="275"/>
      <c r="T17904" s="274"/>
      <c r="W17904" s="276"/>
    </row>
    <row r="17905" spans="19:23">
      <c r="S17905" s="275"/>
      <c r="T17905" s="274"/>
      <c r="W17905" s="276"/>
    </row>
    <row r="17906" spans="19:23">
      <c r="S17906" s="275"/>
      <c r="T17906" s="274"/>
      <c r="W17906" s="276"/>
    </row>
    <row r="17907" spans="19:23">
      <c r="S17907" s="275"/>
      <c r="T17907" s="274"/>
      <c r="W17907" s="276"/>
    </row>
    <row r="17908" spans="19:23">
      <c r="S17908" s="275"/>
      <c r="T17908" s="274"/>
      <c r="W17908" s="276"/>
    </row>
    <row r="17909" spans="19:23">
      <c r="S17909" s="275"/>
      <c r="T17909" s="274"/>
      <c r="W17909" s="276"/>
    </row>
    <row r="17910" spans="19:23">
      <c r="S17910" s="275"/>
      <c r="T17910" s="274"/>
      <c r="W17910" s="276"/>
    </row>
    <row r="17911" spans="19:23">
      <c r="S17911" s="275"/>
      <c r="T17911" s="274"/>
      <c r="W17911" s="276"/>
    </row>
    <row r="17912" spans="19:23">
      <c r="S17912" s="275"/>
      <c r="T17912" s="274"/>
      <c r="W17912" s="276"/>
    </row>
    <row r="17913" spans="19:23">
      <c r="S17913" s="275"/>
      <c r="T17913" s="274"/>
      <c r="W17913" s="276"/>
    </row>
    <row r="17914" spans="19:23">
      <c r="S17914" s="275"/>
      <c r="T17914" s="274"/>
      <c r="W17914" s="276"/>
    </row>
    <row r="17915" spans="19:23">
      <c r="S17915" s="275"/>
      <c r="T17915" s="274"/>
      <c r="W17915" s="276"/>
    </row>
    <row r="17916" spans="19:23">
      <c r="S17916" s="275"/>
      <c r="T17916" s="274"/>
      <c r="W17916" s="276"/>
    </row>
    <row r="17917" spans="19:23">
      <c r="S17917" s="275"/>
      <c r="T17917" s="274"/>
      <c r="W17917" s="276"/>
    </row>
    <row r="17918" spans="19:23">
      <c r="S17918" s="275"/>
      <c r="T17918" s="274"/>
      <c r="W17918" s="276"/>
    </row>
    <row r="17919" spans="19:23">
      <c r="S17919" s="275"/>
      <c r="T17919" s="274"/>
      <c r="W17919" s="276"/>
    </row>
    <row r="17920" spans="19:23">
      <c r="S17920" s="275"/>
      <c r="T17920" s="274"/>
      <c r="W17920" s="276"/>
    </row>
    <row r="17921" spans="19:23">
      <c r="S17921" s="275"/>
      <c r="T17921" s="274"/>
      <c r="W17921" s="276"/>
    </row>
    <row r="17922" spans="19:23">
      <c r="S17922" s="275"/>
      <c r="T17922" s="274"/>
      <c r="W17922" s="276"/>
    </row>
    <row r="17923" spans="19:23">
      <c r="S17923" s="275"/>
      <c r="T17923" s="274"/>
      <c r="W17923" s="276"/>
    </row>
    <row r="17924" spans="19:23">
      <c r="S17924" s="275"/>
      <c r="T17924" s="274"/>
      <c r="W17924" s="276"/>
    </row>
    <row r="17925" spans="19:23">
      <c r="S17925" s="275"/>
      <c r="T17925" s="274"/>
      <c r="W17925" s="276"/>
    </row>
    <row r="17926" spans="19:23">
      <c r="S17926" s="275"/>
      <c r="T17926" s="274"/>
      <c r="W17926" s="276"/>
    </row>
    <row r="17927" spans="19:23">
      <c r="S17927" s="275"/>
      <c r="T17927" s="274"/>
      <c r="W17927" s="276"/>
    </row>
    <row r="17928" spans="19:23">
      <c r="S17928" s="275"/>
      <c r="T17928" s="274"/>
      <c r="W17928" s="276"/>
    </row>
    <row r="17929" spans="19:23">
      <c r="S17929" s="275"/>
      <c r="T17929" s="274"/>
      <c r="W17929" s="276"/>
    </row>
    <row r="17930" spans="19:23">
      <c r="S17930" s="275"/>
      <c r="T17930" s="274"/>
      <c r="W17930" s="276"/>
    </row>
    <row r="17931" spans="19:23">
      <c r="S17931" s="275"/>
      <c r="T17931" s="274"/>
      <c r="W17931" s="276"/>
    </row>
    <row r="17932" spans="19:23">
      <c r="S17932" s="275"/>
      <c r="T17932" s="274"/>
      <c r="W17932" s="276"/>
    </row>
    <row r="17933" spans="19:23">
      <c r="S17933" s="275"/>
      <c r="T17933" s="274"/>
      <c r="W17933" s="276"/>
    </row>
    <row r="17934" spans="19:23">
      <c r="S17934" s="275"/>
      <c r="T17934" s="274"/>
      <c r="W17934" s="276"/>
    </row>
    <row r="17935" spans="19:23">
      <c r="S17935" s="275"/>
      <c r="T17935" s="274"/>
      <c r="W17935" s="276"/>
    </row>
    <row r="17936" spans="19:23">
      <c r="S17936" s="275"/>
      <c r="T17936" s="274"/>
      <c r="W17936" s="276"/>
    </row>
    <row r="17937" spans="19:23">
      <c r="S17937" s="275"/>
      <c r="T17937" s="274"/>
      <c r="W17937" s="276"/>
    </row>
    <row r="17938" spans="19:23">
      <c r="S17938" s="275"/>
      <c r="T17938" s="274"/>
      <c r="W17938" s="276"/>
    </row>
    <row r="17939" spans="19:23">
      <c r="S17939" s="275"/>
      <c r="T17939" s="274"/>
      <c r="W17939" s="276"/>
    </row>
    <row r="17940" spans="19:23">
      <c r="S17940" s="275"/>
      <c r="T17940" s="274"/>
      <c r="W17940" s="276"/>
    </row>
    <row r="17941" spans="19:23">
      <c r="S17941" s="275"/>
      <c r="T17941" s="274"/>
      <c r="W17941" s="276"/>
    </row>
    <row r="17942" spans="19:23">
      <c r="S17942" s="275"/>
      <c r="T17942" s="274"/>
      <c r="W17942" s="276"/>
    </row>
    <row r="17943" spans="19:23">
      <c r="S17943" s="275"/>
      <c r="T17943" s="274"/>
      <c r="W17943" s="276"/>
    </row>
    <row r="17944" spans="19:23">
      <c r="S17944" s="275"/>
      <c r="T17944" s="274"/>
      <c r="W17944" s="276"/>
    </row>
    <row r="17945" spans="19:23">
      <c r="S17945" s="275"/>
      <c r="T17945" s="274"/>
      <c r="W17945" s="276"/>
    </row>
    <row r="17946" spans="19:23">
      <c r="S17946" s="275"/>
      <c r="T17946" s="274"/>
      <c r="W17946" s="276"/>
    </row>
    <row r="17947" spans="19:23">
      <c r="S17947" s="275"/>
      <c r="T17947" s="274"/>
      <c r="W17947" s="276"/>
    </row>
    <row r="17948" spans="19:23">
      <c r="S17948" s="275"/>
      <c r="T17948" s="274"/>
      <c r="W17948" s="276"/>
    </row>
    <row r="17949" spans="19:23">
      <c r="S17949" s="275"/>
      <c r="T17949" s="274"/>
      <c r="W17949" s="276"/>
    </row>
    <row r="17950" spans="19:23">
      <c r="S17950" s="275"/>
      <c r="T17950" s="274"/>
      <c r="W17950" s="276"/>
    </row>
    <row r="17951" spans="19:23">
      <c r="S17951" s="275"/>
      <c r="T17951" s="274"/>
      <c r="W17951" s="276"/>
    </row>
    <row r="17952" spans="19:23">
      <c r="S17952" s="275"/>
      <c r="T17952" s="274"/>
      <c r="W17952" s="276"/>
    </row>
    <row r="17953" spans="19:23">
      <c r="S17953" s="275"/>
      <c r="T17953" s="274"/>
      <c r="W17953" s="276"/>
    </row>
    <row r="17954" spans="19:23">
      <c r="S17954" s="275"/>
      <c r="T17954" s="274"/>
      <c r="W17954" s="276"/>
    </row>
    <row r="17955" spans="19:23">
      <c r="S17955" s="275"/>
      <c r="T17955" s="274"/>
      <c r="W17955" s="276"/>
    </row>
    <row r="17956" spans="19:23">
      <c r="S17956" s="275"/>
      <c r="T17956" s="274"/>
      <c r="W17956" s="276"/>
    </row>
    <row r="17957" spans="19:23">
      <c r="S17957" s="275"/>
      <c r="T17957" s="274"/>
      <c r="W17957" s="276"/>
    </row>
    <row r="17958" spans="19:23">
      <c r="S17958" s="275"/>
      <c r="T17958" s="274"/>
      <c r="W17958" s="276"/>
    </row>
    <row r="17959" spans="19:23">
      <c r="S17959" s="275"/>
      <c r="T17959" s="274"/>
      <c r="W17959" s="276"/>
    </row>
    <row r="17960" spans="19:23">
      <c r="S17960" s="275"/>
      <c r="T17960" s="274"/>
      <c r="W17960" s="276"/>
    </row>
    <row r="17961" spans="19:23">
      <c r="S17961" s="275"/>
      <c r="T17961" s="274"/>
      <c r="W17961" s="276"/>
    </row>
    <row r="17962" spans="19:23">
      <c r="S17962" s="275"/>
      <c r="T17962" s="274"/>
      <c r="W17962" s="276"/>
    </row>
    <row r="17963" spans="19:23">
      <c r="S17963" s="275"/>
      <c r="T17963" s="274"/>
      <c r="W17963" s="276"/>
    </row>
    <row r="17964" spans="19:23">
      <c r="S17964" s="275"/>
      <c r="T17964" s="274"/>
      <c r="W17964" s="276"/>
    </row>
    <row r="17965" spans="19:23">
      <c r="S17965" s="275"/>
      <c r="T17965" s="274"/>
      <c r="W17965" s="276"/>
    </row>
    <row r="17966" spans="19:23">
      <c r="S17966" s="275"/>
      <c r="T17966" s="274"/>
      <c r="W17966" s="276"/>
    </row>
    <row r="17967" spans="19:23">
      <c r="S17967" s="275"/>
      <c r="T17967" s="274"/>
      <c r="W17967" s="276"/>
    </row>
    <row r="17968" spans="19:23">
      <c r="S17968" s="275"/>
      <c r="T17968" s="274"/>
      <c r="W17968" s="276"/>
    </row>
    <row r="17969" spans="19:23">
      <c r="S17969" s="275"/>
      <c r="T17969" s="274"/>
      <c r="W17969" s="276"/>
    </row>
    <row r="17970" spans="19:23">
      <c r="S17970" s="275"/>
      <c r="T17970" s="274"/>
      <c r="W17970" s="276"/>
    </row>
    <row r="17971" spans="19:23">
      <c r="S17971" s="275"/>
      <c r="T17971" s="274"/>
      <c r="W17971" s="276"/>
    </row>
    <row r="17972" spans="19:23">
      <c r="S17972" s="275"/>
      <c r="T17972" s="274"/>
      <c r="W17972" s="276"/>
    </row>
    <row r="17973" spans="19:23">
      <c r="S17973" s="275"/>
      <c r="T17973" s="274"/>
      <c r="W17973" s="276"/>
    </row>
    <row r="17974" spans="19:23">
      <c r="S17974" s="275"/>
      <c r="T17974" s="274"/>
      <c r="W17974" s="276"/>
    </row>
    <row r="17975" spans="19:23">
      <c r="S17975" s="275"/>
      <c r="T17975" s="274"/>
      <c r="W17975" s="276"/>
    </row>
    <row r="17976" spans="19:23">
      <c r="S17976" s="275"/>
      <c r="T17976" s="274"/>
      <c r="W17976" s="276"/>
    </row>
    <row r="17977" spans="19:23">
      <c r="S17977" s="275"/>
      <c r="T17977" s="274"/>
      <c r="W17977" s="276"/>
    </row>
    <row r="17978" spans="19:23">
      <c r="S17978" s="275"/>
      <c r="T17978" s="274"/>
      <c r="W17978" s="276"/>
    </row>
    <row r="17979" spans="19:23">
      <c r="S17979" s="275"/>
      <c r="T17979" s="274"/>
      <c r="W17979" s="276"/>
    </row>
    <row r="17980" spans="19:23">
      <c r="S17980" s="275"/>
      <c r="T17980" s="274"/>
      <c r="W17980" s="276"/>
    </row>
    <row r="17981" spans="19:23">
      <c r="S17981" s="275"/>
      <c r="T17981" s="274"/>
      <c r="W17981" s="276"/>
    </row>
    <row r="17982" spans="19:23">
      <c r="S17982" s="275"/>
      <c r="T17982" s="274"/>
      <c r="W17982" s="276"/>
    </row>
    <row r="17983" spans="19:23">
      <c r="S17983" s="275"/>
      <c r="T17983" s="274"/>
      <c r="W17983" s="276"/>
    </row>
    <row r="17984" spans="19:23">
      <c r="S17984" s="275"/>
      <c r="T17984" s="274"/>
      <c r="W17984" s="276"/>
    </row>
    <row r="17985" spans="19:23">
      <c r="S17985" s="275"/>
      <c r="T17985" s="274"/>
      <c r="W17985" s="276"/>
    </row>
    <row r="17986" spans="19:23">
      <c r="S17986" s="275"/>
      <c r="T17986" s="274"/>
      <c r="W17986" s="276"/>
    </row>
    <row r="17987" spans="19:23">
      <c r="S17987" s="275"/>
      <c r="T17987" s="274"/>
      <c r="W17987" s="276"/>
    </row>
    <row r="17988" spans="19:23">
      <c r="S17988" s="275"/>
      <c r="T17988" s="274"/>
      <c r="W17988" s="276"/>
    </row>
    <row r="17989" spans="19:23">
      <c r="S17989" s="275"/>
      <c r="T17989" s="274"/>
      <c r="W17989" s="276"/>
    </row>
    <row r="17990" spans="19:23">
      <c r="S17990" s="275"/>
      <c r="T17990" s="274"/>
      <c r="W17990" s="276"/>
    </row>
    <row r="17991" spans="19:23">
      <c r="S17991" s="275"/>
      <c r="T17991" s="274"/>
      <c r="W17991" s="276"/>
    </row>
    <row r="17992" spans="19:23">
      <c r="S17992" s="275"/>
      <c r="T17992" s="274"/>
      <c r="W17992" s="276"/>
    </row>
    <row r="17993" spans="19:23">
      <c r="S17993" s="275"/>
      <c r="T17993" s="274"/>
      <c r="W17993" s="276"/>
    </row>
    <row r="17994" spans="19:23">
      <c r="S17994" s="275"/>
      <c r="T17994" s="274"/>
      <c r="W17994" s="276"/>
    </row>
    <row r="17995" spans="19:23">
      <c r="S17995" s="275"/>
      <c r="T17995" s="274"/>
      <c r="W17995" s="276"/>
    </row>
    <row r="17996" spans="19:23">
      <c r="S17996" s="275"/>
      <c r="T17996" s="274"/>
      <c r="W17996" s="276"/>
    </row>
    <row r="17997" spans="19:23">
      <c r="S17997" s="275"/>
      <c r="T17997" s="274"/>
      <c r="W17997" s="276"/>
    </row>
    <row r="17998" spans="19:23">
      <c r="S17998" s="275"/>
      <c r="T17998" s="274"/>
      <c r="W17998" s="276"/>
    </row>
    <row r="17999" spans="19:23">
      <c r="S17999" s="275"/>
      <c r="T17999" s="274"/>
      <c r="W17999" s="276"/>
    </row>
    <row r="18000" spans="19:23">
      <c r="S18000" s="275"/>
      <c r="T18000" s="274"/>
      <c r="W18000" s="276"/>
    </row>
    <row r="18001" spans="19:23">
      <c r="S18001" s="275"/>
      <c r="T18001" s="274"/>
      <c r="W18001" s="276"/>
    </row>
    <row r="18002" spans="19:23">
      <c r="S18002" s="275"/>
      <c r="T18002" s="274"/>
      <c r="W18002" s="276"/>
    </row>
    <row r="18003" spans="19:23">
      <c r="S18003" s="275"/>
      <c r="T18003" s="274"/>
      <c r="W18003" s="276"/>
    </row>
    <row r="18004" spans="19:23">
      <c r="S18004" s="275"/>
      <c r="T18004" s="274"/>
      <c r="W18004" s="276"/>
    </row>
    <row r="18005" spans="19:23">
      <c r="S18005" s="275"/>
      <c r="T18005" s="274"/>
      <c r="W18005" s="276"/>
    </row>
    <row r="18006" spans="19:23">
      <c r="S18006" s="275"/>
      <c r="T18006" s="274"/>
      <c r="W18006" s="276"/>
    </row>
    <row r="18007" spans="19:23">
      <c r="S18007" s="275"/>
      <c r="T18007" s="274"/>
      <c r="W18007" s="276"/>
    </row>
    <row r="18008" spans="19:23">
      <c r="S18008" s="275"/>
      <c r="T18008" s="274"/>
      <c r="W18008" s="276"/>
    </row>
    <row r="18009" spans="19:23">
      <c r="S18009" s="275"/>
      <c r="T18009" s="274"/>
      <c r="W18009" s="276"/>
    </row>
    <row r="18010" spans="19:23">
      <c r="S18010" s="275"/>
      <c r="T18010" s="274"/>
      <c r="W18010" s="276"/>
    </row>
    <row r="18011" spans="19:23">
      <c r="S18011" s="275"/>
      <c r="T18011" s="274"/>
      <c r="W18011" s="276"/>
    </row>
    <row r="18012" spans="19:23">
      <c r="S18012" s="275"/>
      <c r="T18012" s="274"/>
      <c r="W18012" s="276"/>
    </row>
    <row r="18013" spans="19:23">
      <c r="S18013" s="275"/>
      <c r="T18013" s="274"/>
      <c r="W18013" s="276"/>
    </row>
    <row r="18014" spans="19:23">
      <c r="S18014" s="275"/>
      <c r="T18014" s="274"/>
      <c r="W18014" s="276"/>
    </row>
    <row r="18015" spans="19:23">
      <c r="S18015" s="275"/>
      <c r="T18015" s="274"/>
      <c r="W18015" s="276"/>
    </row>
    <row r="18016" spans="19:23">
      <c r="S18016" s="275"/>
      <c r="T18016" s="274"/>
      <c r="W18016" s="276"/>
    </row>
    <row r="18017" spans="19:23">
      <c r="S18017" s="275"/>
      <c r="T18017" s="274"/>
      <c r="W18017" s="276"/>
    </row>
    <row r="18018" spans="19:23">
      <c r="S18018" s="275"/>
      <c r="T18018" s="274"/>
      <c r="W18018" s="276"/>
    </row>
    <row r="18019" spans="19:23">
      <c r="S18019" s="275"/>
      <c r="T18019" s="274"/>
      <c r="W18019" s="276"/>
    </row>
    <row r="18020" spans="19:23">
      <c r="S18020" s="275"/>
      <c r="T18020" s="274"/>
      <c r="W18020" s="276"/>
    </row>
    <row r="18021" spans="19:23">
      <c r="S18021" s="275"/>
      <c r="T18021" s="274"/>
      <c r="W18021" s="276"/>
    </row>
    <row r="18022" spans="19:23">
      <c r="S18022" s="275"/>
      <c r="T18022" s="274"/>
      <c r="W18022" s="276"/>
    </row>
    <row r="18023" spans="19:23">
      <c r="S18023" s="275"/>
      <c r="T18023" s="274"/>
      <c r="W18023" s="276"/>
    </row>
    <row r="18024" spans="19:23">
      <c r="S18024" s="275"/>
      <c r="T18024" s="274"/>
      <c r="W18024" s="276"/>
    </row>
    <row r="18025" spans="19:23">
      <c r="S18025" s="275"/>
      <c r="T18025" s="274"/>
      <c r="W18025" s="276"/>
    </row>
    <row r="18026" spans="19:23">
      <c r="S18026" s="275"/>
      <c r="T18026" s="274"/>
      <c r="W18026" s="276"/>
    </row>
    <row r="18027" spans="19:23">
      <c r="S18027" s="275"/>
      <c r="T18027" s="274"/>
      <c r="W18027" s="276"/>
    </row>
    <row r="18028" spans="19:23">
      <c r="S18028" s="275"/>
      <c r="T18028" s="274"/>
      <c r="W18028" s="276"/>
    </row>
    <row r="18029" spans="19:23">
      <c r="S18029" s="275"/>
      <c r="T18029" s="274"/>
      <c r="W18029" s="276"/>
    </row>
    <row r="18030" spans="19:23">
      <c r="S18030" s="275"/>
      <c r="T18030" s="274"/>
      <c r="W18030" s="276"/>
    </row>
    <row r="18031" spans="19:23">
      <c r="S18031" s="275"/>
      <c r="T18031" s="274"/>
      <c r="W18031" s="276"/>
    </row>
    <row r="18032" spans="19:23">
      <c r="S18032" s="275"/>
      <c r="T18032" s="274"/>
      <c r="W18032" s="276"/>
    </row>
    <row r="18033" spans="19:23">
      <c r="S18033" s="275"/>
      <c r="T18033" s="274"/>
      <c r="W18033" s="276"/>
    </row>
    <row r="18034" spans="19:23">
      <c r="S18034" s="275"/>
      <c r="T18034" s="274"/>
      <c r="W18034" s="276"/>
    </row>
    <row r="18035" spans="19:23">
      <c r="S18035" s="275"/>
      <c r="T18035" s="274"/>
      <c r="W18035" s="276"/>
    </row>
    <row r="18036" spans="19:23">
      <c r="S18036" s="275"/>
      <c r="T18036" s="274"/>
      <c r="W18036" s="276"/>
    </row>
    <row r="18037" spans="19:23">
      <c r="S18037" s="275"/>
      <c r="T18037" s="274"/>
      <c r="W18037" s="276"/>
    </row>
    <row r="18038" spans="19:23">
      <c r="S18038" s="275"/>
      <c r="T18038" s="274"/>
      <c r="W18038" s="276"/>
    </row>
    <row r="18039" spans="19:23">
      <c r="S18039" s="275"/>
      <c r="T18039" s="274"/>
      <c r="W18039" s="276"/>
    </row>
    <row r="18040" spans="19:23">
      <c r="S18040" s="275"/>
      <c r="T18040" s="274"/>
      <c r="W18040" s="276"/>
    </row>
    <row r="18041" spans="19:23">
      <c r="S18041" s="275"/>
      <c r="T18041" s="274"/>
      <c r="W18041" s="276"/>
    </row>
    <row r="18042" spans="19:23">
      <c r="S18042" s="275"/>
      <c r="T18042" s="274"/>
      <c r="W18042" s="276"/>
    </row>
    <row r="18043" spans="19:23">
      <c r="S18043" s="275"/>
      <c r="T18043" s="274"/>
      <c r="W18043" s="276"/>
    </row>
    <row r="18044" spans="19:23">
      <c r="S18044" s="275"/>
      <c r="T18044" s="274"/>
      <c r="W18044" s="276"/>
    </row>
    <row r="18045" spans="19:23">
      <c r="S18045" s="275"/>
      <c r="T18045" s="274"/>
      <c r="W18045" s="276"/>
    </row>
    <row r="18046" spans="19:23">
      <c r="S18046" s="275"/>
      <c r="T18046" s="274"/>
      <c r="W18046" s="276"/>
    </row>
    <row r="18047" spans="19:23">
      <c r="S18047" s="275"/>
      <c r="T18047" s="274"/>
      <c r="W18047" s="276"/>
    </row>
    <row r="18048" spans="19:23">
      <c r="S18048" s="275"/>
      <c r="T18048" s="274"/>
      <c r="W18048" s="276"/>
    </row>
    <row r="18049" spans="19:23">
      <c r="S18049" s="275"/>
      <c r="T18049" s="274"/>
      <c r="W18049" s="276"/>
    </row>
    <row r="18050" spans="19:23">
      <c r="S18050" s="275"/>
      <c r="T18050" s="274"/>
      <c r="W18050" s="276"/>
    </row>
    <row r="18051" spans="19:23">
      <c r="S18051" s="275"/>
      <c r="T18051" s="274"/>
      <c r="W18051" s="276"/>
    </row>
    <row r="18052" spans="19:23">
      <c r="S18052" s="275"/>
      <c r="T18052" s="274"/>
      <c r="W18052" s="276"/>
    </row>
    <row r="18053" spans="19:23">
      <c r="S18053" s="275"/>
      <c r="T18053" s="274"/>
      <c r="W18053" s="276"/>
    </row>
    <row r="18054" spans="19:23">
      <c r="S18054" s="275"/>
      <c r="T18054" s="274"/>
      <c r="W18054" s="276"/>
    </row>
    <row r="18055" spans="19:23">
      <c r="S18055" s="275"/>
      <c r="T18055" s="274"/>
      <c r="W18055" s="276"/>
    </row>
    <row r="18056" spans="19:23">
      <c r="S18056" s="275"/>
      <c r="T18056" s="274"/>
      <c r="W18056" s="276"/>
    </row>
    <row r="18057" spans="19:23">
      <c r="S18057" s="275"/>
      <c r="T18057" s="274"/>
      <c r="W18057" s="276"/>
    </row>
    <row r="18058" spans="19:23">
      <c r="S18058" s="275"/>
      <c r="T18058" s="274"/>
      <c r="W18058" s="276"/>
    </row>
    <row r="18059" spans="19:23">
      <c r="S18059" s="275"/>
      <c r="T18059" s="274"/>
      <c r="W18059" s="276"/>
    </row>
    <row r="18060" spans="19:23">
      <c r="S18060" s="275"/>
      <c r="T18060" s="274"/>
      <c r="W18060" s="276"/>
    </row>
    <row r="18061" spans="19:23">
      <c r="S18061" s="275"/>
      <c r="T18061" s="274"/>
      <c r="W18061" s="276"/>
    </row>
    <row r="18062" spans="19:23">
      <c r="S18062" s="275"/>
      <c r="T18062" s="274"/>
      <c r="W18062" s="276"/>
    </row>
    <row r="18063" spans="19:23">
      <c r="S18063" s="275"/>
      <c r="T18063" s="274"/>
      <c r="W18063" s="276"/>
    </row>
    <row r="18064" spans="19:23">
      <c r="S18064" s="275"/>
      <c r="T18064" s="274"/>
      <c r="W18064" s="276"/>
    </row>
    <row r="18065" spans="19:23">
      <c r="S18065" s="275"/>
      <c r="T18065" s="274"/>
      <c r="W18065" s="276"/>
    </row>
    <row r="18066" spans="19:23">
      <c r="S18066" s="275"/>
      <c r="T18066" s="274"/>
      <c r="W18066" s="276"/>
    </row>
    <row r="18067" spans="19:23">
      <c r="S18067" s="275"/>
      <c r="T18067" s="274"/>
      <c r="W18067" s="276"/>
    </row>
    <row r="18068" spans="19:23">
      <c r="S18068" s="275"/>
      <c r="T18068" s="274"/>
      <c r="W18068" s="276"/>
    </row>
    <row r="18069" spans="19:23">
      <c r="S18069" s="275"/>
      <c r="T18069" s="274"/>
      <c r="W18069" s="276"/>
    </row>
    <row r="18070" spans="19:23">
      <c r="S18070" s="275"/>
      <c r="T18070" s="274"/>
      <c r="W18070" s="276"/>
    </row>
    <row r="18071" spans="19:23">
      <c r="S18071" s="275"/>
      <c r="T18071" s="274"/>
      <c r="W18071" s="276"/>
    </row>
    <row r="18072" spans="19:23">
      <c r="S18072" s="275"/>
      <c r="T18072" s="274"/>
      <c r="W18072" s="276"/>
    </row>
    <row r="18073" spans="19:23">
      <c r="S18073" s="275"/>
      <c r="T18073" s="274"/>
      <c r="W18073" s="276"/>
    </row>
    <row r="18074" spans="19:23">
      <c r="S18074" s="275"/>
      <c r="T18074" s="274"/>
      <c r="W18074" s="276"/>
    </row>
    <row r="18075" spans="19:23">
      <c r="S18075" s="275"/>
      <c r="T18075" s="274"/>
      <c r="W18075" s="276"/>
    </row>
    <row r="18076" spans="19:23">
      <c r="S18076" s="275"/>
      <c r="T18076" s="274"/>
      <c r="W18076" s="276"/>
    </row>
    <row r="18077" spans="19:23">
      <c r="S18077" s="275"/>
      <c r="T18077" s="274"/>
      <c r="W18077" s="276"/>
    </row>
    <row r="18078" spans="19:23">
      <c r="S18078" s="275"/>
      <c r="T18078" s="274"/>
      <c r="W18078" s="276"/>
    </row>
    <row r="18079" spans="19:23">
      <c r="S18079" s="275"/>
      <c r="T18079" s="274"/>
      <c r="W18079" s="276"/>
    </row>
    <row r="18080" spans="19:23">
      <c r="S18080" s="275"/>
      <c r="T18080" s="274"/>
      <c r="W18080" s="276"/>
    </row>
    <row r="18081" spans="19:23">
      <c r="S18081" s="275"/>
      <c r="T18081" s="274"/>
      <c r="W18081" s="276"/>
    </row>
    <row r="18082" spans="19:23">
      <c r="S18082" s="275"/>
      <c r="T18082" s="274"/>
      <c r="W18082" s="276"/>
    </row>
    <row r="18083" spans="19:23">
      <c r="S18083" s="275"/>
      <c r="T18083" s="274"/>
      <c r="W18083" s="276"/>
    </row>
    <row r="18084" spans="19:23">
      <c r="S18084" s="275"/>
      <c r="T18084" s="274"/>
      <c r="W18084" s="276"/>
    </row>
    <row r="18085" spans="19:23">
      <c r="S18085" s="275"/>
      <c r="T18085" s="274"/>
      <c r="W18085" s="276"/>
    </row>
    <row r="18086" spans="19:23">
      <c r="S18086" s="275"/>
      <c r="T18086" s="274"/>
      <c r="W18086" s="276"/>
    </row>
    <row r="18087" spans="19:23">
      <c r="S18087" s="275"/>
      <c r="T18087" s="274"/>
      <c r="W18087" s="276"/>
    </row>
    <row r="18088" spans="19:23">
      <c r="S18088" s="275"/>
      <c r="T18088" s="274"/>
      <c r="W18088" s="276"/>
    </row>
    <row r="18089" spans="19:23">
      <c r="S18089" s="275"/>
      <c r="T18089" s="274"/>
      <c r="W18089" s="276"/>
    </row>
    <row r="18090" spans="19:23">
      <c r="S18090" s="275"/>
      <c r="T18090" s="274"/>
      <c r="W18090" s="276"/>
    </row>
    <row r="18091" spans="19:23">
      <c r="S18091" s="275"/>
      <c r="T18091" s="274"/>
      <c r="W18091" s="276"/>
    </row>
    <row r="18092" spans="19:23">
      <c r="S18092" s="275"/>
      <c r="T18092" s="274"/>
      <c r="W18092" s="276"/>
    </row>
    <row r="18093" spans="19:23">
      <c r="S18093" s="275"/>
      <c r="T18093" s="274"/>
      <c r="W18093" s="276"/>
    </row>
    <row r="18094" spans="19:23">
      <c r="S18094" s="275"/>
      <c r="T18094" s="274"/>
      <c r="W18094" s="276"/>
    </row>
    <row r="18095" spans="19:23">
      <c r="S18095" s="275"/>
      <c r="T18095" s="274"/>
      <c r="W18095" s="276"/>
    </row>
    <row r="18096" spans="19:23">
      <c r="S18096" s="275"/>
      <c r="T18096" s="274"/>
      <c r="W18096" s="276"/>
    </row>
    <row r="18097" spans="19:23">
      <c r="S18097" s="275"/>
      <c r="T18097" s="274"/>
      <c r="W18097" s="276"/>
    </row>
    <row r="18098" spans="19:23">
      <c r="S18098" s="275"/>
      <c r="T18098" s="274"/>
      <c r="W18098" s="276"/>
    </row>
    <row r="18099" spans="19:23">
      <c r="S18099" s="275"/>
      <c r="T18099" s="274"/>
      <c r="W18099" s="276"/>
    </row>
    <row r="18100" spans="19:23">
      <c r="S18100" s="275"/>
      <c r="T18100" s="274"/>
      <c r="W18100" s="276"/>
    </row>
    <row r="18101" spans="19:23">
      <c r="S18101" s="275"/>
      <c r="T18101" s="274"/>
      <c r="W18101" s="276"/>
    </row>
    <row r="18102" spans="19:23">
      <c r="S18102" s="275"/>
      <c r="T18102" s="274"/>
      <c r="W18102" s="276"/>
    </row>
    <row r="18103" spans="19:23">
      <c r="S18103" s="275"/>
      <c r="T18103" s="274"/>
      <c r="W18103" s="276"/>
    </row>
    <row r="18104" spans="19:23">
      <c r="S18104" s="275"/>
      <c r="T18104" s="274"/>
      <c r="W18104" s="276"/>
    </row>
    <row r="18105" spans="19:23">
      <c r="S18105" s="275"/>
      <c r="T18105" s="274"/>
      <c r="W18105" s="276"/>
    </row>
    <row r="18106" spans="19:23">
      <c r="S18106" s="275"/>
      <c r="T18106" s="274"/>
      <c r="W18106" s="276"/>
    </row>
    <row r="18107" spans="19:23">
      <c r="S18107" s="275"/>
      <c r="T18107" s="274"/>
      <c r="W18107" s="276"/>
    </row>
    <row r="18108" spans="19:23">
      <c r="S18108" s="275"/>
      <c r="T18108" s="274"/>
      <c r="W18108" s="276"/>
    </row>
    <row r="18109" spans="19:23">
      <c r="S18109" s="275"/>
      <c r="T18109" s="274"/>
      <c r="W18109" s="276"/>
    </row>
    <row r="18110" spans="19:23">
      <c r="S18110" s="275"/>
      <c r="T18110" s="274"/>
      <c r="W18110" s="276"/>
    </row>
    <row r="18111" spans="19:23">
      <c r="S18111" s="275"/>
      <c r="T18111" s="274"/>
      <c r="W18111" s="276"/>
    </row>
    <row r="18112" spans="19:23">
      <c r="S18112" s="275"/>
      <c r="T18112" s="274"/>
      <c r="W18112" s="276"/>
    </row>
    <row r="18113" spans="19:23">
      <c r="S18113" s="275"/>
      <c r="T18113" s="274"/>
      <c r="W18113" s="276"/>
    </row>
    <row r="18114" spans="19:23">
      <c r="S18114" s="275"/>
      <c r="T18114" s="274"/>
      <c r="W18114" s="276"/>
    </row>
    <row r="18115" spans="19:23">
      <c r="S18115" s="275"/>
      <c r="T18115" s="274"/>
      <c r="W18115" s="276"/>
    </row>
    <row r="18116" spans="19:23">
      <c r="S18116" s="275"/>
      <c r="T18116" s="274"/>
      <c r="W18116" s="276"/>
    </row>
    <row r="18117" spans="19:23">
      <c r="S18117" s="275"/>
      <c r="T18117" s="274"/>
      <c r="W18117" s="276"/>
    </row>
    <row r="18118" spans="19:23">
      <c r="S18118" s="275"/>
      <c r="T18118" s="274"/>
      <c r="W18118" s="276"/>
    </row>
    <row r="18119" spans="19:23">
      <c r="S18119" s="275"/>
      <c r="T18119" s="274"/>
      <c r="W18119" s="276"/>
    </row>
    <row r="18120" spans="19:23">
      <c r="S18120" s="275"/>
      <c r="T18120" s="274"/>
      <c r="W18120" s="276"/>
    </row>
    <row r="18121" spans="19:23">
      <c r="S18121" s="275"/>
      <c r="T18121" s="274"/>
      <c r="W18121" s="276"/>
    </row>
    <row r="18122" spans="19:23">
      <c r="S18122" s="275"/>
      <c r="T18122" s="274"/>
      <c r="W18122" s="276"/>
    </row>
    <row r="18123" spans="19:23">
      <c r="S18123" s="275"/>
      <c r="T18123" s="274"/>
      <c r="W18123" s="276"/>
    </row>
    <row r="18124" spans="19:23">
      <c r="S18124" s="275"/>
      <c r="T18124" s="274"/>
      <c r="W18124" s="276"/>
    </row>
    <row r="18125" spans="19:23">
      <c r="S18125" s="275"/>
      <c r="T18125" s="274"/>
      <c r="W18125" s="276"/>
    </row>
    <row r="18126" spans="19:23">
      <c r="S18126" s="275"/>
      <c r="T18126" s="274"/>
      <c r="W18126" s="276"/>
    </row>
    <row r="18127" spans="19:23">
      <c r="S18127" s="275"/>
      <c r="T18127" s="274"/>
      <c r="W18127" s="276"/>
    </row>
    <row r="18128" spans="19:23">
      <c r="S18128" s="275"/>
      <c r="T18128" s="274"/>
      <c r="W18128" s="276"/>
    </row>
    <row r="18129" spans="19:23">
      <c r="S18129" s="275"/>
      <c r="T18129" s="274"/>
      <c r="W18129" s="276"/>
    </row>
    <row r="18130" spans="19:23">
      <c r="S18130" s="275"/>
      <c r="T18130" s="274"/>
      <c r="W18130" s="276"/>
    </row>
    <row r="18131" spans="19:23">
      <c r="S18131" s="275"/>
      <c r="T18131" s="274"/>
      <c r="W18131" s="276"/>
    </row>
    <row r="18132" spans="19:23">
      <c r="S18132" s="275"/>
      <c r="T18132" s="274"/>
      <c r="W18132" s="276"/>
    </row>
    <row r="18133" spans="19:23">
      <c r="S18133" s="275"/>
      <c r="T18133" s="274"/>
      <c r="W18133" s="276"/>
    </row>
    <row r="18134" spans="19:23">
      <c r="S18134" s="275"/>
      <c r="T18134" s="274"/>
      <c r="W18134" s="276"/>
    </row>
    <row r="18135" spans="19:23">
      <c r="S18135" s="275"/>
      <c r="T18135" s="274"/>
      <c r="W18135" s="276"/>
    </row>
    <row r="18136" spans="19:23">
      <c r="S18136" s="275"/>
      <c r="T18136" s="274"/>
      <c r="W18136" s="276"/>
    </row>
    <row r="18137" spans="19:23">
      <c r="S18137" s="275"/>
      <c r="T18137" s="274"/>
      <c r="W18137" s="276"/>
    </row>
    <row r="18138" spans="19:23">
      <c r="S18138" s="275"/>
      <c r="T18138" s="274"/>
      <c r="W18138" s="276"/>
    </row>
    <row r="18139" spans="19:23">
      <c r="S18139" s="275"/>
      <c r="T18139" s="274"/>
      <c r="W18139" s="276"/>
    </row>
    <row r="18140" spans="19:23">
      <c r="S18140" s="275"/>
      <c r="T18140" s="274"/>
      <c r="W18140" s="276"/>
    </row>
    <row r="18141" spans="19:23">
      <c r="S18141" s="275"/>
      <c r="T18141" s="274"/>
      <c r="W18141" s="276"/>
    </row>
    <row r="18142" spans="19:23">
      <c r="S18142" s="275"/>
      <c r="T18142" s="274"/>
      <c r="W18142" s="276"/>
    </row>
    <row r="18143" spans="19:23">
      <c r="S18143" s="275"/>
      <c r="T18143" s="274"/>
      <c r="W18143" s="276"/>
    </row>
    <row r="18144" spans="19:23">
      <c r="S18144" s="275"/>
      <c r="T18144" s="274"/>
      <c r="W18144" s="276"/>
    </row>
    <row r="18145" spans="19:23">
      <c r="S18145" s="275"/>
      <c r="T18145" s="274"/>
      <c r="W18145" s="276"/>
    </row>
    <row r="18146" spans="19:23">
      <c r="S18146" s="275"/>
      <c r="T18146" s="274"/>
      <c r="W18146" s="276"/>
    </row>
    <row r="18147" spans="19:23">
      <c r="S18147" s="275"/>
      <c r="T18147" s="274"/>
      <c r="W18147" s="276"/>
    </row>
    <row r="18148" spans="19:23">
      <c r="S18148" s="275"/>
      <c r="T18148" s="274"/>
      <c r="W18148" s="276"/>
    </row>
    <row r="18149" spans="19:23">
      <c r="S18149" s="275"/>
      <c r="T18149" s="274"/>
      <c r="W18149" s="276"/>
    </row>
    <row r="18150" spans="19:23">
      <c r="S18150" s="275"/>
      <c r="T18150" s="274"/>
      <c r="W18150" s="276"/>
    </row>
    <row r="18151" spans="19:23">
      <c r="S18151" s="275"/>
      <c r="T18151" s="274"/>
      <c r="W18151" s="276"/>
    </row>
    <row r="18152" spans="19:23">
      <c r="S18152" s="275"/>
      <c r="T18152" s="274"/>
      <c r="W18152" s="276"/>
    </row>
    <row r="18153" spans="19:23">
      <c r="S18153" s="275"/>
      <c r="T18153" s="274"/>
      <c r="W18153" s="276"/>
    </row>
    <row r="18154" spans="19:23">
      <c r="S18154" s="275"/>
      <c r="T18154" s="274"/>
      <c r="W18154" s="276"/>
    </row>
    <row r="18155" spans="19:23">
      <c r="S18155" s="275"/>
      <c r="T18155" s="274"/>
      <c r="W18155" s="276"/>
    </row>
    <row r="18156" spans="19:23">
      <c r="S18156" s="275"/>
      <c r="T18156" s="274"/>
      <c r="W18156" s="276"/>
    </row>
    <row r="18157" spans="19:23">
      <c r="S18157" s="275"/>
      <c r="T18157" s="274"/>
      <c r="W18157" s="276"/>
    </row>
    <row r="18158" spans="19:23">
      <c r="S18158" s="275"/>
      <c r="T18158" s="274"/>
      <c r="W18158" s="276"/>
    </row>
    <row r="18159" spans="19:23">
      <c r="S18159" s="275"/>
      <c r="T18159" s="274"/>
      <c r="W18159" s="276"/>
    </row>
    <row r="18160" spans="19:23">
      <c r="S18160" s="275"/>
      <c r="T18160" s="274"/>
      <c r="W18160" s="276"/>
    </row>
    <row r="18161" spans="19:23">
      <c r="S18161" s="275"/>
      <c r="T18161" s="274"/>
      <c r="W18161" s="276"/>
    </row>
    <row r="18162" spans="19:23">
      <c r="S18162" s="275"/>
      <c r="T18162" s="274"/>
      <c r="W18162" s="276"/>
    </row>
    <row r="18163" spans="19:23">
      <c r="S18163" s="275"/>
      <c r="T18163" s="274"/>
      <c r="W18163" s="276"/>
    </row>
    <row r="18164" spans="19:23">
      <c r="S18164" s="275"/>
      <c r="T18164" s="274"/>
      <c r="W18164" s="276"/>
    </row>
    <row r="18165" spans="19:23">
      <c r="S18165" s="275"/>
      <c r="T18165" s="274"/>
      <c r="W18165" s="276"/>
    </row>
    <row r="18166" spans="19:23">
      <c r="S18166" s="275"/>
      <c r="T18166" s="274"/>
      <c r="W18166" s="276"/>
    </row>
    <row r="18167" spans="19:23">
      <c r="S18167" s="275"/>
      <c r="T18167" s="274"/>
      <c r="W18167" s="276"/>
    </row>
    <row r="18168" spans="19:23">
      <c r="S18168" s="275"/>
      <c r="T18168" s="274"/>
      <c r="W18168" s="276"/>
    </row>
    <row r="18169" spans="19:23">
      <c r="S18169" s="275"/>
      <c r="T18169" s="274"/>
      <c r="W18169" s="276"/>
    </row>
    <row r="18170" spans="19:23">
      <c r="S18170" s="275"/>
      <c r="T18170" s="274"/>
      <c r="W18170" s="276"/>
    </row>
    <row r="18171" spans="19:23">
      <c r="S18171" s="275"/>
      <c r="T18171" s="274"/>
      <c r="W18171" s="276"/>
    </row>
    <row r="18172" spans="19:23">
      <c r="S18172" s="275"/>
      <c r="T18172" s="274"/>
      <c r="W18172" s="276"/>
    </row>
    <row r="18173" spans="19:23">
      <c r="S18173" s="275"/>
      <c r="T18173" s="274"/>
      <c r="W18173" s="276"/>
    </row>
    <row r="18174" spans="19:23">
      <c r="S18174" s="275"/>
      <c r="T18174" s="274"/>
      <c r="W18174" s="276"/>
    </row>
    <row r="18175" spans="19:23">
      <c r="S18175" s="275"/>
      <c r="T18175" s="274"/>
      <c r="W18175" s="276"/>
    </row>
    <row r="18176" spans="19:23">
      <c r="S18176" s="275"/>
      <c r="T18176" s="274"/>
      <c r="W18176" s="276"/>
    </row>
    <row r="18177" spans="19:23">
      <c r="S18177" s="275"/>
      <c r="T18177" s="274"/>
      <c r="W18177" s="276"/>
    </row>
    <row r="18178" spans="19:23">
      <c r="S18178" s="275"/>
      <c r="T18178" s="274"/>
      <c r="W18178" s="276"/>
    </row>
    <row r="18179" spans="19:23">
      <c r="S18179" s="275"/>
      <c r="T18179" s="274"/>
      <c r="W18179" s="276"/>
    </row>
    <row r="18180" spans="19:23">
      <c r="S18180" s="275"/>
      <c r="T18180" s="274"/>
      <c r="W18180" s="276"/>
    </row>
    <row r="18181" spans="19:23">
      <c r="S18181" s="275"/>
      <c r="T18181" s="274"/>
      <c r="W18181" s="276"/>
    </row>
    <row r="18182" spans="19:23">
      <c r="S18182" s="275"/>
      <c r="T18182" s="274"/>
      <c r="W18182" s="276"/>
    </row>
    <row r="18183" spans="19:23">
      <c r="S18183" s="275"/>
      <c r="T18183" s="274"/>
      <c r="W18183" s="276"/>
    </row>
    <row r="18184" spans="19:23">
      <c r="S18184" s="275"/>
      <c r="T18184" s="274"/>
      <c r="W18184" s="276"/>
    </row>
    <row r="18185" spans="19:23">
      <c r="S18185" s="275"/>
      <c r="T18185" s="274"/>
      <c r="W18185" s="276"/>
    </row>
    <row r="18186" spans="19:23">
      <c r="S18186" s="275"/>
      <c r="T18186" s="274"/>
      <c r="W18186" s="276"/>
    </row>
    <row r="18187" spans="19:23">
      <c r="S18187" s="275"/>
      <c r="T18187" s="274"/>
      <c r="W18187" s="276"/>
    </row>
    <row r="18188" spans="19:23">
      <c r="S18188" s="275"/>
      <c r="T18188" s="274"/>
      <c r="W18188" s="276"/>
    </row>
    <row r="18189" spans="19:23">
      <c r="S18189" s="275"/>
      <c r="T18189" s="274"/>
      <c r="W18189" s="276"/>
    </row>
    <row r="18190" spans="19:23">
      <c r="S18190" s="275"/>
      <c r="T18190" s="274"/>
      <c r="W18190" s="276"/>
    </row>
    <row r="18191" spans="19:23">
      <c r="S18191" s="275"/>
      <c r="T18191" s="274"/>
      <c r="W18191" s="276"/>
    </row>
    <row r="18192" spans="19:23">
      <c r="S18192" s="275"/>
      <c r="T18192" s="274"/>
      <c r="W18192" s="276"/>
    </row>
    <row r="18193" spans="19:23">
      <c r="S18193" s="275"/>
      <c r="T18193" s="274"/>
      <c r="W18193" s="276"/>
    </row>
    <row r="18194" spans="19:23">
      <c r="S18194" s="275"/>
      <c r="T18194" s="274"/>
      <c r="W18194" s="276"/>
    </row>
    <row r="18195" spans="19:23">
      <c r="S18195" s="275"/>
      <c r="T18195" s="274"/>
      <c r="W18195" s="276"/>
    </row>
    <row r="18196" spans="19:23">
      <c r="S18196" s="275"/>
      <c r="T18196" s="274"/>
      <c r="W18196" s="276"/>
    </row>
    <row r="18197" spans="19:23">
      <c r="S18197" s="275"/>
      <c r="T18197" s="274"/>
      <c r="W18197" s="276"/>
    </row>
    <row r="18198" spans="19:23">
      <c r="S18198" s="275"/>
      <c r="T18198" s="274"/>
      <c r="W18198" s="276"/>
    </row>
    <row r="18199" spans="19:23">
      <c r="S18199" s="275"/>
      <c r="T18199" s="274"/>
      <c r="W18199" s="276"/>
    </row>
    <row r="18200" spans="19:23">
      <c r="S18200" s="275"/>
      <c r="T18200" s="274"/>
      <c r="W18200" s="276"/>
    </row>
    <row r="18201" spans="19:23">
      <c r="S18201" s="275"/>
      <c r="T18201" s="274"/>
      <c r="W18201" s="276"/>
    </row>
    <row r="18202" spans="19:23">
      <c r="S18202" s="275"/>
      <c r="T18202" s="274"/>
      <c r="W18202" s="276"/>
    </row>
    <row r="18203" spans="19:23">
      <c r="S18203" s="275"/>
      <c r="T18203" s="274"/>
      <c r="W18203" s="276"/>
    </row>
    <row r="18204" spans="19:23">
      <c r="S18204" s="275"/>
      <c r="T18204" s="274"/>
      <c r="W18204" s="276"/>
    </row>
    <row r="18205" spans="19:23">
      <c r="S18205" s="275"/>
      <c r="T18205" s="274"/>
      <c r="W18205" s="276"/>
    </row>
    <row r="18206" spans="19:23">
      <c r="S18206" s="275"/>
      <c r="T18206" s="274"/>
      <c r="W18206" s="276"/>
    </row>
    <row r="18207" spans="19:23">
      <c r="S18207" s="275"/>
      <c r="T18207" s="274"/>
      <c r="W18207" s="276"/>
    </row>
    <row r="18208" spans="19:23">
      <c r="S18208" s="275"/>
      <c r="T18208" s="274"/>
      <c r="W18208" s="276"/>
    </row>
    <row r="18209" spans="19:23">
      <c r="S18209" s="275"/>
      <c r="T18209" s="274"/>
      <c r="W18209" s="276"/>
    </row>
    <row r="18210" spans="19:23">
      <c r="S18210" s="275"/>
      <c r="T18210" s="274"/>
      <c r="W18210" s="276"/>
    </row>
    <row r="18211" spans="19:23">
      <c r="S18211" s="275"/>
      <c r="T18211" s="274"/>
      <c r="W18211" s="276"/>
    </row>
    <row r="18212" spans="19:23">
      <c r="S18212" s="275"/>
      <c r="T18212" s="274"/>
      <c r="W18212" s="276"/>
    </row>
    <row r="18213" spans="19:23">
      <c r="S18213" s="275"/>
      <c r="T18213" s="274"/>
      <c r="W18213" s="276"/>
    </row>
    <row r="18214" spans="19:23">
      <c r="S18214" s="275"/>
      <c r="T18214" s="274"/>
      <c r="W18214" s="276"/>
    </row>
    <row r="18215" spans="19:23">
      <c r="S18215" s="275"/>
      <c r="T18215" s="274"/>
      <c r="W18215" s="276"/>
    </row>
    <row r="18216" spans="19:23">
      <c r="S18216" s="275"/>
      <c r="T18216" s="274"/>
      <c r="W18216" s="276"/>
    </row>
    <row r="18217" spans="19:23">
      <c r="S18217" s="275"/>
      <c r="T18217" s="274"/>
      <c r="W18217" s="276"/>
    </row>
    <row r="18218" spans="19:23">
      <c r="S18218" s="275"/>
      <c r="T18218" s="274"/>
      <c r="W18218" s="276"/>
    </row>
    <row r="18219" spans="19:23">
      <c r="S18219" s="275"/>
      <c r="T18219" s="274"/>
      <c r="W18219" s="276"/>
    </row>
    <row r="18220" spans="19:23">
      <c r="S18220" s="275"/>
      <c r="T18220" s="274"/>
      <c r="W18220" s="276"/>
    </row>
    <row r="18221" spans="19:23">
      <c r="S18221" s="275"/>
      <c r="T18221" s="274"/>
      <c r="W18221" s="276"/>
    </row>
    <row r="18222" spans="19:23">
      <c r="S18222" s="275"/>
      <c r="T18222" s="274"/>
      <c r="W18222" s="276"/>
    </row>
    <row r="18223" spans="19:23">
      <c r="S18223" s="275"/>
      <c r="T18223" s="274"/>
      <c r="W18223" s="276"/>
    </row>
    <row r="18224" spans="19:23">
      <c r="S18224" s="275"/>
      <c r="T18224" s="274"/>
      <c r="W18224" s="276"/>
    </row>
    <row r="18225" spans="19:23">
      <c r="S18225" s="275"/>
      <c r="T18225" s="274"/>
      <c r="W18225" s="276"/>
    </row>
    <row r="18226" spans="19:23">
      <c r="S18226" s="275"/>
      <c r="T18226" s="274"/>
      <c r="W18226" s="276"/>
    </row>
    <row r="18227" spans="19:23">
      <c r="S18227" s="275"/>
      <c r="T18227" s="274"/>
      <c r="W18227" s="276"/>
    </row>
    <row r="18228" spans="19:23">
      <c r="S18228" s="275"/>
      <c r="T18228" s="274"/>
      <c r="W18228" s="276"/>
    </row>
    <row r="18229" spans="19:23">
      <c r="S18229" s="275"/>
      <c r="T18229" s="274"/>
      <c r="W18229" s="276"/>
    </row>
    <row r="18230" spans="19:23">
      <c r="S18230" s="275"/>
      <c r="T18230" s="274"/>
      <c r="W18230" s="276"/>
    </row>
    <row r="18231" spans="19:23">
      <c r="S18231" s="275"/>
      <c r="T18231" s="274"/>
      <c r="W18231" s="276"/>
    </row>
    <row r="18232" spans="19:23">
      <c r="S18232" s="275"/>
      <c r="T18232" s="274"/>
      <c r="W18232" s="276"/>
    </row>
    <row r="18233" spans="19:23">
      <c r="S18233" s="275"/>
      <c r="T18233" s="274"/>
      <c r="W18233" s="276"/>
    </row>
    <row r="18234" spans="19:23">
      <c r="S18234" s="275"/>
      <c r="T18234" s="274"/>
      <c r="W18234" s="276"/>
    </row>
    <row r="18235" spans="19:23">
      <c r="S18235" s="275"/>
      <c r="T18235" s="274"/>
      <c r="W18235" s="276"/>
    </row>
    <row r="18236" spans="19:23">
      <c r="S18236" s="275"/>
      <c r="T18236" s="274"/>
      <c r="W18236" s="276"/>
    </row>
    <row r="18237" spans="19:23">
      <c r="S18237" s="275"/>
      <c r="T18237" s="274"/>
      <c r="W18237" s="276"/>
    </row>
    <row r="18238" spans="19:23">
      <c r="S18238" s="275"/>
      <c r="T18238" s="274"/>
      <c r="W18238" s="276"/>
    </row>
    <row r="18239" spans="19:23">
      <c r="S18239" s="275"/>
      <c r="T18239" s="274"/>
      <c r="W18239" s="276"/>
    </row>
    <row r="18240" spans="19:23">
      <c r="S18240" s="275"/>
      <c r="T18240" s="274"/>
      <c r="W18240" s="276"/>
    </row>
    <row r="18241" spans="19:23">
      <c r="S18241" s="275"/>
      <c r="T18241" s="274"/>
      <c r="W18241" s="276"/>
    </row>
    <row r="18242" spans="19:23">
      <c r="S18242" s="275"/>
      <c r="T18242" s="274"/>
      <c r="W18242" s="276"/>
    </row>
    <row r="18243" spans="19:23">
      <c r="S18243" s="275"/>
      <c r="T18243" s="274"/>
      <c r="W18243" s="276"/>
    </row>
    <row r="18244" spans="19:23">
      <c r="S18244" s="275"/>
      <c r="T18244" s="274"/>
      <c r="W18244" s="276"/>
    </row>
    <row r="18245" spans="19:23">
      <c r="S18245" s="275"/>
      <c r="T18245" s="274"/>
      <c r="W18245" s="276"/>
    </row>
    <row r="18246" spans="19:23">
      <c r="S18246" s="275"/>
      <c r="T18246" s="274"/>
      <c r="W18246" s="276"/>
    </row>
    <row r="18247" spans="19:23">
      <c r="S18247" s="275"/>
      <c r="T18247" s="274"/>
      <c r="W18247" s="276"/>
    </row>
    <row r="18248" spans="19:23">
      <c r="S18248" s="275"/>
      <c r="T18248" s="274"/>
      <c r="W18248" s="276"/>
    </row>
    <row r="18249" spans="19:23">
      <c r="S18249" s="275"/>
      <c r="T18249" s="274"/>
      <c r="W18249" s="276"/>
    </row>
    <row r="18250" spans="19:23">
      <c r="S18250" s="275"/>
      <c r="T18250" s="274"/>
      <c r="W18250" s="276"/>
    </row>
    <row r="18251" spans="19:23">
      <c r="S18251" s="275"/>
      <c r="T18251" s="274"/>
      <c r="W18251" s="276"/>
    </row>
    <row r="18252" spans="19:23">
      <c r="S18252" s="275"/>
      <c r="T18252" s="274"/>
      <c r="W18252" s="276"/>
    </row>
    <row r="18253" spans="19:23">
      <c r="S18253" s="275"/>
      <c r="T18253" s="274"/>
      <c r="W18253" s="276"/>
    </row>
    <row r="18254" spans="19:23">
      <c r="S18254" s="275"/>
      <c r="T18254" s="274"/>
      <c r="W18254" s="276"/>
    </row>
    <row r="18255" spans="19:23">
      <c r="S18255" s="275"/>
      <c r="T18255" s="274"/>
      <c r="W18255" s="276"/>
    </row>
    <row r="18256" spans="19:23">
      <c r="S18256" s="275"/>
      <c r="T18256" s="274"/>
      <c r="W18256" s="276"/>
    </row>
    <row r="18257" spans="19:23">
      <c r="S18257" s="275"/>
      <c r="T18257" s="274"/>
      <c r="W18257" s="276"/>
    </row>
    <row r="18258" spans="19:23">
      <c r="S18258" s="275"/>
      <c r="T18258" s="274"/>
      <c r="W18258" s="276"/>
    </row>
    <row r="18259" spans="19:23">
      <c r="S18259" s="275"/>
      <c r="T18259" s="274"/>
      <c r="W18259" s="276"/>
    </row>
    <row r="18260" spans="19:23">
      <c r="S18260" s="275"/>
      <c r="T18260" s="274"/>
      <c r="W18260" s="276"/>
    </row>
    <row r="18261" spans="19:23">
      <c r="S18261" s="275"/>
      <c r="T18261" s="274"/>
      <c r="W18261" s="276"/>
    </row>
    <row r="18262" spans="19:23">
      <c r="S18262" s="275"/>
      <c r="T18262" s="274"/>
      <c r="W18262" s="276"/>
    </row>
    <row r="18263" spans="19:23">
      <c r="S18263" s="275"/>
      <c r="T18263" s="274"/>
      <c r="W18263" s="276"/>
    </row>
    <row r="18264" spans="19:23">
      <c r="S18264" s="275"/>
      <c r="T18264" s="274"/>
      <c r="W18264" s="276"/>
    </row>
    <row r="18265" spans="19:23">
      <c r="S18265" s="275"/>
      <c r="T18265" s="274"/>
      <c r="W18265" s="276"/>
    </row>
    <row r="18266" spans="19:23">
      <c r="S18266" s="275"/>
      <c r="T18266" s="274"/>
      <c r="W18266" s="276"/>
    </row>
    <row r="18267" spans="19:23">
      <c r="S18267" s="275"/>
      <c r="T18267" s="274"/>
      <c r="W18267" s="276"/>
    </row>
    <row r="18268" spans="19:23">
      <c r="S18268" s="275"/>
      <c r="T18268" s="274"/>
      <c r="W18268" s="276"/>
    </row>
    <row r="18269" spans="19:23">
      <c r="S18269" s="275"/>
      <c r="T18269" s="274"/>
      <c r="W18269" s="276"/>
    </row>
    <row r="18270" spans="19:23">
      <c r="S18270" s="275"/>
      <c r="T18270" s="274"/>
      <c r="W18270" s="276"/>
    </row>
    <row r="18271" spans="19:23">
      <c r="S18271" s="275"/>
      <c r="T18271" s="274"/>
      <c r="W18271" s="276"/>
    </row>
    <row r="18272" spans="19:23">
      <c r="S18272" s="275"/>
      <c r="T18272" s="274"/>
      <c r="W18272" s="276"/>
    </row>
    <row r="18273" spans="19:23">
      <c r="S18273" s="275"/>
      <c r="T18273" s="274"/>
      <c r="W18273" s="276"/>
    </row>
    <row r="18274" spans="19:23">
      <c r="S18274" s="275"/>
      <c r="T18274" s="274"/>
      <c r="W18274" s="276"/>
    </row>
    <row r="18275" spans="19:23">
      <c r="S18275" s="275"/>
      <c r="T18275" s="274"/>
      <c r="W18275" s="276"/>
    </row>
    <row r="18276" spans="19:23">
      <c r="S18276" s="275"/>
      <c r="T18276" s="274"/>
      <c r="W18276" s="276"/>
    </row>
    <row r="18277" spans="19:23">
      <c r="S18277" s="275"/>
      <c r="T18277" s="274"/>
      <c r="W18277" s="276"/>
    </row>
    <row r="18278" spans="19:23">
      <c r="S18278" s="275"/>
      <c r="T18278" s="274"/>
      <c r="W18278" s="276"/>
    </row>
    <row r="18279" spans="19:23">
      <c r="S18279" s="275"/>
      <c r="T18279" s="274"/>
      <c r="W18279" s="276"/>
    </row>
    <row r="18280" spans="19:23">
      <c r="S18280" s="275"/>
      <c r="T18280" s="274"/>
      <c r="W18280" s="276"/>
    </row>
    <row r="18281" spans="19:23">
      <c r="S18281" s="275"/>
      <c r="T18281" s="274"/>
      <c r="W18281" s="276"/>
    </row>
    <row r="18282" spans="19:23">
      <c r="S18282" s="275"/>
      <c r="T18282" s="274"/>
      <c r="W18282" s="276"/>
    </row>
    <row r="18283" spans="19:23">
      <c r="S18283" s="275"/>
      <c r="T18283" s="274"/>
      <c r="W18283" s="276"/>
    </row>
    <row r="18284" spans="19:23">
      <c r="S18284" s="275"/>
      <c r="T18284" s="274"/>
      <c r="W18284" s="276"/>
    </row>
    <row r="18285" spans="19:23">
      <c r="S18285" s="275"/>
      <c r="T18285" s="274"/>
      <c r="W18285" s="276"/>
    </row>
    <row r="18286" spans="19:23">
      <c r="S18286" s="275"/>
      <c r="T18286" s="274"/>
      <c r="W18286" s="276"/>
    </row>
    <row r="18287" spans="19:23">
      <c r="S18287" s="275"/>
      <c r="T18287" s="274"/>
      <c r="W18287" s="276"/>
    </row>
    <row r="18288" spans="19:23">
      <c r="S18288" s="275"/>
      <c r="T18288" s="274"/>
      <c r="W18288" s="276"/>
    </row>
    <row r="18289" spans="19:23">
      <c r="S18289" s="275"/>
      <c r="T18289" s="274"/>
      <c r="W18289" s="276"/>
    </row>
    <row r="18290" spans="19:23">
      <c r="S18290" s="275"/>
      <c r="T18290" s="274"/>
      <c r="W18290" s="276"/>
    </row>
    <row r="18291" spans="19:23">
      <c r="S18291" s="275"/>
      <c r="T18291" s="274"/>
      <c r="W18291" s="276"/>
    </row>
    <row r="18292" spans="19:23">
      <c r="S18292" s="275"/>
      <c r="T18292" s="274"/>
      <c r="W18292" s="276"/>
    </row>
    <row r="18293" spans="19:23">
      <c r="S18293" s="275"/>
      <c r="T18293" s="274"/>
      <c r="W18293" s="276"/>
    </row>
    <row r="18294" spans="19:23">
      <c r="S18294" s="275"/>
      <c r="T18294" s="274"/>
      <c r="W18294" s="276"/>
    </row>
    <row r="18295" spans="19:23">
      <c r="S18295" s="275"/>
      <c r="T18295" s="274"/>
      <c r="W18295" s="276"/>
    </row>
    <row r="18296" spans="19:23">
      <c r="S18296" s="275"/>
      <c r="T18296" s="274"/>
      <c r="W18296" s="276"/>
    </row>
    <row r="18297" spans="19:23">
      <c r="S18297" s="275"/>
      <c r="T18297" s="274"/>
      <c r="W18297" s="276"/>
    </row>
    <row r="18298" spans="19:23">
      <c r="S18298" s="275"/>
      <c r="T18298" s="274"/>
      <c r="W18298" s="276"/>
    </row>
    <row r="18299" spans="19:23">
      <c r="S18299" s="275"/>
      <c r="T18299" s="274"/>
      <c r="W18299" s="276"/>
    </row>
    <row r="18300" spans="19:23">
      <c r="S18300" s="275"/>
      <c r="T18300" s="274"/>
      <c r="W18300" s="276"/>
    </row>
    <row r="18301" spans="19:23">
      <c r="S18301" s="275"/>
      <c r="T18301" s="274"/>
      <c r="W18301" s="276"/>
    </row>
    <row r="18302" spans="19:23">
      <c r="S18302" s="275"/>
      <c r="T18302" s="274"/>
      <c r="W18302" s="276"/>
    </row>
    <row r="18303" spans="19:23">
      <c r="S18303" s="275"/>
      <c r="T18303" s="274"/>
      <c r="W18303" s="276"/>
    </row>
    <row r="18304" spans="19:23">
      <c r="S18304" s="275"/>
      <c r="T18304" s="274"/>
      <c r="W18304" s="276"/>
    </row>
    <row r="18305" spans="19:23">
      <c r="S18305" s="275"/>
      <c r="T18305" s="274"/>
      <c r="W18305" s="276"/>
    </row>
    <row r="18306" spans="19:23">
      <c r="S18306" s="275"/>
      <c r="T18306" s="274"/>
      <c r="W18306" s="276"/>
    </row>
    <row r="18307" spans="19:23">
      <c r="S18307" s="275"/>
      <c r="T18307" s="274"/>
      <c r="W18307" s="276"/>
    </row>
    <row r="18308" spans="19:23">
      <c r="S18308" s="275"/>
      <c r="T18308" s="274"/>
      <c r="W18308" s="276"/>
    </row>
    <row r="18309" spans="19:23">
      <c r="S18309" s="275"/>
      <c r="T18309" s="274"/>
      <c r="W18309" s="276"/>
    </row>
    <row r="18310" spans="19:23">
      <c r="S18310" s="275"/>
      <c r="T18310" s="274"/>
      <c r="W18310" s="276"/>
    </row>
    <row r="18311" spans="19:23">
      <c r="S18311" s="275"/>
      <c r="T18311" s="274"/>
      <c r="W18311" s="276"/>
    </row>
    <row r="18312" spans="19:23">
      <c r="S18312" s="275"/>
      <c r="T18312" s="274"/>
      <c r="W18312" s="276"/>
    </row>
    <row r="18313" spans="19:23">
      <c r="S18313" s="275"/>
      <c r="T18313" s="274"/>
      <c r="W18313" s="276"/>
    </row>
    <row r="18314" spans="19:23">
      <c r="S18314" s="275"/>
      <c r="T18314" s="274"/>
      <c r="W18314" s="276"/>
    </row>
    <row r="18315" spans="19:23">
      <c r="S18315" s="275"/>
      <c r="T18315" s="274"/>
      <c r="W18315" s="276"/>
    </row>
    <row r="18316" spans="19:23">
      <c r="S18316" s="275"/>
      <c r="T18316" s="274"/>
      <c r="W18316" s="276"/>
    </row>
    <row r="18317" spans="19:23">
      <c r="S18317" s="275"/>
      <c r="T18317" s="274"/>
      <c r="W18317" s="276"/>
    </row>
    <row r="18318" spans="19:23">
      <c r="S18318" s="275"/>
      <c r="T18318" s="274"/>
      <c r="W18318" s="276"/>
    </row>
    <row r="18319" spans="19:23">
      <c r="S18319" s="275"/>
      <c r="T18319" s="274"/>
      <c r="W18319" s="276"/>
    </row>
    <row r="18320" spans="19:23">
      <c r="S18320" s="275"/>
      <c r="T18320" s="274"/>
      <c r="W18320" s="276"/>
    </row>
    <row r="18321" spans="19:23">
      <c r="S18321" s="275"/>
      <c r="T18321" s="274"/>
      <c r="W18321" s="276"/>
    </row>
    <row r="18322" spans="19:23">
      <c r="S18322" s="275"/>
      <c r="T18322" s="274"/>
      <c r="W18322" s="276"/>
    </row>
    <row r="18323" spans="19:23">
      <c r="S18323" s="275"/>
      <c r="T18323" s="274"/>
      <c r="W18323" s="276"/>
    </row>
    <row r="18324" spans="19:23">
      <c r="S18324" s="275"/>
      <c r="T18324" s="274"/>
      <c r="W18324" s="276"/>
    </row>
    <row r="18325" spans="19:23">
      <c r="S18325" s="275"/>
      <c r="T18325" s="274"/>
      <c r="W18325" s="276"/>
    </row>
    <row r="18326" spans="19:23">
      <c r="S18326" s="275"/>
      <c r="T18326" s="274"/>
      <c r="W18326" s="276"/>
    </row>
    <row r="18327" spans="19:23">
      <c r="S18327" s="275"/>
      <c r="T18327" s="274"/>
      <c r="W18327" s="276"/>
    </row>
    <row r="18328" spans="19:23">
      <c r="S18328" s="275"/>
      <c r="T18328" s="274"/>
      <c r="W18328" s="276"/>
    </row>
    <row r="18329" spans="19:23">
      <c r="S18329" s="275"/>
      <c r="T18329" s="274"/>
      <c r="W18329" s="276"/>
    </row>
    <row r="18330" spans="19:23">
      <c r="S18330" s="275"/>
      <c r="T18330" s="274"/>
      <c r="W18330" s="276"/>
    </row>
    <row r="18331" spans="19:23">
      <c r="S18331" s="275"/>
      <c r="T18331" s="274"/>
      <c r="W18331" s="276"/>
    </row>
    <row r="18332" spans="19:23">
      <c r="S18332" s="275"/>
      <c r="T18332" s="274"/>
      <c r="W18332" s="276"/>
    </row>
    <row r="18333" spans="19:23">
      <c r="S18333" s="275"/>
      <c r="T18333" s="274"/>
      <c r="W18333" s="276"/>
    </row>
    <row r="18334" spans="19:23">
      <c r="S18334" s="275"/>
      <c r="T18334" s="274"/>
      <c r="W18334" s="276"/>
    </row>
    <row r="18335" spans="19:23">
      <c r="S18335" s="275"/>
      <c r="T18335" s="274"/>
      <c r="W18335" s="276"/>
    </row>
    <row r="18336" spans="19:23">
      <c r="S18336" s="275"/>
      <c r="T18336" s="274"/>
      <c r="W18336" s="276"/>
    </row>
    <row r="18337" spans="19:23">
      <c r="S18337" s="275"/>
      <c r="T18337" s="274"/>
      <c r="W18337" s="276"/>
    </row>
    <row r="18338" spans="19:23">
      <c r="S18338" s="275"/>
      <c r="T18338" s="274"/>
      <c r="W18338" s="276"/>
    </row>
    <row r="18339" spans="19:23">
      <c r="S18339" s="275"/>
      <c r="T18339" s="274"/>
      <c r="W18339" s="276"/>
    </row>
    <row r="18340" spans="19:23">
      <c r="S18340" s="275"/>
      <c r="T18340" s="274"/>
      <c r="W18340" s="276"/>
    </row>
    <row r="18341" spans="19:23">
      <c r="S18341" s="275"/>
      <c r="T18341" s="274"/>
      <c r="W18341" s="276"/>
    </row>
    <row r="18342" spans="19:23">
      <c r="S18342" s="275"/>
      <c r="T18342" s="274"/>
      <c r="W18342" s="276"/>
    </row>
    <row r="18343" spans="19:23">
      <c r="S18343" s="275"/>
      <c r="T18343" s="274"/>
      <c r="W18343" s="276"/>
    </row>
    <row r="18344" spans="19:23">
      <c r="S18344" s="275"/>
      <c r="T18344" s="274"/>
      <c r="W18344" s="276"/>
    </row>
    <row r="18345" spans="19:23">
      <c r="S18345" s="275"/>
      <c r="T18345" s="274"/>
      <c r="W18345" s="276"/>
    </row>
    <row r="18346" spans="19:23">
      <c r="S18346" s="275"/>
      <c r="T18346" s="274"/>
      <c r="W18346" s="276"/>
    </row>
    <row r="18347" spans="19:23">
      <c r="S18347" s="275"/>
      <c r="T18347" s="274"/>
      <c r="W18347" s="276"/>
    </row>
    <row r="18348" spans="19:23">
      <c r="S18348" s="275"/>
      <c r="T18348" s="274"/>
      <c r="W18348" s="276"/>
    </row>
    <row r="18349" spans="19:23">
      <c r="S18349" s="275"/>
      <c r="T18349" s="274"/>
      <c r="W18349" s="276"/>
    </row>
    <row r="18350" spans="19:23">
      <c r="S18350" s="275"/>
      <c r="T18350" s="274"/>
      <c r="W18350" s="276"/>
    </row>
    <row r="18351" spans="19:23">
      <c r="S18351" s="275"/>
      <c r="T18351" s="274"/>
      <c r="W18351" s="276"/>
    </row>
    <row r="18352" spans="19:23">
      <c r="S18352" s="275"/>
      <c r="T18352" s="274"/>
      <c r="W18352" s="276"/>
    </row>
    <row r="18353" spans="19:23">
      <c r="S18353" s="275"/>
      <c r="T18353" s="274"/>
      <c r="W18353" s="276"/>
    </row>
    <row r="18354" spans="19:23">
      <c r="S18354" s="275"/>
      <c r="T18354" s="274"/>
      <c r="W18354" s="276"/>
    </row>
    <row r="18355" spans="19:23">
      <c r="S18355" s="275"/>
      <c r="T18355" s="274"/>
      <c r="W18355" s="276"/>
    </row>
    <row r="18356" spans="19:23">
      <c r="S18356" s="275"/>
      <c r="T18356" s="274"/>
      <c r="W18356" s="276"/>
    </row>
    <row r="18357" spans="19:23">
      <c r="S18357" s="275"/>
      <c r="T18357" s="274"/>
      <c r="W18357" s="276"/>
    </row>
    <row r="18358" spans="19:23">
      <c r="S18358" s="275"/>
      <c r="T18358" s="274"/>
      <c r="W18358" s="276"/>
    </row>
    <row r="18359" spans="19:23">
      <c r="S18359" s="275"/>
      <c r="T18359" s="274"/>
      <c r="W18359" s="276"/>
    </row>
    <row r="18360" spans="19:23">
      <c r="S18360" s="275"/>
      <c r="T18360" s="274"/>
      <c r="W18360" s="276"/>
    </row>
    <row r="18361" spans="19:23">
      <c r="S18361" s="275"/>
      <c r="T18361" s="274"/>
      <c r="W18361" s="276"/>
    </row>
    <row r="18362" spans="19:23">
      <c r="S18362" s="275"/>
      <c r="T18362" s="274"/>
      <c r="W18362" s="276"/>
    </row>
    <row r="18363" spans="19:23">
      <c r="S18363" s="275"/>
      <c r="T18363" s="274"/>
      <c r="W18363" s="276"/>
    </row>
    <row r="18364" spans="19:23">
      <c r="S18364" s="275"/>
      <c r="T18364" s="274"/>
      <c r="W18364" s="276"/>
    </row>
    <row r="18365" spans="19:23">
      <c r="S18365" s="275"/>
      <c r="T18365" s="274"/>
      <c r="W18365" s="276"/>
    </row>
    <row r="18366" spans="19:23">
      <c r="S18366" s="275"/>
      <c r="T18366" s="274"/>
      <c r="W18366" s="276"/>
    </row>
    <row r="18367" spans="19:23">
      <c r="S18367" s="275"/>
      <c r="T18367" s="274"/>
      <c r="W18367" s="276"/>
    </row>
    <row r="18368" spans="19:23">
      <c r="S18368" s="275"/>
      <c r="T18368" s="274"/>
      <c r="W18368" s="276"/>
    </row>
    <row r="18369" spans="19:23">
      <c r="S18369" s="275"/>
      <c r="T18369" s="274"/>
      <c r="W18369" s="276"/>
    </row>
    <row r="18370" spans="19:23">
      <c r="S18370" s="275"/>
      <c r="T18370" s="274"/>
      <c r="W18370" s="276"/>
    </row>
    <row r="18371" spans="19:23">
      <c r="S18371" s="275"/>
      <c r="T18371" s="274"/>
      <c r="W18371" s="276"/>
    </row>
    <row r="18372" spans="19:23">
      <c r="S18372" s="275"/>
      <c r="T18372" s="274"/>
      <c r="W18372" s="276"/>
    </row>
    <row r="18373" spans="19:23">
      <c r="S18373" s="275"/>
      <c r="T18373" s="274"/>
      <c r="W18373" s="276"/>
    </row>
    <row r="18374" spans="19:23">
      <c r="S18374" s="275"/>
      <c r="T18374" s="274"/>
      <c r="W18374" s="276"/>
    </row>
    <row r="18375" spans="19:23">
      <c r="S18375" s="275"/>
      <c r="T18375" s="274"/>
      <c r="W18375" s="276"/>
    </row>
    <row r="18376" spans="19:23">
      <c r="S18376" s="275"/>
      <c r="T18376" s="274"/>
      <c r="W18376" s="276"/>
    </row>
    <row r="18377" spans="19:23">
      <c r="S18377" s="275"/>
      <c r="T18377" s="274"/>
      <c r="W18377" s="276"/>
    </row>
    <row r="18378" spans="19:23">
      <c r="S18378" s="275"/>
      <c r="T18378" s="274"/>
      <c r="W18378" s="276"/>
    </row>
    <row r="18379" spans="19:23">
      <c r="S18379" s="275"/>
      <c r="T18379" s="274"/>
      <c r="W18379" s="276"/>
    </row>
    <row r="18380" spans="19:23">
      <c r="S18380" s="275"/>
      <c r="T18380" s="274"/>
      <c r="W18380" s="276"/>
    </row>
    <row r="18381" spans="19:23">
      <c r="S18381" s="275"/>
      <c r="T18381" s="274"/>
      <c r="W18381" s="276"/>
    </row>
    <row r="18382" spans="19:23">
      <c r="S18382" s="275"/>
      <c r="T18382" s="274"/>
      <c r="W18382" s="276"/>
    </row>
    <row r="18383" spans="19:23">
      <c r="S18383" s="275"/>
      <c r="T18383" s="274"/>
      <c r="W18383" s="276"/>
    </row>
    <row r="18384" spans="19:23">
      <c r="S18384" s="275"/>
      <c r="T18384" s="274"/>
      <c r="W18384" s="276"/>
    </row>
    <row r="18385" spans="19:23">
      <c r="S18385" s="275"/>
      <c r="T18385" s="274"/>
      <c r="W18385" s="276"/>
    </row>
    <row r="18386" spans="19:23">
      <c r="S18386" s="275"/>
      <c r="T18386" s="274"/>
      <c r="W18386" s="276"/>
    </row>
    <row r="18387" spans="19:23">
      <c r="S18387" s="275"/>
      <c r="T18387" s="274"/>
      <c r="W18387" s="276"/>
    </row>
    <row r="18388" spans="19:23">
      <c r="S18388" s="275"/>
      <c r="T18388" s="274"/>
      <c r="W18388" s="276"/>
    </row>
    <row r="18389" spans="19:23">
      <c r="S18389" s="275"/>
      <c r="T18389" s="274"/>
      <c r="W18389" s="276"/>
    </row>
    <row r="18390" spans="19:23">
      <c r="S18390" s="275"/>
      <c r="T18390" s="274"/>
      <c r="W18390" s="276"/>
    </row>
    <row r="18391" spans="19:23">
      <c r="S18391" s="275"/>
      <c r="T18391" s="274"/>
      <c r="W18391" s="276"/>
    </row>
    <row r="18392" spans="19:23">
      <c r="S18392" s="275"/>
      <c r="T18392" s="274"/>
      <c r="W18392" s="276"/>
    </row>
    <row r="18393" spans="19:23">
      <c r="S18393" s="275"/>
      <c r="T18393" s="274"/>
      <c r="W18393" s="276"/>
    </row>
    <row r="18394" spans="19:23">
      <c r="S18394" s="275"/>
      <c r="T18394" s="274"/>
      <c r="W18394" s="276"/>
    </row>
    <row r="18395" spans="19:23">
      <c r="S18395" s="275"/>
      <c r="T18395" s="274"/>
      <c r="W18395" s="276"/>
    </row>
    <row r="18396" spans="19:23">
      <c r="S18396" s="275"/>
      <c r="T18396" s="274"/>
      <c r="W18396" s="276"/>
    </row>
    <row r="18397" spans="19:23">
      <c r="S18397" s="275"/>
      <c r="T18397" s="274"/>
      <c r="W18397" s="276"/>
    </row>
    <row r="18398" spans="19:23">
      <c r="S18398" s="275"/>
      <c r="T18398" s="274"/>
      <c r="W18398" s="276"/>
    </row>
    <row r="18399" spans="19:23">
      <c r="S18399" s="275"/>
      <c r="T18399" s="274"/>
      <c r="W18399" s="276"/>
    </row>
    <row r="18400" spans="19:23">
      <c r="S18400" s="275"/>
      <c r="T18400" s="274"/>
      <c r="W18400" s="276"/>
    </row>
    <row r="18401" spans="19:23">
      <c r="S18401" s="275"/>
      <c r="T18401" s="274"/>
      <c r="W18401" s="276"/>
    </row>
    <row r="18402" spans="19:23">
      <c r="S18402" s="275"/>
      <c r="T18402" s="274"/>
      <c r="W18402" s="276"/>
    </row>
    <row r="18403" spans="19:23">
      <c r="S18403" s="275"/>
      <c r="T18403" s="274"/>
      <c r="W18403" s="276"/>
    </row>
    <row r="18404" spans="19:23">
      <c r="S18404" s="275"/>
      <c r="T18404" s="274"/>
      <c r="W18404" s="276"/>
    </row>
    <row r="18405" spans="19:23">
      <c r="S18405" s="275"/>
      <c r="T18405" s="274"/>
      <c r="W18405" s="276"/>
    </row>
    <row r="18406" spans="19:23">
      <c r="S18406" s="275"/>
      <c r="T18406" s="274"/>
      <c r="W18406" s="276"/>
    </row>
    <row r="18407" spans="19:23">
      <c r="S18407" s="275"/>
      <c r="T18407" s="274"/>
      <c r="W18407" s="276"/>
    </row>
    <row r="18408" spans="19:23">
      <c r="S18408" s="275"/>
      <c r="T18408" s="274"/>
      <c r="W18408" s="276"/>
    </row>
    <row r="18409" spans="19:23">
      <c r="S18409" s="275"/>
      <c r="T18409" s="274"/>
      <c r="W18409" s="276"/>
    </row>
    <row r="18410" spans="19:23">
      <c r="S18410" s="275"/>
      <c r="T18410" s="274"/>
      <c r="W18410" s="276"/>
    </row>
    <row r="18411" spans="19:23">
      <c r="S18411" s="275"/>
      <c r="T18411" s="274"/>
      <c r="W18411" s="276"/>
    </row>
    <row r="18412" spans="19:23">
      <c r="S18412" s="275"/>
      <c r="T18412" s="274"/>
      <c r="W18412" s="276"/>
    </row>
    <row r="18413" spans="19:23">
      <c r="S18413" s="275"/>
      <c r="T18413" s="274"/>
      <c r="W18413" s="276"/>
    </row>
    <row r="18414" spans="19:23">
      <c r="S18414" s="275"/>
      <c r="T18414" s="274"/>
      <c r="W18414" s="276"/>
    </row>
    <row r="18415" spans="19:23">
      <c r="S18415" s="275"/>
      <c r="T18415" s="274"/>
      <c r="W18415" s="276"/>
    </row>
    <row r="18416" spans="19:23">
      <c r="S18416" s="275"/>
      <c r="T18416" s="274"/>
      <c r="W18416" s="276"/>
    </row>
    <row r="18417" spans="19:23">
      <c r="S18417" s="275"/>
      <c r="T18417" s="274"/>
      <c r="W18417" s="276"/>
    </row>
    <row r="18418" spans="19:23">
      <c r="S18418" s="275"/>
      <c r="T18418" s="274"/>
      <c r="W18418" s="276"/>
    </row>
    <row r="18419" spans="19:23">
      <c r="S18419" s="275"/>
      <c r="T18419" s="274"/>
      <c r="W18419" s="276"/>
    </row>
    <row r="18420" spans="19:23">
      <c r="S18420" s="275"/>
      <c r="T18420" s="274"/>
      <c r="W18420" s="276"/>
    </row>
    <row r="18421" spans="19:23">
      <c r="S18421" s="275"/>
      <c r="T18421" s="274"/>
      <c r="W18421" s="276"/>
    </row>
    <row r="18422" spans="19:23">
      <c r="S18422" s="275"/>
      <c r="T18422" s="274"/>
      <c r="W18422" s="276"/>
    </row>
    <row r="18423" spans="19:23">
      <c r="S18423" s="275"/>
      <c r="T18423" s="274"/>
      <c r="W18423" s="276"/>
    </row>
    <row r="18424" spans="19:23">
      <c r="S18424" s="275"/>
      <c r="T18424" s="274"/>
      <c r="W18424" s="276"/>
    </row>
    <row r="18425" spans="19:23">
      <c r="S18425" s="275"/>
      <c r="T18425" s="274"/>
      <c r="W18425" s="276"/>
    </row>
    <row r="18426" spans="19:23">
      <c r="S18426" s="275"/>
      <c r="T18426" s="274"/>
      <c r="W18426" s="276"/>
    </row>
    <row r="18427" spans="19:23">
      <c r="S18427" s="275"/>
      <c r="T18427" s="274"/>
      <c r="W18427" s="276"/>
    </row>
    <row r="18428" spans="19:23">
      <c r="S18428" s="275"/>
      <c r="T18428" s="274"/>
      <c r="W18428" s="276"/>
    </row>
    <row r="18429" spans="19:23">
      <c r="S18429" s="275"/>
      <c r="T18429" s="274"/>
      <c r="W18429" s="276"/>
    </row>
    <row r="18430" spans="19:23">
      <c r="S18430" s="275"/>
      <c r="T18430" s="274"/>
      <c r="W18430" s="276"/>
    </row>
    <row r="18431" spans="19:23">
      <c r="S18431" s="275"/>
      <c r="T18431" s="274"/>
      <c r="W18431" s="276"/>
    </row>
    <row r="18432" spans="19:23">
      <c r="S18432" s="275"/>
      <c r="T18432" s="274"/>
      <c r="W18432" s="276"/>
    </row>
    <row r="18433" spans="19:23">
      <c r="S18433" s="275"/>
      <c r="T18433" s="274"/>
      <c r="W18433" s="276"/>
    </row>
    <row r="18434" spans="19:23">
      <c r="S18434" s="275"/>
      <c r="T18434" s="274"/>
      <c r="W18434" s="276"/>
    </row>
    <row r="18435" spans="19:23">
      <c r="S18435" s="275"/>
      <c r="T18435" s="274"/>
      <c r="W18435" s="276"/>
    </row>
    <row r="18436" spans="19:23">
      <c r="S18436" s="275"/>
      <c r="T18436" s="274"/>
      <c r="W18436" s="276"/>
    </row>
    <row r="18437" spans="19:23">
      <c r="S18437" s="275"/>
      <c r="T18437" s="274"/>
      <c r="W18437" s="276"/>
    </row>
    <row r="18438" spans="19:23">
      <c r="S18438" s="275"/>
      <c r="T18438" s="274"/>
      <c r="W18438" s="276"/>
    </row>
    <row r="18439" spans="19:23">
      <c r="S18439" s="275"/>
      <c r="T18439" s="274"/>
      <c r="W18439" s="276"/>
    </row>
    <row r="18440" spans="19:23">
      <c r="S18440" s="275"/>
      <c r="T18440" s="274"/>
      <c r="W18440" s="276"/>
    </row>
    <row r="18441" spans="19:23">
      <c r="S18441" s="275"/>
      <c r="T18441" s="274"/>
      <c r="W18441" s="276"/>
    </row>
    <row r="18442" spans="19:23">
      <c r="S18442" s="275"/>
      <c r="T18442" s="274"/>
      <c r="W18442" s="276"/>
    </row>
    <row r="18443" spans="19:23">
      <c r="S18443" s="275"/>
      <c r="T18443" s="274"/>
      <c r="W18443" s="276"/>
    </row>
    <row r="18444" spans="19:23">
      <c r="S18444" s="275"/>
      <c r="T18444" s="274"/>
      <c r="W18444" s="276"/>
    </row>
    <row r="18445" spans="19:23">
      <c r="S18445" s="275"/>
      <c r="T18445" s="274"/>
      <c r="W18445" s="276"/>
    </row>
    <row r="18446" spans="19:23">
      <c r="S18446" s="275"/>
      <c r="T18446" s="274"/>
      <c r="W18446" s="276"/>
    </row>
    <row r="18447" spans="19:23">
      <c r="S18447" s="275"/>
      <c r="T18447" s="274"/>
      <c r="W18447" s="276"/>
    </row>
    <row r="18448" spans="19:23">
      <c r="S18448" s="275"/>
      <c r="T18448" s="274"/>
      <c r="W18448" s="276"/>
    </row>
    <row r="18449" spans="19:23">
      <c r="S18449" s="275"/>
      <c r="T18449" s="274"/>
      <c r="W18449" s="276"/>
    </row>
    <row r="18450" spans="19:23">
      <c r="S18450" s="275"/>
      <c r="T18450" s="274"/>
      <c r="W18450" s="276"/>
    </row>
    <row r="18451" spans="19:23">
      <c r="S18451" s="275"/>
      <c r="T18451" s="274"/>
      <c r="W18451" s="276"/>
    </row>
    <row r="18452" spans="19:23">
      <c r="S18452" s="275"/>
      <c r="T18452" s="274"/>
      <c r="W18452" s="276"/>
    </row>
    <row r="18453" spans="19:23">
      <c r="S18453" s="275"/>
      <c r="T18453" s="274"/>
      <c r="W18453" s="276"/>
    </row>
    <row r="18454" spans="19:23">
      <c r="S18454" s="275"/>
      <c r="T18454" s="274"/>
      <c r="W18454" s="276"/>
    </row>
    <row r="18455" spans="19:23">
      <c r="S18455" s="275"/>
      <c r="T18455" s="274"/>
      <c r="W18455" s="276"/>
    </row>
    <row r="18456" spans="19:23">
      <c r="S18456" s="275"/>
      <c r="T18456" s="274"/>
      <c r="W18456" s="276"/>
    </row>
    <row r="18457" spans="19:23">
      <c r="S18457" s="275"/>
      <c r="T18457" s="274"/>
      <c r="W18457" s="276"/>
    </row>
    <row r="18458" spans="19:23">
      <c r="S18458" s="275"/>
      <c r="T18458" s="274"/>
      <c r="W18458" s="276"/>
    </row>
    <row r="18459" spans="19:23">
      <c r="S18459" s="275"/>
      <c r="T18459" s="274"/>
      <c r="W18459" s="276"/>
    </row>
    <row r="18460" spans="19:23">
      <c r="S18460" s="275"/>
      <c r="T18460" s="274"/>
      <c r="W18460" s="276"/>
    </row>
    <row r="18461" spans="19:23">
      <c r="S18461" s="275"/>
      <c r="T18461" s="274"/>
      <c r="W18461" s="276"/>
    </row>
    <row r="18462" spans="19:23">
      <c r="S18462" s="275"/>
      <c r="T18462" s="274"/>
      <c r="W18462" s="276"/>
    </row>
    <row r="18463" spans="19:23">
      <c r="S18463" s="275"/>
      <c r="T18463" s="274"/>
      <c r="W18463" s="276"/>
    </row>
    <row r="18464" spans="19:23">
      <c r="S18464" s="275"/>
      <c r="T18464" s="274"/>
      <c r="W18464" s="276"/>
    </row>
    <row r="18465" spans="19:23">
      <c r="S18465" s="275"/>
      <c r="T18465" s="274"/>
      <c r="W18465" s="276"/>
    </row>
    <row r="18466" spans="19:23">
      <c r="S18466" s="275"/>
      <c r="T18466" s="274"/>
      <c r="W18466" s="276"/>
    </row>
    <row r="18467" spans="19:23">
      <c r="S18467" s="275"/>
      <c r="T18467" s="274"/>
      <c r="W18467" s="276"/>
    </row>
    <row r="18468" spans="19:23">
      <c r="S18468" s="275"/>
      <c r="T18468" s="274"/>
      <c r="W18468" s="276"/>
    </row>
    <row r="18469" spans="19:23">
      <c r="S18469" s="275"/>
      <c r="T18469" s="274"/>
      <c r="W18469" s="276"/>
    </row>
    <row r="18470" spans="19:23">
      <c r="S18470" s="275"/>
      <c r="T18470" s="274"/>
      <c r="W18470" s="276"/>
    </row>
    <row r="18471" spans="19:23">
      <c r="S18471" s="275"/>
      <c r="T18471" s="274"/>
      <c r="W18471" s="276"/>
    </row>
    <row r="18472" spans="19:23">
      <c r="S18472" s="275"/>
      <c r="T18472" s="274"/>
      <c r="W18472" s="276"/>
    </row>
    <row r="18473" spans="19:23">
      <c r="S18473" s="275"/>
      <c r="T18473" s="274"/>
      <c r="W18473" s="276"/>
    </row>
    <row r="18474" spans="19:23">
      <c r="S18474" s="275"/>
      <c r="T18474" s="274"/>
      <c r="W18474" s="276"/>
    </row>
    <row r="18475" spans="19:23">
      <c r="S18475" s="275"/>
      <c r="T18475" s="274"/>
      <c r="W18475" s="276"/>
    </row>
    <row r="18476" spans="19:23">
      <c r="S18476" s="275"/>
      <c r="T18476" s="274"/>
      <c r="W18476" s="276"/>
    </row>
    <row r="18477" spans="19:23">
      <c r="S18477" s="275"/>
      <c r="T18477" s="274"/>
      <c r="W18477" s="276"/>
    </row>
    <row r="18478" spans="19:23">
      <c r="S18478" s="275"/>
      <c r="T18478" s="274"/>
      <c r="W18478" s="276"/>
    </row>
    <row r="18479" spans="19:23">
      <c r="S18479" s="275"/>
      <c r="T18479" s="274"/>
      <c r="W18479" s="276"/>
    </row>
    <row r="18480" spans="19:23">
      <c r="S18480" s="275"/>
      <c r="T18480" s="274"/>
      <c r="W18480" s="276"/>
    </row>
    <row r="18481" spans="19:23">
      <c r="S18481" s="275"/>
      <c r="T18481" s="274"/>
      <c r="W18481" s="276"/>
    </row>
    <row r="18482" spans="19:23">
      <c r="S18482" s="275"/>
      <c r="T18482" s="274"/>
      <c r="W18482" s="276"/>
    </row>
    <row r="18483" spans="19:23">
      <c r="S18483" s="275"/>
      <c r="T18483" s="274"/>
      <c r="W18483" s="276"/>
    </row>
    <row r="18484" spans="19:23">
      <c r="S18484" s="275"/>
      <c r="T18484" s="274"/>
      <c r="W18484" s="276"/>
    </row>
    <row r="18485" spans="19:23">
      <c r="S18485" s="275"/>
      <c r="T18485" s="274"/>
      <c r="W18485" s="276"/>
    </row>
    <row r="18486" spans="19:23">
      <c r="S18486" s="275"/>
      <c r="T18486" s="274"/>
      <c r="W18486" s="276"/>
    </row>
    <row r="18487" spans="19:23">
      <c r="S18487" s="275"/>
      <c r="T18487" s="274"/>
      <c r="W18487" s="276"/>
    </row>
    <row r="18488" spans="19:23">
      <c r="S18488" s="275"/>
      <c r="T18488" s="274"/>
      <c r="W18488" s="276"/>
    </row>
    <row r="18489" spans="19:23">
      <c r="S18489" s="275"/>
      <c r="T18489" s="274"/>
      <c r="W18489" s="276"/>
    </row>
    <row r="18490" spans="19:23">
      <c r="S18490" s="275"/>
      <c r="T18490" s="274"/>
      <c r="W18490" s="276"/>
    </row>
    <row r="18491" spans="19:23">
      <c r="S18491" s="275"/>
      <c r="T18491" s="274"/>
      <c r="W18491" s="276"/>
    </row>
    <row r="18492" spans="19:23">
      <c r="S18492" s="275"/>
      <c r="T18492" s="274"/>
      <c r="W18492" s="276"/>
    </row>
    <row r="18493" spans="19:23">
      <c r="S18493" s="275"/>
      <c r="T18493" s="274"/>
      <c r="W18493" s="276"/>
    </row>
    <row r="18494" spans="19:23">
      <c r="S18494" s="275"/>
      <c r="T18494" s="274"/>
      <c r="W18494" s="276"/>
    </row>
    <row r="18495" spans="19:23">
      <c r="S18495" s="275"/>
      <c r="T18495" s="274"/>
      <c r="W18495" s="276"/>
    </row>
    <row r="18496" spans="19:23">
      <c r="S18496" s="275"/>
      <c r="T18496" s="274"/>
      <c r="W18496" s="276"/>
    </row>
    <row r="18497" spans="19:23">
      <c r="S18497" s="275"/>
      <c r="T18497" s="274"/>
      <c r="W18497" s="276"/>
    </row>
    <row r="18498" spans="19:23">
      <c r="S18498" s="275"/>
      <c r="T18498" s="274"/>
      <c r="W18498" s="276"/>
    </row>
    <row r="18499" spans="19:23">
      <c r="S18499" s="275"/>
      <c r="T18499" s="274"/>
      <c r="W18499" s="276"/>
    </row>
    <row r="18500" spans="19:23">
      <c r="S18500" s="275"/>
      <c r="T18500" s="274"/>
      <c r="W18500" s="276"/>
    </row>
    <row r="18501" spans="19:23">
      <c r="S18501" s="275"/>
      <c r="T18501" s="274"/>
      <c r="W18501" s="276"/>
    </row>
    <row r="18502" spans="19:23">
      <c r="S18502" s="275"/>
      <c r="T18502" s="274"/>
      <c r="W18502" s="276"/>
    </row>
    <row r="18503" spans="19:23">
      <c r="S18503" s="275"/>
      <c r="T18503" s="274"/>
      <c r="W18503" s="276"/>
    </row>
    <row r="18504" spans="19:23">
      <c r="S18504" s="275"/>
      <c r="T18504" s="274"/>
      <c r="W18504" s="276"/>
    </row>
    <row r="18505" spans="19:23">
      <c r="S18505" s="275"/>
      <c r="T18505" s="274"/>
      <c r="W18505" s="276"/>
    </row>
    <row r="18506" spans="19:23">
      <c r="S18506" s="275"/>
      <c r="T18506" s="274"/>
      <c r="W18506" s="276"/>
    </row>
    <row r="18507" spans="19:23">
      <c r="S18507" s="275"/>
      <c r="T18507" s="274"/>
      <c r="W18507" s="276"/>
    </row>
    <row r="18508" spans="19:23">
      <c r="S18508" s="275"/>
      <c r="T18508" s="274"/>
      <c r="W18508" s="276"/>
    </row>
    <row r="18509" spans="19:23">
      <c r="S18509" s="275"/>
      <c r="T18509" s="274"/>
      <c r="W18509" s="276"/>
    </row>
    <row r="18510" spans="19:23">
      <c r="S18510" s="275"/>
      <c r="T18510" s="274"/>
      <c r="W18510" s="276"/>
    </row>
    <row r="18511" spans="19:23">
      <c r="S18511" s="275"/>
      <c r="T18511" s="274"/>
      <c r="W18511" s="276"/>
    </row>
    <row r="18512" spans="19:23">
      <c r="S18512" s="275"/>
      <c r="T18512" s="274"/>
      <c r="W18512" s="276"/>
    </row>
    <row r="18513" spans="19:23">
      <c r="S18513" s="275"/>
      <c r="T18513" s="274"/>
      <c r="W18513" s="276"/>
    </row>
    <row r="18514" spans="19:23">
      <c r="S18514" s="275"/>
      <c r="T18514" s="274"/>
      <c r="W18514" s="276"/>
    </row>
    <row r="18515" spans="19:23">
      <c r="S18515" s="275"/>
      <c r="T18515" s="274"/>
      <c r="W18515" s="276"/>
    </row>
    <row r="18516" spans="19:23">
      <c r="S18516" s="275"/>
      <c r="T18516" s="274"/>
      <c r="W18516" s="276"/>
    </row>
    <row r="18517" spans="19:23">
      <c r="S18517" s="275"/>
      <c r="T18517" s="274"/>
      <c r="W18517" s="276"/>
    </row>
    <row r="18518" spans="19:23">
      <c r="S18518" s="275"/>
      <c r="T18518" s="274"/>
      <c r="W18518" s="276"/>
    </row>
    <row r="18519" spans="19:23">
      <c r="S18519" s="275"/>
      <c r="T18519" s="274"/>
      <c r="W18519" s="276"/>
    </row>
    <row r="18520" spans="19:23">
      <c r="S18520" s="275"/>
      <c r="T18520" s="274"/>
      <c r="W18520" s="276"/>
    </row>
    <row r="18521" spans="19:23">
      <c r="S18521" s="275"/>
      <c r="T18521" s="274"/>
      <c r="W18521" s="276"/>
    </row>
    <row r="18522" spans="19:23">
      <c r="S18522" s="275"/>
      <c r="T18522" s="274"/>
      <c r="W18522" s="276"/>
    </row>
    <row r="18523" spans="19:23">
      <c r="S18523" s="275"/>
      <c r="T18523" s="274"/>
      <c r="W18523" s="276"/>
    </row>
    <row r="18524" spans="19:23">
      <c r="S18524" s="275"/>
      <c r="T18524" s="274"/>
      <c r="W18524" s="276"/>
    </row>
    <row r="18525" spans="19:23">
      <c r="S18525" s="275"/>
      <c r="T18525" s="274"/>
      <c r="W18525" s="276"/>
    </row>
    <row r="18526" spans="19:23">
      <c r="S18526" s="275"/>
      <c r="T18526" s="274"/>
      <c r="W18526" s="276"/>
    </row>
    <row r="18527" spans="19:23">
      <c r="S18527" s="275"/>
      <c r="T18527" s="274"/>
      <c r="W18527" s="276"/>
    </row>
    <row r="18528" spans="19:23">
      <c r="S18528" s="275"/>
      <c r="T18528" s="274"/>
      <c r="W18528" s="276"/>
    </row>
    <row r="18529" spans="19:23">
      <c r="S18529" s="275"/>
      <c r="T18529" s="274"/>
      <c r="W18529" s="276"/>
    </row>
    <row r="18530" spans="19:23">
      <c r="S18530" s="275"/>
      <c r="T18530" s="274"/>
      <c r="W18530" s="276"/>
    </row>
    <row r="18531" spans="19:23">
      <c r="S18531" s="275"/>
      <c r="T18531" s="274"/>
      <c r="W18531" s="276"/>
    </row>
    <row r="18532" spans="19:23">
      <c r="S18532" s="275"/>
      <c r="T18532" s="274"/>
      <c r="W18532" s="276"/>
    </row>
    <row r="18533" spans="19:23">
      <c r="S18533" s="275"/>
      <c r="T18533" s="274"/>
      <c r="W18533" s="276"/>
    </row>
    <row r="18534" spans="19:23">
      <c r="S18534" s="275"/>
      <c r="T18534" s="274"/>
      <c r="W18534" s="276"/>
    </row>
    <row r="18535" spans="19:23">
      <c r="S18535" s="275"/>
      <c r="T18535" s="274"/>
      <c r="W18535" s="276"/>
    </row>
    <row r="18536" spans="19:23">
      <c r="S18536" s="275"/>
      <c r="T18536" s="274"/>
      <c r="W18536" s="276"/>
    </row>
    <row r="18537" spans="19:23">
      <c r="S18537" s="275"/>
      <c r="T18537" s="274"/>
      <c r="W18537" s="276"/>
    </row>
    <row r="18538" spans="19:23">
      <c r="S18538" s="275"/>
      <c r="T18538" s="274"/>
      <c r="W18538" s="276"/>
    </row>
    <row r="18539" spans="19:23">
      <c r="S18539" s="275"/>
      <c r="T18539" s="274"/>
      <c r="W18539" s="276"/>
    </row>
    <row r="18540" spans="19:23">
      <c r="S18540" s="275"/>
      <c r="T18540" s="274"/>
      <c r="W18540" s="276"/>
    </row>
    <row r="18541" spans="19:23">
      <c r="S18541" s="275"/>
      <c r="T18541" s="274"/>
      <c r="W18541" s="276"/>
    </row>
    <row r="18542" spans="19:23">
      <c r="S18542" s="275"/>
      <c r="T18542" s="274"/>
      <c r="W18542" s="276"/>
    </row>
    <row r="18543" spans="19:23">
      <c r="S18543" s="275"/>
      <c r="T18543" s="274"/>
      <c r="W18543" s="276"/>
    </row>
    <row r="18544" spans="19:23">
      <c r="S18544" s="275"/>
      <c r="T18544" s="274"/>
      <c r="W18544" s="276"/>
    </row>
    <row r="18545" spans="19:23">
      <c r="S18545" s="275"/>
      <c r="T18545" s="274"/>
      <c r="W18545" s="276"/>
    </row>
    <row r="18546" spans="19:23">
      <c r="S18546" s="275"/>
      <c r="T18546" s="274"/>
      <c r="W18546" s="276"/>
    </row>
    <row r="18547" spans="19:23">
      <c r="S18547" s="275"/>
      <c r="T18547" s="274"/>
      <c r="W18547" s="276"/>
    </row>
    <row r="18548" spans="19:23">
      <c r="S18548" s="275"/>
      <c r="T18548" s="274"/>
      <c r="W18548" s="276"/>
    </row>
    <row r="18549" spans="19:23">
      <c r="S18549" s="275"/>
      <c r="T18549" s="274"/>
      <c r="W18549" s="276"/>
    </row>
    <row r="18550" spans="19:23">
      <c r="S18550" s="275"/>
      <c r="T18550" s="274"/>
      <c r="W18550" s="276"/>
    </row>
    <row r="18551" spans="19:23">
      <c r="S18551" s="275"/>
      <c r="T18551" s="274"/>
      <c r="W18551" s="276"/>
    </row>
    <row r="18552" spans="19:23">
      <c r="S18552" s="275"/>
      <c r="T18552" s="274"/>
      <c r="W18552" s="276"/>
    </row>
    <row r="18553" spans="19:23">
      <c r="S18553" s="275"/>
      <c r="T18553" s="274"/>
      <c r="W18553" s="276"/>
    </row>
    <row r="18554" spans="19:23">
      <c r="S18554" s="275"/>
      <c r="T18554" s="274"/>
      <c r="W18554" s="276"/>
    </row>
    <row r="18555" spans="19:23">
      <c r="S18555" s="275"/>
      <c r="T18555" s="274"/>
      <c r="W18555" s="276"/>
    </row>
    <row r="18556" spans="19:23">
      <c r="S18556" s="275"/>
      <c r="T18556" s="274"/>
      <c r="W18556" s="276"/>
    </row>
    <row r="18557" spans="19:23">
      <c r="S18557" s="275"/>
      <c r="T18557" s="274"/>
      <c r="W18557" s="276"/>
    </row>
    <row r="18558" spans="19:23">
      <c r="S18558" s="275"/>
      <c r="T18558" s="274"/>
      <c r="W18558" s="276"/>
    </row>
    <row r="18559" spans="19:23">
      <c r="S18559" s="275"/>
      <c r="T18559" s="274"/>
      <c r="W18559" s="276"/>
    </row>
    <row r="18560" spans="19:23">
      <c r="S18560" s="275"/>
      <c r="T18560" s="274"/>
      <c r="W18560" s="276"/>
    </row>
    <row r="18561" spans="19:23">
      <c r="S18561" s="275"/>
      <c r="T18561" s="274"/>
      <c r="W18561" s="276"/>
    </row>
    <row r="18562" spans="19:23">
      <c r="S18562" s="275"/>
      <c r="T18562" s="274"/>
      <c r="W18562" s="276"/>
    </row>
    <row r="18563" spans="19:23">
      <c r="S18563" s="275"/>
      <c r="T18563" s="274"/>
      <c r="W18563" s="276"/>
    </row>
    <row r="18564" spans="19:23">
      <c r="S18564" s="275"/>
      <c r="T18564" s="274"/>
      <c r="W18564" s="276"/>
    </row>
    <row r="18565" spans="19:23">
      <c r="S18565" s="275"/>
      <c r="T18565" s="274"/>
      <c r="W18565" s="276"/>
    </row>
    <row r="18566" spans="19:23">
      <c r="S18566" s="275"/>
      <c r="T18566" s="274"/>
      <c r="W18566" s="276"/>
    </row>
    <row r="18567" spans="19:23">
      <c r="S18567" s="275"/>
      <c r="T18567" s="274"/>
      <c r="W18567" s="276"/>
    </row>
    <row r="18568" spans="19:23">
      <c r="S18568" s="275"/>
      <c r="T18568" s="274"/>
      <c r="W18568" s="276"/>
    </row>
    <row r="18569" spans="19:23">
      <c r="S18569" s="275"/>
      <c r="T18569" s="274"/>
      <c r="W18569" s="276"/>
    </row>
    <row r="18570" spans="19:23">
      <c r="S18570" s="275"/>
      <c r="T18570" s="274"/>
      <c r="W18570" s="276"/>
    </row>
    <row r="18571" spans="19:23">
      <c r="S18571" s="275"/>
      <c r="T18571" s="274"/>
      <c r="W18571" s="276"/>
    </row>
    <row r="18572" spans="19:23">
      <c r="S18572" s="275"/>
      <c r="T18572" s="274"/>
      <c r="W18572" s="276"/>
    </row>
    <row r="18573" spans="19:23">
      <c r="S18573" s="275"/>
      <c r="T18573" s="274"/>
      <c r="W18573" s="276"/>
    </row>
    <row r="18574" spans="19:23">
      <c r="S18574" s="275"/>
      <c r="T18574" s="274"/>
      <c r="W18574" s="276"/>
    </row>
    <row r="18575" spans="19:23">
      <c r="S18575" s="275"/>
      <c r="T18575" s="274"/>
      <c r="W18575" s="276"/>
    </row>
    <row r="18576" spans="19:23">
      <c r="S18576" s="275"/>
      <c r="T18576" s="274"/>
      <c r="W18576" s="276"/>
    </row>
    <row r="18577" spans="19:23">
      <c r="S18577" s="275"/>
      <c r="T18577" s="274"/>
      <c r="W18577" s="276"/>
    </row>
    <row r="18578" spans="19:23">
      <c r="S18578" s="275"/>
      <c r="T18578" s="274"/>
      <c r="W18578" s="276"/>
    </row>
    <row r="18579" spans="19:23">
      <c r="S18579" s="275"/>
      <c r="T18579" s="274"/>
      <c r="W18579" s="276"/>
    </row>
    <row r="18580" spans="19:23">
      <c r="S18580" s="275"/>
      <c r="T18580" s="274"/>
      <c r="W18580" s="276"/>
    </row>
    <row r="18581" spans="19:23">
      <c r="S18581" s="275"/>
      <c r="T18581" s="274"/>
      <c r="W18581" s="276"/>
    </row>
    <row r="18582" spans="19:23">
      <c r="S18582" s="275"/>
      <c r="T18582" s="274"/>
      <c r="W18582" s="276"/>
    </row>
    <row r="18583" spans="19:23">
      <c r="S18583" s="275"/>
      <c r="T18583" s="274"/>
      <c r="W18583" s="276"/>
    </row>
    <row r="18584" spans="19:23">
      <c r="S18584" s="275"/>
      <c r="T18584" s="274"/>
      <c r="W18584" s="276"/>
    </row>
    <row r="18585" spans="19:23">
      <c r="S18585" s="275"/>
      <c r="T18585" s="274"/>
      <c r="W18585" s="276"/>
    </row>
    <row r="18586" spans="19:23">
      <c r="S18586" s="275"/>
      <c r="T18586" s="274"/>
      <c r="W18586" s="276"/>
    </row>
    <row r="18587" spans="19:23">
      <c r="S18587" s="275"/>
      <c r="T18587" s="274"/>
      <c r="W18587" s="276"/>
    </row>
    <row r="18588" spans="19:23">
      <c r="S18588" s="275"/>
      <c r="T18588" s="274"/>
      <c r="W18588" s="276"/>
    </row>
    <row r="18589" spans="19:23">
      <c r="S18589" s="275"/>
      <c r="T18589" s="274"/>
      <c r="W18589" s="276"/>
    </row>
    <row r="18590" spans="19:23">
      <c r="S18590" s="275"/>
      <c r="T18590" s="274"/>
      <c r="W18590" s="276"/>
    </row>
    <row r="18591" spans="19:23">
      <c r="S18591" s="275"/>
      <c r="T18591" s="274"/>
      <c r="W18591" s="276"/>
    </row>
    <row r="18592" spans="19:23">
      <c r="S18592" s="275"/>
      <c r="T18592" s="274"/>
      <c r="W18592" s="276"/>
    </row>
    <row r="18593" spans="19:23">
      <c r="S18593" s="275"/>
      <c r="T18593" s="274"/>
      <c r="W18593" s="276"/>
    </row>
    <row r="18594" spans="19:23">
      <c r="S18594" s="275"/>
      <c r="T18594" s="274"/>
      <c r="W18594" s="276"/>
    </row>
    <row r="18595" spans="19:23">
      <c r="S18595" s="275"/>
      <c r="T18595" s="274"/>
      <c r="W18595" s="276"/>
    </row>
    <row r="18596" spans="19:23">
      <c r="S18596" s="275"/>
      <c r="T18596" s="274"/>
      <c r="W18596" s="276"/>
    </row>
    <row r="18597" spans="19:23">
      <c r="S18597" s="275"/>
      <c r="T18597" s="274"/>
      <c r="W18597" s="276"/>
    </row>
    <row r="18598" spans="19:23">
      <c r="S18598" s="275"/>
      <c r="T18598" s="274"/>
      <c r="W18598" s="276"/>
    </row>
    <row r="18599" spans="19:23">
      <c r="S18599" s="275"/>
      <c r="T18599" s="274"/>
      <c r="W18599" s="276"/>
    </row>
    <row r="18600" spans="19:23">
      <c r="S18600" s="275"/>
      <c r="T18600" s="274"/>
      <c r="W18600" s="276"/>
    </row>
    <row r="18601" spans="19:23">
      <c r="S18601" s="275"/>
      <c r="T18601" s="274"/>
      <c r="W18601" s="276"/>
    </row>
    <row r="18602" spans="19:23">
      <c r="S18602" s="275"/>
      <c r="T18602" s="274"/>
      <c r="W18602" s="276"/>
    </row>
    <row r="18603" spans="19:23">
      <c r="S18603" s="275"/>
      <c r="T18603" s="274"/>
      <c r="W18603" s="276"/>
    </row>
    <row r="18604" spans="19:23">
      <c r="S18604" s="275"/>
      <c r="T18604" s="274"/>
      <c r="W18604" s="276"/>
    </row>
    <row r="18605" spans="19:23">
      <c r="S18605" s="275"/>
      <c r="T18605" s="274"/>
      <c r="W18605" s="276"/>
    </row>
    <row r="18606" spans="19:23">
      <c r="S18606" s="275"/>
      <c r="T18606" s="274"/>
      <c r="W18606" s="276"/>
    </row>
    <row r="18607" spans="19:23">
      <c r="S18607" s="275"/>
      <c r="T18607" s="274"/>
      <c r="W18607" s="276"/>
    </row>
    <row r="18608" spans="19:23">
      <c r="S18608" s="275"/>
      <c r="T18608" s="274"/>
      <c r="W18608" s="276"/>
    </row>
    <row r="18609" spans="19:23">
      <c r="S18609" s="275"/>
      <c r="T18609" s="274"/>
      <c r="W18609" s="276"/>
    </row>
    <row r="18610" spans="19:23">
      <c r="S18610" s="275"/>
      <c r="T18610" s="274"/>
      <c r="W18610" s="276"/>
    </row>
    <row r="18611" spans="19:23">
      <c r="S18611" s="275"/>
      <c r="T18611" s="274"/>
      <c r="W18611" s="276"/>
    </row>
    <row r="18612" spans="19:23">
      <c r="S18612" s="275"/>
      <c r="T18612" s="274"/>
      <c r="W18612" s="276"/>
    </row>
    <row r="18613" spans="19:23">
      <c r="S18613" s="275"/>
      <c r="T18613" s="274"/>
      <c r="W18613" s="276"/>
    </row>
    <row r="18614" spans="19:23">
      <c r="S18614" s="275"/>
      <c r="T18614" s="274"/>
      <c r="W18614" s="276"/>
    </row>
    <row r="18615" spans="19:23">
      <c r="S18615" s="275"/>
      <c r="T18615" s="274"/>
      <c r="W18615" s="276"/>
    </row>
    <row r="18616" spans="19:23">
      <c r="S18616" s="275"/>
      <c r="T18616" s="274"/>
      <c r="W18616" s="276"/>
    </row>
    <row r="18617" spans="19:23">
      <c r="S18617" s="275"/>
      <c r="T18617" s="274"/>
      <c r="W18617" s="276"/>
    </row>
    <row r="18618" spans="19:23">
      <c r="S18618" s="275"/>
      <c r="T18618" s="274"/>
      <c r="W18618" s="276"/>
    </row>
    <row r="18619" spans="19:23">
      <c r="S18619" s="275"/>
      <c r="T18619" s="274"/>
      <c r="W18619" s="276"/>
    </row>
    <row r="18620" spans="19:23">
      <c r="S18620" s="275"/>
      <c r="T18620" s="274"/>
      <c r="W18620" s="276"/>
    </row>
    <row r="18621" spans="19:23">
      <c r="S18621" s="275"/>
      <c r="T18621" s="274"/>
      <c r="W18621" s="276"/>
    </row>
    <row r="18622" spans="19:23">
      <c r="S18622" s="275"/>
      <c r="T18622" s="274"/>
      <c r="W18622" s="276"/>
    </row>
    <row r="18623" spans="19:23">
      <c r="S18623" s="275"/>
      <c r="T18623" s="274"/>
      <c r="W18623" s="276"/>
    </row>
    <row r="18624" spans="19:23">
      <c r="S18624" s="275"/>
      <c r="T18624" s="274"/>
      <c r="W18624" s="276"/>
    </row>
    <row r="18625" spans="19:23">
      <c r="S18625" s="275"/>
      <c r="T18625" s="274"/>
      <c r="W18625" s="276"/>
    </row>
    <row r="18626" spans="19:23">
      <c r="S18626" s="275"/>
      <c r="T18626" s="274"/>
      <c r="W18626" s="276"/>
    </row>
    <row r="18627" spans="19:23">
      <c r="S18627" s="275"/>
      <c r="T18627" s="274"/>
      <c r="W18627" s="276"/>
    </row>
    <row r="18628" spans="19:23">
      <c r="S18628" s="275"/>
      <c r="T18628" s="274"/>
      <c r="W18628" s="276"/>
    </row>
    <row r="18629" spans="19:23">
      <c r="S18629" s="275"/>
      <c r="T18629" s="274"/>
      <c r="W18629" s="276"/>
    </row>
    <row r="18630" spans="19:23">
      <c r="S18630" s="275"/>
      <c r="T18630" s="274"/>
      <c r="W18630" s="276"/>
    </row>
    <row r="18631" spans="19:23">
      <c r="S18631" s="275"/>
      <c r="T18631" s="274"/>
      <c r="W18631" s="276"/>
    </row>
    <row r="18632" spans="19:23">
      <c r="S18632" s="275"/>
      <c r="T18632" s="274"/>
      <c r="W18632" s="276"/>
    </row>
    <row r="18633" spans="19:23">
      <c r="S18633" s="275"/>
      <c r="T18633" s="274"/>
      <c r="W18633" s="276"/>
    </row>
    <row r="18634" spans="19:23">
      <c r="S18634" s="275"/>
      <c r="T18634" s="274"/>
      <c r="W18634" s="276"/>
    </row>
    <row r="18635" spans="19:23">
      <c r="S18635" s="275"/>
      <c r="T18635" s="274"/>
      <c r="W18635" s="276"/>
    </row>
    <row r="18636" spans="19:23">
      <c r="S18636" s="275"/>
      <c r="T18636" s="274"/>
      <c r="W18636" s="276"/>
    </row>
    <row r="18637" spans="19:23">
      <c r="S18637" s="275"/>
      <c r="T18637" s="274"/>
      <c r="W18637" s="276"/>
    </row>
    <row r="18638" spans="19:23">
      <c r="S18638" s="275"/>
      <c r="T18638" s="274"/>
      <c r="W18638" s="276"/>
    </row>
    <row r="18639" spans="19:23">
      <c r="S18639" s="275"/>
      <c r="T18639" s="274"/>
      <c r="W18639" s="276"/>
    </row>
    <row r="18640" spans="19:23">
      <c r="S18640" s="275"/>
      <c r="T18640" s="274"/>
      <c r="W18640" s="276"/>
    </row>
    <row r="18641" spans="19:23">
      <c r="S18641" s="275"/>
      <c r="T18641" s="274"/>
      <c r="W18641" s="276"/>
    </row>
    <row r="18642" spans="19:23">
      <c r="S18642" s="275"/>
      <c r="T18642" s="274"/>
      <c r="W18642" s="276"/>
    </row>
    <row r="18643" spans="19:23">
      <c r="S18643" s="275"/>
      <c r="T18643" s="274"/>
      <c r="W18643" s="276"/>
    </row>
    <row r="18644" spans="19:23">
      <c r="S18644" s="275"/>
      <c r="T18644" s="274"/>
      <c r="W18644" s="276"/>
    </row>
    <row r="18645" spans="19:23">
      <c r="S18645" s="275"/>
      <c r="T18645" s="274"/>
      <c r="W18645" s="276"/>
    </row>
    <row r="18646" spans="19:23">
      <c r="S18646" s="275"/>
      <c r="T18646" s="274"/>
      <c r="W18646" s="276"/>
    </row>
    <row r="18647" spans="19:23">
      <c r="S18647" s="275"/>
      <c r="T18647" s="274"/>
      <c r="W18647" s="276"/>
    </row>
    <row r="18648" spans="19:23">
      <c r="S18648" s="275"/>
      <c r="T18648" s="274"/>
      <c r="W18648" s="276"/>
    </row>
    <row r="18649" spans="19:23">
      <c r="S18649" s="275"/>
      <c r="T18649" s="274"/>
      <c r="W18649" s="276"/>
    </row>
    <row r="18650" spans="19:23">
      <c r="S18650" s="275"/>
      <c r="T18650" s="274"/>
      <c r="W18650" s="276"/>
    </row>
    <row r="18651" spans="19:23">
      <c r="S18651" s="275"/>
      <c r="T18651" s="274"/>
      <c r="W18651" s="276"/>
    </row>
    <row r="18652" spans="19:23">
      <c r="S18652" s="275"/>
      <c r="T18652" s="274"/>
      <c r="W18652" s="276"/>
    </row>
    <row r="18653" spans="19:23">
      <c r="S18653" s="275"/>
      <c r="T18653" s="274"/>
      <c r="W18653" s="276"/>
    </row>
    <row r="18654" spans="19:23">
      <c r="S18654" s="275"/>
      <c r="T18654" s="274"/>
      <c r="W18654" s="276"/>
    </row>
    <row r="18655" spans="19:23">
      <c r="S18655" s="275"/>
      <c r="T18655" s="274"/>
      <c r="W18655" s="276"/>
    </row>
    <row r="18656" spans="19:23">
      <c r="S18656" s="275"/>
      <c r="T18656" s="274"/>
      <c r="W18656" s="276"/>
    </row>
    <row r="18657" spans="19:23">
      <c r="S18657" s="275"/>
      <c r="T18657" s="274"/>
      <c r="W18657" s="276"/>
    </row>
    <row r="18658" spans="19:23">
      <c r="S18658" s="275"/>
      <c r="T18658" s="274"/>
      <c r="W18658" s="276"/>
    </row>
    <row r="18659" spans="19:23">
      <c r="S18659" s="275"/>
      <c r="T18659" s="274"/>
      <c r="W18659" s="276"/>
    </row>
    <row r="18660" spans="19:23">
      <c r="S18660" s="275"/>
      <c r="T18660" s="274"/>
      <c r="W18660" s="276"/>
    </row>
    <row r="18661" spans="19:23">
      <c r="S18661" s="275"/>
      <c r="T18661" s="274"/>
      <c r="W18661" s="276"/>
    </row>
    <row r="18662" spans="19:23">
      <c r="S18662" s="275"/>
      <c r="T18662" s="274"/>
      <c r="W18662" s="276"/>
    </row>
    <row r="18663" spans="19:23">
      <c r="S18663" s="275"/>
      <c r="T18663" s="274"/>
      <c r="W18663" s="276"/>
    </row>
    <row r="18664" spans="19:23">
      <c r="S18664" s="275"/>
      <c r="T18664" s="274"/>
      <c r="W18664" s="276"/>
    </row>
    <row r="18665" spans="19:23">
      <c r="S18665" s="275"/>
      <c r="T18665" s="274"/>
      <c r="W18665" s="276"/>
    </row>
    <row r="18666" spans="19:23">
      <c r="S18666" s="275"/>
      <c r="T18666" s="274"/>
      <c r="W18666" s="276"/>
    </row>
    <row r="18667" spans="19:23">
      <c r="S18667" s="275"/>
      <c r="T18667" s="274"/>
      <c r="W18667" s="276"/>
    </row>
    <row r="18668" spans="19:23">
      <c r="S18668" s="275"/>
      <c r="T18668" s="274"/>
      <c r="W18668" s="276"/>
    </row>
    <row r="18669" spans="19:23">
      <c r="S18669" s="275"/>
      <c r="T18669" s="274"/>
      <c r="W18669" s="276"/>
    </row>
    <row r="18670" spans="19:23">
      <c r="S18670" s="275"/>
      <c r="T18670" s="274"/>
      <c r="W18670" s="276"/>
    </row>
    <row r="18671" spans="19:23">
      <c r="S18671" s="275"/>
      <c r="T18671" s="274"/>
      <c r="W18671" s="276"/>
    </row>
    <row r="18672" spans="19:23">
      <c r="S18672" s="275"/>
      <c r="T18672" s="274"/>
      <c r="W18672" s="276"/>
    </row>
    <row r="18673" spans="19:23">
      <c r="S18673" s="275"/>
      <c r="T18673" s="274"/>
      <c r="W18673" s="276"/>
    </row>
    <row r="18674" spans="19:23">
      <c r="S18674" s="275"/>
      <c r="T18674" s="274"/>
      <c r="W18674" s="276"/>
    </row>
    <row r="18675" spans="19:23">
      <c r="S18675" s="275"/>
      <c r="T18675" s="274"/>
      <c r="W18675" s="276"/>
    </row>
    <row r="18676" spans="19:23">
      <c r="S18676" s="275"/>
      <c r="T18676" s="274"/>
      <c r="W18676" s="276"/>
    </row>
    <row r="18677" spans="19:23">
      <c r="S18677" s="275"/>
      <c r="T18677" s="274"/>
      <c r="W18677" s="276"/>
    </row>
    <row r="18678" spans="19:23">
      <c r="S18678" s="275"/>
      <c r="T18678" s="274"/>
      <c r="W18678" s="276"/>
    </row>
    <row r="18679" spans="19:23">
      <c r="S18679" s="275"/>
      <c r="T18679" s="274"/>
      <c r="W18679" s="276"/>
    </row>
    <row r="18680" spans="19:23">
      <c r="S18680" s="275"/>
      <c r="T18680" s="274"/>
      <c r="W18680" s="276"/>
    </row>
    <row r="18681" spans="19:23">
      <c r="S18681" s="275"/>
      <c r="T18681" s="274"/>
      <c r="W18681" s="276"/>
    </row>
    <row r="18682" spans="19:23">
      <c r="S18682" s="275"/>
      <c r="T18682" s="274"/>
      <c r="W18682" s="276"/>
    </row>
    <row r="18683" spans="19:23">
      <c r="S18683" s="275"/>
      <c r="T18683" s="274"/>
      <c r="W18683" s="276"/>
    </row>
    <row r="18684" spans="19:23">
      <c r="S18684" s="275"/>
      <c r="T18684" s="274"/>
      <c r="W18684" s="276"/>
    </row>
    <row r="18685" spans="19:23">
      <c r="S18685" s="275"/>
      <c r="T18685" s="274"/>
      <c r="W18685" s="276"/>
    </row>
    <row r="18686" spans="19:23">
      <c r="S18686" s="275"/>
      <c r="T18686" s="274"/>
      <c r="W18686" s="276"/>
    </row>
    <row r="18687" spans="19:23">
      <c r="S18687" s="275"/>
      <c r="T18687" s="274"/>
      <c r="W18687" s="276"/>
    </row>
    <row r="18688" spans="19:23">
      <c r="S18688" s="275"/>
      <c r="T18688" s="274"/>
      <c r="W18688" s="276"/>
    </row>
    <row r="18689" spans="19:23">
      <c r="S18689" s="275"/>
      <c r="T18689" s="274"/>
      <c r="W18689" s="276"/>
    </row>
    <row r="18690" spans="19:23">
      <c r="S18690" s="275"/>
      <c r="T18690" s="274"/>
      <c r="W18690" s="276"/>
    </row>
    <row r="18691" spans="19:23">
      <c r="S18691" s="275"/>
      <c r="T18691" s="274"/>
      <c r="W18691" s="276"/>
    </row>
    <row r="18692" spans="19:23">
      <c r="S18692" s="275"/>
      <c r="T18692" s="274"/>
      <c r="W18692" s="276"/>
    </row>
    <row r="18693" spans="19:23">
      <c r="S18693" s="275"/>
      <c r="T18693" s="274"/>
      <c r="W18693" s="276"/>
    </row>
    <row r="18694" spans="19:23">
      <c r="S18694" s="275"/>
      <c r="T18694" s="274"/>
      <c r="W18694" s="276"/>
    </row>
    <row r="18695" spans="19:23">
      <c r="S18695" s="275"/>
      <c r="T18695" s="274"/>
      <c r="W18695" s="276"/>
    </row>
    <row r="18696" spans="19:23">
      <c r="S18696" s="275"/>
      <c r="T18696" s="274"/>
      <c r="W18696" s="276"/>
    </row>
    <row r="18697" spans="19:23">
      <c r="S18697" s="275"/>
      <c r="T18697" s="274"/>
      <c r="W18697" s="276"/>
    </row>
    <row r="18698" spans="19:23">
      <c r="S18698" s="275"/>
      <c r="T18698" s="274"/>
      <c r="W18698" s="276"/>
    </row>
    <row r="18699" spans="19:23">
      <c r="S18699" s="275"/>
      <c r="T18699" s="274"/>
      <c r="W18699" s="276"/>
    </row>
    <row r="18700" spans="19:23">
      <c r="S18700" s="275"/>
      <c r="T18700" s="274"/>
      <c r="W18700" s="276"/>
    </row>
    <row r="18701" spans="19:23">
      <c r="S18701" s="275"/>
      <c r="T18701" s="274"/>
      <c r="W18701" s="276"/>
    </row>
    <row r="18702" spans="19:23">
      <c r="S18702" s="275"/>
      <c r="T18702" s="274"/>
      <c r="W18702" s="276"/>
    </row>
    <row r="18703" spans="19:23">
      <c r="S18703" s="275"/>
      <c r="T18703" s="274"/>
      <c r="W18703" s="276"/>
    </row>
    <row r="18704" spans="19:23">
      <c r="S18704" s="275"/>
      <c r="T18704" s="274"/>
      <c r="W18704" s="276"/>
    </row>
    <row r="18705" spans="19:23">
      <c r="S18705" s="275"/>
      <c r="T18705" s="274"/>
      <c r="W18705" s="276"/>
    </row>
    <row r="18706" spans="19:23">
      <c r="S18706" s="275"/>
      <c r="T18706" s="274"/>
      <c r="W18706" s="276"/>
    </row>
    <row r="18707" spans="19:23">
      <c r="S18707" s="275"/>
      <c r="T18707" s="274"/>
      <c r="W18707" s="276"/>
    </row>
    <row r="18708" spans="19:23">
      <c r="S18708" s="275"/>
      <c r="T18708" s="274"/>
      <c r="W18708" s="276"/>
    </row>
    <row r="18709" spans="19:23">
      <c r="S18709" s="275"/>
      <c r="T18709" s="274"/>
      <c r="W18709" s="276"/>
    </row>
    <row r="18710" spans="19:23">
      <c r="S18710" s="275"/>
      <c r="T18710" s="274"/>
      <c r="W18710" s="276"/>
    </row>
    <row r="18711" spans="19:23">
      <c r="S18711" s="275"/>
      <c r="T18711" s="274"/>
      <c r="W18711" s="276"/>
    </row>
    <row r="18712" spans="19:23">
      <c r="S18712" s="275"/>
      <c r="T18712" s="274"/>
      <c r="W18712" s="276"/>
    </row>
    <row r="18713" spans="19:23">
      <c r="S18713" s="275"/>
      <c r="T18713" s="274"/>
      <c r="W18713" s="276"/>
    </row>
    <row r="18714" spans="19:23">
      <c r="S18714" s="275"/>
      <c r="T18714" s="274"/>
      <c r="W18714" s="276"/>
    </row>
    <row r="18715" spans="19:23">
      <c r="S18715" s="275"/>
      <c r="T18715" s="274"/>
      <c r="W18715" s="276"/>
    </row>
    <row r="18716" spans="19:23">
      <c r="S18716" s="275"/>
      <c r="T18716" s="274"/>
      <c r="W18716" s="276"/>
    </row>
    <row r="18717" spans="19:23">
      <c r="S18717" s="275"/>
      <c r="T18717" s="274"/>
      <c r="W18717" s="276"/>
    </row>
    <row r="18718" spans="19:23">
      <c r="S18718" s="275"/>
      <c r="T18718" s="274"/>
      <c r="W18718" s="276"/>
    </row>
    <row r="18719" spans="19:23">
      <c r="S18719" s="275"/>
      <c r="T18719" s="274"/>
      <c r="W18719" s="276"/>
    </row>
    <row r="18720" spans="19:23">
      <c r="S18720" s="275"/>
      <c r="T18720" s="274"/>
      <c r="W18720" s="276"/>
    </row>
    <row r="18721" spans="19:23">
      <c r="S18721" s="275"/>
      <c r="T18721" s="274"/>
      <c r="W18721" s="276"/>
    </row>
    <row r="18722" spans="19:23">
      <c r="S18722" s="275"/>
      <c r="T18722" s="274"/>
      <c r="W18722" s="276"/>
    </row>
    <row r="18723" spans="19:23">
      <c r="S18723" s="275"/>
      <c r="T18723" s="274"/>
      <c r="W18723" s="276"/>
    </row>
    <row r="18724" spans="19:23">
      <c r="S18724" s="275"/>
      <c r="T18724" s="274"/>
      <c r="W18724" s="276"/>
    </row>
    <row r="18725" spans="19:23">
      <c r="S18725" s="275"/>
      <c r="T18725" s="274"/>
      <c r="W18725" s="276"/>
    </row>
    <row r="18726" spans="19:23">
      <c r="S18726" s="275"/>
      <c r="T18726" s="274"/>
      <c r="W18726" s="276"/>
    </row>
    <row r="18727" spans="19:23">
      <c r="S18727" s="275"/>
      <c r="T18727" s="274"/>
      <c r="W18727" s="276"/>
    </row>
    <row r="18728" spans="19:23">
      <c r="S18728" s="275"/>
      <c r="T18728" s="274"/>
      <c r="W18728" s="276"/>
    </row>
    <row r="18729" spans="19:23">
      <c r="S18729" s="275"/>
      <c r="T18729" s="274"/>
      <c r="W18729" s="276"/>
    </row>
    <row r="18730" spans="19:23">
      <c r="S18730" s="275"/>
      <c r="T18730" s="274"/>
      <c r="W18730" s="276"/>
    </row>
    <row r="18731" spans="19:23">
      <c r="S18731" s="275"/>
      <c r="T18731" s="274"/>
      <c r="W18731" s="276"/>
    </row>
    <row r="18732" spans="19:23">
      <c r="S18732" s="275"/>
      <c r="T18732" s="274"/>
      <c r="W18732" s="276"/>
    </row>
    <row r="18733" spans="19:23">
      <c r="S18733" s="275"/>
      <c r="T18733" s="274"/>
      <c r="W18733" s="276"/>
    </row>
    <row r="18734" spans="19:23">
      <c r="S18734" s="275"/>
      <c r="T18734" s="274"/>
      <c r="W18734" s="276"/>
    </row>
    <row r="18735" spans="19:23">
      <c r="S18735" s="275"/>
      <c r="T18735" s="274"/>
      <c r="W18735" s="276"/>
    </row>
    <row r="18736" spans="19:23">
      <c r="S18736" s="275"/>
      <c r="T18736" s="274"/>
      <c r="W18736" s="276"/>
    </row>
    <row r="18737" spans="19:23">
      <c r="S18737" s="275"/>
      <c r="T18737" s="274"/>
      <c r="W18737" s="276"/>
    </row>
    <row r="18738" spans="19:23">
      <c r="S18738" s="275"/>
      <c r="T18738" s="274"/>
      <c r="W18738" s="276"/>
    </row>
    <row r="18739" spans="19:23">
      <c r="S18739" s="275"/>
      <c r="T18739" s="274"/>
      <c r="W18739" s="276"/>
    </row>
    <row r="18740" spans="19:23">
      <c r="S18740" s="275"/>
      <c r="T18740" s="274"/>
      <c r="W18740" s="276"/>
    </row>
    <row r="18741" spans="19:23">
      <c r="S18741" s="275"/>
      <c r="T18741" s="274"/>
      <c r="W18741" s="276"/>
    </row>
    <row r="18742" spans="19:23">
      <c r="S18742" s="275"/>
      <c r="T18742" s="274"/>
      <c r="W18742" s="276"/>
    </row>
    <row r="18743" spans="19:23">
      <c r="S18743" s="275"/>
      <c r="T18743" s="274"/>
      <c r="W18743" s="276"/>
    </row>
    <row r="18744" spans="19:23">
      <c r="S18744" s="275"/>
      <c r="T18744" s="274"/>
      <c r="W18744" s="276"/>
    </row>
    <row r="18745" spans="19:23">
      <c r="S18745" s="275"/>
      <c r="T18745" s="274"/>
      <c r="W18745" s="276"/>
    </row>
    <row r="18746" spans="19:23">
      <c r="S18746" s="275"/>
      <c r="T18746" s="274"/>
      <c r="W18746" s="276"/>
    </row>
    <row r="18747" spans="19:23">
      <c r="S18747" s="275"/>
      <c r="T18747" s="274"/>
      <c r="W18747" s="276"/>
    </row>
    <row r="18748" spans="19:23">
      <c r="S18748" s="275"/>
      <c r="T18748" s="274"/>
      <c r="W18748" s="276"/>
    </row>
    <row r="18749" spans="19:23">
      <c r="S18749" s="275"/>
      <c r="T18749" s="274"/>
      <c r="W18749" s="276"/>
    </row>
    <row r="18750" spans="19:23">
      <c r="S18750" s="275"/>
      <c r="T18750" s="274"/>
      <c r="W18750" s="276"/>
    </row>
    <row r="18751" spans="19:23">
      <c r="S18751" s="275"/>
      <c r="T18751" s="274"/>
      <c r="W18751" s="276"/>
    </row>
    <row r="18752" spans="19:23">
      <c r="S18752" s="275"/>
      <c r="T18752" s="274"/>
      <c r="W18752" s="276"/>
    </row>
    <row r="18753" spans="19:23">
      <c r="S18753" s="275"/>
      <c r="T18753" s="274"/>
      <c r="W18753" s="276"/>
    </row>
    <row r="18754" spans="19:23">
      <c r="S18754" s="275"/>
      <c r="T18754" s="274"/>
      <c r="W18754" s="276"/>
    </row>
    <row r="18755" spans="19:23">
      <c r="S18755" s="275"/>
      <c r="T18755" s="274"/>
      <c r="W18755" s="276"/>
    </row>
    <row r="18756" spans="19:23">
      <c r="S18756" s="275"/>
      <c r="T18756" s="274"/>
      <c r="W18756" s="276"/>
    </row>
    <row r="18757" spans="19:23">
      <c r="S18757" s="275"/>
      <c r="T18757" s="274"/>
      <c r="W18757" s="276"/>
    </row>
    <row r="18758" spans="19:23">
      <c r="S18758" s="275"/>
      <c r="T18758" s="274"/>
      <c r="W18758" s="276"/>
    </row>
    <row r="18759" spans="19:23">
      <c r="S18759" s="275"/>
      <c r="T18759" s="274"/>
      <c r="W18759" s="276"/>
    </row>
    <row r="18760" spans="19:23">
      <c r="S18760" s="275"/>
      <c r="T18760" s="274"/>
      <c r="W18760" s="276"/>
    </row>
    <row r="18761" spans="19:23">
      <c r="S18761" s="275"/>
      <c r="T18761" s="274"/>
      <c r="W18761" s="276"/>
    </row>
    <row r="18762" spans="19:23">
      <c r="S18762" s="275"/>
      <c r="T18762" s="274"/>
      <c r="W18762" s="276"/>
    </row>
    <row r="18763" spans="19:23">
      <c r="S18763" s="275"/>
      <c r="T18763" s="274"/>
      <c r="W18763" s="276"/>
    </row>
    <row r="18764" spans="19:23">
      <c r="S18764" s="275"/>
      <c r="T18764" s="274"/>
      <c r="W18764" s="276"/>
    </row>
    <row r="18765" spans="19:23">
      <c r="S18765" s="275"/>
      <c r="T18765" s="274"/>
      <c r="W18765" s="276"/>
    </row>
    <row r="18766" spans="19:23">
      <c r="S18766" s="275"/>
      <c r="T18766" s="274"/>
      <c r="W18766" s="276"/>
    </row>
    <row r="18767" spans="19:23">
      <c r="S18767" s="275"/>
      <c r="T18767" s="274"/>
      <c r="W18767" s="276"/>
    </row>
    <row r="18768" spans="19:23">
      <c r="S18768" s="275"/>
      <c r="T18768" s="274"/>
      <c r="W18768" s="276"/>
    </row>
    <row r="18769" spans="19:23">
      <c r="S18769" s="275"/>
      <c r="T18769" s="274"/>
      <c r="W18769" s="276"/>
    </row>
    <row r="18770" spans="19:23">
      <c r="S18770" s="275"/>
      <c r="T18770" s="274"/>
      <c r="W18770" s="276"/>
    </row>
    <row r="18771" spans="19:23">
      <c r="S18771" s="275"/>
      <c r="T18771" s="274"/>
      <c r="W18771" s="276"/>
    </row>
    <row r="18772" spans="19:23">
      <c r="S18772" s="275"/>
      <c r="T18772" s="274"/>
      <c r="W18772" s="276"/>
    </row>
    <row r="18773" spans="19:23">
      <c r="S18773" s="275"/>
      <c r="T18773" s="274"/>
      <c r="W18773" s="276"/>
    </row>
    <row r="18774" spans="19:23">
      <c r="S18774" s="275"/>
      <c r="T18774" s="274"/>
      <c r="W18774" s="276"/>
    </row>
    <row r="18775" spans="19:23">
      <c r="S18775" s="275"/>
      <c r="T18775" s="274"/>
      <c r="W18775" s="276"/>
    </row>
    <row r="18776" spans="19:23">
      <c r="S18776" s="275"/>
      <c r="T18776" s="274"/>
      <c r="W18776" s="276"/>
    </row>
    <row r="18777" spans="19:23">
      <c r="S18777" s="275"/>
      <c r="T18777" s="274"/>
      <c r="W18777" s="276"/>
    </row>
    <row r="18778" spans="19:23">
      <c r="S18778" s="275"/>
      <c r="T18778" s="274"/>
      <c r="W18778" s="276"/>
    </row>
    <row r="18779" spans="19:23">
      <c r="S18779" s="275"/>
      <c r="T18779" s="274"/>
      <c r="W18779" s="276"/>
    </row>
    <row r="18780" spans="19:23">
      <c r="S18780" s="275"/>
      <c r="T18780" s="274"/>
      <c r="W18780" s="276"/>
    </row>
    <row r="18781" spans="19:23">
      <c r="S18781" s="275"/>
      <c r="T18781" s="274"/>
      <c r="W18781" s="276"/>
    </row>
    <row r="18782" spans="19:23">
      <c r="S18782" s="275"/>
      <c r="T18782" s="274"/>
      <c r="W18782" s="276"/>
    </row>
    <row r="18783" spans="19:23">
      <c r="S18783" s="275"/>
      <c r="T18783" s="274"/>
      <c r="W18783" s="276"/>
    </row>
    <row r="18784" spans="19:23">
      <c r="S18784" s="275"/>
      <c r="T18784" s="274"/>
      <c r="W18784" s="276"/>
    </row>
    <row r="18785" spans="19:23">
      <c r="S18785" s="275"/>
      <c r="T18785" s="274"/>
      <c r="W18785" s="276"/>
    </row>
    <row r="18786" spans="19:23">
      <c r="S18786" s="275"/>
      <c r="T18786" s="274"/>
      <c r="W18786" s="276"/>
    </row>
    <row r="18787" spans="19:23">
      <c r="S18787" s="275"/>
      <c r="T18787" s="274"/>
      <c r="W18787" s="276"/>
    </row>
    <row r="18788" spans="19:23">
      <c r="S18788" s="275"/>
      <c r="T18788" s="274"/>
      <c r="W18788" s="276"/>
    </row>
    <row r="18789" spans="19:23">
      <c r="S18789" s="275"/>
      <c r="T18789" s="274"/>
      <c r="W18789" s="276"/>
    </row>
    <row r="18790" spans="19:23">
      <c r="S18790" s="275"/>
      <c r="T18790" s="274"/>
      <c r="W18790" s="276"/>
    </row>
    <row r="18791" spans="19:23">
      <c r="S18791" s="275"/>
      <c r="T18791" s="274"/>
      <c r="W18791" s="276"/>
    </row>
    <row r="18792" spans="19:23">
      <c r="S18792" s="275"/>
      <c r="T18792" s="274"/>
      <c r="W18792" s="276"/>
    </row>
    <row r="18793" spans="19:23">
      <c r="S18793" s="275"/>
      <c r="T18793" s="274"/>
      <c r="W18793" s="276"/>
    </row>
    <row r="18794" spans="19:23">
      <c r="S18794" s="275"/>
      <c r="T18794" s="274"/>
      <c r="W18794" s="276"/>
    </row>
    <row r="18795" spans="19:23">
      <c r="S18795" s="275"/>
      <c r="T18795" s="274"/>
      <c r="W18795" s="276"/>
    </row>
    <row r="18796" spans="19:23">
      <c r="S18796" s="275"/>
      <c r="T18796" s="274"/>
      <c r="W18796" s="276"/>
    </row>
    <row r="18797" spans="19:23">
      <c r="S18797" s="275"/>
      <c r="T18797" s="274"/>
      <c r="W18797" s="276"/>
    </row>
    <row r="18798" spans="19:23">
      <c r="S18798" s="275"/>
      <c r="T18798" s="274"/>
      <c r="W18798" s="276"/>
    </row>
    <row r="18799" spans="19:23">
      <c r="S18799" s="275"/>
      <c r="T18799" s="274"/>
      <c r="W18799" s="276"/>
    </row>
    <row r="18800" spans="19:23">
      <c r="S18800" s="275"/>
      <c r="T18800" s="274"/>
      <c r="W18800" s="276"/>
    </row>
    <row r="18801" spans="19:23">
      <c r="S18801" s="275"/>
      <c r="T18801" s="274"/>
      <c r="W18801" s="276"/>
    </row>
    <row r="18802" spans="19:23">
      <c r="S18802" s="275"/>
      <c r="T18802" s="274"/>
      <c r="W18802" s="276"/>
    </row>
    <row r="18803" spans="19:23">
      <c r="S18803" s="275"/>
      <c r="T18803" s="274"/>
      <c r="W18803" s="276"/>
    </row>
    <row r="18804" spans="19:23">
      <c r="S18804" s="275"/>
      <c r="T18804" s="274"/>
      <c r="W18804" s="276"/>
    </row>
    <row r="18805" spans="19:23">
      <c r="S18805" s="275"/>
      <c r="T18805" s="274"/>
      <c r="W18805" s="276"/>
    </row>
    <row r="18806" spans="19:23">
      <c r="S18806" s="275"/>
      <c r="T18806" s="274"/>
      <c r="W18806" s="276"/>
    </row>
    <row r="18807" spans="19:23">
      <c r="S18807" s="275"/>
      <c r="T18807" s="274"/>
      <c r="W18807" s="276"/>
    </row>
    <row r="18808" spans="19:23">
      <c r="S18808" s="275"/>
      <c r="T18808" s="274"/>
      <c r="W18808" s="276"/>
    </row>
    <row r="18809" spans="19:23">
      <c r="S18809" s="275"/>
      <c r="T18809" s="274"/>
      <c r="W18809" s="276"/>
    </row>
    <row r="18810" spans="19:23">
      <c r="S18810" s="275"/>
      <c r="T18810" s="274"/>
      <c r="W18810" s="276"/>
    </row>
    <row r="18811" spans="19:23">
      <c r="S18811" s="275"/>
      <c r="T18811" s="274"/>
      <c r="W18811" s="276"/>
    </row>
    <row r="18812" spans="19:23">
      <c r="S18812" s="275"/>
      <c r="T18812" s="274"/>
      <c r="W18812" s="276"/>
    </row>
    <row r="18813" spans="19:23">
      <c r="S18813" s="275"/>
      <c r="T18813" s="274"/>
      <c r="W18813" s="276"/>
    </row>
    <row r="18814" spans="19:23">
      <c r="S18814" s="275"/>
      <c r="T18814" s="274"/>
      <c r="W18814" s="276"/>
    </row>
    <row r="18815" spans="19:23">
      <c r="S18815" s="275"/>
      <c r="T18815" s="274"/>
      <c r="W18815" s="276"/>
    </row>
    <row r="18816" spans="19:23">
      <c r="S18816" s="275"/>
      <c r="T18816" s="274"/>
      <c r="W18816" s="276"/>
    </row>
    <row r="18817" spans="19:23">
      <c r="S18817" s="275"/>
      <c r="T18817" s="274"/>
      <c r="W18817" s="276"/>
    </row>
    <row r="18818" spans="19:23">
      <c r="S18818" s="275"/>
      <c r="T18818" s="274"/>
      <c r="W18818" s="276"/>
    </row>
    <row r="18819" spans="19:23">
      <c r="S18819" s="275"/>
      <c r="T18819" s="274"/>
      <c r="W18819" s="276"/>
    </row>
    <row r="18820" spans="19:23">
      <c r="S18820" s="275"/>
      <c r="T18820" s="274"/>
      <c r="W18820" s="276"/>
    </row>
    <row r="18821" spans="19:23">
      <c r="S18821" s="275"/>
      <c r="T18821" s="274"/>
      <c r="W18821" s="276"/>
    </row>
    <row r="18822" spans="19:23">
      <c r="S18822" s="275"/>
      <c r="T18822" s="274"/>
      <c r="W18822" s="276"/>
    </row>
    <row r="18823" spans="19:23">
      <c r="S18823" s="275"/>
      <c r="T18823" s="274"/>
      <c r="W18823" s="276"/>
    </row>
    <row r="18824" spans="19:23">
      <c r="S18824" s="275"/>
      <c r="T18824" s="274"/>
      <c r="W18824" s="276"/>
    </row>
    <row r="18825" spans="19:23">
      <c r="S18825" s="275"/>
      <c r="T18825" s="274"/>
      <c r="W18825" s="276"/>
    </row>
    <row r="18826" spans="19:23">
      <c r="S18826" s="275"/>
      <c r="T18826" s="274"/>
      <c r="W18826" s="276"/>
    </row>
    <row r="18827" spans="19:23">
      <c r="S18827" s="275"/>
      <c r="T18827" s="274"/>
      <c r="W18827" s="276"/>
    </row>
    <row r="18828" spans="19:23">
      <c r="S18828" s="275"/>
      <c r="T18828" s="274"/>
      <c r="W18828" s="276"/>
    </row>
    <row r="18829" spans="19:23">
      <c r="S18829" s="275"/>
      <c r="T18829" s="274"/>
      <c r="W18829" s="276"/>
    </row>
    <row r="18830" spans="19:23">
      <c r="S18830" s="275"/>
      <c r="T18830" s="274"/>
      <c r="W18830" s="276"/>
    </row>
    <row r="18831" spans="19:23">
      <c r="S18831" s="275"/>
      <c r="T18831" s="274"/>
      <c r="W18831" s="276"/>
    </row>
    <row r="18832" spans="19:23">
      <c r="S18832" s="275"/>
      <c r="T18832" s="274"/>
      <c r="W18832" s="276"/>
    </row>
    <row r="18833" spans="19:23">
      <c r="S18833" s="275"/>
      <c r="T18833" s="274"/>
      <c r="W18833" s="276"/>
    </row>
    <row r="18834" spans="19:23">
      <c r="S18834" s="275"/>
      <c r="T18834" s="274"/>
      <c r="W18834" s="276"/>
    </row>
    <row r="18835" spans="19:23">
      <c r="S18835" s="275"/>
      <c r="T18835" s="274"/>
      <c r="W18835" s="276"/>
    </row>
    <row r="18836" spans="19:23">
      <c r="S18836" s="275"/>
      <c r="T18836" s="274"/>
      <c r="W18836" s="276"/>
    </row>
    <row r="18837" spans="19:23">
      <c r="S18837" s="275"/>
      <c r="T18837" s="274"/>
      <c r="W18837" s="276"/>
    </row>
    <row r="18838" spans="19:23">
      <c r="S18838" s="275"/>
      <c r="T18838" s="274"/>
      <c r="W18838" s="276"/>
    </row>
    <row r="18839" spans="19:23">
      <c r="S18839" s="275"/>
      <c r="T18839" s="274"/>
      <c r="W18839" s="276"/>
    </row>
    <row r="18840" spans="19:23">
      <c r="S18840" s="275"/>
      <c r="T18840" s="274"/>
      <c r="W18840" s="276"/>
    </row>
    <row r="18841" spans="19:23">
      <c r="S18841" s="275"/>
      <c r="T18841" s="274"/>
      <c r="W18841" s="276"/>
    </row>
    <row r="18842" spans="19:23">
      <c r="S18842" s="275"/>
      <c r="T18842" s="274"/>
      <c r="W18842" s="276"/>
    </row>
    <row r="18843" spans="19:23">
      <c r="S18843" s="275"/>
      <c r="T18843" s="274"/>
      <c r="W18843" s="276"/>
    </row>
    <row r="18844" spans="19:23">
      <c r="S18844" s="275"/>
      <c r="T18844" s="274"/>
      <c r="W18844" s="276"/>
    </row>
    <row r="18845" spans="19:23">
      <c r="S18845" s="275"/>
      <c r="T18845" s="274"/>
      <c r="W18845" s="276"/>
    </row>
    <row r="18846" spans="19:23">
      <c r="S18846" s="275"/>
      <c r="T18846" s="274"/>
      <c r="W18846" s="276"/>
    </row>
    <row r="18847" spans="19:23">
      <c r="S18847" s="275"/>
      <c r="T18847" s="274"/>
      <c r="W18847" s="276"/>
    </row>
    <row r="18848" spans="19:23">
      <c r="S18848" s="275"/>
      <c r="T18848" s="274"/>
      <c r="W18848" s="276"/>
    </row>
    <row r="18849" spans="19:23">
      <c r="S18849" s="275"/>
      <c r="T18849" s="274"/>
      <c r="W18849" s="276"/>
    </row>
    <row r="18850" spans="19:23">
      <c r="S18850" s="275"/>
      <c r="T18850" s="274"/>
      <c r="W18850" s="276"/>
    </row>
    <row r="18851" spans="19:23">
      <c r="S18851" s="275"/>
      <c r="T18851" s="274"/>
      <c r="W18851" s="276"/>
    </row>
    <row r="18852" spans="19:23">
      <c r="S18852" s="275"/>
      <c r="T18852" s="274"/>
      <c r="W18852" s="276"/>
    </row>
    <row r="18853" spans="19:23">
      <c r="S18853" s="275"/>
      <c r="T18853" s="274"/>
      <c r="W18853" s="276"/>
    </row>
    <row r="18854" spans="19:23">
      <c r="S18854" s="275"/>
      <c r="T18854" s="274"/>
      <c r="W18854" s="276"/>
    </row>
    <row r="18855" spans="19:23">
      <c r="S18855" s="275"/>
      <c r="T18855" s="274"/>
      <c r="W18855" s="276"/>
    </row>
    <row r="18856" spans="19:23">
      <c r="S18856" s="275"/>
      <c r="T18856" s="274"/>
      <c r="W18856" s="276"/>
    </row>
    <row r="18857" spans="19:23">
      <c r="S18857" s="275"/>
      <c r="T18857" s="274"/>
      <c r="W18857" s="276"/>
    </row>
    <row r="18858" spans="19:23">
      <c r="S18858" s="275"/>
      <c r="T18858" s="274"/>
      <c r="W18858" s="276"/>
    </row>
    <row r="18859" spans="19:23">
      <c r="S18859" s="275"/>
      <c r="T18859" s="274"/>
      <c r="W18859" s="276"/>
    </row>
    <row r="18860" spans="19:23">
      <c r="S18860" s="275"/>
      <c r="T18860" s="274"/>
      <c r="W18860" s="276"/>
    </row>
    <row r="18861" spans="19:23">
      <c r="S18861" s="275"/>
      <c r="T18861" s="274"/>
      <c r="W18861" s="276"/>
    </row>
    <row r="18862" spans="19:23">
      <c r="S18862" s="275"/>
      <c r="T18862" s="274"/>
      <c r="W18862" s="276"/>
    </row>
    <row r="18863" spans="19:23">
      <c r="S18863" s="275"/>
      <c r="T18863" s="274"/>
      <c r="W18863" s="276"/>
    </row>
    <row r="18864" spans="19:23">
      <c r="S18864" s="275"/>
      <c r="T18864" s="274"/>
      <c r="W18864" s="276"/>
    </row>
    <row r="18865" spans="19:23">
      <c r="S18865" s="275"/>
      <c r="T18865" s="274"/>
      <c r="W18865" s="276"/>
    </row>
    <row r="18866" spans="19:23">
      <c r="S18866" s="275"/>
      <c r="T18866" s="274"/>
      <c r="W18866" s="276"/>
    </row>
    <row r="18867" spans="19:23">
      <c r="S18867" s="275"/>
      <c r="T18867" s="274"/>
      <c r="W18867" s="276"/>
    </row>
    <row r="18868" spans="19:23">
      <c r="S18868" s="275"/>
      <c r="T18868" s="274"/>
      <c r="W18868" s="276"/>
    </row>
    <row r="18869" spans="19:23">
      <c r="S18869" s="275"/>
      <c r="T18869" s="274"/>
      <c r="W18869" s="276"/>
    </row>
    <row r="18870" spans="19:23">
      <c r="S18870" s="275"/>
      <c r="T18870" s="274"/>
      <c r="W18870" s="276"/>
    </row>
    <row r="18871" spans="19:23">
      <c r="S18871" s="275"/>
      <c r="T18871" s="274"/>
      <c r="W18871" s="276"/>
    </row>
    <row r="18872" spans="19:23">
      <c r="S18872" s="275"/>
      <c r="T18872" s="274"/>
      <c r="W18872" s="276"/>
    </row>
    <row r="18873" spans="19:23">
      <c r="S18873" s="275"/>
      <c r="T18873" s="274"/>
      <c r="W18873" s="276"/>
    </row>
    <row r="18874" spans="19:23">
      <c r="S18874" s="275"/>
      <c r="T18874" s="274"/>
      <c r="W18874" s="276"/>
    </row>
    <row r="18875" spans="19:23">
      <c r="S18875" s="275"/>
      <c r="T18875" s="274"/>
      <c r="W18875" s="276"/>
    </row>
    <row r="18876" spans="19:23">
      <c r="S18876" s="275"/>
      <c r="T18876" s="274"/>
      <c r="W18876" s="276"/>
    </row>
    <row r="18877" spans="19:23">
      <c r="S18877" s="275"/>
      <c r="T18877" s="274"/>
      <c r="W18877" s="276"/>
    </row>
    <row r="18878" spans="19:23">
      <c r="S18878" s="275"/>
      <c r="T18878" s="274"/>
      <c r="W18878" s="276"/>
    </row>
    <row r="18879" spans="19:23">
      <c r="S18879" s="275"/>
      <c r="T18879" s="274"/>
      <c r="W18879" s="276"/>
    </row>
    <row r="18880" spans="19:23">
      <c r="S18880" s="275"/>
      <c r="T18880" s="274"/>
      <c r="W18880" s="276"/>
    </row>
    <row r="18881" spans="19:23">
      <c r="S18881" s="275"/>
      <c r="T18881" s="274"/>
      <c r="W18881" s="276"/>
    </row>
    <row r="18882" spans="19:23">
      <c r="S18882" s="275"/>
      <c r="T18882" s="274"/>
      <c r="W18882" s="276"/>
    </row>
    <row r="18883" spans="19:23">
      <c r="S18883" s="275"/>
      <c r="T18883" s="274"/>
      <c r="W18883" s="276"/>
    </row>
    <row r="18884" spans="19:23">
      <c r="S18884" s="275"/>
      <c r="T18884" s="274"/>
      <c r="W18884" s="276"/>
    </row>
    <row r="18885" spans="19:23">
      <c r="S18885" s="275"/>
      <c r="T18885" s="274"/>
      <c r="W18885" s="276"/>
    </row>
    <row r="18886" spans="19:23">
      <c r="S18886" s="275"/>
      <c r="T18886" s="274"/>
      <c r="W18886" s="276"/>
    </row>
    <row r="18887" spans="19:23">
      <c r="S18887" s="275"/>
      <c r="T18887" s="274"/>
      <c r="W18887" s="276"/>
    </row>
    <row r="18888" spans="19:23">
      <c r="S18888" s="275"/>
      <c r="T18888" s="274"/>
      <c r="W18888" s="276"/>
    </row>
    <row r="18889" spans="19:23">
      <c r="S18889" s="275"/>
      <c r="T18889" s="274"/>
      <c r="W18889" s="276"/>
    </row>
    <row r="18890" spans="19:23">
      <c r="S18890" s="275"/>
      <c r="T18890" s="274"/>
      <c r="W18890" s="276"/>
    </row>
    <row r="18891" spans="19:23">
      <c r="S18891" s="275"/>
      <c r="T18891" s="274"/>
      <c r="W18891" s="276"/>
    </row>
    <row r="18892" spans="19:23">
      <c r="S18892" s="275"/>
      <c r="T18892" s="274"/>
      <c r="W18892" s="276"/>
    </row>
    <row r="18893" spans="19:23">
      <c r="S18893" s="275"/>
      <c r="T18893" s="274"/>
      <c r="W18893" s="276"/>
    </row>
    <row r="18894" spans="19:23">
      <c r="S18894" s="275"/>
      <c r="T18894" s="274"/>
      <c r="W18894" s="276"/>
    </row>
    <row r="18895" spans="19:23">
      <c r="S18895" s="275"/>
      <c r="T18895" s="274"/>
      <c r="W18895" s="276"/>
    </row>
    <row r="18896" spans="19:23">
      <c r="S18896" s="275"/>
      <c r="T18896" s="274"/>
      <c r="W18896" s="276"/>
    </row>
    <row r="18897" spans="19:23">
      <c r="S18897" s="275"/>
      <c r="T18897" s="274"/>
      <c r="W18897" s="276"/>
    </row>
    <row r="18898" spans="19:23">
      <c r="S18898" s="275"/>
      <c r="T18898" s="274"/>
      <c r="W18898" s="276"/>
    </row>
    <row r="18899" spans="19:23">
      <c r="S18899" s="275"/>
      <c r="T18899" s="274"/>
      <c r="W18899" s="276"/>
    </row>
    <row r="18900" spans="19:23">
      <c r="S18900" s="275"/>
      <c r="T18900" s="274"/>
      <c r="W18900" s="276"/>
    </row>
    <row r="18901" spans="19:23">
      <c r="S18901" s="275"/>
      <c r="T18901" s="274"/>
      <c r="W18901" s="276"/>
    </row>
    <row r="18902" spans="19:23">
      <c r="S18902" s="275"/>
      <c r="T18902" s="274"/>
      <c r="W18902" s="276"/>
    </row>
    <row r="18903" spans="19:23">
      <c r="S18903" s="275"/>
      <c r="T18903" s="274"/>
      <c r="W18903" s="276"/>
    </row>
    <row r="18904" spans="19:23">
      <c r="S18904" s="275"/>
      <c r="T18904" s="274"/>
      <c r="W18904" s="276"/>
    </row>
    <row r="18905" spans="19:23">
      <c r="S18905" s="275"/>
      <c r="T18905" s="274"/>
      <c r="W18905" s="276"/>
    </row>
    <row r="18906" spans="19:23">
      <c r="S18906" s="275"/>
      <c r="T18906" s="274"/>
      <c r="W18906" s="276"/>
    </row>
    <row r="18907" spans="19:23">
      <c r="S18907" s="275"/>
      <c r="T18907" s="274"/>
      <c r="W18907" s="276"/>
    </row>
    <row r="18908" spans="19:23">
      <c r="S18908" s="275"/>
      <c r="T18908" s="274"/>
      <c r="W18908" s="276"/>
    </row>
    <row r="18909" spans="19:23">
      <c r="S18909" s="275"/>
      <c r="T18909" s="274"/>
      <c r="W18909" s="276"/>
    </row>
    <row r="18910" spans="19:23">
      <c r="S18910" s="275"/>
      <c r="T18910" s="274"/>
      <c r="W18910" s="276"/>
    </row>
    <row r="18911" spans="19:23">
      <c r="S18911" s="275"/>
      <c r="T18911" s="274"/>
      <c r="W18911" s="276"/>
    </row>
    <row r="18912" spans="19:23">
      <c r="S18912" s="275"/>
      <c r="T18912" s="274"/>
      <c r="W18912" s="276"/>
    </row>
    <row r="18913" spans="19:23">
      <c r="S18913" s="275"/>
      <c r="T18913" s="274"/>
      <c r="W18913" s="276"/>
    </row>
    <row r="18914" spans="19:23">
      <c r="S18914" s="275"/>
      <c r="T18914" s="274"/>
      <c r="W18914" s="276"/>
    </row>
    <row r="18915" spans="19:23">
      <c r="S18915" s="275"/>
      <c r="T18915" s="274"/>
      <c r="W18915" s="276"/>
    </row>
    <row r="18916" spans="19:23">
      <c r="S18916" s="275"/>
      <c r="T18916" s="274"/>
      <c r="W18916" s="276"/>
    </row>
    <row r="18917" spans="19:23">
      <c r="S18917" s="275"/>
      <c r="T18917" s="274"/>
      <c r="W18917" s="276"/>
    </row>
    <row r="18918" spans="19:23">
      <c r="S18918" s="275"/>
      <c r="T18918" s="274"/>
      <c r="W18918" s="276"/>
    </row>
    <row r="18919" spans="19:23">
      <c r="S18919" s="275"/>
      <c r="T18919" s="274"/>
      <c r="W18919" s="276"/>
    </row>
    <row r="18920" spans="19:23">
      <c r="S18920" s="275"/>
      <c r="T18920" s="274"/>
      <c r="W18920" s="276"/>
    </row>
    <row r="18921" spans="19:23">
      <c r="S18921" s="275"/>
      <c r="T18921" s="274"/>
      <c r="W18921" s="276"/>
    </row>
    <row r="18922" spans="19:23">
      <c r="S18922" s="275"/>
      <c r="T18922" s="274"/>
      <c r="W18922" s="276"/>
    </row>
    <row r="18923" spans="19:23">
      <c r="S18923" s="275"/>
      <c r="T18923" s="274"/>
      <c r="W18923" s="276"/>
    </row>
    <row r="18924" spans="19:23">
      <c r="S18924" s="275"/>
      <c r="T18924" s="274"/>
      <c r="W18924" s="276"/>
    </row>
    <row r="18925" spans="19:23">
      <c r="S18925" s="275"/>
      <c r="T18925" s="274"/>
      <c r="W18925" s="276"/>
    </row>
    <row r="18926" spans="19:23">
      <c r="S18926" s="275"/>
      <c r="T18926" s="274"/>
      <c r="W18926" s="276"/>
    </row>
    <row r="18927" spans="19:23">
      <c r="S18927" s="275"/>
      <c r="T18927" s="274"/>
      <c r="W18927" s="276"/>
    </row>
    <row r="18928" spans="19:23">
      <c r="S18928" s="275"/>
      <c r="T18928" s="274"/>
      <c r="W18928" s="276"/>
    </row>
    <row r="18929" spans="19:23">
      <c r="S18929" s="275"/>
      <c r="T18929" s="274"/>
      <c r="W18929" s="276"/>
    </row>
    <row r="18930" spans="19:23">
      <c r="S18930" s="275"/>
      <c r="T18930" s="274"/>
      <c r="W18930" s="276"/>
    </row>
    <row r="18931" spans="19:23">
      <c r="S18931" s="275"/>
      <c r="T18931" s="274"/>
      <c r="W18931" s="276"/>
    </row>
    <row r="18932" spans="19:23">
      <c r="S18932" s="275"/>
      <c r="T18932" s="274"/>
      <c r="W18932" s="276"/>
    </row>
    <row r="18933" spans="19:23">
      <c r="S18933" s="275"/>
      <c r="T18933" s="274"/>
      <c r="W18933" s="276"/>
    </row>
    <row r="18934" spans="19:23">
      <c r="S18934" s="275"/>
      <c r="T18934" s="274"/>
      <c r="W18934" s="276"/>
    </row>
    <row r="18935" spans="19:23">
      <c r="S18935" s="275"/>
      <c r="T18935" s="274"/>
      <c r="W18935" s="276"/>
    </row>
    <row r="18936" spans="19:23">
      <c r="S18936" s="275"/>
      <c r="T18936" s="274"/>
      <c r="W18936" s="276"/>
    </row>
    <row r="18937" spans="19:23">
      <c r="S18937" s="275"/>
      <c r="T18937" s="274"/>
      <c r="W18937" s="276"/>
    </row>
    <row r="18938" spans="19:23">
      <c r="S18938" s="275"/>
      <c r="T18938" s="274"/>
      <c r="W18938" s="276"/>
    </row>
    <row r="18939" spans="19:23">
      <c r="S18939" s="275"/>
      <c r="T18939" s="274"/>
      <c r="W18939" s="276"/>
    </row>
    <row r="18940" spans="19:23">
      <c r="S18940" s="275"/>
      <c r="T18940" s="274"/>
      <c r="W18940" s="276"/>
    </row>
    <row r="18941" spans="19:23">
      <c r="S18941" s="275"/>
      <c r="T18941" s="274"/>
      <c r="W18941" s="276"/>
    </row>
    <row r="18942" spans="19:23">
      <c r="S18942" s="275"/>
      <c r="T18942" s="274"/>
      <c r="W18942" s="276"/>
    </row>
    <row r="18943" spans="19:23">
      <c r="S18943" s="275"/>
      <c r="T18943" s="274"/>
      <c r="W18943" s="276"/>
    </row>
    <row r="18944" spans="19:23">
      <c r="S18944" s="275"/>
      <c r="T18944" s="274"/>
      <c r="W18944" s="276"/>
    </row>
    <row r="18945" spans="19:23">
      <c r="S18945" s="275"/>
      <c r="T18945" s="274"/>
      <c r="W18945" s="276"/>
    </row>
    <row r="18946" spans="19:23">
      <c r="S18946" s="275"/>
      <c r="T18946" s="274"/>
      <c r="W18946" s="276"/>
    </row>
    <row r="18947" spans="19:23">
      <c r="S18947" s="275"/>
      <c r="T18947" s="274"/>
      <c r="W18947" s="276"/>
    </row>
    <row r="18948" spans="19:23">
      <c r="S18948" s="275"/>
      <c r="T18948" s="274"/>
      <c r="W18948" s="276"/>
    </row>
    <row r="18949" spans="19:23">
      <c r="S18949" s="275"/>
      <c r="T18949" s="274"/>
      <c r="W18949" s="276"/>
    </row>
    <row r="18950" spans="19:23">
      <c r="S18950" s="275"/>
      <c r="T18950" s="274"/>
      <c r="W18950" s="276"/>
    </row>
    <row r="18951" spans="19:23">
      <c r="S18951" s="275"/>
      <c r="T18951" s="274"/>
      <c r="W18951" s="276"/>
    </row>
    <row r="18952" spans="19:23">
      <c r="S18952" s="275"/>
      <c r="T18952" s="274"/>
      <c r="W18952" s="276"/>
    </row>
    <row r="18953" spans="19:23">
      <c r="S18953" s="275"/>
      <c r="T18953" s="274"/>
      <c r="W18953" s="276"/>
    </row>
    <row r="18954" spans="19:23">
      <c r="S18954" s="275"/>
      <c r="T18954" s="274"/>
      <c r="W18954" s="276"/>
    </row>
    <row r="18955" spans="19:23">
      <c r="S18955" s="275"/>
      <c r="T18955" s="274"/>
      <c r="W18955" s="276"/>
    </row>
    <row r="18956" spans="19:23">
      <c r="S18956" s="275"/>
      <c r="T18956" s="274"/>
      <c r="W18956" s="276"/>
    </row>
    <row r="18957" spans="19:23">
      <c r="S18957" s="275"/>
      <c r="T18957" s="274"/>
      <c r="W18957" s="276"/>
    </row>
    <row r="18958" spans="19:23">
      <c r="S18958" s="275"/>
      <c r="T18958" s="274"/>
      <c r="W18958" s="276"/>
    </row>
    <row r="18959" spans="19:23">
      <c r="S18959" s="275"/>
      <c r="T18959" s="274"/>
      <c r="W18959" s="276"/>
    </row>
    <row r="18960" spans="19:23">
      <c r="S18960" s="275"/>
      <c r="T18960" s="274"/>
      <c r="W18960" s="276"/>
    </row>
    <row r="18961" spans="19:23">
      <c r="S18961" s="275"/>
      <c r="T18961" s="274"/>
      <c r="W18961" s="276"/>
    </row>
    <row r="18962" spans="19:23">
      <c r="S18962" s="275"/>
      <c r="T18962" s="274"/>
      <c r="W18962" s="276"/>
    </row>
    <row r="18963" spans="19:23">
      <c r="S18963" s="275"/>
      <c r="T18963" s="274"/>
      <c r="W18963" s="276"/>
    </row>
    <row r="18964" spans="19:23">
      <c r="S18964" s="275"/>
      <c r="T18964" s="274"/>
      <c r="W18964" s="276"/>
    </row>
    <row r="18965" spans="19:23">
      <c r="S18965" s="275"/>
      <c r="T18965" s="274"/>
      <c r="W18965" s="276"/>
    </row>
    <row r="18966" spans="19:23">
      <c r="S18966" s="275"/>
      <c r="T18966" s="274"/>
      <c r="W18966" s="276"/>
    </row>
    <row r="18967" spans="19:23">
      <c r="S18967" s="275"/>
      <c r="T18967" s="274"/>
      <c r="W18967" s="276"/>
    </row>
    <row r="18968" spans="19:23">
      <c r="S18968" s="275"/>
      <c r="T18968" s="274"/>
      <c r="W18968" s="276"/>
    </row>
    <row r="18969" spans="19:23">
      <c r="S18969" s="275"/>
      <c r="T18969" s="274"/>
      <c r="W18969" s="276"/>
    </row>
    <row r="18970" spans="19:23">
      <c r="S18970" s="275"/>
      <c r="T18970" s="274"/>
      <c r="W18970" s="276"/>
    </row>
    <row r="18971" spans="19:23">
      <c r="S18971" s="275"/>
      <c r="T18971" s="274"/>
      <c r="W18971" s="276"/>
    </row>
    <row r="18972" spans="19:23">
      <c r="S18972" s="275"/>
      <c r="T18972" s="274"/>
      <c r="W18972" s="276"/>
    </row>
    <row r="18973" spans="19:23">
      <c r="S18973" s="275"/>
      <c r="T18973" s="274"/>
      <c r="W18973" s="276"/>
    </row>
    <row r="18974" spans="19:23">
      <c r="S18974" s="275"/>
      <c r="T18974" s="274"/>
      <c r="W18974" s="276"/>
    </row>
    <row r="18975" spans="19:23">
      <c r="S18975" s="275"/>
      <c r="T18975" s="274"/>
      <c r="W18975" s="276"/>
    </row>
    <row r="18976" spans="19:23">
      <c r="S18976" s="275"/>
      <c r="T18976" s="274"/>
      <c r="W18976" s="276"/>
    </row>
    <row r="18977" spans="19:23">
      <c r="S18977" s="275"/>
      <c r="T18977" s="274"/>
      <c r="W18977" s="276"/>
    </row>
    <row r="18978" spans="19:23">
      <c r="S18978" s="275"/>
      <c r="T18978" s="274"/>
      <c r="W18978" s="276"/>
    </row>
    <row r="18979" spans="19:23">
      <c r="S18979" s="275"/>
      <c r="T18979" s="274"/>
      <c r="W18979" s="276"/>
    </row>
    <row r="18980" spans="19:23">
      <c r="S18980" s="275"/>
      <c r="T18980" s="274"/>
      <c r="W18980" s="276"/>
    </row>
    <row r="18981" spans="19:23">
      <c r="S18981" s="275"/>
      <c r="T18981" s="274"/>
      <c r="W18981" s="276"/>
    </row>
    <row r="18982" spans="19:23">
      <c r="S18982" s="275"/>
      <c r="T18982" s="274"/>
      <c r="W18982" s="276"/>
    </row>
    <row r="18983" spans="19:23">
      <c r="S18983" s="275"/>
      <c r="T18983" s="274"/>
      <c r="W18983" s="276"/>
    </row>
    <row r="18984" spans="19:23">
      <c r="S18984" s="275"/>
      <c r="T18984" s="274"/>
      <c r="W18984" s="276"/>
    </row>
    <row r="18985" spans="19:23">
      <c r="S18985" s="275"/>
      <c r="T18985" s="274"/>
      <c r="W18985" s="276"/>
    </row>
    <row r="18986" spans="19:23">
      <c r="S18986" s="275"/>
      <c r="T18986" s="274"/>
      <c r="W18986" s="276"/>
    </row>
    <row r="18987" spans="19:23">
      <c r="S18987" s="275"/>
      <c r="T18987" s="274"/>
      <c r="W18987" s="276"/>
    </row>
    <row r="18988" spans="19:23">
      <c r="S18988" s="275"/>
      <c r="T18988" s="274"/>
      <c r="W18988" s="276"/>
    </row>
    <row r="18989" spans="19:23">
      <c r="S18989" s="275"/>
      <c r="T18989" s="274"/>
      <c r="W18989" s="276"/>
    </row>
    <row r="18990" spans="19:23">
      <c r="S18990" s="275"/>
      <c r="T18990" s="274"/>
      <c r="W18990" s="276"/>
    </row>
    <row r="18991" spans="19:23">
      <c r="S18991" s="275"/>
      <c r="T18991" s="274"/>
      <c r="W18991" s="276"/>
    </row>
    <row r="18992" spans="19:23">
      <c r="S18992" s="275"/>
      <c r="T18992" s="274"/>
      <c r="W18992" s="276"/>
    </row>
    <row r="18993" spans="19:23">
      <c r="S18993" s="275"/>
      <c r="T18993" s="274"/>
      <c r="W18993" s="276"/>
    </row>
    <row r="18994" spans="19:23">
      <c r="S18994" s="275"/>
      <c r="T18994" s="274"/>
      <c r="W18994" s="276"/>
    </row>
    <row r="18995" spans="19:23">
      <c r="S18995" s="275"/>
      <c r="T18995" s="274"/>
      <c r="W18995" s="276"/>
    </row>
    <row r="18996" spans="19:23">
      <c r="S18996" s="275"/>
      <c r="T18996" s="274"/>
      <c r="W18996" s="276"/>
    </row>
    <row r="18997" spans="19:23">
      <c r="S18997" s="275"/>
      <c r="T18997" s="274"/>
      <c r="W18997" s="276"/>
    </row>
    <row r="18998" spans="19:23">
      <c r="S18998" s="275"/>
      <c r="T18998" s="274"/>
      <c r="W18998" s="276"/>
    </row>
    <row r="18999" spans="19:23">
      <c r="S18999" s="275"/>
      <c r="T18999" s="274"/>
      <c r="W18999" s="276"/>
    </row>
    <row r="19000" spans="19:23">
      <c r="S19000" s="275"/>
      <c r="T19000" s="274"/>
      <c r="W19000" s="276"/>
    </row>
    <row r="19001" spans="19:23">
      <c r="S19001" s="275"/>
      <c r="T19001" s="274"/>
      <c r="W19001" s="276"/>
    </row>
    <row r="19002" spans="19:23">
      <c r="S19002" s="275"/>
      <c r="T19002" s="274"/>
      <c r="W19002" s="276"/>
    </row>
    <row r="19003" spans="19:23">
      <c r="S19003" s="275"/>
      <c r="T19003" s="274"/>
      <c r="W19003" s="276"/>
    </row>
    <row r="19004" spans="19:23">
      <c r="S19004" s="275"/>
      <c r="T19004" s="274"/>
      <c r="W19004" s="276"/>
    </row>
    <row r="19005" spans="19:23">
      <c r="S19005" s="275"/>
      <c r="T19005" s="274"/>
      <c r="W19005" s="276"/>
    </row>
    <row r="19006" spans="19:23">
      <c r="S19006" s="275"/>
      <c r="T19006" s="274"/>
      <c r="W19006" s="276"/>
    </row>
    <row r="19007" spans="19:23">
      <c r="S19007" s="275"/>
      <c r="T19007" s="274"/>
      <c r="W19007" s="276"/>
    </row>
    <row r="19008" spans="19:23">
      <c r="S19008" s="275"/>
      <c r="T19008" s="274"/>
      <c r="W19008" s="276"/>
    </row>
    <row r="19009" spans="19:23">
      <c r="S19009" s="275"/>
      <c r="T19009" s="274"/>
      <c r="W19009" s="276"/>
    </row>
    <row r="19010" spans="19:23">
      <c r="S19010" s="275"/>
      <c r="T19010" s="274"/>
      <c r="W19010" s="276"/>
    </row>
    <row r="19011" spans="19:23">
      <c r="S19011" s="275"/>
      <c r="T19011" s="274"/>
      <c r="W19011" s="276"/>
    </row>
    <row r="19012" spans="19:23">
      <c r="S19012" s="275"/>
      <c r="T19012" s="274"/>
      <c r="W19012" s="276"/>
    </row>
    <row r="19013" spans="19:23">
      <c r="S19013" s="275"/>
      <c r="T19013" s="274"/>
      <c r="W19013" s="276"/>
    </row>
    <row r="19014" spans="19:23">
      <c r="S19014" s="275"/>
      <c r="T19014" s="274"/>
      <c r="W19014" s="276"/>
    </row>
    <row r="19015" spans="19:23">
      <c r="S19015" s="275"/>
      <c r="T19015" s="274"/>
      <c r="W19015" s="276"/>
    </row>
    <row r="19016" spans="19:23">
      <c r="S19016" s="275"/>
      <c r="T19016" s="274"/>
      <c r="W19016" s="276"/>
    </row>
    <row r="19017" spans="19:23">
      <c r="S19017" s="275"/>
      <c r="T19017" s="274"/>
      <c r="W19017" s="276"/>
    </row>
    <row r="19018" spans="19:23">
      <c r="S19018" s="275"/>
      <c r="T19018" s="274"/>
      <c r="W19018" s="276"/>
    </row>
    <row r="19019" spans="19:23">
      <c r="S19019" s="275"/>
      <c r="T19019" s="274"/>
      <c r="W19019" s="276"/>
    </row>
    <row r="19020" spans="19:23">
      <c r="S19020" s="275"/>
      <c r="T19020" s="274"/>
      <c r="W19020" s="276"/>
    </row>
    <row r="19021" spans="19:23">
      <c r="S19021" s="275"/>
      <c r="T19021" s="274"/>
      <c r="W19021" s="276"/>
    </row>
    <row r="19022" spans="19:23">
      <c r="S19022" s="275"/>
      <c r="T19022" s="274"/>
      <c r="W19022" s="276"/>
    </row>
    <row r="19023" spans="19:23">
      <c r="S19023" s="275"/>
      <c r="T19023" s="274"/>
      <c r="W19023" s="276"/>
    </row>
    <row r="19024" spans="19:23">
      <c r="S19024" s="275"/>
      <c r="T19024" s="274"/>
      <c r="W19024" s="276"/>
    </row>
    <row r="19025" spans="19:23">
      <c r="S19025" s="275"/>
      <c r="T19025" s="274"/>
      <c r="W19025" s="276"/>
    </row>
    <row r="19026" spans="19:23">
      <c r="S19026" s="275"/>
      <c r="T19026" s="274"/>
      <c r="W19026" s="276"/>
    </row>
    <row r="19027" spans="19:23">
      <c r="S19027" s="275"/>
      <c r="T19027" s="274"/>
      <c r="W19027" s="276"/>
    </row>
    <row r="19028" spans="19:23">
      <c r="S19028" s="275"/>
      <c r="T19028" s="274"/>
      <c r="W19028" s="276"/>
    </row>
    <row r="19029" spans="19:23">
      <c r="S19029" s="275"/>
      <c r="T19029" s="274"/>
      <c r="W19029" s="276"/>
    </row>
    <row r="19030" spans="19:23">
      <c r="S19030" s="275"/>
      <c r="T19030" s="274"/>
      <c r="W19030" s="276"/>
    </row>
    <row r="19031" spans="19:23">
      <c r="S19031" s="275"/>
      <c r="T19031" s="274"/>
      <c r="W19031" s="276"/>
    </row>
    <row r="19032" spans="19:23">
      <c r="S19032" s="275"/>
      <c r="T19032" s="274"/>
      <c r="W19032" s="276"/>
    </row>
    <row r="19033" spans="19:23">
      <c r="S19033" s="275"/>
      <c r="T19033" s="274"/>
      <c r="W19033" s="276"/>
    </row>
    <row r="19034" spans="19:23">
      <c r="S19034" s="275"/>
      <c r="T19034" s="274"/>
      <c r="W19034" s="276"/>
    </row>
    <row r="19035" spans="19:23">
      <c r="S19035" s="275"/>
      <c r="T19035" s="274"/>
      <c r="W19035" s="276"/>
    </row>
    <row r="19036" spans="19:23">
      <c r="S19036" s="275"/>
      <c r="T19036" s="274"/>
      <c r="W19036" s="276"/>
    </row>
    <row r="19037" spans="19:23">
      <c r="S19037" s="275"/>
      <c r="T19037" s="274"/>
      <c r="W19037" s="276"/>
    </row>
    <row r="19038" spans="19:23">
      <c r="S19038" s="275"/>
      <c r="T19038" s="274"/>
      <c r="W19038" s="276"/>
    </row>
    <row r="19039" spans="19:23">
      <c r="S19039" s="275"/>
      <c r="T19039" s="274"/>
      <c r="W19039" s="276"/>
    </row>
    <row r="19040" spans="19:23">
      <c r="S19040" s="275"/>
      <c r="T19040" s="274"/>
      <c r="W19040" s="276"/>
    </row>
    <row r="19041" spans="19:23">
      <c r="S19041" s="275"/>
      <c r="T19041" s="274"/>
      <c r="W19041" s="276"/>
    </row>
    <row r="19042" spans="19:23">
      <c r="S19042" s="275"/>
      <c r="T19042" s="274"/>
      <c r="W19042" s="276"/>
    </row>
    <row r="19043" spans="19:23">
      <c r="S19043" s="275"/>
      <c r="T19043" s="274"/>
      <c r="W19043" s="276"/>
    </row>
    <row r="19044" spans="19:23">
      <c r="S19044" s="275"/>
      <c r="T19044" s="274"/>
      <c r="W19044" s="276"/>
    </row>
    <row r="19045" spans="19:23">
      <c r="S19045" s="275"/>
      <c r="T19045" s="274"/>
      <c r="W19045" s="276"/>
    </row>
    <row r="19046" spans="19:23">
      <c r="S19046" s="275"/>
      <c r="T19046" s="274"/>
      <c r="W19046" s="276"/>
    </row>
    <row r="19047" spans="19:23">
      <c r="S19047" s="275"/>
      <c r="T19047" s="274"/>
      <c r="W19047" s="276"/>
    </row>
    <row r="19048" spans="19:23">
      <c r="S19048" s="275"/>
      <c r="T19048" s="274"/>
      <c r="W19048" s="276"/>
    </row>
    <row r="19049" spans="19:23">
      <c r="S19049" s="275"/>
      <c r="T19049" s="274"/>
      <c r="W19049" s="276"/>
    </row>
    <row r="19050" spans="19:23">
      <c r="S19050" s="275"/>
      <c r="T19050" s="274"/>
      <c r="W19050" s="276"/>
    </row>
    <row r="19051" spans="19:23">
      <c r="S19051" s="275"/>
      <c r="T19051" s="274"/>
      <c r="W19051" s="276"/>
    </row>
    <row r="19052" spans="19:23">
      <c r="S19052" s="275"/>
      <c r="T19052" s="274"/>
      <c r="W19052" s="276"/>
    </row>
    <row r="19053" spans="19:23">
      <c r="S19053" s="275"/>
      <c r="T19053" s="274"/>
      <c r="W19053" s="276"/>
    </row>
    <row r="19054" spans="19:23">
      <c r="S19054" s="275"/>
      <c r="T19054" s="274"/>
      <c r="W19054" s="276"/>
    </row>
    <row r="19055" spans="19:23">
      <c r="S19055" s="275"/>
      <c r="T19055" s="274"/>
      <c r="W19055" s="276"/>
    </row>
    <row r="19056" spans="19:23">
      <c r="S19056" s="275"/>
      <c r="T19056" s="274"/>
      <c r="W19056" s="276"/>
    </row>
    <row r="19057" spans="19:23">
      <c r="S19057" s="275"/>
      <c r="T19057" s="274"/>
      <c r="W19057" s="276"/>
    </row>
    <row r="19058" spans="19:23">
      <c r="S19058" s="275"/>
      <c r="T19058" s="274"/>
      <c r="W19058" s="276"/>
    </row>
    <row r="19059" spans="19:23">
      <c r="S19059" s="275"/>
      <c r="T19059" s="274"/>
      <c r="W19059" s="276"/>
    </row>
    <row r="19060" spans="19:23">
      <c r="S19060" s="275"/>
      <c r="T19060" s="274"/>
      <c r="W19060" s="276"/>
    </row>
    <row r="19061" spans="19:23">
      <c r="S19061" s="275"/>
      <c r="T19061" s="274"/>
      <c r="W19061" s="276"/>
    </row>
    <row r="19062" spans="19:23">
      <c r="S19062" s="275"/>
      <c r="T19062" s="274"/>
      <c r="W19062" s="276"/>
    </row>
    <row r="19063" spans="19:23">
      <c r="S19063" s="275"/>
      <c r="T19063" s="274"/>
      <c r="W19063" s="276"/>
    </row>
    <row r="19064" spans="19:23">
      <c r="S19064" s="275"/>
      <c r="T19064" s="274"/>
      <c r="W19064" s="276"/>
    </row>
    <row r="19065" spans="19:23">
      <c r="S19065" s="275"/>
      <c r="T19065" s="274"/>
      <c r="W19065" s="276"/>
    </row>
    <row r="19066" spans="19:23">
      <c r="S19066" s="275"/>
      <c r="T19066" s="274"/>
      <c r="W19066" s="276"/>
    </row>
    <row r="19067" spans="19:23">
      <c r="S19067" s="275"/>
      <c r="T19067" s="274"/>
      <c r="W19067" s="276"/>
    </row>
    <row r="19068" spans="19:23">
      <c r="S19068" s="275"/>
      <c r="T19068" s="274"/>
      <c r="W19068" s="276"/>
    </row>
    <row r="19069" spans="19:23">
      <c r="S19069" s="275"/>
      <c r="T19069" s="274"/>
      <c r="W19069" s="276"/>
    </row>
    <row r="19070" spans="19:23">
      <c r="S19070" s="275"/>
      <c r="T19070" s="274"/>
      <c r="W19070" s="276"/>
    </row>
    <row r="19071" spans="19:23">
      <c r="S19071" s="275"/>
      <c r="T19071" s="274"/>
      <c r="W19071" s="276"/>
    </row>
    <row r="19072" spans="19:23">
      <c r="S19072" s="275"/>
      <c r="T19072" s="274"/>
      <c r="W19072" s="276"/>
    </row>
    <row r="19073" spans="19:23">
      <c r="S19073" s="275"/>
      <c r="T19073" s="274"/>
      <c r="W19073" s="276"/>
    </row>
    <row r="19074" spans="19:23">
      <c r="S19074" s="275"/>
      <c r="T19074" s="274"/>
      <c r="W19074" s="276"/>
    </row>
    <row r="19075" spans="19:23">
      <c r="S19075" s="275"/>
      <c r="T19075" s="274"/>
      <c r="W19075" s="276"/>
    </row>
    <row r="19076" spans="19:23">
      <c r="S19076" s="275"/>
      <c r="T19076" s="274"/>
      <c r="W19076" s="276"/>
    </row>
    <row r="19077" spans="19:23">
      <c r="S19077" s="275"/>
      <c r="T19077" s="274"/>
      <c r="W19077" s="276"/>
    </row>
    <row r="19078" spans="19:23">
      <c r="S19078" s="275"/>
      <c r="T19078" s="274"/>
      <c r="W19078" s="276"/>
    </row>
    <row r="19079" spans="19:23">
      <c r="S19079" s="275"/>
      <c r="T19079" s="274"/>
      <c r="W19079" s="276"/>
    </row>
    <row r="19080" spans="19:23">
      <c r="S19080" s="275"/>
      <c r="T19080" s="274"/>
      <c r="W19080" s="276"/>
    </row>
    <row r="19081" spans="19:23">
      <c r="S19081" s="275"/>
      <c r="T19081" s="274"/>
      <c r="W19081" s="276"/>
    </row>
    <row r="19082" spans="19:23">
      <c r="S19082" s="275"/>
      <c r="T19082" s="274"/>
      <c r="W19082" s="276"/>
    </row>
    <row r="19083" spans="19:23">
      <c r="S19083" s="275"/>
      <c r="T19083" s="274"/>
      <c r="W19083" s="276"/>
    </row>
    <row r="19084" spans="19:23">
      <c r="S19084" s="275"/>
      <c r="T19084" s="274"/>
      <c r="W19084" s="276"/>
    </row>
    <row r="19085" spans="19:23">
      <c r="S19085" s="275"/>
      <c r="T19085" s="274"/>
      <c r="W19085" s="276"/>
    </row>
    <row r="19086" spans="19:23">
      <c r="S19086" s="275"/>
      <c r="T19086" s="274"/>
      <c r="W19086" s="276"/>
    </row>
    <row r="19087" spans="19:23">
      <c r="S19087" s="275"/>
      <c r="T19087" s="274"/>
      <c r="W19087" s="276"/>
    </row>
    <row r="19088" spans="19:23">
      <c r="S19088" s="275"/>
      <c r="T19088" s="274"/>
      <c r="W19088" s="276"/>
    </row>
    <row r="19089" spans="19:23">
      <c r="S19089" s="275"/>
      <c r="T19089" s="274"/>
      <c r="W19089" s="276"/>
    </row>
    <row r="19090" spans="19:23">
      <c r="S19090" s="275"/>
      <c r="T19090" s="274"/>
      <c r="W19090" s="276"/>
    </row>
    <row r="19091" spans="19:23">
      <c r="S19091" s="275"/>
      <c r="T19091" s="274"/>
      <c r="W19091" s="276"/>
    </row>
    <row r="19092" spans="19:23">
      <c r="S19092" s="275"/>
      <c r="T19092" s="274"/>
      <c r="W19092" s="276"/>
    </row>
    <row r="19093" spans="19:23">
      <c r="S19093" s="275"/>
      <c r="T19093" s="274"/>
      <c r="W19093" s="276"/>
    </row>
    <row r="19094" spans="19:23">
      <c r="S19094" s="275"/>
      <c r="T19094" s="274"/>
      <c r="W19094" s="276"/>
    </row>
    <row r="19095" spans="19:23">
      <c r="S19095" s="275"/>
      <c r="T19095" s="274"/>
      <c r="W19095" s="276"/>
    </row>
    <row r="19096" spans="19:23">
      <c r="S19096" s="275"/>
      <c r="T19096" s="274"/>
      <c r="W19096" s="276"/>
    </row>
    <row r="19097" spans="19:23">
      <c r="S19097" s="275"/>
      <c r="T19097" s="274"/>
      <c r="W19097" s="276"/>
    </row>
    <row r="19098" spans="19:23">
      <c r="S19098" s="275"/>
      <c r="T19098" s="274"/>
      <c r="W19098" s="276"/>
    </row>
    <row r="19099" spans="19:23">
      <c r="S19099" s="275"/>
      <c r="T19099" s="274"/>
      <c r="W19099" s="276"/>
    </row>
    <row r="19100" spans="19:23">
      <c r="S19100" s="275"/>
      <c r="T19100" s="274"/>
      <c r="W19100" s="276"/>
    </row>
    <row r="19101" spans="19:23">
      <c r="S19101" s="275"/>
      <c r="T19101" s="274"/>
      <c r="W19101" s="276"/>
    </row>
    <row r="19102" spans="19:23">
      <c r="S19102" s="275"/>
      <c r="T19102" s="274"/>
      <c r="W19102" s="276"/>
    </row>
    <row r="19103" spans="19:23">
      <c r="S19103" s="275"/>
      <c r="T19103" s="274"/>
      <c r="W19103" s="276"/>
    </row>
    <row r="19104" spans="19:23">
      <c r="S19104" s="275"/>
      <c r="T19104" s="274"/>
      <c r="W19104" s="276"/>
    </row>
    <row r="19105" spans="19:23">
      <c r="S19105" s="275"/>
      <c r="T19105" s="274"/>
      <c r="W19105" s="276"/>
    </row>
    <row r="19106" spans="19:23">
      <c r="S19106" s="275"/>
      <c r="T19106" s="274"/>
      <c r="W19106" s="276"/>
    </row>
    <row r="19107" spans="19:23">
      <c r="S19107" s="275"/>
      <c r="T19107" s="274"/>
      <c r="W19107" s="276"/>
    </row>
    <row r="19108" spans="19:23">
      <c r="S19108" s="275"/>
      <c r="T19108" s="274"/>
      <c r="W19108" s="276"/>
    </row>
    <row r="19109" spans="19:23">
      <c r="S19109" s="275"/>
      <c r="T19109" s="274"/>
      <c r="W19109" s="276"/>
    </row>
    <row r="19110" spans="19:23">
      <c r="S19110" s="275"/>
      <c r="T19110" s="274"/>
      <c r="W19110" s="276"/>
    </row>
    <row r="19111" spans="19:23">
      <c r="S19111" s="275"/>
      <c r="T19111" s="274"/>
      <c r="W19111" s="276"/>
    </row>
    <row r="19112" spans="19:23">
      <c r="S19112" s="275"/>
      <c r="T19112" s="274"/>
      <c r="W19112" s="276"/>
    </row>
    <row r="19113" spans="19:23">
      <c r="S19113" s="275"/>
      <c r="T19113" s="274"/>
      <c r="W19113" s="276"/>
    </row>
    <row r="19114" spans="19:23">
      <c r="S19114" s="275"/>
      <c r="T19114" s="274"/>
      <c r="W19114" s="276"/>
    </row>
    <row r="19115" spans="19:23">
      <c r="S19115" s="275"/>
      <c r="T19115" s="274"/>
      <c r="W19115" s="276"/>
    </row>
    <row r="19116" spans="19:23">
      <c r="S19116" s="275"/>
      <c r="T19116" s="274"/>
      <c r="W19116" s="276"/>
    </row>
    <row r="19117" spans="19:23">
      <c r="S19117" s="275"/>
      <c r="T19117" s="274"/>
      <c r="W19117" s="276"/>
    </row>
    <row r="19118" spans="19:23">
      <c r="S19118" s="275"/>
      <c r="T19118" s="274"/>
      <c r="W19118" s="276"/>
    </row>
    <row r="19119" spans="19:23">
      <c r="S19119" s="275"/>
      <c r="T19119" s="274"/>
      <c r="W19119" s="276"/>
    </row>
    <row r="19120" spans="19:23">
      <c r="S19120" s="275"/>
      <c r="T19120" s="274"/>
      <c r="W19120" s="276"/>
    </row>
    <row r="19121" spans="19:23">
      <c r="S19121" s="275"/>
      <c r="T19121" s="274"/>
      <c r="W19121" s="276"/>
    </row>
    <row r="19122" spans="19:23">
      <c r="S19122" s="275"/>
      <c r="T19122" s="274"/>
      <c r="W19122" s="276"/>
    </row>
    <row r="19123" spans="19:23">
      <c r="S19123" s="275"/>
      <c r="T19123" s="274"/>
      <c r="W19123" s="276"/>
    </row>
    <row r="19124" spans="19:23">
      <c r="S19124" s="275"/>
      <c r="T19124" s="274"/>
      <c r="W19124" s="276"/>
    </row>
    <row r="19125" spans="19:23">
      <c r="S19125" s="275"/>
      <c r="T19125" s="274"/>
      <c r="W19125" s="276"/>
    </row>
    <row r="19126" spans="19:23">
      <c r="S19126" s="275"/>
      <c r="T19126" s="274"/>
      <c r="W19126" s="276"/>
    </row>
    <row r="19127" spans="19:23">
      <c r="S19127" s="275"/>
      <c r="T19127" s="274"/>
      <c r="W19127" s="276"/>
    </row>
    <row r="19128" spans="19:23">
      <c r="S19128" s="275"/>
      <c r="T19128" s="274"/>
      <c r="W19128" s="276"/>
    </row>
    <row r="19129" spans="19:23">
      <c r="S19129" s="275"/>
      <c r="T19129" s="274"/>
      <c r="W19129" s="276"/>
    </row>
    <row r="19130" spans="19:23">
      <c r="S19130" s="275"/>
      <c r="T19130" s="274"/>
      <c r="W19130" s="276"/>
    </row>
    <row r="19131" spans="19:23">
      <c r="S19131" s="275"/>
      <c r="T19131" s="274"/>
      <c r="W19131" s="276"/>
    </row>
    <row r="19132" spans="19:23">
      <c r="S19132" s="275"/>
      <c r="T19132" s="274"/>
      <c r="W19132" s="276"/>
    </row>
    <row r="19133" spans="19:23">
      <c r="S19133" s="275"/>
      <c r="T19133" s="274"/>
      <c r="W19133" s="276"/>
    </row>
    <row r="19134" spans="19:23">
      <c r="S19134" s="275"/>
      <c r="T19134" s="274"/>
      <c r="W19134" s="276"/>
    </row>
    <row r="19135" spans="19:23">
      <c r="S19135" s="275"/>
      <c r="T19135" s="274"/>
      <c r="W19135" s="276"/>
    </row>
    <row r="19136" spans="19:23">
      <c r="S19136" s="275"/>
      <c r="T19136" s="274"/>
      <c r="W19136" s="276"/>
    </row>
    <row r="19137" spans="19:23">
      <c r="S19137" s="275"/>
      <c r="T19137" s="274"/>
      <c r="W19137" s="276"/>
    </row>
    <row r="19138" spans="19:23">
      <c r="S19138" s="275"/>
      <c r="T19138" s="274"/>
      <c r="W19138" s="276"/>
    </row>
    <row r="19139" spans="19:23">
      <c r="S19139" s="275"/>
      <c r="T19139" s="274"/>
      <c r="W19139" s="276"/>
    </row>
    <row r="19140" spans="19:23">
      <c r="S19140" s="275"/>
      <c r="T19140" s="274"/>
      <c r="W19140" s="276"/>
    </row>
    <row r="19141" spans="19:23">
      <c r="S19141" s="275"/>
      <c r="T19141" s="274"/>
      <c r="W19141" s="276"/>
    </row>
    <row r="19142" spans="19:23">
      <c r="S19142" s="275"/>
      <c r="T19142" s="274"/>
      <c r="W19142" s="276"/>
    </row>
    <row r="19143" spans="19:23">
      <c r="S19143" s="275"/>
      <c r="T19143" s="274"/>
      <c r="W19143" s="276"/>
    </row>
    <row r="19144" spans="19:23">
      <c r="S19144" s="275"/>
      <c r="T19144" s="274"/>
      <c r="W19144" s="276"/>
    </row>
    <row r="19145" spans="19:23">
      <c r="S19145" s="275"/>
      <c r="T19145" s="274"/>
      <c r="W19145" s="276"/>
    </row>
    <row r="19146" spans="19:23">
      <c r="S19146" s="275"/>
      <c r="T19146" s="274"/>
      <c r="W19146" s="276"/>
    </row>
    <row r="19147" spans="19:23">
      <c r="S19147" s="275"/>
      <c r="T19147" s="274"/>
      <c r="W19147" s="276"/>
    </row>
    <row r="19148" spans="19:23">
      <c r="S19148" s="275"/>
      <c r="T19148" s="274"/>
      <c r="W19148" s="276"/>
    </row>
    <row r="19149" spans="19:23">
      <c r="S19149" s="275"/>
      <c r="T19149" s="274"/>
      <c r="W19149" s="276"/>
    </row>
    <row r="19150" spans="19:23">
      <c r="S19150" s="275"/>
      <c r="T19150" s="274"/>
      <c r="W19150" s="276"/>
    </row>
    <row r="19151" spans="19:23">
      <c r="S19151" s="275"/>
      <c r="T19151" s="274"/>
      <c r="W19151" s="276"/>
    </row>
    <row r="19152" spans="19:23">
      <c r="S19152" s="275"/>
      <c r="T19152" s="274"/>
      <c r="W19152" s="276"/>
    </row>
    <row r="19153" spans="19:23">
      <c r="S19153" s="275"/>
      <c r="T19153" s="274"/>
      <c r="W19153" s="276"/>
    </row>
    <row r="19154" spans="19:23">
      <c r="S19154" s="275"/>
      <c r="T19154" s="274"/>
      <c r="W19154" s="276"/>
    </row>
    <row r="19155" spans="19:23">
      <c r="S19155" s="275"/>
      <c r="T19155" s="274"/>
      <c r="W19155" s="276"/>
    </row>
    <row r="19156" spans="19:23">
      <c r="S19156" s="275"/>
      <c r="T19156" s="274"/>
      <c r="W19156" s="276"/>
    </row>
    <row r="19157" spans="19:23">
      <c r="S19157" s="275"/>
      <c r="T19157" s="274"/>
      <c r="W19157" s="276"/>
    </row>
    <row r="19158" spans="19:23">
      <c r="S19158" s="275"/>
      <c r="T19158" s="274"/>
      <c r="W19158" s="276"/>
    </row>
    <row r="19159" spans="19:23">
      <c r="S19159" s="275"/>
      <c r="T19159" s="274"/>
      <c r="W19159" s="276"/>
    </row>
    <row r="19160" spans="19:23">
      <c r="S19160" s="275"/>
      <c r="T19160" s="274"/>
      <c r="W19160" s="276"/>
    </row>
    <row r="19161" spans="19:23">
      <c r="S19161" s="275"/>
      <c r="T19161" s="274"/>
      <c r="W19161" s="276"/>
    </row>
    <row r="19162" spans="19:23">
      <c r="S19162" s="275"/>
      <c r="T19162" s="274"/>
      <c r="W19162" s="276"/>
    </row>
    <row r="19163" spans="19:23">
      <c r="S19163" s="275"/>
      <c r="T19163" s="274"/>
      <c r="W19163" s="276"/>
    </row>
    <row r="19164" spans="19:23">
      <c r="S19164" s="275"/>
      <c r="T19164" s="274"/>
      <c r="W19164" s="276"/>
    </row>
    <row r="19165" spans="19:23">
      <c r="S19165" s="275"/>
      <c r="T19165" s="274"/>
      <c r="W19165" s="276"/>
    </row>
    <row r="19166" spans="19:23">
      <c r="S19166" s="275"/>
      <c r="T19166" s="274"/>
      <c r="W19166" s="276"/>
    </row>
    <row r="19167" spans="19:23">
      <c r="S19167" s="275"/>
      <c r="T19167" s="274"/>
      <c r="W19167" s="276"/>
    </row>
    <row r="19168" spans="19:23">
      <c r="S19168" s="275"/>
      <c r="T19168" s="274"/>
      <c r="W19168" s="276"/>
    </row>
    <row r="19169" spans="19:23">
      <c r="S19169" s="275"/>
      <c r="T19169" s="274"/>
      <c r="W19169" s="276"/>
    </row>
    <row r="19170" spans="19:23">
      <c r="S19170" s="275"/>
      <c r="T19170" s="274"/>
      <c r="W19170" s="276"/>
    </row>
    <row r="19171" spans="19:23">
      <c r="S19171" s="275"/>
      <c r="T19171" s="274"/>
      <c r="W19171" s="276"/>
    </row>
    <row r="19172" spans="19:23">
      <c r="S19172" s="275"/>
      <c r="T19172" s="274"/>
      <c r="W19172" s="276"/>
    </row>
    <row r="19173" spans="19:23">
      <c r="S19173" s="275"/>
      <c r="T19173" s="274"/>
      <c r="W19173" s="276"/>
    </row>
    <row r="19174" spans="19:23">
      <c r="S19174" s="275"/>
      <c r="T19174" s="274"/>
      <c r="W19174" s="276"/>
    </row>
    <row r="19175" spans="19:23">
      <c r="S19175" s="275"/>
      <c r="T19175" s="274"/>
      <c r="W19175" s="276"/>
    </row>
    <row r="19176" spans="19:23">
      <c r="S19176" s="275"/>
      <c r="T19176" s="274"/>
      <c r="W19176" s="276"/>
    </row>
    <row r="19177" spans="19:23">
      <c r="S19177" s="275"/>
      <c r="T19177" s="274"/>
      <c r="W19177" s="276"/>
    </row>
    <row r="19178" spans="19:23">
      <c r="S19178" s="275"/>
      <c r="T19178" s="274"/>
      <c r="W19178" s="276"/>
    </row>
    <row r="19179" spans="19:23">
      <c r="S19179" s="275"/>
      <c r="T19179" s="274"/>
      <c r="W19179" s="276"/>
    </row>
    <row r="19180" spans="19:23">
      <c r="S19180" s="275"/>
      <c r="T19180" s="274"/>
      <c r="W19180" s="276"/>
    </row>
    <row r="19181" spans="19:23">
      <c r="S19181" s="275"/>
      <c r="T19181" s="274"/>
      <c r="W19181" s="276"/>
    </row>
    <row r="19182" spans="19:23">
      <c r="S19182" s="275"/>
      <c r="T19182" s="274"/>
      <c r="W19182" s="276"/>
    </row>
    <row r="19183" spans="19:23">
      <c r="S19183" s="275"/>
      <c r="T19183" s="274"/>
      <c r="W19183" s="276"/>
    </row>
    <row r="19184" spans="19:23">
      <c r="S19184" s="275"/>
      <c r="T19184" s="274"/>
      <c r="W19184" s="276"/>
    </row>
    <row r="19185" spans="19:23">
      <c r="S19185" s="275"/>
      <c r="T19185" s="274"/>
      <c r="W19185" s="276"/>
    </row>
    <row r="19186" spans="19:23">
      <c r="S19186" s="275"/>
      <c r="T19186" s="274"/>
      <c r="W19186" s="276"/>
    </row>
    <row r="19187" spans="19:23">
      <c r="S19187" s="275"/>
      <c r="T19187" s="274"/>
      <c r="W19187" s="276"/>
    </row>
    <row r="19188" spans="19:23">
      <c r="S19188" s="275"/>
      <c r="T19188" s="274"/>
      <c r="W19188" s="276"/>
    </row>
    <row r="19189" spans="19:23">
      <c r="S19189" s="275"/>
      <c r="T19189" s="274"/>
      <c r="W19189" s="276"/>
    </row>
    <row r="19190" spans="19:23">
      <c r="S19190" s="275"/>
      <c r="T19190" s="274"/>
      <c r="W19190" s="276"/>
    </row>
    <row r="19191" spans="19:23">
      <c r="S19191" s="275"/>
      <c r="T19191" s="274"/>
      <c r="W19191" s="276"/>
    </row>
    <row r="19192" spans="19:23">
      <c r="S19192" s="275"/>
      <c r="T19192" s="274"/>
      <c r="W19192" s="276"/>
    </row>
    <row r="19193" spans="19:23">
      <c r="S19193" s="275"/>
      <c r="T19193" s="274"/>
      <c r="W19193" s="276"/>
    </row>
    <row r="19194" spans="19:23">
      <c r="S19194" s="275"/>
      <c r="T19194" s="274"/>
      <c r="W19194" s="276"/>
    </row>
    <row r="19195" spans="19:23">
      <c r="S19195" s="275"/>
      <c r="T19195" s="274"/>
      <c r="W19195" s="276"/>
    </row>
    <row r="19196" spans="19:23">
      <c r="S19196" s="275"/>
      <c r="T19196" s="274"/>
      <c r="W19196" s="276"/>
    </row>
    <row r="19197" spans="19:23">
      <c r="S19197" s="275"/>
      <c r="T19197" s="274"/>
      <c r="W19197" s="276"/>
    </row>
    <row r="19198" spans="19:23">
      <c r="S19198" s="275"/>
      <c r="T19198" s="274"/>
      <c r="W19198" s="276"/>
    </row>
    <row r="19199" spans="19:23">
      <c r="S19199" s="275"/>
      <c r="T19199" s="274"/>
      <c r="W19199" s="276"/>
    </row>
    <row r="19200" spans="19:23">
      <c r="S19200" s="275"/>
      <c r="T19200" s="274"/>
      <c r="W19200" s="276"/>
    </row>
    <row r="19201" spans="19:23">
      <c r="S19201" s="275"/>
      <c r="T19201" s="274"/>
      <c r="W19201" s="276"/>
    </row>
    <row r="19202" spans="19:23">
      <c r="S19202" s="275"/>
      <c r="T19202" s="274"/>
      <c r="W19202" s="276"/>
    </row>
    <row r="19203" spans="19:23">
      <c r="S19203" s="275"/>
      <c r="T19203" s="274"/>
      <c r="W19203" s="276"/>
    </row>
    <row r="19204" spans="19:23">
      <c r="S19204" s="275"/>
      <c r="T19204" s="274"/>
      <c r="W19204" s="276"/>
    </row>
    <row r="19205" spans="19:23">
      <c r="S19205" s="275"/>
      <c r="T19205" s="274"/>
      <c r="W19205" s="276"/>
    </row>
    <row r="19206" spans="19:23">
      <c r="S19206" s="275"/>
      <c r="T19206" s="274"/>
      <c r="W19206" s="276"/>
    </row>
    <row r="19207" spans="19:23">
      <c r="S19207" s="275"/>
      <c r="T19207" s="274"/>
      <c r="W19207" s="276"/>
    </row>
    <row r="19208" spans="19:23">
      <c r="S19208" s="275"/>
      <c r="T19208" s="274"/>
      <c r="W19208" s="276"/>
    </row>
    <row r="19209" spans="19:23">
      <c r="S19209" s="275"/>
      <c r="T19209" s="274"/>
      <c r="W19209" s="276"/>
    </row>
    <row r="19210" spans="19:23">
      <c r="S19210" s="275"/>
      <c r="T19210" s="274"/>
      <c r="W19210" s="276"/>
    </row>
    <row r="19211" spans="19:23">
      <c r="S19211" s="275"/>
      <c r="T19211" s="274"/>
      <c r="W19211" s="276"/>
    </row>
    <row r="19212" spans="19:23">
      <c r="S19212" s="275"/>
      <c r="T19212" s="274"/>
      <c r="W19212" s="276"/>
    </row>
    <row r="19213" spans="19:23">
      <c r="S19213" s="275"/>
      <c r="T19213" s="274"/>
      <c r="W19213" s="276"/>
    </row>
    <row r="19214" spans="19:23">
      <c r="S19214" s="275"/>
      <c r="T19214" s="274"/>
      <c r="W19214" s="276"/>
    </row>
    <row r="19215" spans="19:23">
      <c r="S19215" s="275"/>
      <c r="T19215" s="274"/>
      <c r="W19215" s="276"/>
    </row>
    <row r="19216" spans="19:23">
      <c r="S19216" s="275"/>
      <c r="T19216" s="274"/>
      <c r="W19216" s="276"/>
    </row>
    <row r="19217" spans="19:23">
      <c r="S19217" s="275"/>
      <c r="T19217" s="274"/>
      <c r="W19217" s="276"/>
    </row>
    <row r="19218" spans="19:23">
      <c r="S19218" s="275"/>
      <c r="T19218" s="274"/>
      <c r="W19218" s="276"/>
    </row>
    <row r="19219" spans="19:23">
      <c r="S19219" s="275"/>
      <c r="T19219" s="274"/>
      <c r="W19219" s="276"/>
    </row>
    <row r="19220" spans="19:23">
      <c r="S19220" s="275"/>
      <c r="T19220" s="274"/>
      <c r="W19220" s="276"/>
    </row>
    <row r="19221" spans="19:23">
      <c r="S19221" s="275"/>
      <c r="T19221" s="274"/>
      <c r="W19221" s="276"/>
    </row>
    <row r="19222" spans="19:23">
      <c r="S19222" s="275"/>
      <c r="T19222" s="274"/>
      <c r="W19222" s="276"/>
    </row>
    <row r="19223" spans="19:23">
      <c r="S19223" s="275"/>
      <c r="T19223" s="274"/>
      <c r="W19223" s="276"/>
    </row>
    <row r="19224" spans="19:23">
      <c r="S19224" s="275"/>
      <c r="T19224" s="274"/>
      <c r="W19224" s="276"/>
    </row>
    <row r="19225" spans="19:23">
      <c r="S19225" s="275"/>
      <c r="T19225" s="274"/>
      <c r="W19225" s="276"/>
    </row>
    <row r="19226" spans="19:23">
      <c r="S19226" s="275"/>
      <c r="T19226" s="274"/>
      <c r="W19226" s="276"/>
    </row>
    <row r="19227" spans="19:23">
      <c r="S19227" s="275"/>
      <c r="T19227" s="274"/>
      <c r="W19227" s="276"/>
    </row>
    <row r="19228" spans="19:23">
      <c r="S19228" s="275"/>
      <c r="T19228" s="274"/>
      <c r="W19228" s="276"/>
    </row>
    <row r="19229" spans="19:23">
      <c r="S19229" s="275"/>
      <c r="T19229" s="274"/>
      <c r="W19229" s="276"/>
    </row>
    <row r="19230" spans="19:23">
      <c r="S19230" s="275"/>
      <c r="T19230" s="274"/>
      <c r="W19230" s="276"/>
    </row>
    <row r="19231" spans="19:23">
      <c r="S19231" s="275"/>
      <c r="T19231" s="274"/>
      <c r="W19231" s="276"/>
    </row>
    <row r="19232" spans="19:23">
      <c r="S19232" s="275"/>
      <c r="T19232" s="274"/>
      <c r="W19232" s="276"/>
    </row>
    <row r="19233" spans="19:23">
      <c r="S19233" s="275"/>
      <c r="T19233" s="274"/>
      <c r="W19233" s="276"/>
    </row>
    <row r="19234" spans="19:23">
      <c r="S19234" s="275"/>
      <c r="T19234" s="274"/>
      <c r="W19234" s="276"/>
    </row>
    <row r="19235" spans="19:23">
      <c r="S19235" s="275"/>
      <c r="T19235" s="274"/>
      <c r="W19235" s="276"/>
    </row>
    <row r="19236" spans="19:23">
      <c r="S19236" s="275"/>
      <c r="T19236" s="274"/>
      <c r="W19236" s="276"/>
    </row>
    <row r="19237" spans="19:23">
      <c r="S19237" s="275"/>
      <c r="T19237" s="274"/>
      <c r="W19237" s="276"/>
    </row>
    <row r="19238" spans="19:23">
      <c r="S19238" s="275"/>
      <c r="T19238" s="274"/>
      <c r="W19238" s="276"/>
    </row>
    <row r="19239" spans="19:23">
      <c r="S19239" s="275"/>
      <c r="T19239" s="274"/>
      <c r="W19239" s="276"/>
    </row>
    <row r="19240" spans="19:23">
      <c r="S19240" s="275"/>
      <c r="T19240" s="274"/>
      <c r="W19240" s="276"/>
    </row>
    <row r="19241" spans="19:23">
      <c r="S19241" s="275"/>
      <c r="T19241" s="274"/>
      <c r="W19241" s="276"/>
    </row>
    <row r="19242" spans="19:23">
      <c r="S19242" s="275"/>
      <c r="T19242" s="274"/>
      <c r="W19242" s="276"/>
    </row>
    <row r="19243" spans="19:23">
      <c r="S19243" s="275"/>
      <c r="T19243" s="274"/>
      <c r="W19243" s="276"/>
    </row>
    <row r="19244" spans="19:23">
      <c r="S19244" s="275"/>
      <c r="T19244" s="274"/>
      <c r="W19244" s="276"/>
    </row>
    <row r="19245" spans="19:23">
      <c r="S19245" s="275"/>
      <c r="T19245" s="274"/>
      <c r="W19245" s="276"/>
    </row>
    <row r="19246" spans="19:23">
      <c r="S19246" s="275"/>
      <c r="T19246" s="274"/>
      <c r="W19246" s="276"/>
    </row>
    <row r="19247" spans="19:23">
      <c r="S19247" s="275"/>
      <c r="T19247" s="274"/>
      <c r="W19247" s="276"/>
    </row>
    <row r="19248" spans="19:23">
      <c r="S19248" s="275"/>
      <c r="T19248" s="274"/>
      <c r="W19248" s="276"/>
    </row>
    <row r="19249" spans="19:23">
      <c r="S19249" s="275"/>
      <c r="T19249" s="274"/>
      <c r="W19249" s="276"/>
    </row>
    <row r="19250" spans="19:23">
      <c r="S19250" s="275"/>
      <c r="T19250" s="274"/>
      <c r="W19250" s="276"/>
    </row>
    <row r="19251" spans="19:23">
      <c r="S19251" s="275"/>
      <c r="T19251" s="274"/>
      <c r="W19251" s="276"/>
    </row>
    <row r="19252" spans="19:23">
      <c r="S19252" s="275"/>
      <c r="T19252" s="274"/>
      <c r="W19252" s="276"/>
    </row>
    <row r="19253" spans="19:23">
      <c r="S19253" s="275"/>
      <c r="T19253" s="274"/>
      <c r="W19253" s="276"/>
    </row>
    <row r="19254" spans="19:23">
      <c r="S19254" s="275"/>
      <c r="T19254" s="274"/>
      <c r="W19254" s="276"/>
    </row>
    <row r="19255" spans="19:23">
      <c r="S19255" s="275"/>
      <c r="T19255" s="274"/>
      <c r="W19255" s="276"/>
    </row>
    <row r="19256" spans="19:23">
      <c r="S19256" s="275"/>
      <c r="T19256" s="274"/>
      <c r="W19256" s="276"/>
    </row>
    <row r="19257" spans="19:23">
      <c r="S19257" s="275"/>
      <c r="T19257" s="274"/>
      <c r="W19257" s="276"/>
    </row>
    <row r="19258" spans="19:23">
      <c r="S19258" s="275"/>
      <c r="T19258" s="274"/>
      <c r="W19258" s="276"/>
    </row>
    <row r="19259" spans="19:23">
      <c r="S19259" s="275"/>
      <c r="T19259" s="274"/>
      <c r="W19259" s="276"/>
    </row>
    <row r="19260" spans="19:23">
      <c r="S19260" s="275"/>
      <c r="T19260" s="274"/>
      <c r="W19260" s="276"/>
    </row>
    <row r="19261" spans="19:23">
      <c r="S19261" s="275"/>
      <c r="T19261" s="274"/>
      <c r="W19261" s="276"/>
    </row>
    <row r="19262" spans="19:23">
      <c r="S19262" s="275"/>
      <c r="T19262" s="274"/>
      <c r="W19262" s="276"/>
    </row>
    <row r="19263" spans="19:23">
      <c r="S19263" s="275"/>
      <c r="T19263" s="274"/>
      <c r="W19263" s="276"/>
    </row>
    <row r="19264" spans="19:23">
      <c r="S19264" s="275"/>
      <c r="T19264" s="274"/>
      <c r="W19264" s="276"/>
    </row>
    <row r="19265" spans="19:23">
      <c r="S19265" s="275"/>
      <c r="T19265" s="274"/>
      <c r="W19265" s="276"/>
    </row>
    <row r="19266" spans="19:23">
      <c r="S19266" s="275"/>
      <c r="T19266" s="274"/>
      <c r="W19266" s="276"/>
    </row>
    <row r="19267" spans="19:23">
      <c r="S19267" s="275"/>
      <c r="T19267" s="274"/>
      <c r="W19267" s="276"/>
    </row>
    <row r="19268" spans="19:23">
      <c r="S19268" s="275"/>
      <c r="T19268" s="274"/>
      <c r="W19268" s="276"/>
    </row>
    <row r="19269" spans="19:23">
      <c r="S19269" s="275"/>
      <c r="T19269" s="274"/>
      <c r="W19269" s="276"/>
    </row>
    <row r="19270" spans="19:23">
      <c r="S19270" s="275"/>
      <c r="T19270" s="274"/>
      <c r="W19270" s="276"/>
    </row>
    <row r="19271" spans="19:23">
      <c r="S19271" s="275"/>
      <c r="T19271" s="274"/>
      <c r="W19271" s="276"/>
    </row>
    <row r="19272" spans="19:23">
      <c r="S19272" s="275"/>
      <c r="T19272" s="274"/>
      <c r="W19272" s="276"/>
    </row>
    <row r="19273" spans="19:23">
      <c r="S19273" s="275"/>
      <c r="T19273" s="274"/>
      <c r="W19273" s="276"/>
    </row>
    <row r="19274" spans="19:23">
      <c r="S19274" s="275"/>
      <c r="T19274" s="274"/>
      <c r="W19274" s="276"/>
    </row>
    <row r="19275" spans="19:23">
      <c r="S19275" s="275"/>
      <c r="T19275" s="274"/>
      <c r="W19275" s="276"/>
    </row>
    <row r="19276" spans="19:23">
      <c r="S19276" s="275"/>
      <c r="T19276" s="274"/>
      <c r="W19276" s="276"/>
    </row>
    <row r="19277" spans="19:23">
      <c r="S19277" s="275"/>
      <c r="T19277" s="274"/>
      <c r="W19277" s="276"/>
    </row>
    <row r="19278" spans="19:23">
      <c r="S19278" s="275"/>
      <c r="T19278" s="274"/>
      <c r="W19278" s="276"/>
    </row>
    <row r="19279" spans="19:23">
      <c r="S19279" s="275"/>
      <c r="T19279" s="274"/>
      <c r="W19279" s="276"/>
    </row>
    <row r="19280" spans="19:23">
      <c r="S19280" s="275"/>
      <c r="T19280" s="274"/>
      <c r="W19280" s="276"/>
    </row>
    <row r="19281" spans="19:23">
      <c r="S19281" s="275"/>
      <c r="T19281" s="274"/>
      <c r="W19281" s="276"/>
    </row>
    <row r="19282" spans="19:23">
      <c r="S19282" s="275"/>
      <c r="T19282" s="274"/>
      <c r="W19282" s="276"/>
    </row>
    <row r="19283" spans="19:23">
      <c r="S19283" s="275"/>
      <c r="T19283" s="274"/>
      <c r="W19283" s="276"/>
    </row>
    <row r="19284" spans="19:23">
      <c r="S19284" s="275"/>
      <c r="T19284" s="274"/>
      <c r="W19284" s="276"/>
    </row>
    <row r="19285" spans="19:23">
      <c r="S19285" s="275"/>
      <c r="T19285" s="274"/>
      <c r="W19285" s="276"/>
    </row>
    <row r="19286" spans="19:23">
      <c r="S19286" s="275"/>
      <c r="T19286" s="274"/>
      <c r="W19286" s="276"/>
    </row>
    <row r="19287" spans="19:23">
      <c r="S19287" s="275"/>
      <c r="T19287" s="274"/>
      <c r="W19287" s="276"/>
    </row>
    <row r="19288" spans="19:23">
      <c r="S19288" s="275"/>
      <c r="T19288" s="274"/>
      <c r="W19288" s="276"/>
    </row>
    <row r="19289" spans="19:23">
      <c r="S19289" s="275"/>
      <c r="T19289" s="274"/>
      <c r="W19289" s="276"/>
    </row>
    <row r="19290" spans="19:23">
      <c r="S19290" s="275"/>
      <c r="T19290" s="274"/>
      <c r="W19290" s="276"/>
    </row>
    <row r="19291" spans="19:23">
      <c r="S19291" s="275"/>
      <c r="T19291" s="274"/>
      <c r="W19291" s="276"/>
    </row>
    <row r="19292" spans="19:23">
      <c r="S19292" s="275"/>
      <c r="T19292" s="274"/>
      <c r="W19292" s="276"/>
    </row>
    <row r="19293" spans="19:23">
      <c r="S19293" s="275"/>
      <c r="T19293" s="274"/>
      <c r="W19293" s="276"/>
    </row>
    <row r="19294" spans="19:23">
      <c r="S19294" s="275"/>
      <c r="T19294" s="274"/>
      <c r="W19294" s="276"/>
    </row>
    <row r="19295" spans="19:23">
      <c r="S19295" s="275"/>
      <c r="T19295" s="274"/>
      <c r="W19295" s="276"/>
    </row>
    <row r="19296" spans="19:23">
      <c r="S19296" s="275"/>
      <c r="T19296" s="274"/>
      <c r="W19296" s="276"/>
    </row>
    <row r="19297" spans="19:23">
      <c r="S19297" s="275"/>
      <c r="T19297" s="274"/>
      <c r="W19297" s="276"/>
    </row>
    <row r="19298" spans="19:23">
      <c r="S19298" s="275"/>
      <c r="T19298" s="274"/>
      <c r="W19298" s="276"/>
    </row>
    <row r="19299" spans="19:23">
      <c r="S19299" s="275"/>
      <c r="T19299" s="274"/>
      <c r="W19299" s="276"/>
    </row>
    <row r="19300" spans="19:23">
      <c r="S19300" s="275"/>
      <c r="T19300" s="274"/>
      <c r="W19300" s="276"/>
    </row>
    <row r="19301" spans="19:23">
      <c r="S19301" s="275"/>
      <c r="T19301" s="274"/>
      <c r="W19301" s="276"/>
    </row>
    <row r="19302" spans="19:23">
      <c r="S19302" s="275"/>
      <c r="T19302" s="274"/>
      <c r="W19302" s="276"/>
    </row>
    <row r="19303" spans="19:23">
      <c r="S19303" s="275"/>
      <c r="T19303" s="274"/>
      <c r="W19303" s="276"/>
    </row>
    <row r="19304" spans="19:23">
      <c r="S19304" s="275"/>
      <c r="T19304" s="274"/>
      <c r="W19304" s="276"/>
    </row>
    <row r="19305" spans="19:23">
      <c r="S19305" s="275"/>
      <c r="T19305" s="274"/>
      <c r="W19305" s="276"/>
    </row>
    <row r="19306" spans="19:23">
      <c r="S19306" s="275"/>
      <c r="T19306" s="274"/>
      <c r="W19306" s="276"/>
    </row>
    <row r="19307" spans="19:23">
      <c r="S19307" s="275"/>
      <c r="T19307" s="274"/>
      <c r="W19307" s="276"/>
    </row>
    <row r="19308" spans="19:23">
      <c r="S19308" s="275"/>
      <c r="T19308" s="274"/>
      <c r="W19308" s="276"/>
    </row>
    <row r="19309" spans="19:23">
      <c r="S19309" s="275"/>
      <c r="T19309" s="274"/>
      <c r="W19309" s="276"/>
    </row>
    <row r="19310" spans="19:23">
      <c r="S19310" s="275"/>
      <c r="T19310" s="274"/>
      <c r="W19310" s="276"/>
    </row>
    <row r="19311" spans="19:23">
      <c r="S19311" s="275"/>
      <c r="T19311" s="274"/>
      <c r="W19311" s="276"/>
    </row>
    <row r="19312" spans="19:23">
      <c r="S19312" s="275"/>
      <c r="T19312" s="274"/>
      <c r="W19312" s="276"/>
    </row>
    <row r="19313" spans="19:23">
      <c r="S19313" s="275"/>
      <c r="T19313" s="274"/>
      <c r="W19313" s="276"/>
    </row>
    <row r="19314" spans="19:23">
      <c r="S19314" s="275"/>
      <c r="T19314" s="274"/>
      <c r="W19314" s="276"/>
    </row>
    <row r="19315" spans="19:23">
      <c r="S19315" s="275"/>
      <c r="T19315" s="274"/>
      <c r="W19315" s="276"/>
    </row>
    <row r="19316" spans="19:23">
      <c r="S19316" s="275"/>
      <c r="T19316" s="274"/>
      <c r="W19316" s="276"/>
    </row>
    <row r="19317" spans="19:23">
      <c r="S19317" s="275"/>
      <c r="T19317" s="274"/>
      <c r="W19317" s="276"/>
    </row>
    <row r="19318" spans="19:23">
      <c r="S19318" s="275"/>
      <c r="T19318" s="274"/>
      <c r="W19318" s="276"/>
    </row>
    <row r="19319" spans="19:23">
      <c r="S19319" s="275"/>
      <c r="T19319" s="274"/>
      <c r="W19319" s="276"/>
    </row>
    <row r="19320" spans="19:23">
      <c r="S19320" s="275"/>
      <c r="T19320" s="274"/>
      <c r="W19320" s="276"/>
    </row>
    <row r="19321" spans="19:23">
      <c r="S19321" s="275"/>
      <c r="T19321" s="274"/>
      <c r="W19321" s="276"/>
    </row>
    <row r="19322" spans="19:23">
      <c r="S19322" s="275"/>
      <c r="T19322" s="274"/>
      <c r="W19322" s="276"/>
    </row>
    <row r="19323" spans="19:23">
      <c r="S19323" s="275"/>
      <c r="T19323" s="274"/>
      <c r="W19323" s="276"/>
    </row>
    <row r="19324" spans="19:23">
      <c r="S19324" s="275"/>
      <c r="T19324" s="274"/>
      <c r="W19324" s="276"/>
    </row>
    <row r="19325" spans="19:23">
      <c r="S19325" s="275"/>
      <c r="T19325" s="274"/>
      <c r="W19325" s="276"/>
    </row>
    <row r="19326" spans="19:23">
      <c r="S19326" s="275"/>
      <c r="T19326" s="274"/>
      <c r="W19326" s="276"/>
    </row>
    <row r="19327" spans="19:23">
      <c r="S19327" s="275"/>
      <c r="T19327" s="274"/>
      <c r="W19327" s="276"/>
    </row>
    <row r="19328" spans="19:23">
      <c r="S19328" s="275"/>
      <c r="T19328" s="274"/>
      <c r="W19328" s="276"/>
    </row>
    <row r="19329" spans="19:23">
      <c r="S19329" s="275"/>
      <c r="T19329" s="274"/>
      <c r="W19329" s="276"/>
    </row>
    <row r="19330" spans="19:23">
      <c r="S19330" s="275"/>
      <c r="T19330" s="274"/>
      <c r="W19330" s="276"/>
    </row>
    <row r="19331" spans="19:23">
      <c r="S19331" s="275"/>
      <c r="T19331" s="274"/>
      <c r="W19331" s="276"/>
    </row>
    <row r="19332" spans="19:23">
      <c r="S19332" s="275"/>
      <c r="T19332" s="274"/>
      <c r="W19332" s="276"/>
    </row>
    <row r="19333" spans="19:23">
      <c r="S19333" s="275"/>
      <c r="T19333" s="274"/>
      <c r="W19333" s="276"/>
    </row>
    <row r="19334" spans="19:23">
      <c r="S19334" s="275"/>
      <c r="T19334" s="274"/>
      <c r="W19334" s="276"/>
    </row>
    <row r="19335" spans="19:23">
      <c r="S19335" s="275"/>
      <c r="T19335" s="274"/>
      <c r="W19335" s="276"/>
    </row>
    <row r="19336" spans="19:23">
      <c r="S19336" s="275"/>
      <c r="T19336" s="274"/>
      <c r="W19336" s="276"/>
    </row>
    <row r="19337" spans="19:23">
      <c r="S19337" s="275"/>
      <c r="T19337" s="274"/>
      <c r="W19337" s="276"/>
    </row>
    <row r="19338" spans="19:23">
      <c r="S19338" s="275"/>
      <c r="T19338" s="274"/>
      <c r="W19338" s="276"/>
    </row>
    <row r="19339" spans="19:23">
      <c r="S19339" s="275"/>
      <c r="T19339" s="274"/>
      <c r="W19339" s="276"/>
    </row>
    <row r="19340" spans="19:23">
      <c r="S19340" s="275"/>
      <c r="T19340" s="274"/>
      <c r="W19340" s="276"/>
    </row>
    <row r="19341" spans="19:23">
      <c r="S19341" s="275"/>
      <c r="T19341" s="274"/>
      <c r="W19341" s="276"/>
    </row>
    <row r="19342" spans="19:23">
      <c r="S19342" s="275"/>
      <c r="T19342" s="274"/>
      <c r="W19342" s="276"/>
    </row>
    <row r="19343" spans="19:23">
      <c r="S19343" s="275"/>
      <c r="T19343" s="274"/>
      <c r="W19343" s="276"/>
    </row>
    <row r="19344" spans="19:23">
      <c r="S19344" s="275"/>
      <c r="T19344" s="274"/>
      <c r="W19344" s="276"/>
    </row>
    <row r="19345" spans="19:23">
      <c r="S19345" s="275"/>
      <c r="T19345" s="274"/>
      <c r="W19345" s="276"/>
    </row>
    <row r="19346" spans="19:23">
      <c r="S19346" s="275"/>
      <c r="T19346" s="274"/>
      <c r="W19346" s="276"/>
    </row>
    <row r="19347" spans="19:23">
      <c r="S19347" s="275"/>
      <c r="T19347" s="274"/>
      <c r="W19347" s="276"/>
    </row>
    <row r="19348" spans="19:23">
      <c r="S19348" s="275"/>
      <c r="T19348" s="274"/>
      <c r="W19348" s="276"/>
    </row>
    <row r="19349" spans="19:23">
      <c r="S19349" s="275"/>
      <c r="T19349" s="274"/>
      <c r="W19349" s="276"/>
    </row>
    <row r="19350" spans="19:23">
      <c r="S19350" s="275"/>
      <c r="T19350" s="274"/>
      <c r="W19350" s="276"/>
    </row>
    <row r="19351" spans="19:23">
      <c r="S19351" s="275"/>
      <c r="T19351" s="274"/>
      <c r="W19351" s="276"/>
    </row>
    <row r="19352" spans="19:23">
      <c r="S19352" s="275"/>
      <c r="T19352" s="274"/>
      <c r="W19352" s="276"/>
    </row>
    <row r="19353" spans="19:23">
      <c r="S19353" s="275"/>
      <c r="T19353" s="274"/>
      <c r="W19353" s="276"/>
    </row>
    <row r="19354" spans="19:23">
      <c r="S19354" s="275"/>
      <c r="T19354" s="274"/>
      <c r="W19354" s="276"/>
    </row>
    <row r="19355" spans="19:23">
      <c r="S19355" s="275"/>
      <c r="T19355" s="274"/>
      <c r="W19355" s="276"/>
    </row>
    <row r="19356" spans="19:23">
      <c r="S19356" s="275"/>
      <c r="T19356" s="274"/>
      <c r="W19356" s="276"/>
    </row>
    <row r="19357" spans="19:23">
      <c r="S19357" s="275"/>
      <c r="T19357" s="274"/>
      <c r="W19357" s="276"/>
    </row>
    <row r="19358" spans="19:23">
      <c r="S19358" s="275"/>
      <c r="T19358" s="274"/>
      <c r="W19358" s="276"/>
    </row>
    <row r="19359" spans="19:23">
      <c r="S19359" s="275"/>
      <c r="T19359" s="274"/>
      <c r="W19359" s="276"/>
    </row>
    <row r="19360" spans="19:23">
      <c r="S19360" s="275"/>
      <c r="T19360" s="274"/>
      <c r="W19360" s="276"/>
    </row>
    <row r="19361" spans="19:23">
      <c r="S19361" s="275"/>
      <c r="T19361" s="274"/>
      <c r="W19361" s="276"/>
    </row>
    <row r="19362" spans="19:23">
      <c r="S19362" s="275"/>
      <c r="T19362" s="274"/>
      <c r="W19362" s="276"/>
    </row>
    <row r="19363" spans="19:23">
      <c r="S19363" s="275"/>
      <c r="T19363" s="274"/>
      <c r="W19363" s="276"/>
    </row>
    <row r="19364" spans="19:23">
      <c r="S19364" s="275"/>
      <c r="T19364" s="274"/>
      <c r="W19364" s="276"/>
    </row>
    <row r="19365" spans="19:23">
      <c r="S19365" s="275"/>
      <c r="T19365" s="274"/>
      <c r="W19365" s="276"/>
    </row>
    <row r="19366" spans="19:23">
      <c r="S19366" s="275"/>
      <c r="T19366" s="274"/>
      <c r="W19366" s="276"/>
    </row>
    <row r="19367" spans="19:23">
      <c r="S19367" s="275"/>
      <c r="T19367" s="274"/>
      <c r="W19367" s="276"/>
    </row>
    <row r="19368" spans="19:23">
      <c r="S19368" s="275"/>
      <c r="T19368" s="274"/>
      <c r="W19368" s="276"/>
    </row>
    <row r="19369" spans="19:23">
      <c r="S19369" s="275"/>
      <c r="T19369" s="274"/>
      <c r="W19369" s="276"/>
    </row>
    <row r="19370" spans="19:23">
      <c r="S19370" s="275"/>
      <c r="T19370" s="274"/>
      <c r="W19370" s="276"/>
    </row>
    <row r="19371" spans="19:23">
      <c r="S19371" s="275"/>
      <c r="T19371" s="274"/>
      <c r="W19371" s="276"/>
    </row>
    <row r="19372" spans="19:23">
      <c r="S19372" s="275"/>
      <c r="T19372" s="274"/>
      <c r="W19372" s="276"/>
    </row>
    <row r="19373" spans="19:23">
      <c r="S19373" s="275"/>
      <c r="T19373" s="274"/>
      <c r="W19373" s="276"/>
    </row>
    <row r="19374" spans="19:23">
      <c r="S19374" s="275"/>
      <c r="T19374" s="274"/>
      <c r="W19374" s="276"/>
    </row>
    <row r="19375" spans="19:23">
      <c r="S19375" s="275"/>
      <c r="T19375" s="274"/>
      <c r="W19375" s="276"/>
    </row>
    <row r="19376" spans="19:23">
      <c r="S19376" s="275"/>
      <c r="T19376" s="274"/>
      <c r="W19376" s="276"/>
    </row>
    <row r="19377" spans="19:23">
      <c r="S19377" s="275"/>
      <c r="T19377" s="274"/>
      <c r="W19377" s="276"/>
    </row>
    <row r="19378" spans="19:23">
      <c r="S19378" s="275"/>
      <c r="T19378" s="274"/>
      <c r="W19378" s="276"/>
    </row>
    <row r="19379" spans="19:23">
      <c r="S19379" s="275"/>
      <c r="T19379" s="274"/>
      <c r="W19379" s="276"/>
    </row>
    <row r="19380" spans="19:23">
      <c r="S19380" s="275"/>
      <c r="T19380" s="274"/>
      <c r="W19380" s="276"/>
    </row>
    <row r="19381" spans="19:23">
      <c r="S19381" s="275"/>
      <c r="T19381" s="274"/>
      <c r="W19381" s="276"/>
    </row>
    <row r="19382" spans="19:23">
      <c r="S19382" s="275"/>
      <c r="T19382" s="274"/>
      <c r="W19382" s="276"/>
    </row>
    <row r="19383" spans="19:23">
      <c r="S19383" s="275"/>
      <c r="T19383" s="274"/>
      <c r="W19383" s="276"/>
    </row>
    <row r="19384" spans="19:23">
      <c r="S19384" s="275"/>
      <c r="T19384" s="274"/>
      <c r="W19384" s="276"/>
    </row>
    <row r="19385" spans="19:23">
      <c r="S19385" s="275"/>
      <c r="T19385" s="274"/>
      <c r="W19385" s="276"/>
    </row>
    <row r="19386" spans="19:23">
      <c r="S19386" s="275"/>
      <c r="T19386" s="274"/>
      <c r="W19386" s="276"/>
    </row>
    <row r="19387" spans="19:23">
      <c r="S19387" s="275"/>
      <c r="T19387" s="274"/>
      <c r="W19387" s="276"/>
    </row>
    <row r="19388" spans="19:23">
      <c r="S19388" s="275"/>
      <c r="T19388" s="274"/>
      <c r="W19388" s="276"/>
    </row>
    <row r="19389" spans="19:23">
      <c r="S19389" s="275"/>
      <c r="T19389" s="274"/>
      <c r="W19389" s="276"/>
    </row>
    <row r="19390" spans="19:23">
      <c r="S19390" s="275"/>
      <c r="T19390" s="274"/>
      <c r="W19390" s="276"/>
    </row>
    <row r="19391" spans="19:23">
      <c r="S19391" s="275"/>
      <c r="T19391" s="274"/>
      <c r="W19391" s="276"/>
    </row>
    <row r="19392" spans="19:23">
      <c r="S19392" s="275"/>
      <c r="T19392" s="274"/>
      <c r="W19392" s="276"/>
    </row>
    <row r="19393" spans="19:23">
      <c r="S19393" s="275"/>
      <c r="T19393" s="274"/>
      <c r="W19393" s="276"/>
    </row>
    <row r="19394" spans="19:23">
      <c r="S19394" s="275"/>
      <c r="T19394" s="274"/>
      <c r="W19394" s="276"/>
    </row>
    <row r="19395" spans="19:23">
      <c r="S19395" s="275"/>
      <c r="T19395" s="274"/>
      <c r="W19395" s="276"/>
    </row>
    <row r="19396" spans="19:23">
      <c r="S19396" s="275"/>
      <c r="T19396" s="274"/>
      <c r="W19396" s="276"/>
    </row>
    <row r="19397" spans="19:23">
      <c r="S19397" s="275"/>
      <c r="T19397" s="274"/>
      <c r="W19397" s="276"/>
    </row>
    <row r="19398" spans="19:23">
      <c r="S19398" s="275"/>
      <c r="T19398" s="274"/>
      <c r="W19398" s="276"/>
    </row>
    <row r="19399" spans="19:23">
      <c r="S19399" s="275"/>
      <c r="T19399" s="274"/>
      <c r="W19399" s="276"/>
    </row>
    <row r="19400" spans="19:23">
      <c r="S19400" s="275"/>
      <c r="T19400" s="274"/>
      <c r="W19400" s="276"/>
    </row>
    <row r="19401" spans="19:23">
      <c r="S19401" s="275"/>
      <c r="T19401" s="274"/>
      <c r="W19401" s="276"/>
    </row>
    <row r="19402" spans="19:23">
      <c r="S19402" s="275"/>
      <c r="T19402" s="274"/>
      <c r="W19402" s="276"/>
    </row>
    <row r="19403" spans="19:23">
      <c r="S19403" s="275"/>
      <c r="T19403" s="274"/>
      <c r="W19403" s="276"/>
    </row>
    <row r="19404" spans="19:23">
      <c r="S19404" s="275"/>
      <c r="T19404" s="274"/>
      <c r="W19404" s="276"/>
    </row>
    <row r="19405" spans="19:23">
      <c r="S19405" s="275"/>
      <c r="T19405" s="274"/>
      <c r="W19405" s="276"/>
    </row>
    <row r="19406" spans="19:23">
      <c r="S19406" s="275"/>
      <c r="T19406" s="274"/>
      <c r="W19406" s="276"/>
    </row>
    <row r="19407" spans="19:23">
      <c r="S19407" s="275"/>
      <c r="T19407" s="274"/>
      <c r="W19407" s="276"/>
    </row>
    <row r="19408" spans="19:23">
      <c r="S19408" s="275"/>
      <c r="T19408" s="274"/>
      <c r="W19408" s="276"/>
    </row>
    <row r="19409" spans="19:23">
      <c r="S19409" s="275"/>
      <c r="T19409" s="274"/>
      <c r="W19409" s="276"/>
    </row>
    <row r="19410" spans="19:23">
      <c r="S19410" s="275"/>
      <c r="T19410" s="274"/>
      <c r="W19410" s="276"/>
    </row>
    <row r="19411" spans="19:23">
      <c r="S19411" s="275"/>
      <c r="T19411" s="274"/>
      <c r="W19411" s="276"/>
    </row>
    <row r="19412" spans="19:23">
      <c r="S19412" s="275"/>
      <c r="T19412" s="274"/>
      <c r="W19412" s="276"/>
    </row>
    <row r="19413" spans="19:23">
      <c r="S19413" s="275"/>
      <c r="T19413" s="274"/>
      <c r="W19413" s="276"/>
    </row>
    <row r="19414" spans="19:23">
      <c r="S19414" s="275"/>
      <c r="T19414" s="274"/>
      <c r="W19414" s="276"/>
    </row>
    <row r="19415" spans="19:23">
      <c r="S19415" s="275"/>
      <c r="T19415" s="274"/>
      <c r="W19415" s="276"/>
    </row>
    <row r="19416" spans="19:23">
      <c r="S19416" s="275"/>
      <c r="T19416" s="274"/>
      <c r="W19416" s="276"/>
    </row>
    <row r="19417" spans="19:23">
      <c r="S19417" s="275"/>
      <c r="T19417" s="274"/>
      <c r="W19417" s="276"/>
    </row>
    <row r="19418" spans="19:23">
      <c r="S19418" s="275"/>
      <c r="T19418" s="274"/>
      <c r="W19418" s="276"/>
    </row>
    <row r="19419" spans="19:23">
      <c r="S19419" s="275"/>
      <c r="T19419" s="274"/>
      <c r="W19419" s="276"/>
    </row>
    <row r="19420" spans="19:23">
      <c r="S19420" s="275"/>
      <c r="T19420" s="274"/>
      <c r="W19420" s="276"/>
    </row>
    <row r="19421" spans="19:23">
      <c r="S19421" s="275"/>
      <c r="T19421" s="274"/>
      <c r="W19421" s="276"/>
    </row>
    <row r="19422" spans="19:23">
      <c r="S19422" s="275"/>
      <c r="T19422" s="274"/>
      <c r="W19422" s="276"/>
    </row>
    <row r="19423" spans="19:23">
      <c r="S19423" s="275"/>
      <c r="T19423" s="274"/>
      <c r="W19423" s="276"/>
    </row>
    <row r="19424" spans="19:23">
      <c r="S19424" s="275"/>
      <c r="T19424" s="274"/>
      <c r="W19424" s="276"/>
    </row>
    <row r="19425" spans="19:23">
      <c r="S19425" s="275"/>
      <c r="T19425" s="274"/>
      <c r="W19425" s="276"/>
    </row>
    <row r="19426" spans="19:23">
      <c r="S19426" s="275"/>
      <c r="T19426" s="274"/>
      <c r="W19426" s="276"/>
    </row>
    <row r="19427" spans="19:23">
      <c r="S19427" s="275"/>
      <c r="T19427" s="274"/>
      <c r="W19427" s="276"/>
    </row>
    <row r="19428" spans="19:23">
      <c r="S19428" s="275"/>
      <c r="T19428" s="274"/>
      <c r="W19428" s="276"/>
    </row>
    <row r="19429" spans="19:23">
      <c r="S19429" s="275"/>
      <c r="T19429" s="274"/>
      <c r="W19429" s="276"/>
    </row>
    <row r="19430" spans="19:23">
      <c r="S19430" s="275"/>
      <c r="T19430" s="274"/>
      <c r="W19430" s="276"/>
    </row>
    <row r="19431" spans="19:23">
      <c r="S19431" s="275"/>
      <c r="T19431" s="274"/>
      <c r="W19431" s="276"/>
    </row>
    <row r="19432" spans="19:23">
      <c r="S19432" s="275"/>
      <c r="T19432" s="274"/>
      <c r="W19432" s="276"/>
    </row>
    <row r="19433" spans="19:23">
      <c r="S19433" s="275"/>
      <c r="T19433" s="274"/>
      <c r="W19433" s="276"/>
    </row>
    <row r="19434" spans="19:23">
      <c r="S19434" s="275"/>
      <c r="T19434" s="274"/>
      <c r="W19434" s="276"/>
    </row>
    <row r="19435" spans="19:23">
      <c r="S19435" s="275"/>
      <c r="T19435" s="274"/>
      <c r="W19435" s="276"/>
    </row>
    <row r="19436" spans="19:23">
      <c r="S19436" s="275"/>
      <c r="T19436" s="274"/>
      <c r="W19436" s="276"/>
    </row>
    <row r="19437" spans="19:23">
      <c r="S19437" s="275"/>
      <c r="T19437" s="274"/>
      <c r="W19437" s="276"/>
    </row>
    <row r="19438" spans="19:23">
      <c r="S19438" s="275"/>
      <c r="T19438" s="274"/>
      <c r="W19438" s="276"/>
    </row>
    <row r="19439" spans="19:23">
      <c r="S19439" s="275"/>
      <c r="T19439" s="274"/>
      <c r="W19439" s="276"/>
    </row>
    <row r="19440" spans="19:23">
      <c r="S19440" s="275"/>
      <c r="T19440" s="274"/>
      <c r="W19440" s="276"/>
    </row>
    <row r="19441" spans="19:23">
      <c r="S19441" s="275"/>
      <c r="T19441" s="274"/>
      <c r="W19441" s="276"/>
    </row>
    <row r="19442" spans="19:23">
      <c r="S19442" s="275"/>
      <c r="T19442" s="274"/>
      <c r="W19442" s="276"/>
    </row>
    <row r="19443" spans="19:23">
      <c r="S19443" s="275"/>
      <c r="T19443" s="274"/>
      <c r="W19443" s="276"/>
    </row>
    <row r="19444" spans="19:23">
      <c r="S19444" s="275"/>
      <c r="T19444" s="274"/>
      <c r="W19444" s="276"/>
    </row>
    <row r="19445" spans="19:23">
      <c r="S19445" s="275"/>
      <c r="T19445" s="274"/>
      <c r="W19445" s="276"/>
    </row>
    <row r="19446" spans="19:23">
      <c r="S19446" s="275"/>
      <c r="T19446" s="274"/>
      <c r="W19446" s="276"/>
    </row>
    <row r="19447" spans="19:23">
      <c r="S19447" s="275"/>
      <c r="T19447" s="274"/>
      <c r="W19447" s="276"/>
    </row>
    <row r="19448" spans="19:23">
      <c r="S19448" s="275"/>
      <c r="T19448" s="274"/>
      <c r="W19448" s="276"/>
    </row>
    <row r="19449" spans="19:23">
      <c r="S19449" s="275"/>
      <c r="T19449" s="274"/>
      <c r="W19449" s="276"/>
    </row>
    <row r="19450" spans="19:23">
      <c r="S19450" s="275"/>
      <c r="T19450" s="274"/>
      <c r="W19450" s="276"/>
    </row>
    <row r="19451" spans="19:23">
      <c r="S19451" s="275"/>
      <c r="T19451" s="274"/>
      <c r="W19451" s="276"/>
    </row>
    <row r="19452" spans="19:23">
      <c r="S19452" s="275"/>
      <c r="T19452" s="274"/>
      <c r="W19452" s="276"/>
    </row>
    <row r="19453" spans="19:23">
      <c r="S19453" s="275"/>
      <c r="T19453" s="274"/>
      <c r="W19453" s="276"/>
    </row>
    <row r="19454" spans="19:23">
      <c r="S19454" s="275"/>
      <c r="T19454" s="274"/>
      <c r="W19454" s="276"/>
    </row>
    <row r="19455" spans="19:23">
      <c r="S19455" s="275"/>
      <c r="T19455" s="274"/>
      <c r="W19455" s="276"/>
    </row>
    <row r="19456" spans="19:23">
      <c r="S19456" s="275"/>
      <c r="T19456" s="274"/>
      <c r="W19456" s="276"/>
    </row>
    <row r="19457" spans="19:23">
      <c r="S19457" s="275"/>
      <c r="T19457" s="274"/>
      <c r="W19457" s="276"/>
    </row>
    <row r="19458" spans="19:23">
      <c r="S19458" s="275"/>
      <c r="T19458" s="274"/>
      <c r="W19458" s="276"/>
    </row>
    <row r="19459" spans="19:23">
      <c r="S19459" s="275"/>
      <c r="T19459" s="274"/>
      <c r="W19459" s="276"/>
    </row>
    <row r="19460" spans="19:23">
      <c r="S19460" s="275"/>
      <c r="T19460" s="274"/>
      <c r="W19460" s="276"/>
    </row>
    <row r="19461" spans="19:23">
      <c r="S19461" s="275"/>
      <c r="T19461" s="274"/>
      <c r="W19461" s="276"/>
    </row>
    <row r="19462" spans="19:23">
      <c r="S19462" s="275"/>
      <c r="T19462" s="274"/>
      <c r="W19462" s="276"/>
    </row>
    <row r="19463" spans="19:23">
      <c r="S19463" s="275"/>
      <c r="T19463" s="274"/>
      <c r="W19463" s="276"/>
    </row>
    <row r="19464" spans="19:23">
      <c r="S19464" s="275"/>
      <c r="T19464" s="274"/>
      <c r="W19464" s="276"/>
    </row>
    <row r="19465" spans="19:23">
      <c r="S19465" s="275"/>
      <c r="T19465" s="274"/>
      <c r="W19465" s="276"/>
    </row>
    <row r="19466" spans="19:23">
      <c r="S19466" s="275"/>
      <c r="T19466" s="274"/>
      <c r="W19466" s="276"/>
    </row>
    <row r="19467" spans="19:23">
      <c r="S19467" s="275"/>
      <c r="T19467" s="274"/>
      <c r="W19467" s="276"/>
    </row>
    <row r="19468" spans="19:23">
      <c r="S19468" s="275"/>
      <c r="T19468" s="274"/>
      <c r="W19468" s="276"/>
    </row>
    <row r="19469" spans="19:23">
      <c r="S19469" s="275"/>
      <c r="T19469" s="274"/>
      <c r="W19469" s="276"/>
    </row>
    <row r="19470" spans="19:23">
      <c r="S19470" s="275"/>
      <c r="T19470" s="274"/>
      <c r="W19470" s="276"/>
    </row>
    <row r="19471" spans="19:23">
      <c r="S19471" s="275"/>
      <c r="T19471" s="274"/>
      <c r="W19471" s="276"/>
    </row>
    <row r="19472" spans="19:23">
      <c r="S19472" s="275"/>
      <c r="T19472" s="274"/>
      <c r="W19472" s="276"/>
    </row>
    <row r="19473" spans="19:23">
      <c r="S19473" s="275"/>
      <c r="T19473" s="274"/>
      <c r="W19473" s="276"/>
    </row>
    <row r="19474" spans="19:23">
      <c r="S19474" s="275"/>
      <c r="T19474" s="274"/>
      <c r="W19474" s="276"/>
    </row>
    <row r="19475" spans="19:23">
      <c r="S19475" s="275"/>
      <c r="T19475" s="274"/>
      <c r="W19475" s="276"/>
    </row>
    <row r="19476" spans="19:23">
      <c r="S19476" s="275"/>
      <c r="T19476" s="274"/>
      <c r="W19476" s="276"/>
    </row>
    <row r="19477" spans="19:23">
      <c r="S19477" s="275"/>
      <c r="T19477" s="274"/>
      <c r="W19477" s="276"/>
    </row>
    <row r="19478" spans="19:23">
      <c r="S19478" s="275"/>
      <c r="T19478" s="274"/>
      <c r="W19478" s="276"/>
    </row>
    <row r="19479" spans="19:23">
      <c r="S19479" s="275"/>
      <c r="T19479" s="274"/>
      <c r="W19479" s="276"/>
    </row>
    <row r="19480" spans="19:23">
      <c r="S19480" s="275"/>
      <c r="T19480" s="274"/>
      <c r="W19480" s="276"/>
    </row>
    <row r="19481" spans="19:23">
      <c r="S19481" s="275"/>
      <c r="T19481" s="274"/>
      <c r="W19481" s="276"/>
    </row>
    <row r="19482" spans="19:23">
      <c r="S19482" s="275"/>
      <c r="T19482" s="274"/>
      <c r="W19482" s="276"/>
    </row>
    <row r="19483" spans="19:23">
      <c r="S19483" s="275"/>
      <c r="T19483" s="274"/>
      <c r="W19483" s="276"/>
    </row>
    <row r="19484" spans="19:23">
      <c r="S19484" s="275"/>
      <c r="T19484" s="274"/>
      <c r="W19484" s="276"/>
    </row>
    <row r="19485" spans="19:23">
      <c r="S19485" s="275"/>
      <c r="T19485" s="274"/>
      <c r="W19485" s="276"/>
    </row>
    <row r="19486" spans="19:23">
      <c r="S19486" s="275"/>
      <c r="T19486" s="274"/>
      <c r="W19486" s="276"/>
    </row>
    <row r="19487" spans="19:23">
      <c r="S19487" s="275"/>
      <c r="T19487" s="274"/>
      <c r="W19487" s="276"/>
    </row>
    <row r="19488" spans="19:23">
      <c r="S19488" s="275"/>
      <c r="T19488" s="274"/>
      <c r="W19488" s="276"/>
    </row>
    <row r="19489" spans="19:23">
      <c r="S19489" s="275"/>
      <c r="T19489" s="274"/>
      <c r="W19489" s="276"/>
    </row>
    <row r="19490" spans="19:23">
      <c r="S19490" s="275"/>
      <c r="T19490" s="274"/>
      <c r="W19490" s="276"/>
    </row>
    <row r="19491" spans="19:23">
      <c r="S19491" s="275"/>
      <c r="T19491" s="274"/>
      <c r="W19491" s="276"/>
    </row>
    <row r="19492" spans="19:23">
      <c r="S19492" s="275"/>
      <c r="T19492" s="274"/>
      <c r="W19492" s="276"/>
    </row>
    <row r="19493" spans="19:23">
      <c r="S19493" s="275"/>
      <c r="T19493" s="274"/>
      <c r="W19493" s="276"/>
    </row>
    <row r="19494" spans="19:23">
      <c r="S19494" s="275"/>
      <c r="T19494" s="274"/>
      <c r="W19494" s="276"/>
    </row>
    <row r="19495" spans="19:23">
      <c r="S19495" s="275"/>
      <c r="T19495" s="274"/>
      <c r="W19495" s="276"/>
    </row>
    <row r="19496" spans="19:23">
      <c r="S19496" s="275"/>
      <c r="T19496" s="274"/>
      <c r="W19496" s="276"/>
    </row>
    <row r="19497" spans="19:23">
      <c r="S19497" s="275"/>
      <c r="T19497" s="274"/>
      <c r="W19497" s="276"/>
    </row>
    <row r="19498" spans="19:23">
      <c r="S19498" s="275"/>
      <c r="T19498" s="274"/>
      <c r="W19498" s="276"/>
    </row>
    <row r="19499" spans="19:23">
      <c r="S19499" s="275"/>
      <c r="T19499" s="274"/>
      <c r="W19499" s="276"/>
    </row>
    <row r="19500" spans="19:23">
      <c r="S19500" s="275"/>
      <c r="T19500" s="274"/>
      <c r="W19500" s="276"/>
    </row>
    <row r="19501" spans="19:23">
      <c r="S19501" s="275"/>
      <c r="T19501" s="274"/>
      <c r="W19501" s="276"/>
    </row>
    <row r="19502" spans="19:23">
      <c r="S19502" s="275"/>
      <c r="T19502" s="274"/>
      <c r="W19502" s="276"/>
    </row>
    <row r="19503" spans="19:23">
      <c r="S19503" s="275"/>
      <c r="T19503" s="274"/>
      <c r="W19503" s="276"/>
    </row>
    <row r="19504" spans="19:23">
      <c r="S19504" s="275"/>
      <c r="T19504" s="274"/>
      <c r="W19504" s="276"/>
    </row>
    <row r="19505" spans="19:23">
      <c r="S19505" s="275"/>
      <c r="T19505" s="274"/>
      <c r="W19505" s="276"/>
    </row>
    <row r="19506" spans="19:23">
      <c r="S19506" s="275"/>
      <c r="T19506" s="274"/>
      <c r="W19506" s="276"/>
    </row>
    <row r="19507" spans="19:23">
      <c r="S19507" s="275"/>
      <c r="T19507" s="274"/>
      <c r="W19507" s="276"/>
    </row>
    <row r="19508" spans="19:23">
      <c r="S19508" s="275"/>
      <c r="T19508" s="274"/>
      <c r="W19508" s="276"/>
    </row>
    <row r="19509" spans="19:23">
      <c r="S19509" s="275"/>
      <c r="T19509" s="274"/>
      <c r="W19509" s="276"/>
    </row>
    <row r="19510" spans="19:23">
      <c r="S19510" s="275"/>
      <c r="T19510" s="274"/>
      <c r="W19510" s="276"/>
    </row>
    <row r="19511" spans="19:23">
      <c r="S19511" s="275"/>
      <c r="T19511" s="274"/>
      <c r="W19511" s="276"/>
    </row>
    <row r="19512" spans="19:23">
      <c r="S19512" s="275"/>
      <c r="T19512" s="274"/>
      <c r="W19512" s="276"/>
    </row>
    <row r="19513" spans="19:23">
      <c r="S19513" s="275"/>
      <c r="T19513" s="274"/>
      <c r="W19513" s="276"/>
    </row>
    <row r="19514" spans="19:23">
      <c r="S19514" s="275"/>
      <c r="T19514" s="274"/>
      <c r="W19514" s="276"/>
    </row>
    <row r="19515" spans="19:23">
      <c r="S19515" s="275"/>
      <c r="T19515" s="274"/>
      <c r="W19515" s="276"/>
    </row>
    <row r="19516" spans="19:23">
      <c r="S19516" s="275"/>
      <c r="T19516" s="274"/>
      <c r="W19516" s="276"/>
    </row>
    <row r="19517" spans="19:23">
      <c r="S19517" s="275"/>
      <c r="T19517" s="274"/>
      <c r="W19517" s="276"/>
    </row>
    <row r="19518" spans="19:23">
      <c r="S19518" s="275"/>
      <c r="T19518" s="274"/>
      <c r="W19518" s="276"/>
    </row>
    <row r="19519" spans="19:23">
      <c r="S19519" s="275"/>
      <c r="T19519" s="274"/>
      <c r="W19519" s="276"/>
    </row>
    <row r="19520" spans="19:23">
      <c r="S19520" s="275"/>
      <c r="T19520" s="274"/>
      <c r="W19520" s="276"/>
    </row>
    <row r="19521" spans="19:23">
      <c r="S19521" s="275"/>
      <c r="T19521" s="274"/>
      <c r="W19521" s="276"/>
    </row>
    <row r="19522" spans="19:23">
      <c r="S19522" s="275"/>
      <c r="T19522" s="274"/>
      <c r="W19522" s="276"/>
    </row>
    <row r="19523" spans="19:23">
      <c r="S19523" s="275"/>
      <c r="T19523" s="274"/>
      <c r="W19523" s="276"/>
    </row>
    <row r="19524" spans="19:23">
      <c r="S19524" s="275"/>
      <c r="T19524" s="274"/>
      <c r="W19524" s="276"/>
    </row>
    <row r="19525" spans="19:23">
      <c r="S19525" s="275"/>
      <c r="T19525" s="274"/>
      <c r="W19525" s="276"/>
    </row>
    <row r="19526" spans="19:23">
      <c r="S19526" s="275"/>
      <c r="T19526" s="274"/>
      <c r="W19526" s="276"/>
    </row>
    <row r="19527" spans="19:23">
      <c r="S19527" s="275"/>
      <c r="T19527" s="274"/>
      <c r="W19527" s="276"/>
    </row>
    <row r="19528" spans="19:23">
      <c r="S19528" s="275"/>
      <c r="T19528" s="274"/>
      <c r="W19528" s="276"/>
    </row>
    <row r="19529" spans="19:23">
      <c r="S19529" s="275"/>
      <c r="T19529" s="274"/>
      <c r="W19529" s="276"/>
    </row>
    <row r="19530" spans="19:23">
      <c r="S19530" s="275"/>
      <c r="T19530" s="274"/>
      <c r="W19530" s="276"/>
    </row>
    <row r="19531" spans="19:23">
      <c r="S19531" s="275"/>
      <c r="T19531" s="274"/>
      <c r="W19531" s="276"/>
    </row>
    <row r="19532" spans="19:23">
      <c r="S19532" s="275"/>
      <c r="T19532" s="274"/>
      <c r="W19532" s="276"/>
    </row>
    <row r="19533" spans="19:23">
      <c r="S19533" s="275"/>
      <c r="T19533" s="274"/>
      <c r="W19533" s="276"/>
    </row>
    <row r="19534" spans="19:23">
      <c r="S19534" s="275"/>
      <c r="T19534" s="274"/>
      <c r="W19534" s="276"/>
    </row>
    <row r="19535" spans="19:23">
      <c r="S19535" s="275"/>
      <c r="T19535" s="274"/>
      <c r="W19535" s="276"/>
    </row>
    <row r="19536" spans="19:23">
      <c r="S19536" s="275"/>
      <c r="T19536" s="274"/>
      <c r="W19536" s="276"/>
    </row>
    <row r="19537" spans="19:23">
      <c r="S19537" s="275"/>
      <c r="T19537" s="274"/>
      <c r="W19537" s="276"/>
    </row>
    <row r="19538" spans="19:23">
      <c r="S19538" s="275"/>
      <c r="T19538" s="274"/>
      <c r="W19538" s="276"/>
    </row>
    <row r="19539" spans="19:23">
      <c r="S19539" s="275"/>
      <c r="T19539" s="274"/>
      <c r="W19539" s="276"/>
    </row>
    <row r="19540" spans="19:23">
      <c r="S19540" s="275"/>
      <c r="T19540" s="274"/>
      <c r="W19540" s="276"/>
    </row>
    <row r="19541" spans="19:23">
      <c r="S19541" s="275"/>
      <c r="T19541" s="274"/>
      <c r="W19541" s="276"/>
    </row>
    <row r="19542" spans="19:23">
      <c r="S19542" s="275"/>
      <c r="T19542" s="274"/>
      <c r="W19542" s="276"/>
    </row>
    <row r="19543" spans="19:23">
      <c r="S19543" s="275"/>
      <c r="T19543" s="274"/>
      <c r="W19543" s="276"/>
    </row>
    <row r="19544" spans="19:23">
      <c r="S19544" s="275"/>
      <c r="T19544" s="274"/>
      <c r="W19544" s="276"/>
    </row>
    <row r="19545" spans="19:23">
      <c r="S19545" s="275"/>
      <c r="T19545" s="274"/>
      <c r="W19545" s="276"/>
    </row>
    <row r="19546" spans="19:23">
      <c r="S19546" s="275"/>
      <c r="T19546" s="274"/>
      <c r="W19546" s="276"/>
    </row>
    <row r="19547" spans="19:23">
      <c r="S19547" s="275"/>
      <c r="T19547" s="274"/>
      <c r="W19547" s="276"/>
    </row>
    <row r="19548" spans="19:23">
      <c r="S19548" s="275"/>
      <c r="T19548" s="274"/>
      <c r="W19548" s="276"/>
    </row>
    <row r="19549" spans="19:23">
      <c r="S19549" s="275"/>
      <c r="T19549" s="274"/>
      <c r="W19549" s="276"/>
    </row>
    <row r="19550" spans="19:23">
      <c r="S19550" s="275"/>
      <c r="T19550" s="274"/>
      <c r="W19550" s="276"/>
    </row>
    <row r="19551" spans="19:23">
      <c r="S19551" s="275"/>
      <c r="T19551" s="274"/>
      <c r="W19551" s="276"/>
    </row>
    <row r="19552" spans="19:23">
      <c r="S19552" s="275"/>
      <c r="T19552" s="274"/>
      <c r="W19552" s="276"/>
    </row>
    <row r="19553" spans="19:23">
      <c r="S19553" s="275"/>
      <c r="T19553" s="274"/>
      <c r="W19553" s="276"/>
    </row>
    <row r="19554" spans="19:23">
      <c r="S19554" s="275"/>
      <c r="T19554" s="274"/>
      <c r="W19554" s="276"/>
    </row>
    <row r="19555" spans="19:23">
      <c r="S19555" s="275"/>
      <c r="T19555" s="274"/>
      <c r="W19555" s="276"/>
    </row>
    <row r="19556" spans="19:23">
      <c r="S19556" s="275"/>
      <c r="T19556" s="274"/>
      <c r="W19556" s="276"/>
    </row>
    <row r="19557" spans="19:23">
      <c r="S19557" s="275"/>
      <c r="T19557" s="274"/>
      <c r="W19557" s="276"/>
    </row>
    <row r="19558" spans="19:23">
      <c r="S19558" s="275"/>
      <c r="T19558" s="274"/>
      <c r="W19558" s="276"/>
    </row>
    <row r="19559" spans="19:23">
      <c r="S19559" s="275"/>
      <c r="T19559" s="274"/>
      <c r="W19559" s="276"/>
    </row>
    <row r="19560" spans="19:23">
      <c r="S19560" s="275"/>
      <c r="T19560" s="274"/>
      <c r="W19560" s="276"/>
    </row>
    <row r="19561" spans="19:23">
      <c r="S19561" s="275"/>
      <c r="T19561" s="274"/>
      <c r="W19561" s="276"/>
    </row>
    <row r="19562" spans="19:23">
      <c r="S19562" s="275"/>
      <c r="T19562" s="274"/>
      <c r="W19562" s="276"/>
    </row>
    <row r="19563" spans="19:23">
      <c r="S19563" s="275"/>
      <c r="T19563" s="274"/>
      <c r="W19563" s="276"/>
    </row>
    <row r="19564" spans="19:23">
      <c r="S19564" s="275"/>
      <c r="T19564" s="274"/>
      <c r="W19564" s="276"/>
    </row>
    <row r="19565" spans="19:23">
      <c r="S19565" s="275"/>
      <c r="T19565" s="274"/>
      <c r="W19565" s="276"/>
    </row>
    <row r="19566" spans="19:23">
      <c r="S19566" s="275"/>
      <c r="T19566" s="274"/>
      <c r="W19566" s="276"/>
    </row>
    <row r="19567" spans="19:23">
      <c r="S19567" s="275"/>
      <c r="T19567" s="274"/>
      <c r="W19567" s="276"/>
    </row>
    <row r="19568" spans="19:23">
      <c r="S19568" s="275"/>
      <c r="T19568" s="274"/>
      <c r="W19568" s="276"/>
    </row>
    <row r="19569" spans="19:23">
      <c r="S19569" s="275"/>
      <c r="T19569" s="274"/>
      <c r="W19569" s="276"/>
    </row>
    <row r="19570" spans="19:23">
      <c r="S19570" s="275"/>
      <c r="T19570" s="274"/>
      <c r="W19570" s="276"/>
    </row>
    <row r="19571" spans="19:23">
      <c r="S19571" s="275"/>
      <c r="T19571" s="274"/>
      <c r="W19571" s="276"/>
    </row>
    <row r="19572" spans="19:23">
      <c r="S19572" s="275"/>
      <c r="T19572" s="274"/>
      <c r="W19572" s="276"/>
    </row>
    <row r="19573" spans="19:23">
      <c r="S19573" s="275"/>
      <c r="T19573" s="274"/>
      <c r="W19573" s="276"/>
    </row>
    <row r="19574" spans="19:23">
      <c r="S19574" s="275"/>
      <c r="T19574" s="274"/>
      <c r="W19574" s="276"/>
    </row>
    <row r="19575" spans="19:23">
      <c r="S19575" s="275"/>
      <c r="T19575" s="274"/>
      <c r="W19575" s="276"/>
    </row>
    <row r="19576" spans="19:23">
      <c r="S19576" s="275"/>
      <c r="T19576" s="274"/>
      <c r="W19576" s="276"/>
    </row>
    <row r="19577" spans="19:23">
      <c r="S19577" s="275"/>
      <c r="T19577" s="274"/>
      <c r="W19577" s="276"/>
    </row>
    <row r="19578" spans="19:23">
      <c r="S19578" s="275"/>
      <c r="T19578" s="274"/>
      <c r="W19578" s="276"/>
    </row>
    <row r="19579" spans="19:23">
      <c r="S19579" s="275"/>
      <c r="T19579" s="274"/>
      <c r="W19579" s="276"/>
    </row>
    <row r="19580" spans="19:23">
      <c r="S19580" s="275"/>
      <c r="T19580" s="274"/>
      <c r="W19580" s="276"/>
    </row>
    <row r="19581" spans="19:23">
      <c r="S19581" s="275"/>
      <c r="T19581" s="274"/>
      <c r="W19581" s="276"/>
    </row>
    <row r="19582" spans="19:23">
      <c r="S19582" s="275"/>
      <c r="T19582" s="274"/>
      <c r="W19582" s="276"/>
    </row>
    <row r="19583" spans="19:23">
      <c r="S19583" s="275"/>
      <c r="T19583" s="274"/>
      <c r="W19583" s="276"/>
    </row>
    <row r="19584" spans="19:23">
      <c r="S19584" s="275"/>
      <c r="T19584" s="274"/>
      <c r="W19584" s="276"/>
    </row>
    <row r="19585" spans="19:23">
      <c r="S19585" s="275"/>
      <c r="T19585" s="274"/>
      <c r="W19585" s="276"/>
    </row>
    <row r="19586" spans="19:23">
      <c r="S19586" s="275"/>
      <c r="T19586" s="274"/>
      <c r="W19586" s="276"/>
    </row>
    <row r="19587" spans="19:23">
      <c r="S19587" s="275"/>
      <c r="T19587" s="274"/>
      <c r="W19587" s="276"/>
    </row>
    <row r="19588" spans="19:23">
      <c r="S19588" s="275"/>
      <c r="T19588" s="274"/>
      <c r="W19588" s="276"/>
    </row>
    <row r="19589" spans="19:23">
      <c r="S19589" s="275"/>
      <c r="T19589" s="274"/>
      <c r="W19589" s="276"/>
    </row>
    <row r="19590" spans="19:23">
      <c r="S19590" s="275"/>
      <c r="T19590" s="274"/>
      <c r="W19590" s="276"/>
    </row>
    <row r="19591" spans="19:23">
      <c r="S19591" s="275"/>
      <c r="T19591" s="274"/>
      <c r="W19591" s="276"/>
    </row>
    <row r="19592" spans="19:23">
      <c r="S19592" s="275"/>
      <c r="T19592" s="274"/>
      <c r="W19592" s="276"/>
    </row>
    <row r="19593" spans="19:23">
      <c r="S19593" s="275"/>
      <c r="T19593" s="274"/>
      <c r="W19593" s="276"/>
    </row>
    <row r="19594" spans="19:23">
      <c r="S19594" s="275"/>
      <c r="T19594" s="274"/>
      <c r="W19594" s="276"/>
    </row>
    <row r="19595" spans="19:23">
      <c r="S19595" s="275"/>
      <c r="T19595" s="274"/>
      <c r="W19595" s="276"/>
    </row>
    <row r="19596" spans="19:23">
      <c r="S19596" s="275"/>
      <c r="T19596" s="274"/>
      <c r="W19596" s="276"/>
    </row>
    <row r="19597" spans="19:23">
      <c r="S19597" s="275"/>
      <c r="T19597" s="274"/>
      <c r="W19597" s="276"/>
    </row>
    <row r="19598" spans="19:23">
      <c r="S19598" s="275"/>
      <c r="T19598" s="274"/>
      <c r="W19598" s="276"/>
    </row>
    <row r="19599" spans="19:23">
      <c r="S19599" s="275"/>
      <c r="T19599" s="274"/>
      <c r="W19599" s="276"/>
    </row>
    <row r="19600" spans="19:23">
      <c r="S19600" s="275"/>
      <c r="T19600" s="274"/>
      <c r="W19600" s="276"/>
    </row>
    <row r="19601" spans="19:23">
      <c r="S19601" s="275"/>
      <c r="T19601" s="274"/>
      <c r="W19601" s="276"/>
    </row>
    <row r="19602" spans="19:23">
      <c r="S19602" s="275"/>
      <c r="T19602" s="274"/>
      <c r="W19602" s="276"/>
    </row>
    <row r="19603" spans="19:23">
      <c r="S19603" s="275"/>
      <c r="T19603" s="274"/>
      <c r="W19603" s="276"/>
    </row>
    <row r="19604" spans="19:23">
      <c r="S19604" s="275"/>
      <c r="T19604" s="274"/>
      <c r="W19604" s="276"/>
    </row>
    <row r="19605" spans="19:23">
      <c r="S19605" s="275"/>
      <c r="T19605" s="274"/>
      <c r="W19605" s="276"/>
    </row>
    <row r="19606" spans="19:23">
      <c r="S19606" s="275"/>
      <c r="T19606" s="274"/>
      <c r="W19606" s="276"/>
    </row>
    <row r="19607" spans="19:23">
      <c r="S19607" s="275"/>
      <c r="T19607" s="274"/>
      <c r="W19607" s="276"/>
    </row>
    <row r="19608" spans="19:23">
      <c r="S19608" s="275"/>
      <c r="T19608" s="274"/>
      <c r="W19608" s="276"/>
    </row>
    <row r="19609" spans="19:23">
      <c r="S19609" s="275"/>
      <c r="T19609" s="274"/>
      <c r="W19609" s="276"/>
    </row>
    <row r="19610" spans="19:23">
      <c r="S19610" s="275"/>
      <c r="T19610" s="274"/>
      <c r="W19610" s="276"/>
    </row>
    <row r="19611" spans="19:23">
      <c r="S19611" s="275"/>
      <c r="T19611" s="274"/>
      <c r="W19611" s="276"/>
    </row>
    <row r="19612" spans="19:23">
      <c r="S19612" s="275"/>
      <c r="T19612" s="274"/>
      <c r="W19612" s="276"/>
    </row>
    <row r="19613" spans="19:23">
      <c r="S19613" s="275"/>
      <c r="T19613" s="274"/>
      <c r="W19613" s="276"/>
    </row>
    <row r="19614" spans="19:23">
      <c r="S19614" s="275"/>
      <c r="T19614" s="274"/>
      <c r="W19614" s="276"/>
    </row>
    <row r="19615" spans="19:23">
      <c r="S19615" s="275"/>
      <c r="T19615" s="274"/>
      <c r="W19615" s="276"/>
    </row>
    <row r="19616" spans="19:23">
      <c r="S19616" s="275"/>
      <c r="T19616" s="274"/>
      <c r="W19616" s="276"/>
    </row>
    <row r="19617" spans="19:23">
      <c r="S19617" s="275"/>
      <c r="T19617" s="274"/>
      <c r="W19617" s="276"/>
    </row>
    <row r="19618" spans="19:23">
      <c r="S19618" s="275"/>
      <c r="T19618" s="274"/>
      <c r="W19618" s="276"/>
    </row>
    <row r="19619" spans="19:23">
      <c r="S19619" s="275"/>
      <c r="T19619" s="274"/>
      <c r="W19619" s="276"/>
    </row>
    <row r="19620" spans="19:23">
      <c r="S19620" s="275"/>
      <c r="T19620" s="274"/>
      <c r="W19620" s="276"/>
    </row>
    <row r="19621" spans="19:23">
      <c r="S19621" s="275"/>
      <c r="T19621" s="274"/>
      <c r="W19621" s="276"/>
    </row>
    <row r="19622" spans="19:23">
      <c r="S19622" s="275"/>
      <c r="T19622" s="274"/>
      <c r="W19622" s="276"/>
    </row>
    <row r="19623" spans="19:23">
      <c r="S19623" s="275"/>
      <c r="T19623" s="274"/>
      <c r="W19623" s="276"/>
    </row>
    <row r="19624" spans="19:23">
      <c r="S19624" s="275"/>
      <c r="T19624" s="274"/>
      <c r="W19624" s="276"/>
    </row>
    <row r="19625" spans="19:23">
      <c r="S19625" s="275"/>
      <c r="T19625" s="274"/>
      <c r="W19625" s="276"/>
    </row>
    <row r="19626" spans="19:23">
      <c r="S19626" s="275"/>
      <c r="T19626" s="274"/>
      <c r="W19626" s="276"/>
    </row>
    <row r="19627" spans="19:23">
      <c r="S19627" s="275"/>
      <c r="T19627" s="274"/>
      <c r="W19627" s="276"/>
    </row>
    <row r="19628" spans="19:23">
      <c r="S19628" s="275"/>
      <c r="T19628" s="274"/>
      <c r="W19628" s="276"/>
    </row>
    <row r="19629" spans="19:23">
      <c r="S19629" s="275"/>
      <c r="T19629" s="274"/>
      <c r="W19629" s="276"/>
    </row>
    <row r="19630" spans="19:23">
      <c r="S19630" s="275"/>
      <c r="T19630" s="274"/>
      <c r="W19630" s="276"/>
    </row>
    <row r="19631" spans="19:23">
      <c r="S19631" s="275"/>
      <c r="T19631" s="274"/>
      <c r="W19631" s="276"/>
    </row>
    <row r="19632" spans="19:23">
      <c r="S19632" s="275"/>
      <c r="T19632" s="274"/>
      <c r="W19632" s="276"/>
    </row>
    <row r="19633" spans="19:23">
      <c r="S19633" s="275"/>
      <c r="T19633" s="274"/>
      <c r="W19633" s="276"/>
    </row>
    <row r="19634" spans="19:23">
      <c r="S19634" s="275"/>
      <c r="T19634" s="274"/>
      <c r="W19634" s="276"/>
    </row>
    <row r="19635" spans="19:23">
      <c r="S19635" s="275"/>
      <c r="T19635" s="274"/>
      <c r="W19635" s="276"/>
    </row>
    <row r="19636" spans="19:23">
      <c r="S19636" s="275"/>
      <c r="T19636" s="274"/>
      <c r="W19636" s="276"/>
    </row>
    <row r="19637" spans="19:23">
      <c r="S19637" s="275"/>
      <c r="T19637" s="274"/>
      <c r="W19637" s="276"/>
    </row>
    <row r="19638" spans="19:23">
      <c r="S19638" s="275"/>
      <c r="T19638" s="274"/>
      <c r="W19638" s="276"/>
    </row>
    <row r="19639" spans="19:23">
      <c r="S19639" s="275"/>
      <c r="T19639" s="274"/>
      <c r="W19639" s="276"/>
    </row>
    <row r="19640" spans="19:23">
      <c r="S19640" s="275"/>
      <c r="T19640" s="274"/>
      <c r="W19640" s="276"/>
    </row>
    <row r="19641" spans="19:23">
      <c r="S19641" s="275"/>
      <c r="T19641" s="274"/>
      <c r="W19641" s="276"/>
    </row>
    <row r="19642" spans="19:23">
      <c r="S19642" s="275"/>
      <c r="T19642" s="274"/>
      <c r="W19642" s="276"/>
    </row>
    <row r="19643" spans="19:23">
      <c r="S19643" s="275"/>
      <c r="T19643" s="274"/>
      <c r="W19643" s="276"/>
    </row>
    <row r="19644" spans="19:23">
      <c r="S19644" s="275"/>
      <c r="T19644" s="274"/>
      <c r="W19644" s="276"/>
    </row>
    <row r="19645" spans="19:23">
      <c r="S19645" s="275"/>
      <c r="T19645" s="274"/>
      <c r="W19645" s="276"/>
    </row>
    <row r="19646" spans="19:23">
      <c r="S19646" s="275"/>
      <c r="T19646" s="274"/>
      <c r="W19646" s="276"/>
    </row>
    <row r="19647" spans="19:23">
      <c r="S19647" s="275"/>
      <c r="T19647" s="274"/>
      <c r="W19647" s="276"/>
    </row>
    <row r="19648" spans="19:23">
      <c r="S19648" s="275"/>
      <c r="T19648" s="274"/>
      <c r="W19648" s="276"/>
    </row>
    <row r="19649" spans="19:23">
      <c r="S19649" s="275"/>
      <c r="T19649" s="274"/>
      <c r="W19649" s="276"/>
    </row>
    <row r="19650" spans="19:23">
      <c r="S19650" s="275"/>
      <c r="T19650" s="274"/>
      <c r="W19650" s="276"/>
    </row>
    <row r="19651" spans="19:23">
      <c r="S19651" s="275"/>
      <c r="T19651" s="274"/>
      <c r="W19651" s="276"/>
    </row>
    <row r="19652" spans="19:23">
      <c r="S19652" s="275"/>
      <c r="T19652" s="274"/>
      <c r="W19652" s="276"/>
    </row>
    <row r="19653" spans="19:23">
      <c r="S19653" s="275"/>
      <c r="T19653" s="274"/>
      <c r="W19653" s="276"/>
    </row>
    <row r="19654" spans="19:23">
      <c r="S19654" s="275"/>
      <c r="T19654" s="274"/>
      <c r="W19654" s="276"/>
    </row>
    <row r="19655" spans="19:23">
      <c r="S19655" s="275"/>
      <c r="T19655" s="274"/>
      <c r="W19655" s="276"/>
    </row>
    <row r="19656" spans="19:23">
      <c r="S19656" s="275"/>
      <c r="T19656" s="274"/>
      <c r="W19656" s="276"/>
    </row>
    <row r="19657" spans="19:23">
      <c r="S19657" s="275"/>
      <c r="T19657" s="274"/>
      <c r="W19657" s="276"/>
    </row>
    <row r="19658" spans="19:23">
      <c r="S19658" s="275"/>
      <c r="T19658" s="274"/>
      <c r="W19658" s="276"/>
    </row>
    <row r="19659" spans="19:23">
      <c r="S19659" s="275"/>
      <c r="T19659" s="274"/>
      <c r="W19659" s="276"/>
    </row>
    <row r="19660" spans="19:23">
      <c r="S19660" s="275"/>
      <c r="T19660" s="274"/>
      <c r="W19660" s="276"/>
    </row>
    <row r="19661" spans="19:23">
      <c r="S19661" s="275"/>
      <c r="T19661" s="274"/>
      <c r="W19661" s="276"/>
    </row>
    <row r="19662" spans="19:23">
      <c r="S19662" s="275"/>
      <c r="T19662" s="274"/>
      <c r="W19662" s="276"/>
    </row>
    <row r="19663" spans="19:23">
      <c r="S19663" s="275"/>
      <c r="T19663" s="274"/>
      <c r="W19663" s="276"/>
    </row>
    <row r="19664" spans="19:23">
      <c r="S19664" s="275"/>
      <c r="T19664" s="274"/>
      <c r="W19664" s="276"/>
    </row>
    <row r="19665" spans="19:23">
      <c r="S19665" s="275"/>
      <c r="T19665" s="274"/>
      <c r="W19665" s="276"/>
    </row>
    <row r="19666" spans="19:23">
      <c r="S19666" s="275"/>
      <c r="T19666" s="274"/>
      <c r="W19666" s="276"/>
    </row>
    <row r="19667" spans="19:23">
      <c r="S19667" s="275"/>
      <c r="T19667" s="274"/>
      <c r="W19667" s="276"/>
    </row>
    <row r="19668" spans="19:23">
      <c r="S19668" s="275"/>
      <c r="T19668" s="274"/>
      <c r="W19668" s="276"/>
    </row>
    <row r="19669" spans="19:23">
      <c r="S19669" s="275"/>
      <c r="T19669" s="274"/>
      <c r="W19669" s="276"/>
    </row>
    <row r="19670" spans="19:23">
      <c r="S19670" s="275"/>
      <c r="T19670" s="274"/>
      <c r="W19670" s="276"/>
    </row>
    <row r="19671" spans="19:23">
      <c r="S19671" s="275"/>
      <c r="T19671" s="274"/>
      <c r="W19671" s="276"/>
    </row>
    <row r="19672" spans="19:23">
      <c r="S19672" s="275"/>
      <c r="T19672" s="274"/>
      <c r="W19672" s="276"/>
    </row>
    <row r="19673" spans="19:23">
      <c r="S19673" s="275"/>
      <c r="T19673" s="274"/>
      <c r="W19673" s="276"/>
    </row>
    <row r="19674" spans="19:23">
      <c r="S19674" s="275"/>
      <c r="T19674" s="274"/>
      <c r="W19674" s="276"/>
    </row>
    <row r="19675" spans="19:23">
      <c r="S19675" s="275"/>
      <c r="T19675" s="274"/>
      <c r="W19675" s="276"/>
    </row>
    <row r="19676" spans="19:23">
      <c r="S19676" s="275"/>
      <c r="T19676" s="274"/>
      <c r="W19676" s="276"/>
    </row>
    <row r="19677" spans="19:23">
      <c r="S19677" s="275"/>
      <c r="T19677" s="274"/>
      <c r="W19677" s="276"/>
    </row>
    <row r="19678" spans="19:23">
      <c r="S19678" s="275"/>
      <c r="T19678" s="274"/>
      <c r="W19678" s="276"/>
    </row>
    <row r="19679" spans="19:23">
      <c r="S19679" s="275"/>
      <c r="T19679" s="274"/>
      <c r="W19679" s="276"/>
    </row>
    <row r="19680" spans="19:23">
      <c r="S19680" s="275"/>
      <c r="T19680" s="274"/>
      <c r="W19680" s="276"/>
    </row>
    <row r="19681" spans="19:23">
      <c r="S19681" s="275"/>
      <c r="T19681" s="274"/>
      <c r="W19681" s="276"/>
    </row>
    <row r="19682" spans="19:23">
      <c r="S19682" s="275"/>
      <c r="T19682" s="274"/>
      <c r="W19682" s="276"/>
    </row>
    <row r="19683" spans="19:23">
      <c r="S19683" s="275"/>
      <c r="T19683" s="274"/>
      <c r="W19683" s="276"/>
    </row>
    <row r="19684" spans="19:23">
      <c r="S19684" s="275"/>
      <c r="T19684" s="274"/>
      <c r="W19684" s="276"/>
    </row>
    <row r="19685" spans="19:23">
      <c r="S19685" s="275"/>
      <c r="T19685" s="274"/>
      <c r="W19685" s="276"/>
    </row>
    <row r="19686" spans="19:23">
      <c r="S19686" s="275"/>
      <c r="T19686" s="274"/>
      <c r="W19686" s="276"/>
    </row>
    <row r="19687" spans="19:23">
      <c r="S19687" s="275"/>
      <c r="T19687" s="274"/>
      <c r="W19687" s="276"/>
    </row>
    <row r="19688" spans="19:23">
      <c r="S19688" s="275"/>
      <c r="T19688" s="274"/>
      <c r="W19688" s="276"/>
    </row>
    <row r="19689" spans="19:23">
      <c r="S19689" s="275"/>
      <c r="T19689" s="274"/>
      <c r="W19689" s="276"/>
    </row>
    <row r="19690" spans="19:23">
      <c r="S19690" s="275"/>
      <c r="T19690" s="274"/>
      <c r="W19690" s="276"/>
    </row>
    <row r="19691" spans="19:23">
      <c r="S19691" s="275"/>
      <c r="T19691" s="274"/>
      <c r="W19691" s="276"/>
    </row>
    <row r="19692" spans="19:23">
      <c r="S19692" s="275"/>
      <c r="T19692" s="274"/>
      <c r="W19692" s="276"/>
    </row>
    <row r="19693" spans="19:23">
      <c r="S19693" s="275"/>
      <c r="T19693" s="274"/>
      <c r="W19693" s="276"/>
    </row>
    <row r="19694" spans="19:23">
      <c r="S19694" s="275"/>
      <c r="T19694" s="274"/>
      <c r="W19694" s="276"/>
    </row>
    <row r="19695" spans="19:23">
      <c r="S19695" s="275"/>
      <c r="T19695" s="274"/>
      <c r="W19695" s="276"/>
    </row>
    <row r="19696" spans="19:23">
      <c r="S19696" s="275"/>
      <c r="T19696" s="274"/>
      <c r="W19696" s="276"/>
    </row>
    <row r="19697" spans="19:23">
      <c r="S19697" s="275"/>
      <c r="T19697" s="274"/>
      <c r="W19697" s="276"/>
    </row>
    <row r="19698" spans="19:23">
      <c r="S19698" s="275"/>
      <c r="T19698" s="274"/>
      <c r="W19698" s="276"/>
    </row>
    <row r="19699" spans="19:23">
      <c r="S19699" s="275"/>
      <c r="T19699" s="274"/>
      <c r="W19699" s="276"/>
    </row>
    <row r="19700" spans="19:23">
      <c r="S19700" s="275"/>
      <c r="T19700" s="274"/>
      <c r="W19700" s="276"/>
    </row>
    <row r="19701" spans="19:23">
      <c r="S19701" s="275"/>
      <c r="T19701" s="274"/>
      <c r="W19701" s="276"/>
    </row>
    <row r="19702" spans="19:23">
      <c r="S19702" s="275"/>
      <c r="T19702" s="274"/>
      <c r="W19702" s="276"/>
    </row>
    <row r="19703" spans="19:23">
      <c r="S19703" s="275"/>
      <c r="T19703" s="274"/>
      <c r="W19703" s="276"/>
    </row>
    <row r="19704" spans="19:23">
      <c r="S19704" s="275"/>
      <c r="T19704" s="274"/>
      <c r="W19704" s="276"/>
    </row>
    <row r="19705" spans="19:23">
      <c r="S19705" s="275"/>
      <c r="T19705" s="274"/>
      <c r="W19705" s="276"/>
    </row>
    <row r="19706" spans="19:23">
      <c r="S19706" s="275"/>
      <c r="T19706" s="274"/>
      <c r="W19706" s="276"/>
    </row>
    <row r="19707" spans="19:23">
      <c r="S19707" s="275"/>
      <c r="T19707" s="274"/>
      <c r="W19707" s="276"/>
    </row>
    <row r="19708" spans="19:23">
      <c r="S19708" s="275"/>
      <c r="T19708" s="274"/>
      <c r="W19708" s="276"/>
    </row>
    <row r="19709" spans="19:23">
      <c r="S19709" s="275"/>
      <c r="T19709" s="274"/>
      <c r="W19709" s="276"/>
    </row>
    <row r="19710" spans="19:23">
      <c r="S19710" s="275"/>
      <c r="T19710" s="274"/>
      <c r="W19710" s="276"/>
    </row>
    <row r="19711" spans="19:23">
      <c r="S19711" s="275"/>
      <c r="T19711" s="274"/>
      <c r="W19711" s="276"/>
    </row>
    <row r="19712" spans="19:23">
      <c r="S19712" s="275"/>
      <c r="T19712" s="274"/>
      <c r="W19712" s="276"/>
    </row>
    <row r="19713" spans="19:23">
      <c r="S19713" s="275"/>
      <c r="T19713" s="274"/>
      <c r="W19713" s="276"/>
    </row>
    <row r="19714" spans="19:23">
      <c r="S19714" s="275"/>
      <c r="T19714" s="274"/>
      <c r="W19714" s="276"/>
    </row>
    <row r="19715" spans="19:23">
      <c r="S19715" s="275"/>
      <c r="T19715" s="274"/>
      <c r="W19715" s="276"/>
    </row>
    <row r="19716" spans="19:23">
      <c r="S19716" s="275"/>
      <c r="T19716" s="274"/>
      <c r="W19716" s="276"/>
    </row>
    <row r="19717" spans="19:23">
      <c r="S19717" s="275"/>
      <c r="T19717" s="274"/>
      <c r="W19717" s="276"/>
    </row>
    <row r="19718" spans="19:23">
      <c r="S19718" s="275"/>
      <c r="T19718" s="274"/>
      <c r="W19718" s="276"/>
    </row>
    <row r="19719" spans="19:23">
      <c r="S19719" s="275"/>
      <c r="T19719" s="274"/>
      <c r="W19719" s="276"/>
    </row>
    <row r="19720" spans="19:23">
      <c r="S19720" s="275"/>
      <c r="T19720" s="274"/>
      <c r="W19720" s="276"/>
    </row>
    <row r="19721" spans="19:23">
      <c r="S19721" s="275"/>
      <c r="T19721" s="274"/>
      <c r="W19721" s="276"/>
    </row>
    <row r="19722" spans="19:23">
      <c r="S19722" s="275"/>
      <c r="T19722" s="274"/>
      <c r="W19722" s="276"/>
    </row>
    <row r="19723" spans="19:23">
      <c r="S19723" s="275"/>
      <c r="T19723" s="274"/>
      <c r="W19723" s="276"/>
    </row>
    <row r="19724" spans="19:23">
      <c r="S19724" s="275"/>
      <c r="T19724" s="274"/>
      <c r="W19724" s="276"/>
    </row>
    <row r="19725" spans="19:23">
      <c r="S19725" s="275"/>
      <c r="T19725" s="274"/>
      <c r="W19725" s="276"/>
    </row>
    <row r="19726" spans="19:23">
      <c r="S19726" s="275"/>
      <c r="T19726" s="274"/>
      <c r="W19726" s="276"/>
    </row>
    <row r="19727" spans="19:23">
      <c r="S19727" s="275"/>
      <c r="T19727" s="274"/>
      <c r="W19727" s="276"/>
    </row>
    <row r="19728" spans="19:23">
      <c r="S19728" s="275"/>
      <c r="T19728" s="274"/>
      <c r="W19728" s="276"/>
    </row>
    <row r="19729" spans="19:23">
      <c r="S19729" s="275"/>
      <c r="T19729" s="274"/>
      <c r="W19729" s="276"/>
    </row>
    <row r="19730" spans="19:23">
      <c r="S19730" s="275"/>
      <c r="T19730" s="274"/>
      <c r="W19730" s="276"/>
    </row>
    <row r="19731" spans="19:23">
      <c r="S19731" s="275"/>
      <c r="T19731" s="274"/>
      <c r="W19731" s="276"/>
    </row>
    <row r="19732" spans="19:23">
      <c r="S19732" s="275"/>
      <c r="T19732" s="274"/>
      <c r="W19732" s="276"/>
    </row>
    <row r="19733" spans="19:23">
      <c r="S19733" s="275"/>
      <c r="T19733" s="274"/>
      <c r="W19733" s="276"/>
    </row>
    <row r="19734" spans="19:23">
      <c r="S19734" s="275"/>
      <c r="T19734" s="274"/>
      <c r="W19734" s="276"/>
    </row>
    <row r="19735" spans="19:23">
      <c r="S19735" s="275"/>
      <c r="T19735" s="274"/>
      <c r="W19735" s="276"/>
    </row>
    <row r="19736" spans="19:23">
      <c r="S19736" s="275"/>
      <c r="T19736" s="274"/>
      <c r="W19736" s="276"/>
    </row>
    <row r="19737" spans="19:23">
      <c r="S19737" s="275"/>
      <c r="T19737" s="274"/>
      <c r="W19737" s="276"/>
    </row>
    <row r="19738" spans="19:23">
      <c r="S19738" s="275"/>
      <c r="T19738" s="274"/>
      <c r="W19738" s="276"/>
    </row>
    <row r="19739" spans="19:23">
      <c r="S19739" s="275"/>
      <c r="T19739" s="274"/>
      <c r="W19739" s="276"/>
    </row>
    <row r="19740" spans="19:23">
      <c r="S19740" s="275"/>
      <c r="T19740" s="274"/>
      <c r="W19740" s="276"/>
    </row>
    <row r="19741" spans="19:23">
      <c r="S19741" s="275"/>
      <c r="T19741" s="274"/>
      <c r="W19741" s="276"/>
    </row>
    <row r="19742" spans="19:23">
      <c r="S19742" s="275"/>
      <c r="T19742" s="274"/>
      <c r="W19742" s="276"/>
    </row>
    <row r="19743" spans="19:23">
      <c r="S19743" s="275"/>
      <c r="T19743" s="274"/>
      <c r="W19743" s="276"/>
    </row>
    <row r="19744" spans="19:23">
      <c r="S19744" s="275"/>
      <c r="T19744" s="274"/>
      <c r="W19744" s="276"/>
    </row>
    <row r="19745" spans="19:23">
      <c r="S19745" s="275"/>
      <c r="T19745" s="274"/>
      <c r="W19745" s="276"/>
    </row>
    <row r="19746" spans="19:23">
      <c r="S19746" s="275"/>
      <c r="T19746" s="274"/>
      <c r="W19746" s="276"/>
    </row>
    <row r="19747" spans="19:23">
      <c r="S19747" s="275"/>
      <c r="T19747" s="274"/>
      <c r="W19747" s="276"/>
    </row>
    <row r="19748" spans="19:23">
      <c r="S19748" s="275"/>
      <c r="T19748" s="274"/>
      <c r="W19748" s="276"/>
    </row>
    <row r="19749" spans="19:23">
      <c r="S19749" s="275"/>
      <c r="T19749" s="274"/>
      <c r="W19749" s="276"/>
    </row>
    <row r="19750" spans="19:23">
      <c r="S19750" s="275"/>
      <c r="T19750" s="274"/>
      <c r="W19750" s="276"/>
    </row>
    <row r="19751" spans="19:23">
      <c r="S19751" s="275"/>
      <c r="T19751" s="274"/>
      <c r="W19751" s="276"/>
    </row>
    <row r="19752" spans="19:23">
      <c r="S19752" s="275"/>
      <c r="T19752" s="274"/>
      <c r="W19752" s="276"/>
    </row>
    <row r="19753" spans="19:23">
      <c r="S19753" s="275"/>
      <c r="T19753" s="274"/>
      <c r="W19753" s="276"/>
    </row>
    <row r="19754" spans="19:23">
      <c r="S19754" s="275"/>
      <c r="T19754" s="274"/>
      <c r="W19754" s="276"/>
    </row>
    <row r="19755" spans="19:23">
      <c r="S19755" s="275"/>
      <c r="T19755" s="274"/>
      <c r="W19755" s="276"/>
    </row>
    <row r="19756" spans="19:23">
      <c r="S19756" s="275"/>
      <c r="T19756" s="274"/>
      <c r="W19756" s="276"/>
    </row>
    <row r="19757" spans="19:23">
      <c r="S19757" s="275"/>
      <c r="T19757" s="274"/>
      <c r="W19757" s="276"/>
    </row>
    <row r="19758" spans="19:23">
      <c r="S19758" s="275"/>
      <c r="T19758" s="274"/>
      <c r="W19758" s="276"/>
    </row>
    <row r="19759" spans="19:23">
      <c r="S19759" s="275"/>
      <c r="T19759" s="274"/>
      <c r="W19759" s="276"/>
    </row>
    <row r="19760" spans="19:23">
      <c r="S19760" s="275"/>
      <c r="T19760" s="274"/>
      <c r="W19760" s="276"/>
    </row>
    <row r="19761" spans="19:23">
      <c r="S19761" s="275"/>
      <c r="T19761" s="274"/>
      <c r="W19761" s="276"/>
    </row>
    <row r="19762" spans="19:23">
      <c r="S19762" s="275"/>
      <c r="T19762" s="274"/>
      <c r="W19762" s="276"/>
    </row>
    <row r="19763" spans="19:23">
      <c r="S19763" s="275"/>
      <c r="T19763" s="274"/>
      <c r="W19763" s="276"/>
    </row>
    <row r="19764" spans="19:23">
      <c r="S19764" s="275"/>
      <c r="T19764" s="274"/>
      <c r="W19764" s="276"/>
    </row>
    <row r="19765" spans="19:23">
      <c r="S19765" s="275"/>
      <c r="T19765" s="274"/>
      <c r="W19765" s="276"/>
    </row>
    <row r="19766" spans="19:23">
      <c r="S19766" s="275"/>
      <c r="T19766" s="274"/>
      <c r="W19766" s="276"/>
    </row>
    <row r="19767" spans="19:23">
      <c r="S19767" s="275"/>
      <c r="T19767" s="274"/>
      <c r="W19767" s="276"/>
    </row>
    <row r="19768" spans="19:23">
      <c r="S19768" s="275"/>
      <c r="T19768" s="274"/>
      <c r="W19768" s="276"/>
    </row>
    <row r="19769" spans="19:23">
      <c r="S19769" s="275"/>
      <c r="T19769" s="274"/>
      <c r="W19769" s="276"/>
    </row>
    <row r="19770" spans="19:23">
      <c r="S19770" s="275"/>
      <c r="T19770" s="274"/>
      <c r="W19770" s="276"/>
    </row>
    <row r="19771" spans="19:23">
      <c r="S19771" s="275"/>
      <c r="T19771" s="274"/>
      <c r="W19771" s="276"/>
    </row>
    <row r="19772" spans="19:23">
      <c r="S19772" s="275"/>
      <c r="T19772" s="274"/>
      <c r="W19772" s="276"/>
    </row>
    <row r="19773" spans="19:23">
      <c r="S19773" s="275"/>
      <c r="T19773" s="274"/>
      <c r="W19773" s="276"/>
    </row>
    <row r="19774" spans="19:23">
      <c r="S19774" s="275"/>
      <c r="T19774" s="274"/>
      <c r="W19774" s="276"/>
    </row>
    <row r="19775" spans="19:23">
      <c r="S19775" s="275"/>
      <c r="T19775" s="274"/>
      <c r="W19775" s="276"/>
    </row>
    <row r="19776" spans="19:23">
      <c r="S19776" s="275"/>
      <c r="T19776" s="274"/>
      <c r="W19776" s="276"/>
    </row>
    <row r="19777" spans="19:23">
      <c r="S19777" s="275"/>
      <c r="T19777" s="274"/>
      <c r="W19777" s="276"/>
    </row>
    <row r="19778" spans="19:23">
      <c r="S19778" s="275"/>
      <c r="T19778" s="274"/>
      <c r="W19778" s="276"/>
    </row>
    <row r="19779" spans="19:23">
      <c r="S19779" s="275"/>
      <c r="T19779" s="274"/>
      <c r="W19779" s="276"/>
    </row>
    <row r="19780" spans="19:23">
      <c r="S19780" s="275"/>
      <c r="T19780" s="274"/>
      <c r="W19780" s="276"/>
    </row>
    <row r="19781" spans="19:23">
      <c r="S19781" s="275"/>
      <c r="T19781" s="274"/>
      <c r="W19781" s="276"/>
    </row>
    <row r="19782" spans="19:23">
      <c r="S19782" s="275"/>
      <c r="T19782" s="274"/>
      <c r="W19782" s="276"/>
    </row>
    <row r="19783" spans="19:23">
      <c r="S19783" s="275"/>
      <c r="T19783" s="274"/>
      <c r="W19783" s="276"/>
    </row>
    <row r="19784" spans="19:23">
      <c r="S19784" s="275"/>
      <c r="T19784" s="274"/>
      <c r="W19784" s="276"/>
    </row>
    <row r="19785" spans="19:23">
      <c r="S19785" s="275"/>
      <c r="T19785" s="274"/>
      <c r="W19785" s="276"/>
    </row>
    <row r="19786" spans="19:23">
      <c r="S19786" s="275"/>
      <c r="T19786" s="274"/>
      <c r="W19786" s="276"/>
    </row>
    <row r="19787" spans="19:23">
      <c r="S19787" s="275"/>
      <c r="T19787" s="274"/>
      <c r="W19787" s="276"/>
    </row>
    <row r="19788" spans="19:23">
      <c r="S19788" s="275"/>
      <c r="T19788" s="274"/>
      <c r="W19788" s="276"/>
    </row>
    <row r="19789" spans="19:23">
      <c r="S19789" s="275"/>
      <c r="T19789" s="274"/>
      <c r="W19789" s="276"/>
    </row>
    <row r="19790" spans="19:23">
      <c r="S19790" s="275"/>
      <c r="T19790" s="274"/>
      <c r="W19790" s="276"/>
    </row>
    <row r="19791" spans="19:23">
      <c r="S19791" s="275"/>
      <c r="T19791" s="274"/>
      <c r="W19791" s="276"/>
    </row>
    <row r="19792" spans="19:23">
      <c r="S19792" s="275"/>
      <c r="T19792" s="274"/>
      <c r="W19792" s="276"/>
    </row>
    <row r="19793" spans="19:23">
      <c r="S19793" s="275"/>
      <c r="T19793" s="274"/>
      <c r="W19793" s="276"/>
    </row>
    <row r="19794" spans="19:23">
      <c r="S19794" s="275"/>
      <c r="T19794" s="274"/>
      <c r="W19794" s="276"/>
    </row>
    <row r="19795" spans="19:23">
      <c r="S19795" s="275"/>
      <c r="T19795" s="274"/>
      <c r="W19795" s="276"/>
    </row>
    <row r="19796" spans="19:23">
      <c r="S19796" s="275"/>
      <c r="T19796" s="274"/>
      <c r="W19796" s="276"/>
    </row>
    <row r="19797" spans="19:23">
      <c r="S19797" s="275"/>
      <c r="T19797" s="274"/>
      <c r="W19797" s="276"/>
    </row>
    <row r="19798" spans="19:23">
      <c r="S19798" s="275"/>
      <c r="T19798" s="274"/>
      <c r="W19798" s="276"/>
    </row>
    <row r="19799" spans="19:23">
      <c r="S19799" s="275"/>
      <c r="T19799" s="274"/>
      <c r="W19799" s="276"/>
    </row>
    <row r="19800" spans="19:23">
      <c r="S19800" s="275"/>
      <c r="T19800" s="274"/>
      <c r="W19800" s="276"/>
    </row>
    <row r="19801" spans="19:23">
      <c r="S19801" s="275"/>
      <c r="T19801" s="274"/>
      <c r="W19801" s="276"/>
    </row>
    <row r="19802" spans="19:23">
      <c r="S19802" s="275"/>
      <c r="T19802" s="274"/>
      <c r="W19802" s="276"/>
    </row>
    <row r="19803" spans="19:23">
      <c r="S19803" s="275"/>
      <c r="T19803" s="274"/>
      <c r="W19803" s="276"/>
    </row>
    <row r="19804" spans="19:23">
      <c r="S19804" s="275"/>
      <c r="T19804" s="274"/>
      <c r="W19804" s="276"/>
    </row>
    <row r="19805" spans="19:23">
      <c r="S19805" s="275"/>
      <c r="T19805" s="274"/>
      <c r="W19805" s="276"/>
    </row>
    <row r="19806" spans="19:23">
      <c r="S19806" s="275"/>
      <c r="T19806" s="274"/>
      <c r="W19806" s="276"/>
    </row>
    <row r="19807" spans="19:23">
      <c r="S19807" s="275"/>
      <c r="T19807" s="274"/>
      <c r="W19807" s="276"/>
    </row>
    <row r="19808" spans="19:23">
      <c r="S19808" s="275"/>
      <c r="T19808" s="274"/>
      <c r="W19808" s="276"/>
    </row>
    <row r="19809" spans="19:23">
      <c r="S19809" s="275"/>
      <c r="T19809" s="274"/>
      <c r="W19809" s="276"/>
    </row>
    <row r="19810" spans="19:23">
      <c r="S19810" s="275"/>
      <c r="T19810" s="274"/>
      <c r="W19810" s="276"/>
    </row>
    <row r="19811" spans="19:23">
      <c r="S19811" s="275"/>
      <c r="T19811" s="274"/>
      <c r="W19811" s="276"/>
    </row>
    <row r="19812" spans="19:23">
      <c r="S19812" s="275"/>
      <c r="T19812" s="274"/>
      <c r="W19812" s="276"/>
    </row>
    <row r="19813" spans="19:23">
      <c r="S19813" s="275"/>
      <c r="T19813" s="274"/>
      <c r="W19813" s="276"/>
    </row>
    <row r="19814" spans="19:23">
      <c r="S19814" s="275"/>
      <c r="T19814" s="274"/>
      <c r="W19814" s="276"/>
    </row>
    <row r="19815" spans="19:23">
      <c r="S19815" s="275"/>
      <c r="T19815" s="274"/>
      <c r="W19815" s="276"/>
    </row>
    <row r="19816" spans="19:23">
      <c r="S19816" s="275"/>
      <c r="T19816" s="274"/>
      <c r="W19816" s="276"/>
    </row>
    <row r="19817" spans="19:23">
      <c r="S19817" s="275"/>
      <c r="T19817" s="274"/>
      <c r="W19817" s="276"/>
    </row>
    <row r="19818" spans="19:23">
      <c r="S19818" s="275"/>
      <c r="T19818" s="274"/>
      <c r="W19818" s="276"/>
    </row>
    <row r="19819" spans="19:23">
      <c r="S19819" s="275"/>
      <c r="T19819" s="274"/>
      <c r="W19819" s="276"/>
    </row>
    <row r="19820" spans="19:23">
      <c r="S19820" s="275"/>
      <c r="T19820" s="274"/>
      <c r="W19820" s="276"/>
    </row>
    <row r="19821" spans="19:23">
      <c r="S19821" s="275"/>
      <c r="T19821" s="274"/>
      <c r="W19821" s="276"/>
    </row>
    <row r="19822" spans="19:23">
      <c r="S19822" s="275"/>
      <c r="T19822" s="274"/>
      <c r="W19822" s="276"/>
    </row>
    <row r="19823" spans="19:23">
      <c r="S19823" s="275"/>
      <c r="T19823" s="274"/>
      <c r="W19823" s="276"/>
    </row>
    <row r="19824" spans="19:23">
      <c r="S19824" s="275"/>
      <c r="T19824" s="274"/>
      <c r="W19824" s="276"/>
    </row>
    <row r="19825" spans="19:23">
      <c r="S19825" s="275"/>
      <c r="T19825" s="274"/>
      <c r="W19825" s="276"/>
    </row>
    <row r="19826" spans="19:23">
      <c r="S19826" s="275"/>
      <c r="T19826" s="274"/>
      <c r="W19826" s="276"/>
    </row>
    <row r="19827" spans="19:23">
      <c r="S19827" s="275"/>
      <c r="T19827" s="274"/>
      <c r="W19827" s="276"/>
    </row>
    <row r="19828" spans="19:23">
      <c r="S19828" s="275"/>
      <c r="T19828" s="274"/>
      <c r="W19828" s="276"/>
    </row>
    <row r="19829" spans="19:23">
      <c r="S19829" s="275"/>
      <c r="T19829" s="274"/>
      <c r="W19829" s="276"/>
    </row>
    <row r="19830" spans="19:23">
      <c r="S19830" s="275"/>
      <c r="T19830" s="274"/>
      <c r="W19830" s="276"/>
    </row>
    <row r="19831" spans="19:23">
      <c r="S19831" s="275"/>
      <c r="T19831" s="274"/>
      <c r="W19831" s="276"/>
    </row>
    <row r="19832" spans="19:23">
      <c r="S19832" s="275"/>
      <c r="T19832" s="274"/>
      <c r="W19832" s="276"/>
    </row>
    <row r="19833" spans="19:23">
      <c r="S19833" s="275"/>
      <c r="T19833" s="274"/>
      <c r="W19833" s="276"/>
    </row>
    <row r="19834" spans="19:23">
      <c r="S19834" s="275"/>
      <c r="T19834" s="274"/>
      <c r="W19834" s="276"/>
    </row>
    <row r="19835" spans="19:23">
      <c r="S19835" s="275"/>
      <c r="T19835" s="274"/>
      <c r="W19835" s="276"/>
    </row>
    <row r="19836" spans="19:23">
      <c r="S19836" s="275"/>
      <c r="T19836" s="274"/>
      <c r="W19836" s="276"/>
    </row>
    <row r="19837" spans="19:23">
      <c r="S19837" s="275"/>
      <c r="T19837" s="274"/>
      <c r="W19837" s="276"/>
    </row>
    <row r="19838" spans="19:23">
      <c r="S19838" s="275"/>
      <c r="T19838" s="274"/>
      <c r="W19838" s="276"/>
    </row>
    <row r="19839" spans="19:23">
      <c r="S19839" s="275"/>
      <c r="T19839" s="274"/>
      <c r="W19839" s="276"/>
    </row>
    <row r="19840" spans="19:23">
      <c r="S19840" s="275"/>
      <c r="T19840" s="274"/>
      <c r="W19840" s="276"/>
    </row>
    <row r="19841" spans="19:23">
      <c r="S19841" s="275"/>
      <c r="T19841" s="274"/>
      <c r="W19841" s="276"/>
    </row>
    <row r="19842" spans="19:23">
      <c r="S19842" s="275"/>
      <c r="T19842" s="274"/>
      <c r="W19842" s="276"/>
    </row>
    <row r="19843" spans="19:23">
      <c r="S19843" s="275"/>
      <c r="T19843" s="274"/>
      <c r="W19843" s="276"/>
    </row>
    <row r="19844" spans="19:23">
      <c r="S19844" s="275"/>
      <c r="T19844" s="274"/>
      <c r="W19844" s="276"/>
    </row>
    <row r="19845" spans="19:23">
      <c r="S19845" s="275"/>
      <c r="T19845" s="274"/>
      <c r="W19845" s="276"/>
    </row>
    <row r="19846" spans="19:23">
      <c r="S19846" s="275"/>
      <c r="T19846" s="274"/>
      <c r="W19846" s="276"/>
    </row>
    <row r="19847" spans="19:23">
      <c r="S19847" s="275"/>
      <c r="T19847" s="274"/>
      <c r="W19847" s="276"/>
    </row>
    <row r="19848" spans="19:23">
      <c r="S19848" s="275"/>
      <c r="T19848" s="274"/>
      <c r="W19848" s="276"/>
    </row>
    <row r="19849" spans="19:23">
      <c r="S19849" s="275"/>
      <c r="T19849" s="274"/>
      <c r="W19849" s="276"/>
    </row>
    <row r="19850" spans="19:23">
      <c r="S19850" s="275"/>
      <c r="T19850" s="274"/>
      <c r="W19850" s="276"/>
    </row>
    <row r="19851" spans="19:23">
      <c r="S19851" s="275"/>
      <c r="T19851" s="274"/>
      <c r="W19851" s="276"/>
    </row>
    <row r="19852" spans="19:23">
      <c r="S19852" s="275"/>
      <c r="T19852" s="274"/>
      <c r="W19852" s="276"/>
    </row>
    <row r="19853" spans="19:23">
      <c r="S19853" s="275"/>
      <c r="T19853" s="274"/>
      <c r="W19853" s="276"/>
    </row>
    <row r="19854" spans="19:23">
      <c r="S19854" s="275"/>
      <c r="T19854" s="274"/>
      <c r="W19854" s="276"/>
    </row>
    <row r="19855" spans="19:23">
      <c r="S19855" s="275"/>
      <c r="T19855" s="274"/>
      <c r="W19855" s="276"/>
    </row>
    <row r="19856" spans="19:23">
      <c r="S19856" s="275"/>
      <c r="T19856" s="274"/>
      <c r="W19856" s="276"/>
    </row>
    <row r="19857" spans="19:23">
      <c r="S19857" s="275"/>
      <c r="T19857" s="274"/>
      <c r="W19857" s="276"/>
    </row>
    <row r="19858" spans="19:23">
      <c r="S19858" s="275"/>
      <c r="T19858" s="274"/>
      <c r="W19858" s="276"/>
    </row>
    <row r="19859" spans="19:23">
      <c r="S19859" s="275"/>
      <c r="T19859" s="274"/>
      <c r="W19859" s="276"/>
    </row>
    <row r="19860" spans="19:23">
      <c r="S19860" s="275"/>
      <c r="T19860" s="274"/>
      <c r="W19860" s="276"/>
    </row>
    <row r="19861" spans="19:23">
      <c r="S19861" s="275"/>
      <c r="T19861" s="274"/>
      <c r="W19861" s="276"/>
    </row>
    <row r="19862" spans="19:23">
      <c r="S19862" s="275"/>
      <c r="T19862" s="274"/>
      <c r="W19862" s="276"/>
    </row>
    <row r="19863" spans="19:23">
      <c r="S19863" s="275"/>
      <c r="T19863" s="274"/>
      <c r="W19863" s="276"/>
    </row>
    <row r="19864" spans="19:23">
      <c r="S19864" s="275"/>
      <c r="T19864" s="274"/>
      <c r="W19864" s="276"/>
    </row>
    <row r="19865" spans="19:23">
      <c r="S19865" s="275"/>
      <c r="T19865" s="274"/>
      <c r="W19865" s="276"/>
    </row>
    <row r="19866" spans="19:23">
      <c r="S19866" s="275"/>
      <c r="T19866" s="274"/>
      <c r="W19866" s="276"/>
    </row>
    <row r="19867" spans="19:23">
      <c r="S19867" s="275"/>
      <c r="T19867" s="274"/>
      <c r="W19867" s="276"/>
    </row>
    <row r="19868" spans="19:23">
      <c r="S19868" s="275"/>
      <c r="T19868" s="274"/>
      <c r="W19868" s="276"/>
    </row>
    <row r="19869" spans="19:23">
      <c r="S19869" s="275"/>
      <c r="T19869" s="274"/>
      <c r="W19869" s="276"/>
    </row>
    <row r="19870" spans="19:23">
      <c r="S19870" s="275"/>
      <c r="T19870" s="274"/>
      <c r="W19870" s="276"/>
    </row>
    <row r="19871" spans="19:23">
      <c r="S19871" s="275"/>
      <c r="T19871" s="274"/>
      <c r="W19871" s="276"/>
    </row>
    <row r="19872" spans="19:23">
      <c r="S19872" s="275"/>
      <c r="T19872" s="274"/>
      <c r="W19872" s="276"/>
    </row>
    <row r="19873" spans="19:23">
      <c r="S19873" s="275"/>
      <c r="T19873" s="274"/>
      <c r="W19873" s="276"/>
    </row>
    <row r="19874" spans="19:23">
      <c r="S19874" s="275"/>
      <c r="T19874" s="274"/>
      <c r="W19874" s="276"/>
    </row>
    <row r="19875" spans="19:23">
      <c r="S19875" s="275"/>
      <c r="T19875" s="274"/>
      <c r="W19875" s="276"/>
    </row>
    <row r="19876" spans="19:23">
      <c r="S19876" s="275"/>
      <c r="T19876" s="274"/>
      <c r="W19876" s="276"/>
    </row>
    <row r="19877" spans="19:23">
      <c r="S19877" s="275"/>
      <c r="T19877" s="274"/>
      <c r="W19877" s="276"/>
    </row>
    <row r="19878" spans="19:23">
      <c r="S19878" s="275"/>
      <c r="T19878" s="274"/>
      <c r="W19878" s="276"/>
    </row>
    <row r="19879" spans="19:23">
      <c r="S19879" s="275"/>
      <c r="T19879" s="274"/>
      <c r="W19879" s="276"/>
    </row>
    <row r="19880" spans="19:23">
      <c r="S19880" s="275"/>
      <c r="T19880" s="274"/>
      <c r="W19880" s="276"/>
    </row>
    <row r="19881" spans="19:23">
      <c r="S19881" s="275"/>
      <c r="T19881" s="274"/>
      <c r="W19881" s="276"/>
    </row>
    <row r="19882" spans="19:23">
      <c r="S19882" s="275"/>
      <c r="T19882" s="274"/>
      <c r="W19882" s="276"/>
    </row>
    <row r="19883" spans="19:23">
      <c r="S19883" s="275"/>
      <c r="T19883" s="274"/>
      <c r="W19883" s="276"/>
    </row>
    <row r="19884" spans="19:23">
      <c r="S19884" s="275"/>
      <c r="T19884" s="274"/>
      <c r="W19884" s="276"/>
    </row>
    <row r="19885" spans="19:23">
      <c r="S19885" s="275"/>
      <c r="T19885" s="274"/>
      <c r="W19885" s="276"/>
    </row>
    <row r="19886" spans="19:23">
      <c r="S19886" s="275"/>
      <c r="T19886" s="274"/>
      <c r="W19886" s="276"/>
    </row>
    <row r="19887" spans="19:23">
      <c r="S19887" s="275"/>
      <c r="T19887" s="274"/>
      <c r="W19887" s="276"/>
    </row>
    <row r="19888" spans="19:23">
      <c r="S19888" s="275"/>
      <c r="T19888" s="274"/>
      <c r="W19888" s="276"/>
    </row>
    <row r="19889" spans="19:23">
      <c r="S19889" s="275"/>
      <c r="T19889" s="274"/>
      <c r="W19889" s="276"/>
    </row>
    <row r="19890" spans="19:23">
      <c r="S19890" s="275"/>
      <c r="T19890" s="274"/>
      <c r="W19890" s="276"/>
    </row>
    <row r="19891" spans="19:23">
      <c r="S19891" s="275"/>
      <c r="T19891" s="274"/>
      <c r="W19891" s="276"/>
    </row>
    <row r="19892" spans="19:23">
      <c r="S19892" s="275"/>
      <c r="T19892" s="274"/>
      <c r="W19892" s="276"/>
    </row>
    <row r="19893" spans="19:23">
      <c r="S19893" s="275"/>
      <c r="T19893" s="274"/>
      <c r="W19893" s="276"/>
    </row>
    <row r="19894" spans="19:23">
      <c r="S19894" s="275"/>
      <c r="T19894" s="274"/>
      <c r="W19894" s="276"/>
    </row>
    <row r="19895" spans="19:23">
      <c r="S19895" s="275"/>
      <c r="T19895" s="274"/>
      <c r="W19895" s="276"/>
    </row>
    <row r="19896" spans="19:23">
      <c r="S19896" s="275"/>
      <c r="T19896" s="274"/>
      <c r="W19896" s="276"/>
    </row>
    <row r="19897" spans="19:23">
      <c r="S19897" s="275"/>
      <c r="T19897" s="274"/>
      <c r="W19897" s="276"/>
    </row>
    <row r="19898" spans="19:23">
      <c r="S19898" s="275"/>
      <c r="T19898" s="274"/>
      <c r="W19898" s="276"/>
    </row>
    <row r="19899" spans="19:23">
      <c r="S19899" s="275"/>
      <c r="T19899" s="274"/>
      <c r="W19899" s="276"/>
    </row>
    <row r="19900" spans="19:23">
      <c r="S19900" s="275"/>
      <c r="T19900" s="274"/>
      <c r="W19900" s="276"/>
    </row>
    <row r="19901" spans="19:23">
      <c r="S19901" s="275"/>
      <c r="T19901" s="274"/>
      <c r="W19901" s="276"/>
    </row>
    <row r="19902" spans="19:23">
      <c r="S19902" s="275"/>
      <c r="T19902" s="274"/>
      <c r="W19902" s="276"/>
    </row>
    <row r="19903" spans="19:23">
      <c r="S19903" s="275"/>
      <c r="T19903" s="274"/>
      <c r="W19903" s="276"/>
    </row>
    <row r="19904" spans="19:23">
      <c r="S19904" s="275"/>
      <c r="T19904" s="274"/>
      <c r="W19904" s="276"/>
    </row>
    <row r="19905" spans="19:23">
      <c r="S19905" s="275"/>
      <c r="T19905" s="274"/>
      <c r="W19905" s="276"/>
    </row>
    <row r="19906" spans="19:23">
      <c r="S19906" s="275"/>
      <c r="T19906" s="274"/>
      <c r="W19906" s="276"/>
    </row>
    <row r="19907" spans="19:23">
      <c r="S19907" s="275"/>
      <c r="T19907" s="274"/>
      <c r="W19907" s="276"/>
    </row>
    <row r="19908" spans="19:23">
      <c r="S19908" s="275"/>
      <c r="T19908" s="274"/>
      <c r="W19908" s="276"/>
    </row>
    <row r="19909" spans="19:23">
      <c r="S19909" s="275"/>
      <c r="T19909" s="274"/>
      <c r="W19909" s="276"/>
    </row>
    <row r="19910" spans="19:23">
      <c r="S19910" s="275"/>
      <c r="T19910" s="274"/>
      <c r="W19910" s="276"/>
    </row>
    <row r="19911" spans="19:23">
      <c r="S19911" s="275"/>
      <c r="T19911" s="274"/>
      <c r="W19911" s="276"/>
    </row>
    <row r="19912" spans="19:23">
      <c r="S19912" s="275"/>
      <c r="T19912" s="274"/>
      <c r="W19912" s="276"/>
    </row>
    <row r="19913" spans="19:23">
      <c r="S19913" s="275"/>
      <c r="T19913" s="274"/>
      <c r="W19913" s="276"/>
    </row>
    <row r="19914" spans="19:23">
      <c r="S19914" s="275"/>
      <c r="T19914" s="274"/>
      <c r="W19914" s="276"/>
    </row>
    <row r="19915" spans="19:23">
      <c r="S19915" s="275"/>
      <c r="T19915" s="274"/>
      <c r="W19915" s="276"/>
    </row>
    <row r="19916" spans="19:23">
      <c r="S19916" s="275"/>
      <c r="T19916" s="274"/>
      <c r="W19916" s="276"/>
    </row>
    <row r="19917" spans="19:23">
      <c r="S19917" s="275"/>
      <c r="T19917" s="274"/>
      <c r="W19917" s="276"/>
    </row>
    <row r="19918" spans="19:23">
      <c r="S19918" s="275"/>
      <c r="T19918" s="274"/>
      <c r="W19918" s="276"/>
    </row>
    <row r="19919" spans="19:23">
      <c r="S19919" s="275"/>
      <c r="T19919" s="274"/>
      <c r="W19919" s="276"/>
    </row>
    <row r="19920" spans="19:23">
      <c r="S19920" s="275"/>
      <c r="T19920" s="274"/>
      <c r="W19920" s="276"/>
    </row>
    <row r="19921" spans="19:23">
      <c r="S19921" s="275"/>
      <c r="T19921" s="274"/>
      <c r="W19921" s="276"/>
    </row>
    <row r="19922" spans="19:23">
      <c r="S19922" s="275"/>
      <c r="T19922" s="274"/>
      <c r="W19922" s="276"/>
    </row>
    <row r="19923" spans="19:23">
      <c r="S19923" s="275"/>
      <c r="T19923" s="274"/>
      <c r="W19923" s="276"/>
    </row>
    <row r="19924" spans="19:23">
      <c r="S19924" s="275"/>
      <c r="T19924" s="274"/>
      <c r="W19924" s="276"/>
    </row>
    <row r="19925" spans="19:23">
      <c r="S19925" s="275"/>
      <c r="T19925" s="274"/>
      <c r="W19925" s="276"/>
    </row>
    <row r="19926" spans="19:23">
      <c r="S19926" s="275"/>
      <c r="T19926" s="274"/>
      <c r="W19926" s="276"/>
    </row>
    <row r="19927" spans="19:23">
      <c r="S19927" s="275"/>
      <c r="T19927" s="274"/>
      <c r="W19927" s="276"/>
    </row>
    <row r="19928" spans="19:23">
      <c r="S19928" s="275"/>
      <c r="T19928" s="274"/>
      <c r="W19928" s="276"/>
    </row>
    <row r="19929" spans="19:23">
      <c r="S19929" s="275"/>
      <c r="T19929" s="274"/>
      <c r="W19929" s="276"/>
    </row>
    <row r="19930" spans="19:23">
      <c r="S19930" s="275"/>
      <c r="T19930" s="274"/>
      <c r="W19930" s="276"/>
    </row>
    <row r="19931" spans="19:23">
      <c r="S19931" s="275"/>
      <c r="T19931" s="274"/>
      <c r="W19931" s="276"/>
    </row>
    <row r="19932" spans="19:23">
      <c r="S19932" s="275"/>
      <c r="T19932" s="274"/>
      <c r="W19932" s="276"/>
    </row>
    <row r="19933" spans="19:23">
      <c r="S19933" s="275"/>
      <c r="T19933" s="274"/>
      <c r="W19933" s="276"/>
    </row>
    <row r="19934" spans="19:23">
      <c r="S19934" s="275"/>
      <c r="T19934" s="274"/>
      <c r="W19934" s="276"/>
    </row>
    <row r="19935" spans="19:23">
      <c r="S19935" s="275"/>
      <c r="T19935" s="274"/>
      <c r="W19935" s="276"/>
    </row>
    <row r="19936" spans="19:23">
      <c r="S19936" s="275"/>
      <c r="T19936" s="274"/>
      <c r="W19936" s="276"/>
    </row>
    <row r="19937" spans="19:23">
      <c r="S19937" s="275"/>
      <c r="T19937" s="274"/>
      <c r="W19937" s="276"/>
    </row>
    <row r="19938" spans="19:23">
      <c r="S19938" s="275"/>
      <c r="T19938" s="274"/>
      <c r="W19938" s="276"/>
    </row>
    <row r="19939" spans="19:23">
      <c r="S19939" s="275"/>
      <c r="T19939" s="274"/>
      <c r="W19939" s="276"/>
    </row>
    <row r="19940" spans="19:23">
      <c r="S19940" s="275"/>
      <c r="T19940" s="274"/>
      <c r="W19940" s="276"/>
    </row>
    <row r="19941" spans="19:23">
      <c r="S19941" s="275"/>
      <c r="T19941" s="274"/>
      <c r="W19941" s="276"/>
    </row>
    <row r="19942" spans="19:23">
      <c r="S19942" s="275"/>
      <c r="T19942" s="274"/>
      <c r="W19942" s="276"/>
    </row>
    <row r="19943" spans="19:23">
      <c r="S19943" s="275"/>
      <c r="T19943" s="274"/>
      <c r="W19943" s="276"/>
    </row>
    <row r="19944" spans="19:23">
      <c r="S19944" s="275"/>
      <c r="T19944" s="274"/>
      <c r="W19944" s="276"/>
    </row>
    <row r="19945" spans="19:23">
      <c r="S19945" s="275"/>
      <c r="T19945" s="274"/>
      <c r="W19945" s="276"/>
    </row>
    <row r="19946" spans="19:23">
      <c r="S19946" s="275"/>
      <c r="T19946" s="274"/>
      <c r="W19946" s="276"/>
    </row>
    <row r="19947" spans="19:23">
      <c r="S19947" s="275"/>
      <c r="T19947" s="274"/>
      <c r="W19947" s="276"/>
    </row>
    <row r="19948" spans="19:23">
      <c r="S19948" s="275"/>
      <c r="T19948" s="274"/>
      <c r="W19948" s="276"/>
    </row>
    <row r="19949" spans="19:23">
      <c r="S19949" s="275"/>
      <c r="T19949" s="274"/>
      <c r="W19949" s="276"/>
    </row>
    <row r="19950" spans="19:23">
      <c r="S19950" s="275"/>
      <c r="T19950" s="274"/>
      <c r="W19950" s="276"/>
    </row>
    <row r="19951" spans="19:23">
      <c r="S19951" s="275"/>
      <c r="T19951" s="274"/>
      <c r="W19951" s="276"/>
    </row>
    <row r="19952" spans="19:23">
      <c r="S19952" s="275"/>
      <c r="T19952" s="274"/>
      <c r="W19952" s="276"/>
    </row>
    <row r="19953" spans="19:23">
      <c r="S19953" s="275"/>
      <c r="T19953" s="274"/>
      <c r="W19953" s="276"/>
    </row>
    <row r="19954" spans="19:23">
      <c r="S19954" s="275"/>
      <c r="T19954" s="274"/>
      <c r="W19954" s="276"/>
    </row>
    <row r="19955" spans="19:23">
      <c r="S19955" s="275"/>
      <c r="T19955" s="274"/>
      <c r="W19955" s="276"/>
    </row>
    <row r="19956" spans="19:23">
      <c r="S19956" s="275"/>
      <c r="T19956" s="274"/>
      <c r="W19956" s="276"/>
    </row>
    <row r="19957" spans="19:23">
      <c r="S19957" s="275"/>
      <c r="T19957" s="274"/>
      <c r="W19957" s="276"/>
    </row>
    <row r="19958" spans="19:23">
      <c r="S19958" s="275"/>
      <c r="T19958" s="274"/>
      <c r="W19958" s="276"/>
    </row>
    <row r="19959" spans="19:23">
      <c r="S19959" s="275"/>
      <c r="T19959" s="274"/>
      <c r="W19959" s="276"/>
    </row>
    <row r="19960" spans="19:23">
      <c r="S19960" s="275"/>
      <c r="T19960" s="274"/>
      <c r="W19960" s="276"/>
    </row>
    <row r="19961" spans="19:23">
      <c r="S19961" s="275"/>
      <c r="T19961" s="274"/>
      <c r="W19961" s="276"/>
    </row>
    <row r="19962" spans="19:23">
      <c r="S19962" s="275"/>
      <c r="T19962" s="274"/>
      <c r="W19962" s="276"/>
    </row>
    <row r="19963" spans="19:23">
      <c r="S19963" s="275"/>
      <c r="T19963" s="274"/>
      <c r="W19963" s="276"/>
    </row>
    <row r="19964" spans="19:23">
      <c r="S19964" s="275"/>
      <c r="T19964" s="274"/>
      <c r="W19964" s="276"/>
    </row>
    <row r="19965" spans="19:23">
      <c r="S19965" s="275"/>
      <c r="T19965" s="274"/>
      <c r="W19965" s="276"/>
    </row>
    <row r="19966" spans="19:23">
      <c r="S19966" s="275"/>
      <c r="T19966" s="274"/>
      <c r="W19966" s="276"/>
    </row>
    <row r="19967" spans="19:23">
      <c r="S19967" s="275"/>
      <c r="T19967" s="274"/>
      <c r="W19967" s="276"/>
    </row>
    <row r="19968" spans="19:23">
      <c r="S19968" s="275"/>
      <c r="T19968" s="274"/>
      <c r="W19968" s="276"/>
    </row>
    <row r="19969" spans="19:23">
      <c r="S19969" s="275"/>
      <c r="T19969" s="274"/>
      <c r="W19969" s="276"/>
    </row>
    <row r="19970" spans="19:23">
      <c r="S19970" s="275"/>
      <c r="T19970" s="274"/>
      <c r="W19970" s="276"/>
    </row>
    <row r="19971" spans="19:23">
      <c r="S19971" s="275"/>
      <c r="T19971" s="274"/>
      <c r="W19971" s="276"/>
    </row>
    <row r="19972" spans="19:23">
      <c r="S19972" s="275"/>
      <c r="T19972" s="274"/>
      <c r="W19972" s="276"/>
    </row>
    <row r="19973" spans="19:23">
      <c r="S19973" s="275"/>
      <c r="T19973" s="274"/>
      <c r="W19973" s="276"/>
    </row>
    <row r="19974" spans="19:23">
      <c r="S19974" s="275"/>
      <c r="T19974" s="274"/>
      <c r="W19974" s="276"/>
    </row>
    <row r="19975" spans="19:23">
      <c r="S19975" s="275"/>
      <c r="T19975" s="274"/>
      <c r="W19975" s="276"/>
    </row>
    <row r="19976" spans="19:23">
      <c r="S19976" s="275"/>
      <c r="T19976" s="274"/>
      <c r="W19976" s="276"/>
    </row>
    <row r="19977" spans="19:23">
      <c r="S19977" s="275"/>
      <c r="T19977" s="274"/>
      <c r="W19977" s="276"/>
    </row>
    <row r="19978" spans="19:23">
      <c r="S19978" s="275"/>
      <c r="T19978" s="274"/>
      <c r="W19978" s="276"/>
    </row>
    <row r="19979" spans="19:23">
      <c r="S19979" s="275"/>
      <c r="T19979" s="274"/>
      <c r="W19979" s="276"/>
    </row>
    <row r="19980" spans="19:23">
      <c r="S19980" s="275"/>
      <c r="T19980" s="274"/>
      <c r="W19980" s="276"/>
    </row>
    <row r="19981" spans="19:23">
      <c r="S19981" s="275"/>
      <c r="T19981" s="274"/>
      <c r="W19981" s="276"/>
    </row>
    <row r="19982" spans="19:23">
      <c r="S19982" s="275"/>
      <c r="T19982" s="274"/>
      <c r="W19982" s="276"/>
    </row>
    <row r="19983" spans="19:23">
      <c r="S19983" s="275"/>
      <c r="T19983" s="274"/>
      <c r="W19983" s="276"/>
    </row>
    <row r="19984" spans="19:23">
      <c r="S19984" s="275"/>
      <c r="T19984" s="274"/>
      <c r="W19984" s="276"/>
    </row>
    <row r="19985" spans="19:23">
      <c r="S19985" s="275"/>
      <c r="T19985" s="274"/>
      <c r="W19985" s="276"/>
    </row>
    <row r="19986" spans="19:23">
      <c r="S19986" s="275"/>
      <c r="T19986" s="274"/>
      <c r="W19986" s="276"/>
    </row>
    <row r="19987" spans="19:23">
      <c r="S19987" s="275"/>
      <c r="T19987" s="274"/>
      <c r="W19987" s="276"/>
    </row>
    <row r="19988" spans="19:23">
      <c r="S19988" s="275"/>
      <c r="T19988" s="274"/>
      <c r="W19988" s="276"/>
    </row>
    <row r="19989" spans="19:23">
      <c r="S19989" s="275"/>
      <c r="T19989" s="274"/>
      <c r="W19989" s="276"/>
    </row>
    <row r="19990" spans="19:23">
      <c r="S19990" s="275"/>
      <c r="T19990" s="274"/>
      <c r="W19990" s="276"/>
    </row>
    <row r="19991" spans="19:23">
      <c r="S19991" s="275"/>
      <c r="T19991" s="274"/>
      <c r="W19991" s="276"/>
    </row>
    <row r="19992" spans="19:23">
      <c r="S19992" s="275"/>
      <c r="T19992" s="274"/>
      <c r="W19992" s="276"/>
    </row>
    <row r="19993" spans="19:23">
      <c r="S19993" s="275"/>
      <c r="T19993" s="274"/>
      <c r="W19993" s="276"/>
    </row>
    <row r="19994" spans="19:23">
      <c r="S19994" s="275"/>
      <c r="T19994" s="274"/>
      <c r="W19994" s="276"/>
    </row>
    <row r="19995" spans="19:23">
      <c r="S19995" s="275"/>
      <c r="T19995" s="274"/>
      <c r="W19995" s="276"/>
    </row>
    <row r="19996" spans="19:23">
      <c r="S19996" s="275"/>
      <c r="T19996" s="274"/>
      <c r="W19996" s="276"/>
    </row>
    <row r="19997" spans="19:23">
      <c r="S19997" s="275"/>
      <c r="T19997" s="274"/>
      <c r="W19997" s="276"/>
    </row>
    <row r="19998" spans="19:23">
      <c r="S19998" s="275"/>
      <c r="T19998" s="274"/>
      <c r="W19998" s="276"/>
    </row>
    <row r="19999" spans="19:23">
      <c r="S19999" s="275"/>
      <c r="T19999" s="274"/>
      <c r="W19999" s="276"/>
    </row>
    <row r="20000" spans="19:23">
      <c r="S20000" s="275"/>
      <c r="T20000" s="274"/>
      <c r="W20000" s="276"/>
    </row>
    <row r="20001" spans="19:23">
      <c r="S20001" s="275"/>
      <c r="T20001" s="274"/>
      <c r="W20001" s="276"/>
    </row>
    <row r="20002" spans="19:23">
      <c r="S20002" s="275"/>
      <c r="T20002" s="274"/>
      <c r="W20002" s="276"/>
    </row>
    <row r="20003" spans="19:23">
      <c r="S20003" s="275"/>
      <c r="T20003" s="274"/>
      <c r="W20003" s="276"/>
    </row>
    <row r="20004" spans="19:23">
      <c r="S20004" s="275"/>
      <c r="T20004" s="274"/>
      <c r="W20004" s="276"/>
    </row>
    <row r="20005" spans="19:23">
      <c r="S20005" s="275"/>
      <c r="T20005" s="274"/>
      <c r="W20005" s="276"/>
    </row>
    <row r="20006" spans="19:23">
      <c r="S20006" s="275"/>
      <c r="T20006" s="274"/>
      <c r="W20006" s="276"/>
    </row>
    <row r="20007" spans="19:23">
      <c r="S20007" s="275"/>
      <c r="T20007" s="274"/>
      <c r="W20007" s="276"/>
    </row>
    <row r="20008" spans="19:23">
      <c r="S20008" s="275"/>
      <c r="T20008" s="274"/>
      <c r="W20008" s="276"/>
    </row>
    <row r="20009" spans="19:23">
      <c r="S20009" s="275"/>
      <c r="T20009" s="274"/>
      <c r="W20009" s="276"/>
    </row>
    <row r="20010" spans="19:23">
      <c r="S20010" s="275"/>
      <c r="T20010" s="274"/>
      <c r="W20010" s="276"/>
    </row>
    <row r="20011" spans="19:23">
      <c r="S20011" s="275"/>
      <c r="T20011" s="274"/>
      <c r="W20011" s="276"/>
    </row>
    <row r="20012" spans="19:23">
      <c r="S20012" s="275"/>
      <c r="T20012" s="274"/>
      <c r="W20012" s="276"/>
    </row>
    <row r="20013" spans="19:23">
      <c r="S20013" s="275"/>
      <c r="T20013" s="274"/>
      <c r="W20013" s="276"/>
    </row>
    <row r="20014" spans="19:23">
      <c r="S20014" s="275"/>
      <c r="T20014" s="274"/>
      <c r="W20014" s="276"/>
    </row>
    <row r="20015" spans="19:23">
      <c r="S20015" s="275"/>
      <c r="T20015" s="274"/>
      <c r="W20015" s="276"/>
    </row>
    <row r="20016" spans="19:23">
      <c r="S20016" s="275"/>
      <c r="T20016" s="274"/>
      <c r="W20016" s="276"/>
    </row>
    <row r="20017" spans="19:23">
      <c r="S20017" s="275"/>
      <c r="T20017" s="274"/>
      <c r="W20017" s="276"/>
    </row>
    <row r="20018" spans="19:23">
      <c r="S20018" s="275"/>
      <c r="T20018" s="274"/>
      <c r="W20018" s="276"/>
    </row>
    <row r="20019" spans="19:23">
      <c r="S20019" s="275"/>
      <c r="T20019" s="274"/>
      <c r="W20019" s="276"/>
    </row>
    <row r="20020" spans="19:23">
      <c r="S20020" s="275"/>
      <c r="T20020" s="274"/>
      <c r="W20020" s="276"/>
    </row>
    <row r="20021" spans="19:23">
      <c r="S20021" s="275"/>
      <c r="T20021" s="274"/>
      <c r="W20021" s="276"/>
    </row>
    <row r="20022" spans="19:23">
      <c r="S20022" s="275"/>
      <c r="T20022" s="274"/>
      <c r="W20022" s="276"/>
    </row>
    <row r="20023" spans="19:23">
      <c r="S20023" s="275"/>
      <c r="T20023" s="274"/>
      <c r="W20023" s="276"/>
    </row>
    <row r="20024" spans="19:23">
      <c r="S20024" s="275"/>
      <c r="T20024" s="274"/>
      <c r="W20024" s="276"/>
    </row>
    <row r="20025" spans="19:23">
      <c r="S20025" s="275"/>
      <c r="T20025" s="274"/>
      <c r="W20025" s="276"/>
    </row>
    <row r="20026" spans="19:23">
      <c r="S20026" s="275"/>
      <c r="T20026" s="274"/>
      <c r="W20026" s="276"/>
    </row>
    <row r="20027" spans="19:23">
      <c r="S20027" s="275"/>
      <c r="T20027" s="274"/>
      <c r="W20027" s="276"/>
    </row>
    <row r="20028" spans="19:23">
      <c r="S20028" s="275"/>
      <c r="T20028" s="274"/>
      <c r="W20028" s="276"/>
    </row>
    <row r="20029" spans="19:23">
      <c r="S20029" s="275"/>
      <c r="T20029" s="274"/>
      <c r="W20029" s="276"/>
    </row>
    <row r="20030" spans="19:23">
      <c r="S20030" s="275"/>
      <c r="T20030" s="274"/>
      <c r="W20030" s="276"/>
    </row>
    <row r="20031" spans="19:23">
      <c r="S20031" s="275"/>
      <c r="T20031" s="274"/>
      <c r="W20031" s="276"/>
    </row>
    <row r="20032" spans="19:23">
      <c r="S20032" s="275"/>
      <c r="T20032" s="274"/>
      <c r="W20032" s="276"/>
    </row>
    <row r="20033" spans="19:23">
      <c r="S20033" s="275"/>
      <c r="T20033" s="274"/>
      <c r="W20033" s="276"/>
    </row>
    <row r="20034" spans="19:23">
      <c r="S20034" s="275"/>
      <c r="T20034" s="274"/>
      <c r="W20034" s="276"/>
    </row>
    <row r="20035" spans="19:23">
      <c r="S20035" s="275"/>
      <c r="T20035" s="274"/>
      <c r="W20035" s="276"/>
    </row>
    <row r="20036" spans="19:23">
      <c r="S20036" s="275"/>
      <c r="T20036" s="274"/>
      <c r="W20036" s="276"/>
    </row>
    <row r="20037" spans="19:23">
      <c r="S20037" s="275"/>
      <c r="T20037" s="274"/>
      <c r="W20037" s="276"/>
    </row>
    <row r="20038" spans="19:23">
      <c r="S20038" s="275"/>
      <c r="T20038" s="274"/>
      <c r="W20038" s="276"/>
    </row>
    <row r="20039" spans="19:23">
      <c r="S20039" s="275"/>
      <c r="T20039" s="274"/>
      <c r="W20039" s="276"/>
    </row>
    <row r="20040" spans="19:23">
      <c r="S20040" s="275"/>
      <c r="T20040" s="274"/>
      <c r="W20040" s="276"/>
    </row>
    <row r="20041" spans="19:23">
      <c r="S20041" s="275"/>
      <c r="T20041" s="274"/>
      <c r="W20041" s="276"/>
    </row>
    <row r="20042" spans="19:23">
      <c r="S20042" s="275"/>
      <c r="T20042" s="274"/>
      <c r="W20042" s="276"/>
    </row>
    <row r="20043" spans="19:23">
      <c r="S20043" s="275"/>
      <c r="T20043" s="274"/>
      <c r="W20043" s="276"/>
    </row>
    <row r="20044" spans="19:23">
      <c r="S20044" s="275"/>
      <c r="T20044" s="274"/>
      <c r="W20044" s="276"/>
    </row>
    <row r="20045" spans="19:23">
      <c r="S20045" s="275"/>
      <c r="T20045" s="274"/>
      <c r="W20045" s="276"/>
    </row>
    <row r="20046" spans="19:23">
      <c r="S20046" s="275"/>
      <c r="T20046" s="274"/>
      <c r="W20046" s="276"/>
    </row>
    <row r="20047" spans="19:23">
      <c r="S20047" s="275"/>
      <c r="T20047" s="274"/>
      <c r="W20047" s="276"/>
    </row>
    <row r="20048" spans="19:23">
      <c r="S20048" s="275"/>
      <c r="T20048" s="274"/>
      <c r="W20048" s="276"/>
    </row>
    <row r="20049" spans="19:23">
      <c r="S20049" s="275"/>
      <c r="T20049" s="274"/>
      <c r="W20049" s="276"/>
    </row>
    <row r="20050" spans="19:23">
      <c r="S20050" s="275"/>
      <c r="T20050" s="274"/>
      <c r="W20050" s="276"/>
    </row>
    <row r="20051" spans="19:23">
      <c r="S20051" s="275"/>
      <c r="T20051" s="274"/>
      <c r="W20051" s="276"/>
    </row>
    <row r="20052" spans="19:23">
      <c r="S20052" s="275"/>
      <c r="T20052" s="274"/>
      <c r="W20052" s="276"/>
    </row>
    <row r="20053" spans="19:23">
      <c r="S20053" s="275"/>
      <c r="T20053" s="274"/>
      <c r="W20053" s="276"/>
    </row>
    <row r="20054" spans="19:23">
      <c r="S20054" s="275"/>
      <c r="T20054" s="274"/>
      <c r="W20054" s="276"/>
    </row>
    <row r="20055" spans="19:23">
      <c r="S20055" s="275"/>
      <c r="T20055" s="274"/>
      <c r="W20055" s="276"/>
    </row>
    <row r="20056" spans="19:23">
      <c r="S20056" s="275"/>
      <c r="T20056" s="274"/>
      <c r="W20056" s="276"/>
    </row>
    <row r="20057" spans="19:23">
      <c r="S20057" s="275"/>
      <c r="T20057" s="274"/>
      <c r="W20057" s="276"/>
    </row>
    <row r="20058" spans="19:23">
      <c r="S20058" s="275"/>
      <c r="T20058" s="274"/>
      <c r="W20058" s="276"/>
    </row>
    <row r="20059" spans="19:23">
      <c r="S20059" s="275"/>
      <c r="T20059" s="274"/>
      <c r="W20059" s="276"/>
    </row>
    <row r="20060" spans="19:23">
      <c r="S20060" s="275"/>
      <c r="T20060" s="274"/>
      <c r="W20060" s="276"/>
    </row>
    <row r="20061" spans="19:23">
      <c r="S20061" s="275"/>
      <c r="T20061" s="274"/>
      <c r="W20061" s="276"/>
    </row>
    <row r="20062" spans="19:23">
      <c r="S20062" s="275"/>
      <c r="T20062" s="274"/>
      <c r="W20062" s="276"/>
    </row>
    <row r="20063" spans="19:23">
      <c r="S20063" s="275"/>
      <c r="T20063" s="274"/>
      <c r="W20063" s="276"/>
    </row>
    <row r="20064" spans="19:23">
      <c r="S20064" s="275"/>
      <c r="T20064" s="274"/>
      <c r="W20064" s="276"/>
    </row>
    <row r="20065" spans="19:23">
      <c r="S20065" s="275"/>
      <c r="T20065" s="274"/>
      <c r="W20065" s="276"/>
    </row>
    <row r="20066" spans="19:23">
      <c r="S20066" s="275"/>
      <c r="T20066" s="274"/>
      <c r="W20066" s="276"/>
    </row>
    <row r="20067" spans="19:23">
      <c r="S20067" s="275"/>
      <c r="T20067" s="274"/>
      <c r="W20067" s="276"/>
    </row>
    <row r="20068" spans="19:23">
      <c r="S20068" s="275"/>
      <c r="T20068" s="274"/>
      <c r="W20068" s="276"/>
    </row>
    <row r="20069" spans="19:23">
      <c r="S20069" s="275"/>
      <c r="T20069" s="274"/>
      <c r="W20069" s="276"/>
    </row>
    <row r="20070" spans="19:23">
      <c r="S20070" s="275"/>
      <c r="T20070" s="274"/>
      <c r="W20070" s="276"/>
    </row>
    <row r="20071" spans="19:23">
      <c r="S20071" s="275"/>
      <c r="T20071" s="274"/>
      <c r="W20071" s="276"/>
    </row>
    <row r="20072" spans="19:23">
      <c r="S20072" s="275"/>
      <c r="T20072" s="274"/>
      <c r="W20072" s="276"/>
    </row>
    <row r="20073" spans="19:23">
      <c r="S20073" s="275"/>
      <c r="T20073" s="274"/>
      <c r="W20073" s="276"/>
    </row>
    <row r="20074" spans="19:23">
      <c r="S20074" s="275"/>
      <c r="T20074" s="274"/>
      <c r="W20074" s="276"/>
    </row>
    <row r="20075" spans="19:23">
      <c r="S20075" s="275"/>
      <c r="T20075" s="274"/>
      <c r="W20075" s="276"/>
    </row>
    <row r="20076" spans="19:23">
      <c r="S20076" s="275"/>
      <c r="T20076" s="274"/>
      <c r="W20076" s="276"/>
    </row>
    <row r="20077" spans="19:23">
      <c r="S20077" s="275"/>
      <c r="T20077" s="274"/>
      <c r="W20077" s="276"/>
    </row>
    <row r="20078" spans="19:23">
      <c r="S20078" s="275"/>
      <c r="T20078" s="274"/>
      <c r="W20078" s="276"/>
    </row>
    <row r="20079" spans="19:23">
      <c r="S20079" s="275"/>
      <c r="T20079" s="274"/>
      <c r="W20079" s="276"/>
    </row>
    <row r="20080" spans="19:23">
      <c r="S20080" s="275"/>
      <c r="T20080" s="274"/>
      <c r="W20080" s="276"/>
    </row>
    <row r="20081" spans="19:23">
      <c r="S20081" s="275"/>
      <c r="T20081" s="274"/>
      <c r="W20081" s="276"/>
    </row>
    <row r="20082" spans="19:23">
      <c r="S20082" s="275"/>
      <c r="T20082" s="274"/>
      <c r="W20082" s="276"/>
    </row>
    <row r="20083" spans="19:23">
      <c r="S20083" s="275"/>
      <c r="T20083" s="274"/>
      <c r="W20083" s="276"/>
    </row>
    <row r="20084" spans="19:23">
      <c r="S20084" s="275"/>
      <c r="T20084" s="274"/>
      <c r="W20084" s="276"/>
    </row>
    <row r="20085" spans="19:23">
      <c r="S20085" s="275"/>
      <c r="T20085" s="274"/>
      <c r="W20085" s="276"/>
    </row>
    <row r="20086" spans="19:23">
      <c r="S20086" s="275"/>
      <c r="T20086" s="274"/>
      <c r="W20086" s="276"/>
    </row>
    <row r="20087" spans="19:23">
      <c r="S20087" s="275"/>
      <c r="T20087" s="274"/>
      <c r="W20087" s="276"/>
    </row>
    <row r="20088" spans="19:23">
      <c r="S20088" s="275"/>
      <c r="T20088" s="274"/>
      <c r="W20088" s="276"/>
    </row>
    <row r="20089" spans="19:23">
      <c r="S20089" s="275"/>
      <c r="T20089" s="274"/>
      <c r="W20089" s="276"/>
    </row>
    <row r="20090" spans="19:23">
      <c r="S20090" s="275"/>
      <c r="T20090" s="274"/>
      <c r="W20090" s="276"/>
    </row>
    <row r="20091" spans="19:23">
      <c r="S20091" s="275"/>
      <c r="T20091" s="274"/>
      <c r="W20091" s="276"/>
    </row>
    <row r="20092" spans="19:23">
      <c r="S20092" s="275"/>
      <c r="T20092" s="274"/>
      <c r="W20092" s="276"/>
    </row>
    <row r="20093" spans="19:23">
      <c r="S20093" s="275"/>
      <c r="T20093" s="274"/>
      <c r="W20093" s="276"/>
    </row>
    <row r="20094" spans="19:23">
      <c r="S20094" s="275"/>
      <c r="T20094" s="274"/>
      <c r="W20094" s="276"/>
    </row>
    <row r="20095" spans="19:23">
      <c r="S20095" s="275"/>
      <c r="T20095" s="274"/>
      <c r="W20095" s="276"/>
    </row>
    <row r="20096" spans="19:23">
      <c r="S20096" s="275"/>
      <c r="T20096" s="274"/>
      <c r="W20096" s="276"/>
    </row>
    <row r="20097" spans="19:23">
      <c r="S20097" s="275"/>
      <c r="T20097" s="274"/>
      <c r="W20097" s="276"/>
    </row>
    <row r="20098" spans="19:23">
      <c r="S20098" s="275"/>
      <c r="T20098" s="274"/>
      <c r="W20098" s="276"/>
    </row>
    <row r="20099" spans="19:23">
      <c r="S20099" s="275"/>
      <c r="T20099" s="274"/>
      <c r="W20099" s="276"/>
    </row>
    <row r="20100" spans="19:23">
      <c r="S20100" s="275"/>
      <c r="T20100" s="274"/>
      <c r="W20100" s="276"/>
    </row>
    <row r="20101" spans="19:23">
      <c r="S20101" s="275"/>
      <c r="T20101" s="274"/>
      <c r="W20101" s="276"/>
    </row>
    <row r="20102" spans="19:23">
      <c r="S20102" s="275"/>
      <c r="T20102" s="274"/>
      <c r="W20102" s="276"/>
    </row>
    <row r="20103" spans="19:23">
      <c r="S20103" s="275"/>
      <c r="T20103" s="274"/>
      <c r="W20103" s="276"/>
    </row>
    <row r="20104" spans="19:23">
      <c r="S20104" s="275"/>
      <c r="T20104" s="274"/>
      <c r="W20104" s="276"/>
    </row>
    <row r="20105" spans="19:23">
      <c r="S20105" s="275"/>
      <c r="T20105" s="274"/>
      <c r="W20105" s="276"/>
    </row>
    <row r="20106" spans="19:23">
      <c r="S20106" s="275"/>
      <c r="T20106" s="274"/>
      <c r="W20106" s="276"/>
    </row>
    <row r="20107" spans="19:23">
      <c r="S20107" s="275"/>
      <c r="T20107" s="274"/>
      <c r="W20107" s="276"/>
    </row>
    <row r="20108" spans="19:23">
      <c r="S20108" s="275"/>
      <c r="T20108" s="274"/>
      <c r="W20108" s="276"/>
    </row>
    <row r="20109" spans="19:23">
      <c r="S20109" s="275"/>
      <c r="T20109" s="274"/>
      <c r="W20109" s="276"/>
    </row>
    <row r="20110" spans="19:23">
      <c r="S20110" s="275"/>
      <c r="T20110" s="274"/>
      <c r="W20110" s="276"/>
    </row>
    <row r="20111" spans="19:23">
      <c r="S20111" s="275"/>
      <c r="T20111" s="274"/>
      <c r="W20111" s="276"/>
    </row>
    <row r="20112" spans="19:23">
      <c r="S20112" s="275"/>
      <c r="T20112" s="274"/>
      <c r="W20112" s="276"/>
    </row>
    <row r="20113" spans="19:23">
      <c r="S20113" s="275"/>
      <c r="T20113" s="274"/>
      <c r="W20113" s="276"/>
    </row>
    <row r="20114" spans="19:23">
      <c r="S20114" s="275"/>
      <c r="T20114" s="274"/>
      <c r="W20114" s="276"/>
    </row>
    <row r="20115" spans="19:23">
      <c r="S20115" s="275"/>
      <c r="T20115" s="274"/>
      <c r="W20115" s="276"/>
    </row>
    <row r="20116" spans="19:23">
      <c r="S20116" s="275"/>
      <c r="T20116" s="274"/>
      <c r="W20116" s="276"/>
    </row>
    <row r="20117" spans="19:23">
      <c r="S20117" s="275"/>
      <c r="T20117" s="274"/>
      <c r="W20117" s="276"/>
    </row>
    <row r="20118" spans="19:23">
      <c r="S20118" s="275"/>
      <c r="T20118" s="274"/>
      <c r="W20118" s="276"/>
    </row>
    <row r="20119" spans="19:23">
      <c r="S20119" s="275"/>
      <c r="T20119" s="274"/>
      <c r="W20119" s="276"/>
    </row>
    <row r="20120" spans="19:23">
      <c r="S20120" s="275"/>
      <c r="T20120" s="274"/>
      <c r="W20120" s="276"/>
    </row>
    <row r="20121" spans="19:23">
      <c r="S20121" s="275"/>
      <c r="T20121" s="274"/>
      <c r="W20121" s="276"/>
    </row>
    <row r="20122" spans="19:23">
      <c r="S20122" s="275"/>
      <c r="T20122" s="274"/>
      <c r="W20122" s="276"/>
    </row>
    <row r="20123" spans="19:23">
      <c r="S20123" s="275"/>
      <c r="T20123" s="274"/>
      <c r="W20123" s="276"/>
    </row>
    <row r="20124" spans="19:23">
      <c r="S20124" s="275"/>
      <c r="T20124" s="274"/>
      <c r="W20124" s="276"/>
    </row>
    <row r="20125" spans="19:23">
      <c r="S20125" s="275"/>
      <c r="T20125" s="274"/>
      <c r="W20125" s="276"/>
    </row>
    <row r="20126" spans="19:23">
      <c r="S20126" s="275"/>
      <c r="T20126" s="274"/>
      <c r="W20126" s="276"/>
    </row>
    <row r="20127" spans="19:23">
      <c r="S20127" s="275"/>
      <c r="T20127" s="274"/>
      <c r="W20127" s="276"/>
    </row>
    <row r="20128" spans="19:23">
      <c r="S20128" s="275"/>
      <c r="T20128" s="274"/>
      <c r="W20128" s="276"/>
    </row>
    <row r="20129" spans="19:23">
      <c r="S20129" s="275"/>
      <c r="T20129" s="274"/>
      <c r="W20129" s="276"/>
    </row>
    <row r="20130" spans="19:23">
      <c r="S20130" s="275"/>
      <c r="T20130" s="274"/>
      <c r="W20130" s="276"/>
    </row>
    <row r="20131" spans="19:23">
      <c r="S20131" s="275"/>
      <c r="T20131" s="274"/>
      <c r="W20131" s="276"/>
    </row>
    <row r="20132" spans="19:23">
      <c r="S20132" s="275"/>
      <c r="T20132" s="274"/>
      <c r="W20132" s="276"/>
    </row>
    <row r="20133" spans="19:23">
      <c r="S20133" s="275"/>
      <c r="T20133" s="274"/>
      <c r="W20133" s="276"/>
    </row>
    <row r="20134" spans="19:23">
      <c r="S20134" s="275"/>
      <c r="T20134" s="274"/>
      <c r="W20134" s="276"/>
    </row>
    <row r="20135" spans="19:23">
      <c r="S20135" s="275"/>
      <c r="T20135" s="274"/>
      <c r="W20135" s="276"/>
    </row>
    <row r="20136" spans="19:23">
      <c r="S20136" s="275"/>
      <c r="T20136" s="274"/>
      <c r="W20136" s="276"/>
    </row>
    <row r="20137" spans="19:23">
      <c r="S20137" s="275"/>
      <c r="T20137" s="274"/>
      <c r="W20137" s="276"/>
    </row>
    <row r="20138" spans="19:23">
      <c r="S20138" s="275"/>
      <c r="T20138" s="274"/>
      <c r="W20138" s="276"/>
    </row>
    <row r="20139" spans="19:23">
      <c r="S20139" s="275"/>
      <c r="T20139" s="274"/>
      <c r="W20139" s="276"/>
    </row>
    <row r="20140" spans="19:23">
      <c r="S20140" s="275"/>
      <c r="T20140" s="274"/>
      <c r="W20140" s="276"/>
    </row>
    <row r="20141" spans="19:23">
      <c r="S20141" s="275"/>
      <c r="T20141" s="274"/>
      <c r="W20141" s="276"/>
    </row>
    <row r="20142" spans="19:23">
      <c r="S20142" s="275"/>
      <c r="T20142" s="274"/>
      <c r="W20142" s="276"/>
    </row>
    <row r="20143" spans="19:23">
      <c r="S20143" s="275"/>
      <c r="T20143" s="274"/>
      <c r="W20143" s="276"/>
    </row>
    <row r="20144" spans="19:23">
      <c r="S20144" s="275"/>
      <c r="T20144" s="274"/>
      <c r="W20144" s="276"/>
    </row>
    <row r="20145" spans="19:23">
      <c r="S20145" s="275"/>
      <c r="T20145" s="274"/>
      <c r="W20145" s="276"/>
    </row>
    <row r="20146" spans="19:23">
      <c r="S20146" s="275"/>
      <c r="T20146" s="274"/>
      <c r="W20146" s="276"/>
    </row>
    <row r="20147" spans="19:23">
      <c r="S20147" s="275"/>
      <c r="T20147" s="274"/>
      <c r="W20147" s="276"/>
    </row>
    <row r="20148" spans="19:23">
      <c r="S20148" s="275"/>
      <c r="T20148" s="274"/>
      <c r="W20148" s="276"/>
    </row>
    <row r="20149" spans="19:23">
      <c r="S20149" s="275"/>
      <c r="T20149" s="274"/>
      <c r="W20149" s="276"/>
    </row>
    <row r="20150" spans="19:23">
      <c r="S20150" s="275"/>
      <c r="T20150" s="274"/>
      <c r="W20150" s="276"/>
    </row>
    <row r="20151" spans="19:23">
      <c r="S20151" s="275"/>
      <c r="T20151" s="274"/>
      <c r="W20151" s="276"/>
    </row>
    <row r="20152" spans="19:23">
      <c r="S20152" s="275"/>
      <c r="T20152" s="274"/>
      <c r="W20152" s="276"/>
    </row>
    <row r="20153" spans="19:23">
      <c r="S20153" s="275"/>
      <c r="T20153" s="274"/>
      <c r="W20153" s="276"/>
    </row>
    <row r="20154" spans="19:23">
      <c r="S20154" s="275"/>
      <c r="T20154" s="274"/>
      <c r="W20154" s="276"/>
    </row>
    <row r="20155" spans="19:23">
      <c r="S20155" s="275"/>
      <c r="T20155" s="274"/>
      <c r="W20155" s="276"/>
    </row>
    <row r="20156" spans="19:23">
      <c r="S20156" s="275"/>
      <c r="T20156" s="274"/>
      <c r="W20156" s="276"/>
    </row>
    <row r="20157" spans="19:23">
      <c r="S20157" s="275"/>
      <c r="T20157" s="274"/>
      <c r="W20157" s="276"/>
    </row>
    <row r="20158" spans="19:23">
      <c r="S20158" s="275"/>
      <c r="T20158" s="274"/>
      <c r="W20158" s="276"/>
    </row>
    <row r="20159" spans="19:23">
      <c r="S20159" s="275"/>
      <c r="T20159" s="274"/>
      <c r="W20159" s="276"/>
    </row>
    <row r="20160" spans="19:23">
      <c r="S20160" s="275"/>
      <c r="T20160" s="274"/>
      <c r="W20160" s="276"/>
    </row>
    <row r="20161" spans="19:23">
      <c r="S20161" s="275"/>
      <c r="T20161" s="274"/>
      <c r="W20161" s="276"/>
    </row>
    <row r="20162" spans="19:23">
      <c r="S20162" s="275"/>
      <c r="T20162" s="274"/>
      <c r="W20162" s="276"/>
    </row>
    <row r="20163" spans="19:23">
      <c r="S20163" s="275"/>
      <c r="T20163" s="274"/>
      <c r="W20163" s="276"/>
    </row>
    <row r="20164" spans="19:23">
      <c r="S20164" s="275"/>
      <c r="T20164" s="274"/>
      <c r="W20164" s="276"/>
    </row>
    <row r="20165" spans="19:23">
      <c r="S20165" s="275"/>
      <c r="T20165" s="274"/>
      <c r="W20165" s="276"/>
    </row>
    <row r="20166" spans="19:23">
      <c r="S20166" s="275"/>
      <c r="T20166" s="274"/>
      <c r="W20166" s="276"/>
    </row>
    <row r="20167" spans="19:23">
      <c r="S20167" s="275"/>
      <c r="T20167" s="274"/>
      <c r="W20167" s="276"/>
    </row>
    <row r="20168" spans="19:23">
      <c r="S20168" s="275"/>
      <c r="T20168" s="274"/>
      <c r="W20168" s="276"/>
    </row>
    <row r="20169" spans="19:23">
      <c r="S20169" s="275"/>
      <c r="T20169" s="274"/>
      <c r="W20169" s="276"/>
    </row>
    <row r="20170" spans="19:23">
      <c r="S20170" s="275"/>
      <c r="T20170" s="274"/>
      <c r="W20170" s="276"/>
    </row>
    <row r="20171" spans="19:23">
      <c r="S20171" s="275"/>
      <c r="T20171" s="274"/>
      <c r="W20171" s="276"/>
    </row>
    <row r="20172" spans="19:23">
      <c r="S20172" s="275"/>
      <c r="T20172" s="274"/>
      <c r="W20172" s="276"/>
    </row>
    <row r="20173" spans="19:23">
      <c r="S20173" s="275"/>
      <c r="T20173" s="274"/>
      <c r="W20173" s="276"/>
    </row>
    <row r="20174" spans="19:23">
      <c r="S20174" s="275"/>
      <c r="T20174" s="274"/>
      <c r="W20174" s="276"/>
    </row>
    <row r="20175" spans="19:23">
      <c r="S20175" s="275"/>
      <c r="T20175" s="274"/>
      <c r="W20175" s="276"/>
    </row>
    <row r="20176" spans="19:23">
      <c r="S20176" s="275"/>
      <c r="T20176" s="274"/>
      <c r="W20176" s="276"/>
    </row>
    <row r="20177" spans="19:23">
      <c r="S20177" s="275"/>
      <c r="T20177" s="274"/>
      <c r="W20177" s="276"/>
    </row>
    <row r="20178" spans="19:23">
      <c r="S20178" s="275"/>
      <c r="T20178" s="274"/>
      <c r="W20178" s="276"/>
    </row>
    <row r="20179" spans="19:23">
      <c r="S20179" s="275"/>
      <c r="T20179" s="274"/>
      <c r="W20179" s="276"/>
    </row>
    <row r="20180" spans="19:23">
      <c r="S20180" s="275"/>
      <c r="T20180" s="274"/>
      <c r="W20180" s="276"/>
    </row>
    <row r="20181" spans="19:23">
      <c r="S20181" s="275"/>
      <c r="T20181" s="274"/>
      <c r="W20181" s="276"/>
    </row>
    <row r="20182" spans="19:23">
      <c r="S20182" s="275"/>
      <c r="T20182" s="274"/>
      <c r="W20182" s="276"/>
    </row>
    <row r="20183" spans="19:23">
      <c r="S20183" s="275"/>
      <c r="T20183" s="274"/>
      <c r="W20183" s="276"/>
    </row>
    <row r="20184" spans="19:23">
      <c r="S20184" s="275"/>
      <c r="T20184" s="274"/>
      <c r="W20184" s="276"/>
    </row>
    <row r="20185" spans="19:23">
      <c r="S20185" s="275"/>
      <c r="T20185" s="274"/>
      <c r="W20185" s="276"/>
    </row>
    <row r="20186" spans="19:23">
      <c r="S20186" s="275"/>
      <c r="T20186" s="274"/>
      <c r="W20186" s="276"/>
    </row>
    <row r="20187" spans="19:23">
      <c r="S20187" s="275"/>
      <c r="T20187" s="274"/>
      <c r="W20187" s="276"/>
    </row>
    <row r="20188" spans="19:23">
      <c r="S20188" s="275"/>
      <c r="T20188" s="274"/>
      <c r="W20188" s="276"/>
    </row>
    <row r="20189" spans="19:23">
      <c r="S20189" s="275"/>
      <c r="T20189" s="274"/>
      <c r="W20189" s="276"/>
    </row>
    <row r="20190" spans="19:23">
      <c r="S20190" s="275"/>
      <c r="T20190" s="274"/>
      <c r="W20190" s="276"/>
    </row>
    <row r="20191" spans="19:23">
      <c r="S20191" s="275"/>
      <c r="T20191" s="274"/>
      <c r="W20191" s="276"/>
    </row>
    <row r="20192" spans="19:23">
      <c r="S20192" s="275"/>
      <c r="T20192" s="274"/>
      <c r="W20192" s="276"/>
    </row>
    <row r="20193" spans="19:23">
      <c r="S20193" s="275"/>
      <c r="T20193" s="274"/>
      <c r="W20193" s="276"/>
    </row>
    <row r="20194" spans="19:23">
      <c r="S20194" s="275"/>
      <c r="T20194" s="274"/>
      <c r="W20194" s="276"/>
    </row>
    <row r="20195" spans="19:23">
      <c r="S20195" s="275"/>
      <c r="T20195" s="274"/>
      <c r="W20195" s="276"/>
    </row>
    <row r="20196" spans="19:23">
      <c r="S20196" s="275"/>
      <c r="T20196" s="274"/>
      <c r="W20196" s="276"/>
    </row>
    <row r="20197" spans="19:23">
      <c r="S20197" s="275"/>
      <c r="T20197" s="274"/>
      <c r="W20197" s="276"/>
    </row>
    <row r="20198" spans="19:23">
      <c r="S20198" s="275"/>
      <c r="T20198" s="274"/>
      <c r="W20198" s="276"/>
    </row>
    <row r="20199" spans="19:23">
      <c r="S20199" s="275"/>
      <c r="T20199" s="274"/>
      <c r="W20199" s="276"/>
    </row>
    <row r="20200" spans="19:23">
      <c r="S20200" s="275"/>
      <c r="T20200" s="274"/>
      <c r="W20200" s="276"/>
    </row>
    <row r="20201" spans="19:23">
      <c r="S20201" s="275"/>
      <c r="T20201" s="274"/>
      <c r="W20201" s="276"/>
    </row>
    <row r="20202" spans="19:23">
      <c r="S20202" s="275"/>
      <c r="T20202" s="274"/>
      <c r="W20202" s="276"/>
    </row>
    <row r="20203" spans="19:23">
      <c r="S20203" s="275"/>
      <c r="T20203" s="274"/>
      <c r="W20203" s="276"/>
    </row>
    <row r="20204" spans="19:23">
      <c r="S20204" s="275"/>
      <c r="T20204" s="274"/>
      <c r="W20204" s="276"/>
    </row>
    <row r="20205" spans="19:23">
      <c r="S20205" s="275"/>
      <c r="T20205" s="274"/>
      <c r="W20205" s="276"/>
    </row>
    <row r="20206" spans="19:23">
      <c r="S20206" s="275"/>
      <c r="T20206" s="274"/>
      <c r="W20206" s="276"/>
    </row>
    <row r="20207" spans="19:23">
      <c r="S20207" s="275"/>
      <c r="T20207" s="274"/>
      <c r="W20207" s="276"/>
    </row>
    <row r="20208" spans="19:23">
      <c r="S20208" s="275"/>
      <c r="T20208" s="274"/>
      <c r="W20208" s="276"/>
    </row>
    <row r="20209" spans="19:23">
      <c r="S20209" s="275"/>
      <c r="T20209" s="274"/>
      <c r="W20209" s="276"/>
    </row>
    <row r="20210" spans="19:23">
      <c r="S20210" s="275"/>
      <c r="T20210" s="274"/>
      <c r="W20210" s="276"/>
    </row>
    <row r="20211" spans="19:23">
      <c r="S20211" s="275"/>
      <c r="T20211" s="274"/>
      <c r="W20211" s="276"/>
    </row>
    <row r="20212" spans="19:23">
      <c r="S20212" s="275"/>
      <c r="T20212" s="274"/>
      <c r="W20212" s="276"/>
    </row>
    <row r="20213" spans="19:23">
      <c r="S20213" s="275"/>
      <c r="T20213" s="274"/>
      <c r="W20213" s="276"/>
    </row>
    <row r="20214" spans="19:23">
      <c r="S20214" s="275"/>
      <c r="T20214" s="274"/>
      <c r="W20214" s="276"/>
    </row>
    <row r="20215" spans="19:23">
      <c r="S20215" s="275"/>
      <c r="T20215" s="274"/>
      <c r="W20215" s="276"/>
    </row>
    <row r="20216" spans="19:23">
      <c r="S20216" s="275"/>
      <c r="T20216" s="274"/>
      <c r="W20216" s="276"/>
    </row>
    <row r="20217" spans="19:23">
      <c r="S20217" s="275"/>
      <c r="T20217" s="274"/>
      <c r="W20217" s="276"/>
    </row>
    <row r="20218" spans="19:23">
      <c r="S20218" s="275"/>
      <c r="T20218" s="274"/>
      <c r="W20218" s="276"/>
    </row>
    <row r="20219" spans="19:23">
      <c r="S20219" s="275"/>
      <c r="T20219" s="274"/>
      <c r="W20219" s="276"/>
    </row>
    <row r="20220" spans="19:23">
      <c r="S20220" s="275"/>
      <c r="T20220" s="274"/>
      <c r="W20220" s="276"/>
    </row>
    <row r="20221" spans="19:23">
      <c r="S20221" s="275"/>
      <c r="T20221" s="274"/>
      <c r="W20221" s="276"/>
    </row>
    <row r="20222" spans="19:23">
      <c r="S20222" s="275"/>
      <c r="T20222" s="274"/>
      <c r="W20222" s="276"/>
    </row>
    <row r="20223" spans="19:23">
      <c r="S20223" s="275"/>
      <c r="T20223" s="274"/>
      <c r="W20223" s="276"/>
    </row>
    <row r="20224" spans="19:23">
      <c r="S20224" s="275"/>
      <c r="T20224" s="274"/>
      <c r="W20224" s="276"/>
    </row>
    <row r="20225" spans="19:23">
      <c r="S20225" s="275"/>
      <c r="T20225" s="274"/>
      <c r="W20225" s="276"/>
    </row>
    <row r="20226" spans="19:23">
      <c r="S20226" s="275"/>
      <c r="T20226" s="274"/>
      <c r="W20226" s="276"/>
    </row>
    <row r="20227" spans="19:23">
      <c r="S20227" s="275"/>
      <c r="T20227" s="274"/>
      <c r="W20227" s="276"/>
    </row>
    <row r="20228" spans="19:23">
      <c r="S20228" s="275"/>
      <c r="T20228" s="274"/>
      <c r="W20228" s="276"/>
    </row>
    <row r="20229" spans="19:23">
      <c r="S20229" s="275"/>
      <c r="T20229" s="274"/>
      <c r="W20229" s="276"/>
    </row>
    <row r="20230" spans="19:23">
      <c r="S20230" s="275"/>
      <c r="T20230" s="274"/>
      <c r="W20230" s="276"/>
    </row>
    <row r="20231" spans="19:23">
      <c r="S20231" s="275"/>
      <c r="T20231" s="274"/>
      <c r="W20231" s="276"/>
    </row>
    <row r="20232" spans="19:23">
      <c r="S20232" s="275"/>
      <c r="T20232" s="274"/>
      <c r="W20232" s="276"/>
    </row>
    <row r="20233" spans="19:23">
      <c r="S20233" s="275"/>
      <c r="T20233" s="274"/>
      <c r="W20233" s="276"/>
    </row>
    <row r="20234" spans="19:23">
      <c r="S20234" s="275"/>
      <c r="T20234" s="274"/>
      <c r="W20234" s="276"/>
    </row>
    <row r="20235" spans="19:23">
      <c r="S20235" s="275"/>
      <c r="T20235" s="274"/>
      <c r="W20235" s="276"/>
    </row>
    <row r="20236" spans="19:23">
      <c r="S20236" s="275"/>
      <c r="T20236" s="274"/>
      <c r="W20236" s="276"/>
    </row>
    <row r="20237" spans="19:23">
      <c r="S20237" s="275"/>
      <c r="T20237" s="274"/>
      <c r="W20237" s="276"/>
    </row>
    <row r="20238" spans="19:23">
      <c r="S20238" s="275"/>
      <c r="T20238" s="274"/>
      <c r="W20238" s="276"/>
    </row>
    <row r="20239" spans="19:23">
      <c r="S20239" s="275"/>
      <c r="T20239" s="274"/>
      <c r="W20239" s="276"/>
    </row>
    <row r="20240" spans="19:23">
      <c r="S20240" s="275"/>
      <c r="T20240" s="274"/>
      <c r="W20240" s="276"/>
    </row>
    <row r="20241" spans="19:23">
      <c r="S20241" s="275"/>
      <c r="T20241" s="274"/>
      <c r="W20241" s="276"/>
    </row>
    <row r="20242" spans="19:23">
      <c r="S20242" s="275"/>
      <c r="T20242" s="274"/>
      <c r="W20242" s="276"/>
    </row>
    <row r="20243" spans="19:23">
      <c r="S20243" s="275"/>
      <c r="T20243" s="274"/>
      <c r="W20243" s="276"/>
    </row>
    <row r="20244" spans="19:23">
      <c r="S20244" s="275"/>
      <c r="T20244" s="274"/>
      <c r="W20244" s="276"/>
    </row>
    <row r="20245" spans="19:23">
      <c r="S20245" s="275"/>
      <c r="T20245" s="274"/>
      <c r="W20245" s="276"/>
    </row>
    <row r="20246" spans="19:23">
      <c r="S20246" s="275"/>
      <c r="T20246" s="274"/>
      <c r="W20246" s="276"/>
    </row>
    <row r="20247" spans="19:23">
      <c r="S20247" s="275"/>
      <c r="T20247" s="274"/>
      <c r="W20247" s="276"/>
    </row>
    <row r="20248" spans="19:23">
      <c r="S20248" s="275"/>
      <c r="T20248" s="274"/>
      <c r="W20248" s="276"/>
    </row>
    <row r="20249" spans="19:23">
      <c r="S20249" s="275"/>
      <c r="T20249" s="274"/>
      <c r="W20249" s="276"/>
    </row>
    <row r="20250" spans="19:23">
      <c r="S20250" s="275"/>
      <c r="T20250" s="274"/>
      <c r="W20250" s="276"/>
    </row>
    <row r="20251" spans="19:23">
      <c r="S20251" s="275"/>
      <c r="T20251" s="274"/>
      <c r="W20251" s="276"/>
    </row>
    <row r="20252" spans="19:23">
      <c r="S20252" s="275"/>
      <c r="T20252" s="274"/>
      <c r="W20252" s="276"/>
    </row>
    <row r="20253" spans="19:23">
      <c r="S20253" s="275"/>
      <c r="T20253" s="274"/>
      <c r="W20253" s="276"/>
    </row>
    <row r="20254" spans="19:23">
      <c r="S20254" s="275"/>
      <c r="T20254" s="274"/>
      <c r="W20254" s="276"/>
    </row>
    <row r="20255" spans="19:23">
      <c r="S20255" s="275"/>
      <c r="T20255" s="274"/>
      <c r="W20255" s="276"/>
    </row>
    <row r="20256" spans="19:23">
      <c r="S20256" s="275"/>
      <c r="T20256" s="274"/>
      <c r="W20256" s="276"/>
    </row>
    <row r="20257" spans="19:23">
      <c r="S20257" s="275"/>
      <c r="T20257" s="274"/>
      <c r="W20257" s="276"/>
    </row>
    <row r="20258" spans="19:23">
      <c r="S20258" s="275"/>
      <c r="T20258" s="274"/>
      <c r="W20258" s="276"/>
    </row>
    <row r="20259" spans="19:23">
      <c r="S20259" s="275"/>
      <c r="T20259" s="274"/>
      <c r="W20259" s="276"/>
    </row>
    <row r="20260" spans="19:23">
      <c r="S20260" s="275"/>
      <c r="T20260" s="274"/>
      <c r="W20260" s="276"/>
    </row>
    <row r="20261" spans="19:23">
      <c r="S20261" s="275"/>
      <c r="T20261" s="274"/>
      <c r="W20261" s="276"/>
    </row>
    <row r="20262" spans="19:23">
      <c r="S20262" s="275"/>
      <c r="T20262" s="274"/>
      <c r="W20262" s="276"/>
    </row>
    <row r="20263" spans="19:23">
      <c r="S20263" s="275"/>
      <c r="T20263" s="274"/>
      <c r="W20263" s="276"/>
    </row>
    <row r="20264" spans="19:23">
      <c r="S20264" s="275"/>
      <c r="T20264" s="274"/>
      <c r="W20264" s="276"/>
    </row>
    <row r="20265" spans="19:23">
      <c r="S20265" s="275"/>
      <c r="T20265" s="274"/>
      <c r="W20265" s="276"/>
    </row>
    <row r="20266" spans="19:23">
      <c r="S20266" s="275"/>
      <c r="T20266" s="274"/>
      <c r="W20266" s="276"/>
    </row>
    <row r="20267" spans="19:23">
      <c r="S20267" s="275"/>
      <c r="T20267" s="274"/>
      <c r="W20267" s="276"/>
    </row>
    <row r="20268" spans="19:23">
      <c r="S20268" s="275"/>
      <c r="T20268" s="274"/>
      <c r="W20268" s="276"/>
    </row>
    <row r="20269" spans="19:23">
      <c r="S20269" s="275"/>
      <c r="T20269" s="274"/>
      <c r="W20269" s="276"/>
    </row>
    <row r="20270" spans="19:23">
      <c r="S20270" s="275"/>
      <c r="T20270" s="274"/>
      <c r="W20270" s="276"/>
    </row>
    <row r="20271" spans="19:23">
      <c r="S20271" s="275"/>
      <c r="T20271" s="274"/>
      <c r="W20271" s="276"/>
    </row>
    <row r="20272" spans="19:23">
      <c r="S20272" s="275"/>
      <c r="T20272" s="274"/>
      <c r="W20272" s="276"/>
    </row>
    <row r="20273" spans="19:23">
      <c r="S20273" s="275"/>
      <c r="T20273" s="274"/>
      <c r="W20273" s="276"/>
    </row>
    <row r="20274" spans="19:23">
      <c r="S20274" s="275"/>
      <c r="T20274" s="274"/>
      <c r="W20274" s="276"/>
    </row>
    <row r="20275" spans="19:23">
      <c r="S20275" s="275"/>
      <c r="T20275" s="274"/>
      <c r="W20275" s="276"/>
    </row>
    <row r="20276" spans="19:23">
      <c r="S20276" s="275"/>
      <c r="T20276" s="274"/>
      <c r="W20276" s="276"/>
    </row>
    <row r="20277" spans="19:23">
      <c r="S20277" s="275"/>
      <c r="T20277" s="274"/>
      <c r="W20277" s="276"/>
    </row>
    <row r="20278" spans="19:23">
      <c r="S20278" s="275"/>
      <c r="T20278" s="274"/>
      <c r="W20278" s="276"/>
    </row>
    <row r="20279" spans="19:23">
      <c r="S20279" s="275"/>
      <c r="T20279" s="274"/>
      <c r="W20279" s="276"/>
    </row>
    <row r="20280" spans="19:23">
      <c r="S20280" s="275"/>
      <c r="T20280" s="274"/>
      <c r="W20280" s="276"/>
    </row>
    <row r="20281" spans="19:23">
      <c r="S20281" s="275"/>
      <c r="T20281" s="274"/>
      <c r="W20281" s="276"/>
    </row>
    <row r="20282" spans="19:23">
      <c r="S20282" s="275"/>
      <c r="T20282" s="274"/>
      <c r="W20282" s="276"/>
    </row>
    <row r="20283" spans="19:23">
      <c r="S20283" s="275"/>
      <c r="T20283" s="274"/>
      <c r="W20283" s="276"/>
    </row>
    <row r="20284" spans="19:23">
      <c r="S20284" s="275"/>
      <c r="T20284" s="274"/>
      <c r="W20284" s="276"/>
    </row>
    <row r="20285" spans="19:23">
      <c r="S20285" s="275"/>
      <c r="T20285" s="274"/>
      <c r="W20285" s="276"/>
    </row>
    <row r="20286" spans="19:23">
      <c r="S20286" s="275"/>
      <c r="T20286" s="274"/>
      <c r="W20286" s="276"/>
    </row>
    <row r="20287" spans="19:23">
      <c r="S20287" s="275"/>
      <c r="T20287" s="274"/>
      <c r="W20287" s="276"/>
    </row>
    <row r="20288" spans="19:23">
      <c r="S20288" s="275"/>
      <c r="T20288" s="274"/>
      <c r="W20288" s="276"/>
    </row>
    <row r="20289" spans="19:23">
      <c r="S20289" s="275"/>
      <c r="T20289" s="274"/>
      <c r="W20289" s="276"/>
    </row>
    <row r="20290" spans="19:23">
      <c r="S20290" s="275"/>
      <c r="T20290" s="274"/>
      <c r="W20290" s="276"/>
    </row>
    <row r="20291" spans="19:23">
      <c r="S20291" s="275"/>
      <c r="T20291" s="274"/>
      <c r="W20291" s="276"/>
    </row>
    <row r="20292" spans="19:23">
      <c r="S20292" s="275"/>
      <c r="T20292" s="274"/>
      <c r="W20292" s="276"/>
    </row>
    <row r="20293" spans="19:23">
      <c r="S20293" s="275"/>
      <c r="T20293" s="274"/>
      <c r="W20293" s="276"/>
    </row>
    <row r="20294" spans="19:23">
      <c r="S20294" s="275"/>
      <c r="T20294" s="274"/>
      <c r="W20294" s="276"/>
    </row>
    <row r="20295" spans="19:23">
      <c r="S20295" s="275"/>
      <c r="T20295" s="274"/>
      <c r="W20295" s="276"/>
    </row>
    <row r="20296" spans="19:23">
      <c r="S20296" s="275"/>
      <c r="T20296" s="274"/>
      <c r="W20296" s="276"/>
    </row>
    <row r="20297" spans="19:23">
      <c r="S20297" s="275"/>
      <c r="T20297" s="274"/>
      <c r="W20297" s="276"/>
    </row>
    <row r="20298" spans="19:23">
      <c r="S20298" s="275"/>
      <c r="T20298" s="274"/>
      <c r="W20298" s="276"/>
    </row>
    <row r="20299" spans="19:23">
      <c r="S20299" s="275"/>
      <c r="T20299" s="274"/>
      <c r="W20299" s="276"/>
    </row>
    <row r="20300" spans="19:23">
      <c r="S20300" s="275"/>
      <c r="T20300" s="274"/>
      <c r="W20300" s="276"/>
    </row>
    <row r="20301" spans="19:23">
      <c r="S20301" s="275"/>
      <c r="T20301" s="274"/>
      <c r="W20301" s="276"/>
    </row>
    <row r="20302" spans="19:23">
      <c r="S20302" s="275"/>
      <c r="T20302" s="274"/>
      <c r="W20302" s="276"/>
    </row>
    <row r="20303" spans="19:23">
      <c r="S20303" s="275"/>
      <c r="T20303" s="274"/>
      <c r="W20303" s="276"/>
    </row>
    <row r="20304" spans="19:23">
      <c r="S20304" s="275"/>
      <c r="T20304" s="274"/>
      <c r="W20304" s="276"/>
    </row>
    <row r="20305" spans="19:23">
      <c r="S20305" s="275"/>
      <c r="T20305" s="274"/>
      <c r="W20305" s="276"/>
    </row>
    <row r="20306" spans="19:23">
      <c r="S20306" s="275"/>
      <c r="T20306" s="274"/>
      <c r="W20306" s="276"/>
    </row>
    <row r="20307" spans="19:23">
      <c r="S20307" s="275"/>
      <c r="T20307" s="274"/>
      <c r="W20307" s="276"/>
    </row>
    <row r="20308" spans="19:23">
      <c r="S20308" s="275"/>
      <c r="T20308" s="274"/>
      <c r="W20308" s="276"/>
    </row>
    <row r="20309" spans="19:23">
      <c r="S20309" s="275"/>
      <c r="T20309" s="274"/>
      <c r="W20309" s="276"/>
    </row>
    <row r="20310" spans="19:23">
      <c r="S20310" s="275"/>
      <c r="T20310" s="274"/>
      <c r="W20310" s="276"/>
    </row>
    <row r="20311" spans="19:23">
      <c r="S20311" s="275"/>
      <c r="T20311" s="274"/>
      <c r="W20311" s="276"/>
    </row>
    <row r="20312" spans="19:23">
      <c r="S20312" s="275"/>
      <c r="T20312" s="274"/>
      <c r="W20312" s="276"/>
    </row>
    <row r="20313" spans="19:23">
      <c r="S20313" s="275"/>
      <c r="T20313" s="274"/>
      <c r="W20313" s="276"/>
    </row>
    <row r="20314" spans="19:23">
      <c r="S20314" s="275"/>
      <c r="T20314" s="274"/>
      <c r="W20314" s="276"/>
    </row>
    <row r="20315" spans="19:23">
      <c r="S20315" s="275"/>
      <c r="T20315" s="274"/>
      <c r="W20315" s="276"/>
    </row>
    <row r="20316" spans="19:23">
      <c r="S20316" s="275"/>
      <c r="T20316" s="274"/>
      <c r="W20316" s="276"/>
    </row>
    <row r="20317" spans="19:23">
      <c r="S20317" s="275"/>
      <c r="T20317" s="274"/>
      <c r="W20317" s="276"/>
    </row>
    <row r="20318" spans="19:23">
      <c r="S20318" s="275"/>
      <c r="T20318" s="274"/>
      <c r="W20318" s="276"/>
    </row>
    <row r="20319" spans="19:23">
      <c r="S20319" s="275"/>
      <c r="T20319" s="274"/>
      <c r="W20319" s="276"/>
    </row>
    <row r="20320" spans="19:23">
      <c r="S20320" s="275"/>
      <c r="T20320" s="274"/>
      <c r="W20320" s="276"/>
    </row>
    <row r="20321" spans="19:23">
      <c r="S20321" s="275"/>
      <c r="T20321" s="274"/>
      <c r="W20321" s="276"/>
    </row>
    <row r="20322" spans="19:23">
      <c r="S20322" s="275"/>
      <c r="T20322" s="274"/>
      <c r="W20322" s="276"/>
    </row>
    <row r="20323" spans="19:23">
      <c r="S20323" s="275"/>
      <c r="T20323" s="274"/>
      <c r="W20323" s="276"/>
    </row>
    <row r="20324" spans="19:23">
      <c r="S20324" s="275"/>
      <c r="T20324" s="274"/>
      <c r="W20324" s="276"/>
    </row>
    <row r="20325" spans="19:23">
      <c r="S20325" s="275"/>
      <c r="T20325" s="274"/>
      <c r="W20325" s="276"/>
    </row>
    <row r="20326" spans="19:23">
      <c r="S20326" s="275"/>
      <c r="T20326" s="274"/>
      <c r="W20326" s="276"/>
    </row>
    <row r="20327" spans="19:23">
      <c r="S20327" s="275"/>
      <c r="T20327" s="274"/>
      <c r="W20327" s="276"/>
    </row>
    <row r="20328" spans="19:23">
      <c r="S20328" s="275"/>
      <c r="T20328" s="274"/>
      <c r="W20328" s="276"/>
    </row>
    <row r="20329" spans="19:23">
      <c r="S20329" s="275"/>
      <c r="T20329" s="274"/>
      <c r="W20329" s="276"/>
    </row>
    <row r="20330" spans="19:23">
      <c r="S20330" s="275"/>
      <c r="T20330" s="274"/>
      <c r="W20330" s="276"/>
    </row>
    <row r="20331" spans="19:23">
      <c r="S20331" s="275"/>
      <c r="T20331" s="274"/>
      <c r="W20331" s="276"/>
    </row>
    <row r="20332" spans="19:23">
      <c r="S20332" s="275"/>
      <c r="T20332" s="274"/>
      <c r="W20332" s="276"/>
    </row>
    <row r="20333" spans="19:23">
      <c r="S20333" s="275"/>
      <c r="T20333" s="274"/>
      <c r="W20333" s="276"/>
    </row>
    <row r="20334" spans="19:23">
      <c r="S20334" s="275"/>
      <c r="T20334" s="274"/>
      <c r="W20334" s="276"/>
    </row>
    <row r="20335" spans="19:23">
      <c r="S20335" s="275"/>
      <c r="T20335" s="274"/>
      <c r="W20335" s="276"/>
    </row>
    <row r="20336" spans="19:23">
      <c r="S20336" s="275"/>
      <c r="T20336" s="274"/>
      <c r="W20336" s="276"/>
    </row>
    <row r="20337" spans="19:23">
      <c r="S20337" s="275"/>
      <c r="T20337" s="274"/>
      <c r="W20337" s="276"/>
    </row>
    <row r="20338" spans="19:23">
      <c r="S20338" s="275"/>
      <c r="T20338" s="274"/>
      <c r="W20338" s="276"/>
    </row>
    <row r="20339" spans="19:23">
      <c r="S20339" s="275"/>
      <c r="T20339" s="274"/>
      <c r="W20339" s="276"/>
    </row>
    <row r="20340" spans="19:23">
      <c r="S20340" s="275"/>
      <c r="T20340" s="274"/>
      <c r="W20340" s="276"/>
    </row>
    <row r="20341" spans="19:23">
      <c r="S20341" s="275"/>
      <c r="T20341" s="274"/>
      <c r="W20341" s="276"/>
    </row>
    <row r="20342" spans="19:23">
      <c r="S20342" s="275"/>
      <c r="T20342" s="274"/>
      <c r="W20342" s="276"/>
    </row>
    <row r="20343" spans="19:23">
      <c r="S20343" s="275"/>
      <c r="T20343" s="274"/>
      <c r="W20343" s="276"/>
    </row>
    <row r="20344" spans="19:23">
      <c r="S20344" s="275"/>
      <c r="T20344" s="274"/>
      <c r="W20344" s="276"/>
    </row>
    <row r="20345" spans="19:23">
      <c r="S20345" s="275"/>
      <c r="T20345" s="274"/>
      <c r="W20345" s="276"/>
    </row>
    <row r="20346" spans="19:23">
      <c r="S20346" s="275"/>
      <c r="T20346" s="274"/>
      <c r="W20346" s="276"/>
    </row>
    <row r="20347" spans="19:23">
      <c r="S20347" s="275"/>
      <c r="T20347" s="274"/>
      <c r="W20347" s="276"/>
    </row>
    <row r="20348" spans="19:23">
      <c r="S20348" s="275"/>
      <c r="T20348" s="274"/>
      <c r="W20348" s="276"/>
    </row>
    <row r="20349" spans="19:23">
      <c r="S20349" s="275"/>
      <c r="T20349" s="274"/>
      <c r="W20349" s="276"/>
    </row>
    <row r="20350" spans="19:23">
      <c r="S20350" s="275"/>
      <c r="T20350" s="274"/>
      <c r="W20350" s="276"/>
    </row>
    <row r="20351" spans="19:23">
      <c r="S20351" s="275"/>
      <c r="T20351" s="274"/>
      <c r="W20351" s="276"/>
    </row>
    <row r="20352" spans="19:23">
      <c r="S20352" s="275"/>
      <c r="T20352" s="274"/>
      <c r="W20352" s="276"/>
    </row>
    <row r="20353" spans="19:23">
      <c r="S20353" s="275"/>
      <c r="T20353" s="274"/>
      <c r="W20353" s="276"/>
    </row>
    <row r="20354" spans="19:23">
      <c r="S20354" s="275"/>
      <c r="T20354" s="274"/>
      <c r="W20354" s="276"/>
    </row>
    <row r="20355" spans="19:23">
      <c r="S20355" s="275"/>
      <c r="T20355" s="274"/>
      <c r="W20355" s="276"/>
    </row>
    <row r="20356" spans="19:23">
      <c r="S20356" s="275"/>
      <c r="T20356" s="274"/>
      <c r="W20356" s="276"/>
    </row>
    <row r="20357" spans="19:23">
      <c r="S20357" s="275"/>
      <c r="T20357" s="274"/>
      <c r="W20357" s="276"/>
    </row>
    <row r="20358" spans="19:23">
      <c r="S20358" s="275"/>
      <c r="T20358" s="274"/>
      <c r="W20358" s="276"/>
    </row>
    <row r="20359" spans="19:23">
      <c r="S20359" s="275"/>
      <c r="T20359" s="274"/>
      <c r="W20359" s="276"/>
    </row>
    <row r="20360" spans="19:23">
      <c r="S20360" s="275"/>
      <c r="T20360" s="274"/>
      <c r="W20360" s="276"/>
    </row>
    <row r="20361" spans="19:23">
      <c r="S20361" s="275"/>
      <c r="T20361" s="274"/>
      <c r="W20361" s="276"/>
    </row>
    <row r="20362" spans="19:23">
      <c r="S20362" s="275"/>
      <c r="T20362" s="274"/>
      <c r="W20362" s="276"/>
    </row>
    <row r="20363" spans="19:23">
      <c r="S20363" s="275"/>
      <c r="T20363" s="274"/>
      <c r="W20363" s="276"/>
    </row>
    <row r="20364" spans="19:23">
      <c r="S20364" s="275"/>
      <c r="T20364" s="274"/>
      <c r="W20364" s="276"/>
    </row>
    <row r="20365" spans="19:23">
      <c r="S20365" s="275"/>
      <c r="T20365" s="274"/>
      <c r="W20365" s="276"/>
    </row>
    <row r="20366" spans="19:23">
      <c r="S20366" s="275"/>
      <c r="T20366" s="274"/>
      <c r="W20366" s="276"/>
    </row>
    <row r="20367" spans="19:23">
      <c r="S20367" s="275"/>
      <c r="T20367" s="274"/>
      <c r="W20367" s="276"/>
    </row>
    <row r="20368" spans="19:23">
      <c r="S20368" s="275"/>
      <c r="T20368" s="274"/>
      <c r="W20368" s="276"/>
    </row>
    <row r="20369" spans="19:23">
      <c r="S20369" s="275"/>
      <c r="T20369" s="274"/>
      <c r="W20369" s="276"/>
    </row>
    <row r="20370" spans="19:23">
      <c r="S20370" s="275"/>
      <c r="T20370" s="274"/>
      <c r="W20370" s="276"/>
    </row>
    <row r="20371" spans="19:23">
      <c r="S20371" s="275"/>
      <c r="T20371" s="274"/>
      <c r="W20371" s="276"/>
    </row>
    <row r="20372" spans="19:23">
      <c r="S20372" s="275"/>
      <c r="T20372" s="274"/>
      <c r="W20372" s="276"/>
    </row>
    <row r="20373" spans="19:23">
      <c r="S20373" s="275"/>
      <c r="T20373" s="274"/>
      <c r="W20373" s="276"/>
    </row>
    <row r="20374" spans="19:23">
      <c r="S20374" s="275"/>
      <c r="T20374" s="274"/>
      <c r="W20374" s="276"/>
    </row>
    <row r="20375" spans="19:23">
      <c r="S20375" s="275"/>
      <c r="T20375" s="274"/>
      <c r="W20375" s="276"/>
    </row>
    <row r="20376" spans="19:23">
      <c r="S20376" s="275"/>
      <c r="T20376" s="274"/>
      <c r="W20376" s="276"/>
    </row>
    <row r="20377" spans="19:23">
      <c r="S20377" s="275"/>
      <c r="T20377" s="274"/>
      <c r="W20377" s="276"/>
    </row>
    <row r="20378" spans="19:23">
      <c r="S20378" s="275"/>
      <c r="T20378" s="274"/>
      <c r="W20378" s="276"/>
    </row>
    <row r="20379" spans="19:23">
      <c r="S20379" s="275"/>
      <c r="T20379" s="274"/>
      <c r="W20379" s="276"/>
    </row>
    <row r="20380" spans="19:23">
      <c r="S20380" s="275"/>
      <c r="T20380" s="274"/>
      <c r="W20380" s="276"/>
    </row>
    <row r="20381" spans="19:23">
      <c r="S20381" s="275"/>
      <c r="T20381" s="274"/>
      <c r="W20381" s="276"/>
    </row>
    <row r="20382" spans="19:23">
      <c r="S20382" s="275"/>
      <c r="T20382" s="274"/>
      <c r="W20382" s="276"/>
    </row>
    <row r="20383" spans="19:23">
      <c r="S20383" s="275"/>
      <c r="T20383" s="274"/>
      <c r="W20383" s="276"/>
    </row>
    <row r="20384" spans="19:23">
      <c r="S20384" s="275"/>
      <c r="T20384" s="274"/>
      <c r="W20384" s="276"/>
    </row>
    <row r="20385" spans="19:23">
      <c r="S20385" s="275"/>
      <c r="T20385" s="274"/>
      <c r="W20385" s="276"/>
    </row>
    <row r="20386" spans="19:23">
      <c r="S20386" s="275"/>
      <c r="T20386" s="274"/>
      <c r="W20386" s="276"/>
    </row>
    <row r="20387" spans="19:23">
      <c r="S20387" s="275"/>
      <c r="T20387" s="274"/>
      <c r="W20387" s="276"/>
    </row>
    <row r="20388" spans="19:23">
      <c r="S20388" s="275"/>
      <c r="T20388" s="274"/>
      <c r="W20388" s="276"/>
    </row>
    <row r="20389" spans="19:23">
      <c r="S20389" s="275"/>
      <c r="T20389" s="274"/>
      <c r="W20389" s="276"/>
    </row>
    <row r="20390" spans="19:23">
      <c r="S20390" s="275"/>
      <c r="T20390" s="274"/>
      <c r="W20390" s="276"/>
    </row>
    <row r="20391" spans="19:23">
      <c r="S20391" s="275"/>
      <c r="T20391" s="274"/>
      <c r="W20391" s="276"/>
    </row>
    <row r="20392" spans="19:23">
      <c r="S20392" s="275"/>
      <c r="T20392" s="274"/>
      <c r="W20392" s="276"/>
    </row>
    <row r="20393" spans="19:23">
      <c r="S20393" s="275"/>
      <c r="T20393" s="274"/>
      <c r="W20393" s="276"/>
    </row>
    <row r="20394" spans="19:23">
      <c r="S20394" s="275"/>
      <c r="T20394" s="274"/>
      <c r="W20394" s="276"/>
    </row>
    <row r="20395" spans="19:23">
      <c r="S20395" s="275"/>
      <c r="T20395" s="274"/>
      <c r="W20395" s="276"/>
    </row>
    <row r="20396" spans="19:23">
      <c r="S20396" s="275"/>
      <c r="T20396" s="274"/>
      <c r="W20396" s="276"/>
    </row>
    <row r="20397" spans="19:23">
      <c r="S20397" s="275"/>
      <c r="T20397" s="274"/>
      <c r="W20397" s="276"/>
    </row>
    <row r="20398" spans="19:23">
      <c r="S20398" s="275"/>
      <c r="T20398" s="274"/>
      <c r="W20398" s="276"/>
    </row>
    <row r="20399" spans="19:23">
      <c r="S20399" s="275"/>
      <c r="T20399" s="274"/>
      <c r="W20399" s="276"/>
    </row>
    <row r="20400" spans="19:23">
      <c r="S20400" s="275"/>
      <c r="T20400" s="274"/>
      <c r="W20400" s="276"/>
    </row>
    <row r="20401" spans="19:23">
      <c r="S20401" s="275"/>
      <c r="T20401" s="274"/>
      <c r="W20401" s="276"/>
    </row>
    <row r="20402" spans="19:23">
      <c r="S20402" s="275"/>
      <c r="T20402" s="274"/>
      <c r="W20402" s="276"/>
    </row>
    <row r="20403" spans="19:23">
      <c r="S20403" s="275"/>
      <c r="T20403" s="274"/>
      <c r="W20403" s="276"/>
    </row>
    <row r="20404" spans="19:23">
      <c r="S20404" s="275"/>
      <c r="T20404" s="274"/>
      <c r="W20404" s="276"/>
    </row>
    <row r="20405" spans="19:23">
      <c r="S20405" s="275"/>
      <c r="T20405" s="274"/>
      <c r="W20405" s="276"/>
    </row>
    <row r="20406" spans="19:23">
      <c r="S20406" s="275"/>
      <c r="T20406" s="274"/>
      <c r="W20406" s="276"/>
    </row>
    <row r="20407" spans="19:23">
      <c r="S20407" s="275"/>
      <c r="T20407" s="274"/>
      <c r="W20407" s="276"/>
    </row>
    <row r="20408" spans="19:23">
      <c r="S20408" s="275"/>
      <c r="T20408" s="274"/>
      <c r="W20408" s="276"/>
    </row>
    <row r="20409" spans="19:23">
      <c r="S20409" s="275"/>
      <c r="T20409" s="274"/>
      <c r="W20409" s="276"/>
    </row>
    <row r="20410" spans="19:23">
      <c r="S20410" s="275"/>
      <c r="T20410" s="274"/>
      <c r="W20410" s="276"/>
    </row>
    <row r="20411" spans="19:23">
      <c r="S20411" s="275"/>
      <c r="T20411" s="274"/>
      <c r="W20411" s="276"/>
    </row>
    <row r="20412" spans="19:23">
      <c r="S20412" s="275"/>
      <c r="T20412" s="274"/>
      <c r="W20412" s="276"/>
    </row>
    <row r="20413" spans="19:23">
      <c r="S20413" s="275"/>
      <c r="T20413" s="274"/>
      <c r="W20413" s="276"/>
    </row>
    <row r="20414" spans="19:23">
      <c r="S20414" s="275"/>
      <c r="T20414" s="274"/>
      <c r="W20414" s="276"/>
    </row>
    <row r="20415" spans="19:23">
      <c r="S20415" s="275"/>
      <c r="T20415" s="274"/>
      <c r="W20415" s="276"/>
    </row>
    <row r="20416" spans="19:23">
      <c r="S20416" s="275"/>
      <c r="T20416" s="274"/>
      <c r="W20416" s="276"/>
    </row>
    <row r="20417" spans="19:23">
      <c r="S20417" s="275"/>
      <c r="T20417" s="274"/>
      <c r="W20417" s="276"/>
    </row>
    <row r="20418" spans="19:23">
      <c r="S20418" s="275"/>
      <c r="T20418" s="274"/>
      <c r="W20418" s="276"/>
    </row>
    <row r="20419" spans="19:23">
      <c r="S20419" s="275"/>
      <c r="T20419" s="274"/>
      <c r="W20419" s="276"/>
    </row>
    <row r="20420" spans="19:23">
      <c r="S20420" s="275"/>
      <c r="T20420" s="274"/>
      <c r="W20420" s="276"/>
    </row>
    <row r="20421" spans="19:23">
      <c r="S20421" s="275"/>
      <c r="T20421" s="274"/>
      <c r="W20421" s="276"/>
    </row>
    <row r="20422" spans="19:23">
      <c r="S20422" s="275"/>
      <c r="T20422" s="274"/>
      <c r="W20422" s="276"/>
    </row>
    <row r="20423" spans="19:23">
      <c r="S20423" s="275"/>
      <c r="T20423" s="274"/>
      <c r="W20423" s="276"/>
    </row>
    <row r="20424" spans="19:23">
      <c r="S20424" s="275"/>
      <c r="T20424" s="274"/>
      <c r="W20424" s="276"/>
    </row>
    <row r="20425" spans="19:23">
      <c r="S20425" s="275"/>
      <c r="T20425" s="274"/>
      <c r="W20425" s="276"/>
    </row>
    <row r="20426" spans="19:23">
      <c r="S20426" s="275"/>
      <c r="T20426" s="274"/>
      <c r="W20426" s="276"/>
    </row>
    <row r="20427" spans="19:23">
      <c r="S20427" s="275"/>
      <c r="T20427" s="274"/>
      <c r="W20427" s="276"/>
    </row>
    <row r="20428" spans="19:23">
      <c r="S20428" s="275"/>
      <c r="T20428" s="274"/>
      <c r="W20428" s="276"/>
    </row>
    <row r="20429" spans="19:23">
      <c r="S20429" s="275"/>
      <c r="T20429" s="274"/>
      <c r="W20429" s="276"/>
    </row>
    <row r="20430" spans="19:23">
      <c r="S20430" s="275"/>
      <c r="T20430" s="274"/>
      <c r="W20430" s="276"/>
    </row>
    <row r="20431" spans="19:23">
      <c r="S20431" s="275"/>
      <c r="T20431" s="274"/>
      <c r="W20431" s="276"/>
    </row>
    <row r="20432" spans="19:23">
      <c r="S20432" s="275"/>
      <c r="T20432" s="274"/>
      <c r="W20432" s="276"/>
    </row>
    <row r="20433" spans="19:23">
      <c r="S20433" s="275"/>
      <c r="T20433" s="274"/>
      <c r="W20433" s="276"/>
    </row>
    <row r="20434" spans="19:23">
      <c r="S20434" s="275"/>
      <c r="T20434" s="274"/>
      <c r="W20434" s="276"/>
    </row>
    <row r="20435" spans="19:23">
      <c r="S20435" s="275"/>
      <c r="T20435" s="274"/>
      <c r="W20435" s="276"/>
    </row>
    <row r="20436" spans="19:23">
      <c r="S20436" s="275"/>
      <c r="T20436" s="274"/>
      <c r="W20436" s="276"/>
    </row>
    <row r="20437" spans="19:23">
      <c r="S20437" s="275"/>
      <c r="T20437" s="274"/>
      <c r="W20437" s="276"/>
    </row>
    <row r="20438" spans="19:23">
      <c r="S20438" s="275"/>
      <c r="T20438" s="274"/>
      <c r="W20438" s="276"/>
    </row>
    <row r="20439" spans="19:23">
      <c r="S20439" s="275"/>
      <c r="T20439" s="274"/>
      <c r="W20439" s="276"/>
    </row>
    <row r="20440" spans="19:23">
      <c r="S20440" s="275"/>
      <c r="T20440" s="274"/>
      <c r="W20440" s="276"/>
    </row>
    <row r="20441" spans="19:23">
      <c r="S20441" s="275"/>
      <c r="T20441" s="274"/>
      <c r="W20441" s="276"/>
    </row>
    <row r="20442" spans="19:23">
      <c r="S20442" s="275"/>
      <c r="T20442" s="274"/>
      <c r="W20442" s="276"/>
    </row>
    <row r="20443" spans="19:23">
      <c r="S20443" s="275"/>
      <c r="T20443" s="274"/>
      <c r="W20443" s="276"/>
    </row>
    <row r="20444" spans="19:23">
      <c r="S20444" s="275"/>
      <c r="T20444" s="274"/>
      <c r="W20444" s="276"/>
    </row>
    <row r="20445" spans="19:23">
      <c r="S20445" s="275"/>
      <c r="T20445" s="274"/>
      <c r="W20445" s="276"/>
    </row>
    <row r="20446" spans="19:23">
      <c r="S20446" s="275"/>
      <c r="T20446" s="274"/>
      <c r="W20446" s="276"/>
    </row>
    <row r="20447" spans="19:23">
      <c r="S20447" s="275"/>
      <c r="T20447" s="274"/>
      <c r="W20447" s="276"/>
    </row>
    <row r="20448" spans="19:23">
      <c r="S20448" s="275"/>
      <c r="T20448" s="274"/>
      <c r="W20448" s="276"/>
    </row>
    <row r="20449" spans="19:23">
      <c r="S20449" s="275"/>
      <c r="T20449" s="274"/>
      <c r="W20449" s="276"/>
    </row>
    <row r="20450" spans="19:23">
      <c r="S20450" s="275"/>
      <c r="T20450" s="274"/>
      <c r="W20450" s="276"/>
    </row>
    <row r="20451" spans="19:23">
      <c r="S20451" s="275"/>
      <c r="T20451" s="274"/>
      <c r="W20451" s="276"/>
    </row>
    <row r="20452" spans="19:23">
      <c r="S20452" s="275"/>
      <c r="T20452" s="274"/>
      <c r="W20452" s="276"/>
    </row>
    <row r="20453" spans="19:23">
      <c r="S20453" s="275"/>
      <c r="T20453" s="274"/>
      <c r="W20453" s="276"/>
    </row>
    <row r="20454" spans="19:23">
      <c r="S20454" s="275"/>
      <c r="T20454" s="274"/>
      <c r="W20454" s="276"/>
    </row>
    <row r="20455" spans="19:23">
      <c r="S20455" s="275"/>
      <c r="T20455" s="274"/>
      <c r="W20455" s="276"/>
    </row>
    <row r="20456" spans="19:23">
      <c r="S20456" s="275"/>
      <c r="T20456" s="274"/>
      <c r="W20456" s="276"/>
    </row>
    <row r="20457" spans="19:23">
      <c r="S20457" s="275"/>
      <c r="T20457" s="274"/>
      <c r="W20457" s="276"/>
    </row>
    <row r="20458" spans="19:23">
      <c r="S20458" s="275"/>
      <c r="T20458" s="274"/>
      <c r="W20458" s="276"/>
    </row>
    <row r="20459" spans="19:23">
      <c r="S20459" s="275"/>
      <c r="T20459" s="274"/>
      <c r="W20459" s="276"/>
    </row>
    <row r="20460" spans="19:23">
      <c r="S20460" s="275"/>
      <c r="T20460" s="274"/>
      <c r="W20460" s="276"/>
    </row>
    <row r="20461" spans="19:23">
      <c r="S20461" s="275"/>
      <c r="T20461" s="274"/>
      <c r="W20461" s="276"/>
    </row>
    <row r="20462" spans="19:23">
      <c r="S20462" s="275"/>
      <c r="T20462" s="274"/>
      <c r="W20462" s="276"/>
    </row>
    <row r="20463" spans="19:23">
      <c r="S20463" s="275"/>
      <c r="T20463" s="274"/>
      <c r="W20463" s="276"/>
    </row>
    <row r="20464" spans="19:23">
      <c r="S20464" s="275"/>
      <c r="T20464" s="274"/>
      <c r="W20464" s="276"/>
    </row>
    <row r="20465" spans="19:23">
      <c r="S20465" s="275"/>
      <c r="T20465" s="274"/>
      <c r="W20465" s="276"/>
    </row>
    <row r="20466" spans="19:23">
      <c r="S20466" s="275"/>
      <c r="T20466" s="274"/>
      <c r="W20466" s="276"/>
    </row>
    <row r="20467" spans="19:23">
      <c r="S20467" s="275"/>
      <c r="T20467" s="274"/>
      <c r="W20467" s="276"/>
    </row>
    <row r="20468" spans="19:23">
      <c r="S20468" s="275"/>
      <c r="T20468" s="274"/>
      <c r="W20468" s="276"/>
    </row>
    <row r="20469" spans="19:23">
      <c r="S20469" s="275"/>
      <c r="T20469" s="274"/>
      <c r="W20469" s="276"/>
    </row>
    <row r="20470" spans="19:23">
      <c r="S20470" s="275"/>
      <c r="T20470" s="274"/>
      <c r="W20470" s="276"/>
    </row>
    <row r="20471" spans="19:23">
      <c r="S20471" s="275"/>
      <c r="T20471" s="274"/>
      <c r="W20471" s="276"/>
    </row>
    <row r="20472" spans="19:23">
      <c r="S20472" s="275"/>
      <c r="T20472" s="274"/>
      <c r="W20472" s="276"/>
    </row>
    <row r="20473" spans="19:23">
      <c r="S20473" s="275"/>
      <c r="T20473" s="274"/>
      <c r="W20473" s="276"/>
    </row>
    <row r="20474" spans="19:23">
      <c r="S20474" s="275"/>
      <c r="T20474" s="274"/>
      <c r="W20474" s="276"/>
    </row>
    <row r="20475" spans="19:23">
      <c r="S20475" s="275"/>
      <c r="T20475" s="274"/>
      <c r="W20475" s="276"/>
    </row>
    <row r="20476" spans="19:23">
      <c r="S20476" s="275"/>
      <c r="T20476" s="274"/>
      <c r="W20476" s="276"/>
    </row>
    <row r="20477" spans="19:23">
      <c r="S20477" s="275"/>
      <c r="T20477" s="274"/>
      <c r="W20477" s="276"/>
    </row>
    <row r="20478" spans="19:23">
      <c r="S20478" s="275"/>
      <c r="T20478" s="274"/>
      <c r="W20478" s="276"/>
    </row>
    <row r="20479" spans="19:23">
      <c r="S20479" s="275"/>
      <c r="T20479" s="274"/>
      <c r="W20479" s="276"/>
    </row>
    <row r="20480" spans="19:23">
      <c r="S20480" s="275"/>
      <c r="T20480" s="274"/>
      <c r="W20480" s="276"/>
    </row>
    <row r="20481" spans="19:23">
      <c r="S20481" s="275"/>
      <c r="T20481" s="274"/>
      <c r="W20481" s="276"/>
    </row>
    <row r="20482" spans="19:23">
      <c r="S20482" s="275"/>
      <c r="T20482" s="274"/>
      <c r="W20482" s="276"/>
    </row>
    <row r="20483" spans="19:23">
      <c r="S20483" s="275"/>
      <c r="T20483" s="274"/>
      <c r="W20483" s="276"/>
    </row>
    <row r="20484" spans="19:23">
      <c r="S20484" s="275"/>
      <c r="T20484" s="274"/>
      <c r="W20484" s="276"/>
    </row>
    <row r="20485" spans="19:23">
      <c r="S20485" s="275"/>
      <c r="T20485" s="274"/>
      <c r="W20485" s="276"/>
    </row>
    <row r="20486" spans="19:23">
      <c r="S20486" s="275"/>
      <c r="T20486" s="274"/>
      <c r="W20486" s="276"/>
    </row>
    <row r="20487" spans="19:23">
      <c r="S20487" s="275"/>
      <c r="T20487" s="274"/>
      <c r="W20487" s="276"/>
    </row>
    <row r="20488" spans="19:23">
      <c r="S20488" s="275"/>
      <c r="T20488" s="274"/>
      <c r="W20488" s="276"/>
    </row>
    <row r="20489" spans="19:23">
      <c r="S20489" s="275"/>
      <c r="T20489" s="274"/>
      <c r="W20489" s="276"/>
    </row>
    <row r="20490" spans="19:23">
      <c r="S20490" s="275"/>
      <c r="T20490" s="274"/>
      <c r="W20490" s="276"/>
    </row>
    <row r="20491" spans="19:23">
      <c r="S20491" s="275"/>
      <c r="T20491" s="274"/>
      <c r="W20491" s="276"/>
    </row>
    <row r="20492" spans="19:23">
      <c r="S20492" s="275"/>
      <c r="T20492" s="274"/>
      <c r="W20492" s="276"/>
    </row>
    <row r="20493" spans="19:23">
      <c r="S20493" s="275"/>
      <c r="T20493" s="274"/>
      <c r="W20493" s="276"/>
    </row>
    <row r="20494" spans="19:23">
      <c r="S20494" s="275"/>
      <c r="T20494" s="274"/>
      <c r="W20494" s="276"/>
    </row>
    <row r="20495" spans="19:23">
      <c r="S20495" s="275"/>
      <c r="T20495" s="274"/>
      <c r="W20495" s="276"/>
    </row>
    <row r="20496" spans="19:23">
      <c r="S20496" s="275"/>
      <c r="T20496" s="274"/>
      <c r="W20496" s="276"/>
    </row>
    <row r="20497" spans="19:23">
      <c r="S20497" s="275"/>
      <c r="T20497" s="274"/>
      <c r="W20497" s="276"/>
    </row>
    <row r="20498" spans="19:23">
      <c r="S20498" s="275"/>
      <c r="T20498" s="274"/>
      <c r="W20498" s="276"/>
    </row>
    <row r="20499" spans="19:23">
      <c r="S20499" s="275"/>
      <c r="T20499" s="274"/>
      <c r="W20499" s="276"/>
    </row>
    <row r="20500" spans="19:23">
      <c r="S20500" s="275"/>
      <c r="T20500" s="274"/>
      <c r="W20500" s="276"/>
    </row>
    <row r="20501" spans="19:23">
      <c r="S20501" s="275"/>
      <c r="T20501" s="274"/>
      <c r="W20501" s="276"/>
    </row>
    <row r="20502" spans="19:23">
      <c r="S20502" s="275"/>
      <c r="T20502" s="274"/>
      <c r="W20502" s="276"/>
    </row>
    <row r="20503" spans="19:23">
      <c r="S20503" s="275"/>
      <c r="T20503" s="274"/>
      <c r="W20503" s="276"/>
    </row>
    <row r="20504" spans="19:23">
      <c r="S20504" s="275"/>
      <c r="T20504" s="274"/>
      <c r="W20504" s="276"/>
    </row>
    <row r="20505" spans="19:23">
      <c r="S20505" s="275"/>
      <c r="T20505" s="274"/>
      <c r="W20505" s="276"/>
    </row>
    <row r="20506" spans="19:23">
      <c r="S20506" s="275"/>
      <c r="T20506" s="274"/>
      <c r="W20506" s="276"/>
    </row>
    <row r="20507" spans="19:23">
      <c r="S20507" s="275"/>
      <c r="T20507" s="274"/>
      <c r="W20507" s="276"/>
    </row>
    <row r="20508" spans="19:23">
      <c r="S20508" s="275"/>
      <c r="T20508" s="274"/>
      <c r="W20508" s="276"/>
    </row>
    <row r="20509" spans="19:23">
      <c r="S20509" s="275"/>
      <c r="T20509" s="274"/>
      <c r="W20509" s="276"/>
    </row>
    <row r="20510" spans="19:23">
      <c r="S20510" s="275"/>
      <c r="T20510" s="274"/>
      <c r="W20510" s="276"/>
    </row>
    <row r="20511" spans="19:23">
      <c r="S20511" s="275"/>
      <c r="T20511" s="274"/>
      <c r="W20511" s="276"/>
    </row>
    <row r="20512" spans="19:23">
      <c r="S20512" s="275"/>
      <c r="T20512" s="274"/>
      <c r="W20512" s="276"/>
    </row>
    <row r="20513" spans="19:23">
      <c r="S20513" s="275"/>
      <c r="T20513" s="274"/>
      <c r="W20513" s="276"/>
    </row>
    <row r="20514" spans="19:23">
      <c r="S20514" s="275"/>
      <c r="T20514" s="274"/>
      <c r="W20514" s="276"/>
    </row>
    <row r="20515" spans="19:23">
      <c r="S20515" s="275"/>
      <c r="T20515" s="274"/>
      <c r="W20515" s="276"/>
    </row>
    <row r="20516" spans="19:23">
      <c r="S20516" s="275"/>
      <c r="T20516" s="274"/>
      <c r="W20516" s="276"/>
    </row>
    <row r="20517" spans="19:23">
      <c r="S20517" s="275"/>
      <c r="T20517" s="274"/>
      <c r="W20517" s="276"/>
    </row>
    <row r="20518" spans="19:23">
      <c r="S20518" s="275"/>
      <c r="T20518" s="274"/>
      <c r="W20518" s="276"/>
    </row>
    <row r="20519" spans="19:23">
      <c r="S20519" s="275"/>
      <c r="T20519" s="274"/>
      <c r="W20519" s="276"/>
    </row>
    <row r="20520" spans="19:23">
      <c r="S20520" s="275"/>
      <c r="T20520" s="274"/>
      <c r="W20520" s="276"/>
    </row>
    <row r="20521" spans="19:23">
      <c r="S20521" s="275"/>
      <c r="T20521" s="274"/>
      <c r="W20521" s="276"/>
    </row>
    <row r="20522" spans="19:23">
      <c r="S20522" s="275"/>
      <c r="T20522" s="274"/>
      <c r="W20522" s="276"/>
    </row>
    <row r="20523" spans="19:23">
      <c r="S20523" s="275"/>
      <c r="T20523" s="274"/>
      <c r="W20523" s="276"/>
    </row>
    <row r="20524" spans="19:23">
      <c r="S20524" s="275"/>
      <c r="T20524" s="274"/>
      <c r="W20524" s="276"/>
    </row>
    <row r="20525" spans="19:23">
      <c r="S20525" s="275"/>
      <c r="T20525" s="274"/>
      <c r="W20525" s="276"/>
    </row>
    <row r="20526" spans="19:23">
      <c r="S20526" s="275"/>
      <c r="T20526" s="274"/>
      <c r="W20526" s="276"/>
    </row>
    <row r="20527" spans="19:23">
      <c r="S20527" s="275"/>
      <c r="T20527" s="274"/>
      <c r="W20527" s="276"/>
    </row>
    <row r="20528" spans="19:23">
      <c r="S20528" s="275"/>
      <c r="T20528" s="274"/>
      <c r="W20528" s="276"/>
    </row>
    <row r="20529" spans="19:23">
      <c r="S20529" s="275"/>
      <c r="T20529" s="274"/>
      <c r="W20529" s="276"/>
    </row>
    <row r="20530" spans="19:23">
      <c r="S20530" s="275"/>
      <c r="T20530" s="274"/>
      <c r="W20530" s="276"/>
    </row>
    <row r="20531" spans="19:23">
      <c r="S20531" s="275"/>
      <c r="T20531" s="274"/>
      <c r="W20531" s="276"/>
    </row>
    <row r="20532" spans="19:23">
      <c r="S20532" s="275"/>
      <c r="T20532" s="274"/>
      <c r="W20532" s="276"/>
    </row>
    <row r="20533" spans="19:23">
      <c r="S20533" s="275"/>
      <c r="T20533" s="274"/>
      <c r="W20533" s="276"/>
    </row>
    <row r="20534" spans="19:23">
      <c r="S20534" s="275"/>
      <c r="T20534" s="274"/>
      <c r="W20534" s="276"/>
    </row>
    <row r="20535" spans="19:23">
      <c r="S20535" s="275"/>
      <c r="T20535" s="274"/>
      <c r="W20535" s="276"/>
    </row>
    <row r="20536" spans="19:23">
      <c r="S20536" s="275"/>
      <c r="T20536" s="274"/>
      <c r="W20536" s="276"/>
    </row>
    <row r="20537" spans="19:23">
      <c r="S20537" s="275"/>
      <c r="T20537" s="274"/>
      <c r="W20537" s="276"/>
    </row>
    <row r="20538" spans="19:23">
      <c r="S20538" s="275"/>
      <c r="T20538" s="274"/>
      <c r="W20538" s="276"/>
    </row>
    <row r="20539" spans="19:23">
      <c r="S20539" s="275"/>
      <c r="T20539" s="274"/>
      <c r="W20539" s="276"/>
    </row>
    <row r="20540" spans="19:23">
      <c r="S20540" s="275"/>
      <c r="T20540" s="274"/>
      <c r="W20540" s="276"/>
    </row>
    <row r="20541" spans="19:23">
      <c r="S20541" s="275"/>
      <c r="T20541" s="274"/>
      <c r="W20541" s="276"/>
    </row>
    <row r="20542" spans="19:23">
      <c r="S20542" s="275"/>
      <c r="T20542" s="274"/>
      <c r="W20542" s="276"/>
    </row>
    <row r="20543" spans="19:23">
      <c r="S20543" s="275"/>
      <c r="T20543" s="274"/>
      <c r="W20543" s="276"/>
    </row>
    <row r="20544" spans="19:23">
      <c r="S20544" s="275"/>
      <c r="T20544" s="274"/>
      <c r="W20544" s="276"/>
    </row>
    <row r="20545" spans="19:23">
      <c r="S20545" s="275"/>
      <c r="T20545" s="274"/>
      <c r="W20545" s="276"/>
    </row>
    <row r="20546" spans="19:23">
      <c r="S20546" s="275"/>
      <c r="T20546" s="274"/>
      <c r="W20546" s="276"/>
    </row>
    <row r="20547" spans="19:23">
      <c r="S20547" s="275"/>
      <c r="T20547" s="274"/>
      <c r="W20547" s="276"/>
    </row>
    <row r="20548" spans="19:23">
      <c r="S20548" s="275"/>
      <c r="T20548" s="274"/>
      <c r="W20548" s="276"/>
    </row>
    <row r="20549" spans="19:23">
      <c r="S20549" s="275"/>
      <c r="T20549" s="274"/>
      <c r="W20549" s="276"/>
    </row>
    <row r="20550" spans="19:23">
      <c r="S20550" s="275"/>
      <c r="T20550" s="274"/>
      <c r="W20550" s="276"/>
    </row>
    <row r="20551" spans="19:23">
      <c r="S20551" s="275"/>
      <c r="T20551" s="274"/>
      <c r="W20551" s="276"/>
    </row>
    <row r="20552" spans="19:23">
      <c r="S20552" s="275"/>
      <c r="T20552" s="274"/>
      <c r="W20552" s="276"/>
    </row>
    <row r="20553" spans="19:23">
      <c r="S20553" s="275"/>
      <c r="T20553" s="274"/>
      <c r="W20553" s="276"/>
    </row>
    <row r="20554" spans="19:23">
      <c r="S20554" s="275"/>
      <c r="T20554" s="274"/>
      <c r="W20554" s="276"/>
    </row>
    <row r="20555" spans="19:23">
      <c r="S20555" s="275"/>
      <c r="T20555" s="274"/>
      <c r="W20555" s="276"/>
    </row>
    <row r="20556" spans="19:23">
      <c r="S20556" s="275"/>
      <c r="T20556" s="274"/>
      <c r="W20556" s="276"/>
    </row>
    <row r="20557" spans="19:23">
      <c r="S20557" s="275"/>
      <c r="T20557" s="274"/>
      <c r="W20557" s="276"/>
    </row>
    <row r="20558" spans="19:23">
      <c r="S20558" s="275"/>
      <c r="T20558" s="274"/>
      <c r="W20558" s="276"/>
    </row>
    <row r="20559" spans="19:23">
      <c r="S20559" s="275"/>
      <c r="T20559" s="274"/>
      <c r="W20559" s="276"/>
    </row>
    <row r="20560" spans="19:23">
      <c r="S20560" s="275"/>
      <c r="T20560" s="274"/>
      <c r="W20560" s="276"/>
    </row>
    <row r="20561" spans="19:23">
      <c r="S20561" s="275"/>
      <c r="T20561" s="274"/>
      <c r="W20561" s="276"/>
    </row>
    <row r="20562" spans="19:23">
      <c r="S20562" s="275"/>
      <c r="T20562" s="274"/>
      <c r="W20562" s="276"/>
    </row>
    <row r="20563" spans="19:23">
      <c r="S20563" s="275"/>
      <c r="T20563" s="274"/>
      <c r="W20563" s="276"/>
    </row>
    <row r="20564" spans="19:23">
      <c r="S20564" s="275"/>
      <c r="T20564" s="274"/>
      <c r="W20564" s="276"/>
    </row>
    <row r="20565" spans="19:23">
      <c r="S20565" s="275"/>
      <c r="T20565" s="274"/>
      <c r="W20565" s="276"/>
    </row>
    <row r="20566" spans="19:23">
      <c r="S20566" s="275"/>
      <c r="T20566" s="274"/>
      <c r="W20566" s="276"/>
    </row>
    <row r="20567" spans="19:23">
      <c r="S20567" s="275"/>
      <c r="T20567" s="274"/>
      <c r="W20567" s="276"/>
    </row>
    <row r="20568" spans="19:23">
      <c r="S20568" s="275"/>
      <c r="T20568" s="274"/>
      <c r="W20568" s="276"/>
    </row>
    <row r="20569" spans="19:23">
      <c r="S20569" s="275"/>
      <c r="T20569" s="274"/>
      <c r="W20569" s="276"/>
    </row>
    <row r="20570" spans="19:23">
      <c r="S20570" s="275"/>
      <c r="T20570" s="274"/>
      <c r="W20570" s="276"/>
    </row>
    <row r="20571" spans="19:23">
      <c r="S20571" s="275"/>
      <c r="T20571" s="274"/>
      <c r="W20571" s="276"/>
    </row>
    <row r="20572" spans="19:23">
      <c r="S20572" s="275"/>
      <c r="T20572" s="274"/>
      <c r="W20572" s="276"/>
    </row>
    <row r="20573" spans="19:23">
      <c r="S20573" s="275"/>
      <c r="T20573" s="274"/>
      <c r="W20573" s="276"/>
    </row>
    <row r="20574" spans="19:23">
      <c r="S20574" s="275"/>
      <c r="T20574" s="274"/>
      <c r="W20574" s="276"/>
    </row>
    <row r="20575" spans="19:23">
      <c r="S20575" s="275"/>
      <c r="T20575" s="274"/>
      <c r="W20575" s="276"/>
    </row>
    <row r="20576" spans="19:23">
      <c r="S20576" s="275"/>
      <c r="T20576" s="274"/>
      <c r="W20576" s="276"/>
    </row>
    <row r="20577" spans="19:23">
      <c r="S20577" s="275"/>
      <c r="T20577" s="274"/>
      <c r="W20577" s="276"/>
    </row>
    <row r="20578" spans="19:23">
      <c r="S20578" s="275"/>
      <c r="T20578" s="274"/>
      <c r="W20578" s="276"/>
    </row>
    <row r="20579" spans="19:23">
      <c r="S20579" s="275"/>
      <c r="T20579" s="274"/>
      <c r="W20579" s="276"/>
    </row>
    <row r="20580" spans="19:23">
      <c r="S20580" s="275"/>
      <c r="T20580" s="274"/>
      <c r="W20580" s="276"/>
    </row>
    <row r="20581" spans="19:23">
      <c r="S20581" s="275"/>
      <c r="T20581" s="274"/>
      <c r="W20581" s="276"/>
    </row>
    <row r="20582" spans="19:23">
      <c r="S20582" s="275"/>
      <c r="T20582" s="274"/>
      <c r="W20582" s="276"/>
    </row>
    <row r="20583" spans="19:23">
      <c r="S20583" s="275"/>
      <c r="T20583" s="274"/>
      <c r="W20583" s="276"/>
    </row>
    <row r="20584" spans="19:23">
      <c r="S20584" s="275"/>
      <c r="T20584" s="274"/>
      <c r="W20584" s="276"/>
    </row>
    <row r="20585" spans="19:23">
      <c r="S20585" s="275"/>
      <c r="T20585" s="274"/>
      <c r="W20585" s="276"/>
    </row>
    <row r="20586" spans="19:23">
      <c r="S20586" s="275"/>
      <c r="T20586" s="274"/>
      <c r="W20586" s="276"/>
    </row>
    <row r="20587" spans="19:23">
      <c r="S20587" s="275"/>
      <c r="T20587" s="274"/>
      <c r="W20587" s="276"/>
    </row>
    <row r="20588" spans="19:23">
      <c r="S20588" s="275"/>
      <c r="T20588" s="274"/>
      <c r="W20588" s="276"/>
    </row>
    <row r="20589" spans="19:23">
      <c r="S20589" s="275"/>
      <c r="T20589" s="274"/>
      <c r="W20589" s="276"/>
    </row>
    <row r="20590" spans="19:23">
      <c r="S20590" s="275"/>
      <c r="T20590" s="274"/>
      <c r="W20590" s="276"/>
    </row>
    <row r="20591" spans="19:23">
      <c r="S20591" s="275"/>
      <c r="T20591" s="274"/>
      <c r="W20591" s="276"/>
    </row>
    <row r="20592" spans="19:23">
      <c r="S20592" s="275"/>
      <c r="T20592" s="274"/>
      <c r="W20592" s="276"/>
    </row>
    <row r="20593" spans="19:23">
      <c r="S20593" s="275"/>
      <c r="T20593" s="274"/>
      <c r="W20593" s="276"/>
    </row>
    <row r="20594" spans="19:23">
      <c r="S20594" s="275"/>
      <c r="T20594" s="274"/>
      <c r="W20594" s="276"/>
    </row>
    <row r="20595" spans="19:23">
      <c r="S20595" s="275"/>
      <c r="T20595" s="274"/>
      <c r="W20595" s="276"/>
    </row>
    <row r="20596" spans="19:23">
      <c r="S20596" s="275"/>
      <c r="T20596" s="274"/>
      <c r="W20596" s="276"/>
    </row>
    <row r="20597" spans="19:23">
      <c r="S20597" s="275"/>
      <c r="T20597" s="274"/>
      <c r="W20597" s="276"/>
    </row>
    <row r="20598" spans="19:23">
      <c r="S20598" s="275"/>
      <c r="T20598" s="274"/>
      <c r="W20598" s="276"/>
    </row>
    <row r="20599" spans="19:23">
      <c r="S20599" s="275"/>
      <c r="T20599" s="274"/>
      <c r="W20599" s="276"/>
    </row>
    <row r="20600" spans="19:23">
      <c r="S20600" s="275"/>
      <c r="T20600" s="274"/>
      <c r="W20600" s="276"/>
    </row>
    <row r="20601" spans="19:23">
      <c r="S20601" s="275"/>
      <c r="T20601" s="274"/>
      <c r="W20601" s="276"/>
    </row>
    <row r="20602" spans="19:23">
      <c r="S20602" s="275"/>
      <c r="T20602" s="274"/>
      <c r="W20602" s="276"/>
    </row>
    <row r="20603" spans="19:23">
      <c r="S20603" s="275"/>
      <c r="T20603" s="274"/>
      <c r="W20603" s="276"/>
    </row>
    <row r="20604" spans="19:23">
      <c r="S20604" s="275"/>
      <c r="T20604" s="274"/>
      <c r="W20604" s="276"/>
    </row>
    <row r="20605" spans="19:23">
      <c r="S20605" s="275"/>
      <c r="T20605" s="274"/>
      <c r="W20605" s="276"/>
    </row>
    <row r="20606" spans="19:23">
      <c r="S20606" s="275"/>
      <c r="T20606" s="274"/>
      <c r="W20606" s="276"/>
    </row>
    <row r="20607" spans="19:23">
      <c r="S20607" s="275"/>
      <c r="T20607" s="274"/>
      <c r="W20607" s="276"/>
    </row>
    <row r="20608" spans="19:23">
      <c r="S20608" s="275"/>
      <c r="T20608" s="274"/>
      <c r="W20608" s="276"/>
    </row>
    <row r="20609" spans="19:23">
      <c r="S20609" s="275"/>
      <c r="T20609" s="274"/>
      <c r="W20609" s="276"/>
    </row>
    <row r="20610" spans="19:23">
      <c r="S20610" s="275"/>
      <c r="T20610" s="274"/>
      <c r="W20610" s="276"/>
    </row>
    <row r="20611" spans="19:23">
      <c r="S20611" s="275"/>
      <c r="T20611" s="274"/>
      <c r="W20611" s="276"/>
    </row>
    <row r="20612" spans="19:23">
      <c r="S20612" s="275"/>
      <c r="T20612" s="274"/>
      <c r="W20612" s="276"/>
    </row>
    <row r="20613" spans="19:23">
      <c r="S20613" s="275"/>
      <c r="T20613" s="274"/>
      <c r="W20613" s="276"/>
    </row>
    <row r="20614" spans="19:23">
      <c r="S20614" s="275"/>
      <c r="T20614" s="274"/>
      <c r="W20614" s="276"/>
    </row>
    <row r="20615" spans="19:23">
      <c r="S20615" s="275"/>
      <c r="T20615" s="274"/>
      <c r="W20615" s="276"/>
    </row>
    <row r="20616" spans="19:23">
      <c r="S20616" s="275"/>
      <c r="T20616" s="274"/>
      <c r="W20616" s="276"/>
    </row>
    <row r="20617" spans="19:23">
      <c r="S20617" s="275"/>
      <c r="T20617" s="274"/>
      <c r="W20617" s="276"/>
    </row>
    <row r="20618" spans="19:23">
      <c r="S20618" s="275"/>
      <c r="T20618" s="274"/>
      <c r="W20618" s="276"/>
    </row>
    <row r="20619" spans="19:23">
      <c r="S20619" s="275"/>
      <c r="T20619" s="274"/>
      <c r="W20619" s="276"/>
    </row>
    <row r="20620" spans="19:23">
      <c r="S20620" s="275"/>
      <c r="T20620" s="274"/>
      <c r="W20620" s="276"/>
    </row>
    <row r="20621" spans="19:23">
      <c r="S20621" s="275"/>
      <c r="T20621" s="274"/>
      <c r="W20621" s="276"/>
    </row>
    <row r="20622" spans="19:23">
      <c r="S20622" s="275"/>
      <c r="T20622" s="274"/>
      <c r="W20622" s="276"/>
    </row>
    <row r="20623" spans="19:23">
      <c r="S20623" s="275"/>
      <c r="T20623" s="274"/>
      <c r="W20623" s="276"/>
    </row>
    <row r="20624" spans="19:23">
      <c r="S20624" s="275"/>
      <c r="T20624" s="274"/>
      <c r="W20624" s="276"/>
    </row>
    <row r="20625" spans="19:23">
      <c r="S20625" s="275"/>
      <c r="T20625" s="274"/>
      <c r="W20625" s="276"/>
    </row>
    <row r="20626" spans="19:23">
      <c r="S20626" s="275"/>
      <c r="T20626" s="274"/>
      <c r="W20626" s="276"/>
    </row>
    <row r="20627" spans="19:23">
      <c r="S20627" s="275"/>
      <c r="T20627" s="274"/>
      <c r="W20627" s="276"/>
    </row>
    <row r="20628" spans="19:23">
      <c r="S20628" s="275"/>
      <c r="T20628" s="274"/>
      <c r="W20628" s="276"/>
    </row>
    <row r="20629" spans="19:23">
      <c r="S20629" s="275"/>
      <c r="T20629" s="274"/>
      <c r="W20629" s="276"/>
    </row>
    <row r="20630" spans="19:23">
      <c r="S20630" s="275"/>
      <c r="T20630" s="274"/>
      <c r="W20630" s="276"/>
    </row>
    <row r="20631" spans="19:23">
      <c r="S20631" s="275"/>
      <c r="T20631" s="274"/>
      <c r="W20631" s="276"/>
    </row>
    <row r="20632" spans="19:23">
      <c r="S20632" s="275"/>
      <c r="T20632" s="274"/>
      <c r="W20632" s="276"/>
    </row>
    <row r="20633" spans="19:23">
      <c r="S20633" s="275"/>
      <c r="T20633" s="274"/>
      <c r="W20633" s="276"/>
    </row>
    <row r="20634" spans="19:23">
      <c r="S20634" s="275"/>
      <c r="T20634" s="274"/>
      <c r="W20634" s="276"/>
    </row>
    <row r="20635" spans="19:23">
      <c r="S20635" s="275"/>
      <c r="T20635" s="274"/>
      <c r="W20635" s="276"/>
    </row>
    <row r="20636" spans="19:23">
      <c r="S20636" s="275"/>
      <c r="T20636" s="274"/>
      <c r="W20636" s="276"/>
    </row>
    <row r="20637" spans="19:23">
      <c r="S20637" s="275"/>
      <c r="T20637" s="274"/>
      <c r="W20637" s="276"/>
    </row>
    <row r="20638" spans="19:23">
      <c r="S20638" s="275"/>
      <c r="T20638" s="274"/>
      <c r="W20638" s="276"/>
    </row>
    <row r="20639" spans="19:23">
      <c r="S20639" s="275"/>
      <c r="T20639" s="274"/>
      <c r="W20639" s="276"/>
    </row>
    <row r="20640" spans="19:23">
      <c r="S20640" s="275"/>
      <c r="T20640" s="274"/>
      <c r="W20640" s="276"/>
    </row>
    <row r="20641" spans="19:23">
      <c r="S20641" s="275"/>
      <c r="T20641" s="274"/>
      <c r="W20641" s="276"/>
    </row>
    <row r="20642" spans="19:23">
      <c r="S20642" s="275"/>
      <c r="T20642" s="274"/>
      <c r="W20642" s="276"/>
    </row>
    <row r="20643" spans="19:23">
      <c r="S20643" s="275"/>
      <c r="T20643" s="274"/>
      <c r="W20643" s="276"/>
    </row>
    <row r="20644" spans="19:23">
      <c r="S20644" s="275"/>
      <c r="T20644" s="274"/>
      <c r="W20644" s="276"/>
    </row>
    <row r="20645" spans="19:23">
      <c r="S20645" s="275"/>
      <c r="T20645" s="274"/>
      <c r="W20645" s="276"/>
    </row>
    <row r="20646" spans="19:23">
      <c r="S20646" s="275"/>
      <c r="T20646" s="274"/>
      <c r="W20646" s="276"/>
    </row>
    <row r="20647" spans="19:23">
      <c r="S20647" s="275"/>
      <c r="T20647" s="274"/>
      <c r="W20647" s="276"/>
    </row>
    <row r="20648" spans="19:23">
      <c r="S20648" s="275"/>
      <c r="T20648" s="274"/>
      <c r="W20648" s="276"/>
    </row>
    <row r="20649" spans="19:23">
      <c r="S20649" s="275"/>
      <c r="T20649" s="274"/>
      <c r="W20649" s="276"/>
    </row>
    <row r="20650" spans="19:23">
      <c r="S20650" s="275"/>
      <c r="T20650" s="274"/>
      <c r="W20650" s="276"/>
    </row>
    <row r="20651" spans="19:23">
      <c r="S20651" s="275"/>
      <c r="T20651" s="274"/>
      <c r="W20651" s="276"/>
    </row>
    <row r="20652" spans="19:23">
      <c r="S20652" s="275"/>
      <c r="T20652" s="274"/>
      <c r="W20652" s="276"/>
    </row>
    <row r="20653" spans="19:23">
      <c r="S20653" s="275"/>
      <c r="T20653" s="274"/>
      <c r="W20653" s="276"/>
    </row>
    <row r="20654" spans="19:23">
      <c r="S20654" s="275"/>
      <c r="T20654" s="274"/>
      <c r="W20654" s="276"/>
    </row>
    <row r="20655" spans="19:23">
      <c r="S20655" s="275"/>
      <c r="T20655" s="274"/>
      <c r="W20655" s="276"/>
    </row>
    <row r="20656" spans="19:23">
      <c r="S20656" s="275"/>
      <c r="T20656" s="274"/>
      <c r="W20656" s="276"/>
    </row>
    <row r="20657" spans="19:23">
      <c r="S20657" s="275"/>
      <c r="T20657" s="274"/>
      <c r="W20657" s="276"/>
    </row>
    <row r="20658" spans="19:23">
      <c r="S20658" s="275"/>
      <c r="T20658" s="274"/>
      <c r="W20658" s="276"/>
    </row>
    <row r="20659" spans="19:23">
      <c r="S20659" s="275"/>
      <c r="T20659" s="274"/>
      <c r="W20659" s="276"/>
    </row>
    <row r="20660" spans="19:23">
      <c r="S20660" s="275"/>
      <c r="T20660" s="274"/>
      <c r="W20660" s="276"/>
    </row>
    <row r="20661" spans="19:23">
      <c r="S20661" s="275"/>
      <c r="T20661" s="274"/>
      <c r="W20661" s="276"/>
    </row>
    <row r="20662" spans="19:23">
      <c r="S20662" s="275"/>
      <c r="T20662" s="274"/>
      <c r="W20662" s="276"/>
    </row>
    <row r="20663" spans="19:23">
      <c r="S20663" s="275"/>
      <c r="T20663" s="274"/>
      <c r="W20663" s="276"/>
    </row>
    <row r="20664" spans="19:23">
      <c r="S20664" s="275"/>
      <c r="T20664" s="274"/>
      <c r="W20664" s="276"/>
    </row>
    <row r="20665" spans="19:23">
      <c r="S20665" s="275"/>
      <c r="T20665" s="274"/>
      <c r="W20665" s="276"/>
    </row>
    <row r="20666" spans="19:23">
      <c r="S20666" s="275"/>
      <c r="T20666" s="274"/>
      <c r="W20666" s="276"/>
    </row>
    <row r="20667" spans="19:23">
      <c r="S20667" s="275"/>
      <c r="T20667" s="274"/>
      <c r="W20667" s="276"/>
    </row>
    <row r="20668" spans="19:23">
      <c r="S20668" s="275"/>
      <c r="T20668" s="274"/>
      <c r="W20668" s="276"/>
    </row>
    <row r="20669" spans="19:23">
      <c r="S20669" s="275"/>
      <c r="T20669" s="274"/>
      <c r="W20669" s="276"/>
    </row>
    <row r="20670" spans="19:23">
      <c r="S20670" s="275"/>
      <c r="T20670" s="274"/>
      <c r="W20670" s="276"/>
    </row>
    <row r="20671" spans="19:23">
      <c r="S20671" s="275"/>
      <c r="T20671" s="274"/>
      <c r="W20671" s="276"/>
    </row>
    <row r="20672" spans="19:23">
      <c r="S20672" s="275"/>
      <c r="T20672" s="274"/>
      <c r="W20672" s="276"/>
    </row>
    <row r="20673" spans="19:23">
      <c r="S20673" s="275"/>
      <c r="T20673" s="274"/>
      <c r="W20673" s="276"/>
    </row>
    <row r="20674" spans="19:23">
      <c r="S20674" s="275"/>
      <c r="T20674" s="274"/>
      <c r="W20674" s="276"/>
    </row>
    <row r="20675" spans="19:23">
      <c r="S20675" s="275"/>
      <c r="T20675" s="274"/>
      <c r="W20675" s="276"/>
    </row>
    <row r="20676" spans="19:23">
      <c r="S20676" s="275"/>
      <c r="T20676" s="274"/>
      <c r="W20676" s="276"/>
    </row>
    <row r="20677" spans="19:23">
      <c r="S20677" s="275"/>
      <c r="T20677" s="274"/>
      <c r="W20677" s="276"/>
    </row>
    <row r="20678" spans="19:23">
      <c r="S20678" s="275"/>
      <c r="T20678" s="274"/>
      <c r="W20678" s="276"/>
    </row>
    <row r="20679" spans="19:23">
      <c r="S20679" s="275"/>
      <c r="T20679" s="274"/>
      <c r="W20679" s="276"/>
    </row>
    <row r="20680" spans="19:23">
      <c r="S20680" s="275"/>
      <c r="T20680" s="274"/>
      <c r="W20680" s="276"/>
    </row>
    <row r="20681" spans="19:23">
      <c r="S20681" s="275"/>
      <c r="T20681" s="274"/>
      <c r="W20681" s="276"/>
    </row>
    <row r="20682" spans="19:23">
      <c r="S20682" s="275"/>
      <c r="T20682" s="274"/>
      <c r="W20682" s="276"/>
    </row>
    <row r="20683" spans="19:23">
      <c r="S20683" s="275"/>
      <c r="T20683" s="274"/>
      <c r="W20683" s="276"/>
    </row>
    <row r="20684" spans="19:23">
      <c r="S20684" s="275"/>
      <c r="T20684" s="274"/>
      <c r="W20684" s="276"/>
    </row>
    <row r="20685" spans="19:23">
      <c r="S20685" s="275"/>
      <c r="T20685" s="274"/>
      <c r="W20685" s="276"/>
    </row>
    <row r="20686" spans="19:23">
      <c r="S20686" s="275"/>
      <c r="T20686" s="274"/>
      <c r="W20686" s="276"/>
    </row>
    <row r="20687" spans="19:23">
      <c r="S20687" s="275"/>
      <c r="T20687" s="274"/>
      <c r="W20687" s="276"/>
    </row>
    <row r="20688" spans="19:23">
      <c r="S20688" s="275"/>
      <c r="T20688" s="274"/>
      <c r="W20688" s="276"/>
    </row>
    <row r="20689" spans="19:23">
      <c r="S20689" s="275"/>
      <c r="T20689" s="274"/>
      <c r="W20689" s="276"/>
    </row>
    <row r="20690" spans="19:23">
      <c r="S20690" s="275"/>
      <c r="T20690" s="274"/>
      <c r="W20690" s="276"/>
    </row>
    <row r="20691" spans="19:23">
      <c r="S20691" s="275"/>
      <c r="T20691" s="274"/>
      <c r="W20691" s="276"/>
    </row>
    <row r="20692" spans="19:23">
      <c r="S20692" s="275"/>
      <c r="T20692" s="274"/>
      <c r="W20692" s="276"/>
    </row>
    <row r="20693" spans="19:23">
      <c r="S20693" s="275"/>
      <c r="T20693" s="274"/>
      <c r="W20693" s="276"/>
    </row>
    <row r="20694" spans="19:23">
      <c r="S20694" s="275"/>
      <c r="T20694" s="274"/>
      <c r="W20694" s="276"/>
    </row>
    <row r="20695" spans="19:23">
      <c r="S20695" s="275"/>
      <c r="T20695" s="274"/>
      <c r="W20695" s="276"/>
    </row>
    <row r="20696" spans="19:23">
      <c r="S20696" s="275"/>
      <c r="T20696" s="274"/>
      <c r="W20696" s="276"/>
    </row>
    <row r="20697" spans="19:23">
      <c r="S20697" s="275"/>
      <c r="T20697" s="274"/>
      <c r="W20697" s="276"/>
    </row>
    <row r="20698" spans="19:23">
      <c r="S20698" s="275"/>
      <c r="T20698" s="274"/>
      <c r="W20698" s="276"/>
    </row>
    <row r="20699" spans="19:23">
      <c r="S20699" s="275"/>
      <c r="T20699" s="274"/>
      <c r="W20699" s="276"/>
    </row>
    <row r="20700" spans="19:23">
      <c r="S20700" s="275"/>
      <c r="T20700" s="274"/>
      <c r="W20700" s="276"/>
    </row>
    <row r="20701" spans="19:23">
      <c r="S20701" s="275"/>
      <c r="T20701" s="274"/>
      <c r="W20701" s="276"/>
    </row>
    <row r="20702" spans="19:23">
      <c r="S20702" s="275"/>
      <c r="T20702" s="274"/>
      <c r="W20702" s="276"/>
    </row>
    <row r="20703" spans="19:23">
      <c r="S20703" s="275"/>
      <c r="T20703" s="274"/>
      <c r="W20703" s="276"/>
    </row>
    <row r="20704" spans="19:23">
      <c r="S20704" s="275"/>
      <c r="T20704" s="274"/>
      <c r="W20704" s="276"/>
    </row>
    <row r="20705" spans="19:23">
      <c r="S20705" s="275"/>
      <c r="T20705" s="274"/>
      <c r="W20705" s="276"/>
    </row>
    <row r="20706" spans="19:23">
      <c r="S20706" s="275"/>
      <c r="T20706" s="274"/>
      <c r="W20706" s="276"/>
    </row>
    <row r="20707" spans="19:23">
      <c r="S20707" s="275"/>
      <c r="T20707" s="274"/>
      <c r="W20707" s="276"/>
    </row>
    <row r="20708" spans="19:23">
      <c r="S20708" s="275"/>
      <c r="T20708" s="274"/>
      <c r="W20708" s="276"/>
    </row>
    <row r="20709" spans="19:23">
      <c r="S20709" s="275"/>
      <c r="T20709" s="274"/>
      <c r="W20709" s="276"/>
    </row>
    <row r="20710" spans="19:23">
      <c r="S20710" s="275"/>
      <c r="T20710" s="274"/>
      <c r="W20710" s="276"/>
    </row>
    <row r="20711" spans="19:23">
      <c r="S20711" s="275"/>
      <c r="T20711" s="274"/>
      <c r="W20711" s="276"/>
    </row>
    <row r="20712" spans="19:23">
      <c r="S20712" s="275"/>
      <c r="T20712" s="274"/>
      <c r="W20712" s="276"/>
    </row>
    <row r="20713" spans="19:23">
      <c r="S20713" s="275"/>
      <c r="T20713" s="274"/>
      <c r="W20713" s="276"/>
    </row>
    <row r="20714" spans="19:23">
      <c r="S20714" s="275"/>
      <c r="T20714" s="274"/>
      <c r="W20714" s="276"/>
    </row>
    <row r="20715" spans="19:23">
      <c r="S20715" s="275"/>
      <c r="T20715" s="274"/>
      <c r="W20715" s="276"/>
    </row>
    <row r="20716" spans="19:23">
      <c r="S20716" s="275"/>
      <c r="T20716" s="274"/>
      <c r="W20716" s="276"/>
    </row>
    <row r="20717" spans="19:23">
      <c r="S20717" s="275"/>
      <c r="T20717" s="274"/>
      <c r="W20717" s="276"/>
    </row>
    <row r="20718" spans="19:23">
      <c r="S20718" s="275"/>
      <c r="T20718" s="274"/>
      <c r="W20718" s="276"/>
    </row>
    <row r="20719" spans="19:23">
      <c r="S20719" s="275"/>
      <c r="T20719" s="274"/>
      <c r="W20719" s="276"/>
    </row>
    <row r="20720" spans="19:23">
      <c r="S20720" s="275"/>
      <c r="T20720" s="274"/>
      <c r="W20720" s="276"/>
    </row>
    <row r="20721" spans="19:23">
      <c r="S20721" s="275"/>
      <c r="T20721" s="274"/>
      <c r="W20721" s="276"/>
    </row>
    <row r="20722" spans="19:23">
      <c r="S20722" s="275"/>
      <c r="T20722" s="274"/>
      <c r="W20722" s="276"/>
    </row>
    <row r="20723" spans="19:23">
      <c r="S20723" s="275"/>
      <c r="T20723" s="274"/>
      <c r="W20723" s="276"/>
    </row>
    <row r="20724" spans="19:23">
      <c r="S20724" s="275"/>
      <c r="T20724" s="274"/>
      <c r="W20724" s="276"/>
    </row>
    <row r="20725" spans="19:23">
      <c r="S20725" s="275"/>
      <c r="T20725" s="274"/>
      <c r="W20725" s="276"/>
    </row>
    <row r="20726" spans="19:23">
      <c r="S20726" s="275"/>
      <c r="T20726" s="274"/>
      <c r="W20726" s="276"/>
    </row>
    <row r="20727" spans="19:23">
      <c r="S20727" s="275"/>
      <c r="T20727" s="274"/>
      <c r="W20727" s="276"/>
    </row>
    <row r="20728" spans="19:23">
      <c r="S20728" s="275"/>
      <c r="T20728" s="274"/>
      <c r="W20728" s="276"/>
    </row>
    <row r="20729" spans="19:23">
      <c r="S20729" s="275"/>
      <c r="T20729" s="274"/>
      <c r="W20729" s="276"/>
    </row>
    <row r="20730" spans="19:23">
      <c r="S20730" s="275"/>
      <c r="T20730" s="274"/>
      <c r="W20730" s="276"/>
    </row>
    <row r="20731" spans="19:23">
      <c r="S20731" s="275"/>
      <c r="T20731" s="274"/>
      <c r="W20731" s="276"/>
    </row>
    <row r="20732" spans="19:23">
      <c r="S20732" s="275"/>
      <c r="T20732" s="274"/>
      <c r="W20732" s="276"/>
    </row>
    <row r="20733" spans="19:23">
      <c r="S20733" s="275"/>
      <c r="T20733" s="274"/>
      <c r="W20733" s="276"/>
    </row>
    <row r="20734" spans="19:23">
      <c r="S20734" s="275"/>
      <c r="T20734" s="274"/>
      <c r="W20734" s="276"/>
    </row>
    <row r="20735" spans="19:23">
      <c r="S20735" s="275"/>
      <c r="T20735" s="274"/>
      <c r="W20735" s="276"/>
    </row>
    <row r="20736" spans="19:23">
      <c r="S20736" s="275"/>
      <c r="T20736" s="274"/>
      <c r="W20736" s="276"/>
    </row>
    <row r="20737" spans="19:23">
      <c r="S20737" s="275"/>
      <c r="T20737" s="274"/>
      <c r="W20737" s="276"/>
    </row>
    <row r="20738" spans="19:23">
      <c r="S20738" s="275"/>
      <c r="T20738" s="274"/>
      <c r="W20738" s="276"/>
    </row>
    <row r="20739" spans="19:23">
      <c r="S20739" s="275"/>
      <c r="T20739" s="274"/>
      <c r="W20739" s="276"/>
    </row>
    <row r="20740" spans="19:23">
      <c r="S20740" s="275"/>
      <c r="T20740" s="274"/>
      <c r="W20740" s="276"/>
    </row>
    <row r="20741" spans="19:23">
      <c r="S20741" s="275"/>
      <c r="T20741" s="274"/>
      <c r="W20741" s="276"/>
    </row>
    <row r="20742" spans="19:23">
      <c r="S20742" s="275"/>
      <c r="T20742" s="274"/>
      <c r="W20742" s="276"/>
    </row>
    <row r="20743" spans="19:23">
      <c r="S20743" s="275"/>
      <c r="T20743" s="274"/>
      <c r="W20743" s="276"/>
    </row>
    <row r="20744" spans="19:23">
      <c r="S20744" s="275"/>
      <c r="T20744" s="274"/>
      <c r="W20744" s="276"/>
    </row>
    <row r="20745" spans="19:23">
      <c r="S20745" s="275"/>
      <c r="T20745" s="274"/>
      <c r="W20745" s="276"/>
    </row>
    <row r="20746" spans="19:23">
      <c r="S20746" s="275"/>
      <c r="T20746" s="274"/>
      <c r="W20746" s="276"/>
    </row>
    <row r="20747" spans="19:23">
      <c r="S20747" s="275"/>
      <c r="T20747" s="274"/>
      <c r="W20747" s="276"/>
    </row>
    <row r="20748" spans="19:23">
      <c r="S20748" s="275"/>
      <c r="T20748" s="274"/>
      <c r="W20748" s="276"/>
    </row>
    <row r="20749" spans="19:23">
      <c r="S20749" s="275"/>
      <c r="T20749" s="274"/>
      <c r="W20749" s="276"/>
    </row>
    <row r="20750" spans="19:23">
      <c r="S20750" s="275"/>
      <c r="T20750" s="274"/>
      <c r="W20750" s="276"/>
    </row>
    <row r="20751" spans="19:23">
      <c r="S20751" s="275"/>
      <c r="T20751" s="274"/>
      <c r="W20751" s="276"/>
    </row>
    <row r="20752" spans="19:23">
      <c r="S20752" s="275"/>
      <c r="T20752" s="274"/>
      <c r="W20752" s="276"/>
    </row>
    <row r="20753" spans="19:23">
      <c r="S20753" s="275"/>
      <c r="T20753" s="274"/>
      <c r="W20753" s="276"/>
    </row>
    <row r="20754" spans="19:23">
      <c r="S20754" s="275"/>
      <c r="T20754" s="274"/>
      <c r="W20754" s="276"/>
    </row>
    <row r="20755" spans="19:23">
      <c r="S20755" s="275"/>
      <c r="T20755" s="274"/>
      <c r="W20755" s="276"/>
    </row>
    <row r="20756" spans="19:23">
      <c r="S20756" s="275"/>
      <c r="T20756" s="274"/>
      <c r="W20756" s="276"/>
    </row>
    <row r="20757" spans="19:23">
      <c r="S20757" s="275"/>
      <c r="T20757" s="274"/>
      <c r="W20757" s="276"/>
    </row>
    <row r="20758" spans="19:23">
      <c r="S20758" s="275"/>
      <c r="T20758" s="274"/>
      <c r="W20758" s="276"/>
    </row>
    <row r="20759" spans="19:23">
      <c r="S20759" s="275"/>
      <c r="T20759" s="274"/>
      <c r="W20759" s="276"/>
    </row>
    <row r="20760" spans="19:23">
      <c r="S20760" s="275"/>
      <c r="T20760" s="274"/>
      <c r="W20760" s="276"/>
    </row>
    <row r="20761" spans="19:23">
      <c r="S20761" s="275"/>
      <c r="T20761" s="274"/>
      <c r="W20761" s="276"/>
    </row>
    <row r="20762" spans="19:23">
      <c r="S20762" s="275"/>
      <c r="T20762" s="274"/>
      <c r="W20762" s="276"/>
    </row>
    <row r="20763" spans="19:23">
      <c r="S20763" s="275"/>
      <c r="T20763" s="274"/>
      <c r="W20763" s="276"/>
    </row>
    <row r="20764" spans="19:23">
      <c r="S20764" s="275"/>
      <c r="T20764" s="274"/>
      <c r="W20764" s="276"/>
    </row>
    <row r="20765" spans="19:23">
      <c r="S20765" s="275"/>
      <c r="T20765" s="274"/>
      <c r="W20765" s="276"/>
    </row>
    <row r="20766" spans="19:23">
      <c r="S20766" s="275"/>
      <c r="T20766" s="274"/>
      <c r="W20766" s="276"/>
    </row>
    <row r="20767" spans="19:23">
      <c r="S20767" s="275"/>
      <c r="T20767" s="274"/>
      <c r="W20767" s="276"/>
    </row>
    <row r="20768" spans="19:23">
      <c r="S20768" s="275"/>
      <c r="T20768" s="274"/>
      <c r="W20768" s="276"/>
    </row>
    <row r="20769" spans="19:23">
      <c r="S20769" s="275"/>
      <c r="T20769" s="274"/>
      <c r="W20769" s="276"/>
    </row>
    <row r="20770" spans="19:23">
      <c r="S20770" s="275"/>
      <c r="T20770" s="274"/>
      <c r="W20770" s="276"/>
    </row>
    <row r="20771" spans="19:23">
      <c r="S20771" s="275"/>
      <c r="T20771" s="274"/>
      <c r="W20771" s="276"/>
    </row>
    <row r="20772" spans="19:23">
      <c r="S20772" s="275"/>
      <c r="T20772" s="274"/>
      <c r="W20772" s="276"/>
    </row>
    <row r="20773" spans="19:23">
      <c r="S20773" s="275"/>
      <c r="T20773" s="274"/>
      <c r="W20773" s="276"/>
    </row>
    <row r="20774" spans="19:23">
      <c r="S20774" s="275"/>
      <c r="T20774" s="274"/>
      <c r="W20774" s="276"/>
    </row>
    <row r="20775" spans="19:23">
      <c r="S20775" s="275"/>
      <c r="T20775" s="274"/>
      <c r="W20775" s="276"/>
    </row>
    <row r="20776" spans="19:23">
      <c r="S20776" s="275"/>
      <c r="T20776" s="274"/>
      <c r="W20776" s="276"/>
    </row>
    <row r="20777" spans="19:23">
      <c r="S20777" s="275"/>
      <c r="T20777" s="274"/>
      <c r="W20777" s="276"/>
    </row>
    <row r="20778" spans="19:23">
      <c r="S20778" s="275"/>
      <c r="T20778" s="274"/>
      <c r="W20778" s="276"/>
    </row>
    <row r="20779" spans="19:23">
      <c r="S20779" s="275"/>
      <c r="T20779" s="274"/>
      <c r="W20779" s="276"/>
    </row>
    <row r="20780" spans="19:23">
      <c r="S20780" s="275"/>
      <c r="T20780" s="274"/>
      <c r="W20780" s="276"/>
    </row>
    <row r="20781" spans="19:23">
      <c r="S20781" s="275"/>
      <c r="T20781" s="274"/>
      <c r="W20781" s="276"/>
    </row>
    <row r="20782" spans="19:23">
      <c r="S20782" s="275"/>
      <c r="T20782" s="274"/>
      <c r="W20782" s="276"/>
    </row>
    <row r="20783" spans="19:23">
      <c r="S20783" s="275"/>
      <c r="T20783" s="274"/>
      <c r="W20783" s="276"/>
    </row>
    <row r="20784" spans="19:23">
      <c r="S20784" s="275"/>
      <c r="T20784" s="274"/>
      <c r="W20784" s="276"/>
    </row>
    <row r="20785" spans="19:23">
      <c r="S20785" s="275"/>
      <c r="T20785" s="274"/>
      <c r="W20785" s="276"/>
    </row>
    <row r="20786" spans="19:23">
      <c r="S20786" s="275"/>
      <c r="T20786" s="274"/>
      <c r="W20786" s="276"/>
    </row>
    <row r="20787" spans="19:23">
      <c r="S20787" s="275"/>
      <c r="T20787" s="274"/>
      <c r="W20787" s="276"/>
    </row>
    <row r="20788" spans="19:23">
      <c r="S20788" s="275"/>
      <c r="T20788" s="274"/>
      <c r="W20788" s="276"/>
    </row>
    <row r="20789" spans="19:23">
      <c r="S20789" s="275"/>
      <c r="T20789" s="274"/>
      <c r="W20789" s="276"/>
    </row>
    <row r="20790" spans="19:23">
      <c r="S20790" s="275"/>
      <c r="T20790" s="274"/>
      <c r="W20790" s="276"/>
    </row>
    <row r="20791" spans="19:23">
      <c r="S20791" s="275"/>
      <c r="T20791" s="274"/>
      <c r="W20791" s="276"/>
    </row>
    <row r="20792" spans="19:23">
      <c r="S20792" s="275"/>
      <c r="T20792" s="274"/>
      <c r="W20792" s="276"/>
    </row>
    <row r="20793" spans="19:23">
      <c r="S20793" s="275"/>
      <c r="T20793" s="274"/>
      <c r="W20793" s="276"/>
    </row>
    <row r="20794" spans="19:23">
      <c r="S20794" s="275"/>
      <c r="T20794" s="274"/>
      <c r="W20794" s="276"/>
    </row>
    <row r="20795" spans="19:23">
      <c r="S20795" s="275"/>
      <c r="T20795" s="274"/>
      <c r="W20795" s="276"/>
    </row>
    <row r="20796" spans="19:23">
      <c r="S20796" s="275"/>
      <c r="T20796" s="274"/>
      <c r="W20796" s="276"/>
    </row>
    <row r="20797" spans="19:23">
      <c r="S20797" s="275"/>
      <c r="T20797" s="274"/>
      <c r="W20797" s="276"/>
    </row>
    <row r="20798" spans="19:23">
      <c r="S20798" s="275"/>
      <c r="T20798" s="274"/>
      <c r="W20798" s="276"/>
    </row>
    <row r="20799" spans="19:23">
      <c r="S20799" s="275"/>
      <c r="T20799" s="274"/>
      <c r="W20799" s="276"/>
    </row>
    <row r="20800" spans="19:23">
      <c r="S20800" s="275"/>
      <c r="T20800" s="274"/>
      <c r="W20800" s="276"/>
    </row>
    <row r="20801" spans="19:23">
      <c r="S20801" s="275"/>
      <c r="T20801" s="274"/>
      <c r="W20801" s="276"/>
    </row>
    <row r="20802" spans="19:23">
      <c r="S20802" s="275"/>
      <c r="T20802" s="274"/>
      <c r="W20802" s="276"/>
    </row>
    <row r="20803" spans="19:23">
      <c r="S20803" s="275"/>
      <c r="T20803" s="274"/>
      <c r="W20803" s="276"/>
    </row>
    <row r="20804" spans="19:23">
      <c r="S20804" s="275"/>
      <c r="T20804" s="274"/>
      <c r="W20804" s="276"/>
    </row>
    <row r="20805" spans="19:23">
      <c r="S20805" s="275"/>
      <c r="T20805" s="274"/>
      <c r="W20805" s="276"/>
    </row>
    <row r="20806" spans="19:23">
      <c r="S20806" s="275"/>
      <c r="T20806" s="274"/>
      <c r="W20806" s="276"/>
    </row>
    <row r="20807" spans="19:23">
      <c r="S20807" s="275"/>
      <c r="T20807" s="274"/>
      <c r="W20807" s="276"/>
    </row>
    <row r="20808" spans="19:23">
      <c r="S20808" s="275"/>
      <c r="T20808" s="274"/>
      <c r="W20808" s="276"/>
    </row>
    <row r="20809" spans="19:23">
      <c r="S20809" s="275"/>
      <c r="T20809" s="274"/>
      <c r="W20809" s="276"/>
    </row>
    <row r="20810" spans="19:23">
      <c r="S20810" s="275"/>
      <c r="T20810" s="274"/>
      <c r="W20810" s="276"/>
    </row>
    <row r="20811" spans="19:23">
      <c r="S20811" s="275"/>
      <c r="T20811" s="274"/>
      <c r="W20811" s="276"/>
    </row>
    <row r="20812" spans="19:23">
      <c r="S20812" s="275"/>
      <c r="T20812" s="274"/>
      <c r="W20812" s="276"/>
    </row>
    <row r="20813" spans="19:23">
      <c r="S20813" s="275"/>
      <c r="T20813" s="274"/>
      <c r="W20813" s="276"/>
    </row>
    <row r="20814" spans="19:23">
      <c r="S20814" s="275"/>
      <c r="T20814" s="274"/>
      <c r="W20814" s="276"/>
    </row>
    <row r="20815" spans="19:23">
      <c r="S20815" s="275"/>
      <c r="T20815" s="274"/>
      <c r="W20815" s="276"/>
    </row>
    <row r="20816" spans="19:23">
      <c r="S20816" s="275"/>
      <c r="T20816" s="274"/>
      <c r="W20816" s="276"/>
    </row>
    <row r="20817" spans="19:23">
      <c r="S20817" s="275"/>
      <c r="T20817" s="274"/>
      <c r="W20817" s="276"/>
    </row>
    <row r="20818" spans="19:23">
      <c r="S20818" s="275"/>
      <c r="T20818" s="274"/>
      <c r="W20818" s="276"/>
    </row>
    <row r="20819" spans="19:23">
      <c r="S20819" s="275"/>
      <c r="T20819" s="274"/>
      <c r="W20819" s="276"/>
    </row>
    <row r="20820" spans="19:23">
      <c r="S20820" s="275"/>
      <c r="T20820" s="274"/>
      <c r="W20820" s="276"/>
    </row>
    <row r="20821" spans="19:23">
      <c r="S20821" s="275"/>
      <c r="T20821" s="274"/>
      <c r="W20821" s="276"/>
    </row>
    <row r="20822" spans="19:23">
      <c r="S20822" s="275"/>
      <c r="T20822" s="274"/>
      <c r="W20822" s="276"/>
    </row>
    <row r="20823" spans="19:23">
      <c r="S20823" s="275"/>
      <c r="T20823" s="274"/>
      <c r="W20823" s="276"/>
    </row>
    <row r="20824" spans="19:23">
      <c r="S20824" s="275"/>
      <c r="T20824" s="274"/>
      <c r="W20824" s="276"/>
    </row>
    <row r="20825" spans="19:23">
      <c r="S20825" s="275"/>
      <c r="T20825" s="274"/>
      <c r="W20825" s="276"/>
    </row>
    <row r="20826" spans="19:23">
      <c r="S20826" s="275"/>
      <c r="T20826" s="274"/>
      <c r="W20826" s="276"/>
    </row>
    <row r="20827" spans="19:23">
      <c r="S20827" s="275"/>
      <c r="T20827" s="274"/>
      <c r="W20827" s="276"/>
    </row>
    <row r="20828" spans="19:23">
      <c r="S20828" s="275"/>
      <c r="T20828" s="274"/>
      <c r="W20828" s="276"/>
    </row>
    <row r="20829" spans="19:23">
      <c r="S20829" s="275"/>
      <c r="T20829" s="274"/>
      <c r="W20829" s="276"/>
    </row>
    <row r="20830" spans="19:23">
      <c r="S20830" s="275"/>
      <c r="T20830" s="274"/>
      <c r="W20830" s="276"/>
    </row>
    <row r="20831" spans="19:23">
      <c r="S20831" s="275"/>
      <c r="T20831" s="274"/>
      <c r="W20831" s="276"/>
    </row>
    <row r="20832" spans="19:23">
      <c r="S20832" s="275"/>
      <c r="T20832" s="274"/>
      <c r="W20832" s="276"/>
    </row>
    <row r="20833" spans="19:23">
      <c r="S20833" s="275"/>
      <c r="T20833" s="274"/>
      <c r="W20833" s="276"/>
    </row>
    <row r="20834" spans="19:23">
      <c r="S20834" s="275"/>
      <c r="T20834" s="274"/>
      <c r="W20834" s="276"/>
    </row>
    <row r="20835" spans="19:23">
      <c r="S20835" s="275"/>
      <c r="T20835" s="274"/>
      <c r="W20835" s="276"/>
    </row>
    <row r="20836" spans="19:23">
      <c r="S20836" s="275"/>
      <c r="T20836" s="274"/>
      <c r="W20836" s="276"/>
    </row>
    <row r="20837" spans="19:23">
      <c r="S20837" s="275"/>
      <c r="T20837" s="274"/>
      <c r="W20837" s="276"/>
    </row>
    <row r="20838" spans="19:23">
      <c r="S20838" s="275"/>
      <c r="T20838" s="274"/>
      <c r="W20838" s="276"/>
    </row>
    <row r="20839" spans="19:23">
      <c r="S20839" s="275"/>
      <c r="T20839" s="274"/>
      <c r="W20839" s="276"/>
    </row>
    <row r="20840" spans="19:23">
      <c r="S20840" s="275"/>
      <c r="T20840" s="274"/>
      <c r="W20840" s="276"/>
    </row>
    <row r="20841" spans="19:23">
      <c r="S20841" s="275"/>
      <c r="T20841" s="274"/>
      <c r="W20841" s="276"/>
    </row>
    <row r="20842" spans="19:23">
      <c r="S20842" s="275"/>
      <c r="T20842" s="274"/>
      <c r="W20842" s="276"/>
    </row>
    <row r="20843" spans="19:23">
      <c r="S20843" s="275"/>
      <c r="T20843" s="274"/>
      <c r="W20843" s="276"/>
    </row>
    <row r="20844" spans="19:23">
      <c r="S20844" s="275"/>
      <c r="T20844" s="274"/>
      <c r="W20844" s="276"/>
    </row>
    <row r="20845" spans="19:23">
      <c r="S20845" s="275"/>
      <c r="T20845" s="274"/>
      <c r="W20845" s="276"/>
    </row>
    <row r="20846" spans="19:23">
      <c r="S20846" s="275"/>
      <c r="T20846" s="274"/>
      <c r="W20846" s="276"/>
    </row>
    <row r="20847" spans="19:23">
      <c r="S20847" s="275"/>
      <c r="T20847" s="274"/>
      <c r="W20847" s="276"/>
    </row>
    <row r="20848" spans="19:23">
      <c r="S20848" s="275"/>
      <c r="T20848" s="274"/>
      <c r="W20848" s="276"/>
    </row>
    <row r="20849" spans="19:23">
      <c r="S20849" s="275"/>
      <c r="T20849" s="274"/>
      <c r="W20849" s="276"/>
    </row>
    <row r="20850" spans="19:23">
      <c r="S20850" s="275"/>
      <c r="T20850" s="274"/>
      <c r="W20850" s="276"/>
    </row>
    <row r="20851" spans="19:23">
      <c r="S20851" s="275"/>
      <c r="T20851" s="274"/>
      <c r="W20851" s="276"/>
    </row>
    <row r="20852" spans="19:23">
      <c r="S20852" s="275"/>
      <c r="T20852" s="274"/>
      <c r="W20852" s="276"/>
    </row>
    <row r="20853" spans="19:23">
      <c r="S20853" s="275"/>
      <c r="T20853" s="274"/>
      <c r="W20853" s="276"/>
    </row>
    <row r="20854" spans="19:23">
      <c r="S20854" s="275"/>
      <c r="T20854" s="274"/>
      <c r="W20854" s="276"/>
    </row>
    <row r="20855" spans="19:23">
      <c r="S20855" s="275"/>
      <c r="T20855" s="274"/>
      <c r="W20855" s="276"/>
    </row>
    <row r="20856" spans="19:23">
      <c r="S20856" s="275"/>
      <c r="T20856" s="274"/>
      <c r="W20856" s="276"/>
    </row>
    <row r="20857" spans="19:23">
      <c r="S20857" s="275"/>
      <c r="T20857" s="274"/>
      <c r="W20857" s="276"/>
    </row>
    <row r="20858" spans="19:23">
      <c r="S20858" s="275"/>
      <c r="T20858" s="274"/>
      <c r="W20858" s="276"/>
    </row>
    <row r="20859" spans="19:23">
      <c r="S20859" s="275"/>
      <c r="T20859" s="274"/>
      <c r="W20859" s="276"/>
    </row>
    <row r="20860" spans="19:23">
      <c r="S20860" s="275"/>
      <c r="T20860" s="274"/>
      <c r="W20860" s="276"/>
    </row>
    <row r="20861" spans="19:23">
      <c r="S20861" s="275"/>
      <c r="T20861" s="274"/>
      <c r="W20861" s="276"/>
    </row>
    <row r="20862" spans="19:23">
      <c r="S20862" s="275"/>
      <c r="T20862" s="274"/>
      <c r="W20862" s="276"/>
    </row>
    <row r="20863" spans="19:23">
      <c r="S20863" s="275"/>
      <c r="T20863" s="274"/>
      <c r="W20863" s="276"/>
    </row>
    <row r="20864" spans="19:23">
      <c r="S20864" s="275"/>
      <c r="T20864" s="274"/>
      <c r="W20864" s="276"/>
    </row>
    <row r="20865" spans="19:23">
      <c r="S20865" s="275"/>
      <c r="T20865" s="274"/>
      <c r="W20865" s="276"/>
    </row>
    <row r="20866" spans="19:23">
      <c r="S20866" s="275"/>
      <c r="T20866" s="274"/>
      <c r="W20866" s="276"/>
    </row>
    <row r="20867" spans="19:23">
      <c r="S20867" s="275"/>
      <c r="T20867" s="274"/>
      <c r="W20867" s="276"/>
    </row>
    <row r="20868" spans="19:23">
      <c r="S20868" s="275"/>
      <c r="T20868" s="274"/>
      <c r="W20868" s="276"/>
    </row>
    <row r="20869" spans="19:23">
      <c r="S20869" s="275"/>
      <c r="T20869" s="274"/>
      <c r="W20869" s="276"/>
    </row>
    <row r="20870" spans="19:23">
      <c r="S20870" s="275"/>
      <c r="T20870" s="274"/>
      <c r="W20870" s="276"/>
    </row>
    <row r="20871" spans="19:23">
      <c r="S20871" s="275"/>
      <c r="T20871" s="274"/>
      <c r="W20871" s="276"/>
    </row>
    <row r="20872" spans="19:23">
      <c r="S20872" s="275"/>
      <c r="T20872" s="274"/>
      <c r="W20872" s="276"/>
    </row>
    <row r="20873" spans="19:23">
      <c r="S20873" s="275"/>
      <c r="T20873" s="274"/>
      <c r="W20873" s="276"/>
    </row>
    <row r="20874" spans="19:23">
      <c r="S20874" s="275"/>
      <c r="T20874" s="274"/>
      <c r="W20874" s="276"/>
    </row>
    <row r="20875" spans="19:23">
      <c r="S20875" s="275"/>
      <c r="T20875" s="274"/>
      <c r="W20875" s="276"/>
    </row>
    <row r="20876" spans="19:23">
      <c r="S20876" s="275"/>
      <c r="T20876" s="274"/>
      <c r="W20876" s="276"/>
    </row>
    <row r="20877" spans="19:23">
      <c r="S20877" s="275"/>
      <c r="T20877" s="274"/>
      <c r="W20877" s="276"/>
    </row>
    <row r="20878" spans="19:23">
      <c r="S20878" s="275"/>
      <c r="T20878" s="274"/>
      <c r="W20878" s="276"/>
    </row>
    <row r="20879" spans="19:23">
      <c r="S20879" s="275"/>
      <c r="T20879" s="274"/>
      <c r="W20879" s="276"/>
    </row>
    <row r="20880" spans="19:23">
      <c r="S20880" s="275"/>
      <c r="T20880" s="274"/>
      <c r="W20880" s="276"/>
    </row>
    <row r="20881" spans="19:23">
      <c r="S20881" s="275"/>
      <c r="T20881" s="274"/>
      <c r="W20881" s="276"/>
    </row>
    <row r="20882" spans="19:23">
      <c r="S20882" s="275"/>
      <c r="T20882" s="274"/>
      <c r="W20882" s="276"/>
    </row>
    <row r="20883" spans="19:23">
      <c r="S20883" s="275"/>
      <c r="T20883" s="274"/>
      <c r="W20883" s="276"/>
    </row>
    <row r="20884" spans="19:23">
      <c r="S20884" s="275"/>
      <c r="T20884" s="274"/>
      <c r="W20884" s="276"/>
    </row>
    <row r="20885" spans="19:23">
      <c r="S20885" s="275"/>
      <c r="T20885" s="274"/>
      <c r="W20885" s="276"/>
    </row>
    <row r="20886" spans="19:23">
      <c r="S20886" s="275"/>
      <c r="T20886" s="274"/>
      <c r="W20886" s="276"/>
    </row>
    <row r="20887" spans="19:23">
      <c r="S20887" s="275"/>
      <c r="T20887" s="274"/>
      <c r="W20887" s="276"/>
    </row>
    <row r="20888" spans="19:23">
      <c r="S20888" s="275"/>
      <c r="T20888" s="274"/>
      <c r="W20888" s="276"/>
    </row>
    <row r="20889" spans="19:23">
      <c r="S20889" s="275"/>
      <c r="T20889" s="274"/>
      <c r="W20889" s="276"/>
    </row>
    <row r="20890" spans="19:23">
      <c r="S20890" s="275"/>
      <c r="T20890" s="274"/>
      <c r="W20890" s="276"/>
    </row>
    <row r="20891" spans="19:23">
      <c r="S20891" s="275"/>
      <c r="T20891" s="274"/>
      <c r="W20891" s="276"/>
    </row>
    <row r="20892" spans="19:23">
      <c r="S20892" s="275"/>
      <c r="T20892" s="274"/>
      <c r="W20892" s="276"/>
    </row>
    <row r="20893" spans="19:23">
      <c r="S20893" s="275"/>
      <c r="T20893" s="274"/>
      <c r="W20893" s="276"/>
    </row>
    <row r="20894" spans="19:23">
      <c r="S20894" s="275"/>
      <c r="T20894" s="274"/>
      <c r="W20894" s="276"/>
    </row>
    <row r="20895" spans="19:23">
      <c r="S20895" s="275"/>
      <c r="T20895" s="274"/>
      <c r="W20895" s="276"/>
    </row>
    <row r="20896" spans="19:23">
      <c r="S20896" s="275"/>
      <c r="T20896" s="274"/>
      <c r="W20896" s="276"/>
    </row>
    <row r="20897" spans="19:23">
      <c r="S20897" s="275"/>
      <c r="T20897" s="274"/>
      <c r="W20897" s="276"/>
    </row>
    <row r="20898" spans="19:23">
      <c r="S20898" s="275"/>
      <c r="T20898" s="274"/>
      <c r="W20898" s="276"/>
    </row>
    <row r="20899" spans="19:23">
      <c r="S20899" s="275"/>
      <c r="T20899" s="274"/>
      <c r="W20899" s="276"/>
    </row>
    <row r="20900" spans="19:23">
      <c r="S20900" s="275"/>
      <c r="T20900" s="274"/>
      <c r="W20900" s="276"/>
    </row>
    <row r="20901" spans="19:23">
      <c r="S20901" s="275"/>
      <c r="T20901" s="274"/>
      <c r="W20901" s="276"/>
    </row>
    <row r="20902" spans="19:23">
      <c r="S20902" s="275"/>
      <c r="T20902" s="274"/>
      <c r="W20902" s="276"/>
    </row>
    <row r="20903" spans="19:23">
      <c r="S20903" s="275"/>
      <c r="T20903" s="274"/>
      <c r="W20903" s="276"/>
    </row>
    <row r="20904" spans="19:23">
      <c r="S20904" s="275"/>
      <c r="T20904" s="274"/>
      <c r="W20904" s="276"/>
    </row>
    <row r="20905" spans="19:23">
      <c r="S20905" s="275"/>
      <c r="T20905" s="274"/>
      <c r="W20905" s="276"/>
    </row>
    <row r="20906" spans="19:23">
      <c r="S20906" s="275"/>
      <c r="T20906" s="274"/>
      <c r="W20906" s="276"/>
    </row>
    <row r="20907" spans="19:23">
      <c r="S20907" s="275"/>
      <c r="T20907" s="274"/>
      <c r="W20907" s="276"/>
    </row>
    <row r="20908" spans="19:23">
      <c r="S20908" s="275"/>
      <c r="T20908" s="274"/>
      <c r="W20908" s="276"/>
    </row>
    <row r="20909" spans="19:23">
      <c r="S20909" s="275"/>
      <c r="T20909" s="274"/>
      <c r="W20909" s="276"/>
    </row>
    <row r="20910" spans="19:23">
      <c r="S20910" s="275"/>
      <c r="T20910" s="274"/>
      <c r="W20910" s="276"/>
    </row>
    <row r="20911" spans="19:23">
      <c r="S20911" s="275"/>
      <c r="T20911" s="274"/>
      <c r="W20911" s="276"/>
    </row>
    <row r="20912" spans="19:23">
      <c r="S20912" s="275"/>
      <c r="T20912" s="274"/>
      <c r="W20912" s="276"/>
    </row>
    <row r="20913" spans="19:23">
      <c r="S20913" s="275"/>
      <c r="T20913" s="274"/>
      <c r="W20913" s="276"/>
    </row>
    <row r="20914" spans="19:23">
      <c r="S20914" s="275"/>
      <c r="T20914" s="274"/>
      <c r="W20914" s="276"/>
    </row>
    <row r="20915" spans="19:23">
      <c r="S20915" s="275"/>
      <c r="T20915" s="274"/>
      <c r="W20915" s="276"/>
    </row>
    <row r="20916" spans="19:23">
      <c r="S20916" s="275"/>
      <c r="T20916" s="274"/>
      <c r="W20916" s="276"/>
    </row>
    <row r="20917" spans="19:23">
      <c r="S20917" s="275"/>
      <c r="T20917" s="274"/>
      <c r="W20917" s="276"/>
    </row>
    <row r="20918" spans="19:23">
      <c r="S20918" s="275"/>
      <c r="T20918" s="274"/>
      <c r="W20918" s="276"/>
    </row>
    <row r="20919" spans="19:23">
      <c r="S20919" s="275"/>
      <c r="T20919" s="274"/>
      <c r="W20919" s="276"/>
    </row>
    <row r="20920" spans="19:23">
      <c r="S20920" s="275"/>
      <c r="T20920" s="274"/>
      <c r="W20920" s="276"/>
    </row>
    <row r="20921" spans="19:23">
      <c r="S20921" s="275"/>
      <c r="T20921" s="274"/>
      <c r="W20921" s="276"/>
    </row>
    <row r="20922" spans="19:23">
      <c r="S20922" s="275"/>
      <c r="T20922" s="274"/>
      <c r="W20922" s="276"/>
    </row>
    <row r="20923" spans="19:23">
      <c r="S20923" s="275"/>
      <c r="T20923" s="274"/>
      <c r="W20923" s="276"/>
    </row>
    <row r="20924" spans="19:23">
      <c r="S20924" s="275"/>
      <c r="T20924" s="274"/>
      <c r="W20924" s="276"/>
    </row>
    <row r="20925" spans="19:23">
      <c r="S20925" s="275"/>
      <c r="T20925" s="274"/>
      <c r="W20925" s="276"/>
    </row>
    <row r="20926" spans="19:23">
      <c r="S20926" s="275"/>
      <c r="T20926" s="274"/>
      <c r="W20926" s="276"/>
    </row>
    <row r="20927" spans="19:23">
      <c r="S20927" s="275"/>
      <c r="T20927" s="274"/>
      <c r="W20927" s="276"/>
    </row>
    <row r="20928" spans="19:23">
      <c r="S20928" s="275"/>
      <c r="T20928" s="274"/>
      <c r="W20928" s="276"/>
    </row>
    <row r="20929" spans="19:23">
      <c r="S20929" s="275"/>
      <c r="T20929" s="274"/>
      <c r="W20929" s="276"/>
    </row>
    <row r="20930" spans="19:23">
      <c r="S20930" s="275"/>
      <c r="T20930" s="274"/>
      <c r="W20930" s="276"/>
    </row>
    <row r="20931" spans="19:23">
      <c r="S20931" s="275"/>
      <c r="T20931" s="274"/>
      <c r="W20931" s="276"/>
    </row>
    <row r="20932" spans="19:23">
      <c r="S20932" s="275"/>
      <c r="T20932" s="274"/>
      <c r="W20932" s="276"/>
    </row>
    <row r="20933" spans="19:23">
      <c r="S20933" s="275"/>
      <c r="T20933" s="274"/>
      <c r="W20933" s="276"/>
    </row>
    <row r="20934" spans="19:23">
      <c r="S20934" s="275"/>
      <c r="T20934" s="274"/>
      <c r="W20934" s="276"/>
    </row>
    <row r="20935" spans="19:23">
      <c r="S20935" s="275"/>
      <c r="T20935" s="274"/>
      <c r="W20935" s="276"/>
    </row>
    <row r="20936" spans="19:23">
      <c r="S20936" s="275"/>
      <c r="T20936" s="274"/>
      <c r="W20936" s="276"/>
    </row>
    <row r="20937" spans="19:23">
      <c r="S20937" s="275"/>
      <c r="T20937" s="274"/>
      <c r="W20937" s="276"/>
    </row>
    <row r="20938" spans="19:23">
      <c r="S20938" s="275"/>
      <c r="T20938" s="274"/>
      <c r="W20938" s="276"/>
    </row>
    <row r="20939" spans="19:23">
      <c r="S20939" s="275"/>
      <c r="T20939" s="274"/>
      <c r="W20939" s="276"/>
    </row>
    <row r="20940" spans="19:23">
      <c r="S20940" s="275"/>
      <c r="T20940" s="274"/>
      <c r="W20940" s="276"/>
    </row>
    <row r="20941" spans="19:23">
      <c r="S20941" s="275"/>
      <c r="T20941" s="274"/>
      <c r="W20941" s="276"/>
    </row>
    <row r="20942" spans="19:23">
      <c r="S20942" s="275"/>
      <c r="T20942" s="274"/>
      <c r="W20942" s="276"/>
    </row>
    <row r="20943" spans="19:23">
      <c r="S20943" s="275"/>
      <c r="T20943" s="274"/>
      <c r="W20943" s="276"/>
    </row>
    <row r="20944" spans="19:23">
      <c r="S20944" s="275"/>
      <c r="T20944" s="274"/>
      <c r="W20944" s="276"/>
    </row>
    <row r="20945" spans="19:23">
      <c r="S20945" s="275"/>
      <c r="T20945" s="274"/>
      <c r="W20945" s="276"/>
    </row>
    <row r="20946" spans="19:23">
      <c r="S20946" s="275"/>
      <c r="T20946" s="274"/>
      <c r="W20946" s="276"/>
    </row>
    <row r="20947" spans="19:23">
      <c r="S20947" s="275"/>
      <c r="T20947" s="274"/>
      <c r="W20947" s="276"/>
    </row>
    <row r="20948" spans="19:23">
      <c r="S20948" s="275"/>
      <c r="T20948" s="274"/>
      <c r="W20948" s="276"/>
    </row>
    <row r="20949" spans="19:23">
      <c r="S20949" s="275"/>
      <c r="T20949" s="274"/>
      <c r="W20949" s="276"/>
    </row>
    <row r="20950" spans="19:23">
      <c r="S20950" s="275"/>
      <c r="T20950" s="274"/>
      <c r="W20950" s="276"/>
    </row>
    <row r="20951" spans="19:23">
      <c r="S20951" s="275"/>
      <c r="T20951" s="274"/>
      <c r="W20951" s="276"/>
    </row>
    <row r="20952" spans="19:23">
      <c r="S20952" s="275"/>
      <c r="T20952" s="274"/>
      <c r="W20952" s="276"/>
    </row>
    <row r="20953" spans="19:23">
      <c r="S20953" s="275"/>
      <c r="T20953" s="274"/>
      <c r="W20953" s="276"/>
    </row>
    <row r="20954" spans="19:23">
      <c r="S20954" s="275"/>
      <c r="T20954" s="274"/>
      <c r="W20954" s="276"/>
    </row>
    <row r="20955" spans="19:23">
      <c r="S20955" s="275"/>
      <c r="T20955" s="274"/>
      <c r="W20955" s="276"/>
    </row>
    <row r="20956" spans="19:23">
      <c r="S20956" s="275"/>
      <c r="T20956" s="274"/>
      <c r="W20956" s="276"/>
    </row>
    <row r="20957" spans="19:23">
      <c r="S20957" s="275"/>
      <c r="T20957" s="274"/>
      <c r="W20957" s="276"/>
    </row>
    <row r="20958" spans="19:23">
      <c r="S20958" s="275"/>
      <c r="T20958" s="274"/>
      <c r="W20958" s="276"/>
    </row>
    <row r="20959" spans="19:23">
      <c r="S20959" s="275"/>
      <c r="T20959" s="274"/>
      <c r="W20959" s="276"/>
    </row>
    <row r="20960" spans="19:23">
      <c r="S20960" s="275"/>
      <c r="T20960" s="274"/>
      <c r="W20960" s="276"/>
    </row>
    <row r="20961" spans="19:23">
      <c r="S20961" s="275"/>
      <c r="T20961" s="274"/>
      <c r="W20961" s="276"/>
    </row>
    <row r="20962" spans="19:23">
      <c r="S20962" s="275"/>
      <c r="T20962" s="274"/>
      <c r="W20962" s="276"/>
    </row>
    <row r="20963" spans="19:23">
      <c r="S20963" s="275"/>
      <c r="T20963" s="274"/>
      <c r="W20963" s="276"/>
    </row>
    <row r="20964" spans="19:23">
      <c r="S20964" s="275"/>
      <c r="T20964" s="274"/>
      <c r="W20964" s="276"/>
    </row>
    <row r="20965" spans="19:23">
      <c r="S20965" s="275"/>
      <c r="T20965" s="274"/>
      <c r="W20965" s="276"/>
    </row>
    <row r="20966" spans="19:23">
      <c r="S20966" s="275"/>
      <c r="T20966" s="274"/>
      <c r="W20966" s="276"/>
    </row>
    <row r="20967" spans="19:23">
      <c r="S20967" s="275"/>
      <c r="T20967" s="274"/>
      <c r="W20967" s="276"/>
    </row>
    <row r="20968" spans="19:23">
      <c r="S20968" s="275"/>
      <c r="T20968" s="274"/>
      <c r="W20968" s="276"/>
    </row>
    <row r="20969" spans="19:23">
      <c r="S20969" s="275"/>
      <c r="T20969" s="274"/>
      <c r="W20969" s="276"/>
    </row>
    <row r="20970" spans="19:23">
      <c r="S20970" s="275"/>
      <c r="T20970" s="274"/>
      <c r="W20970" s="276"/>
    </row>
    <row r="20971" spans="19:23">
      <c r="S20971" s="275"/>
      <c r="T20971" s="274"/>
      <c r="W20971" s="276"/>
    </row>
    <row r="20972" spans="19:23">
      <c r="S20972" s="275"/>
      <c r="T20972" s="274"/>
      <c r="W20972" s="276"/>
    </row>
    <row r="20973" spans="19:23">
      <c r="S20973" s="275"/>
      <c r="T20973" s="274"/>
      <c r="W20973" s="276"/>
    </row>
    <row r="20974" spans="19:23">
      <c r="S20974" s="275"/>
      <c r="T20974" s="274"/>
      <c r="W20974" s="276"/>
    </row>
    <row r="20975" spans="19:23">
      <c r="S20975" s="275"/>
      <c r="T20975" s="274"/>
      <c r="W20975" s="276"/>
    </row>
    <row r="20976" spans="19:23">
      <c r="S20976" s="275"/>
      <c r="T20976" s="274"/>
      <c r="W20976" s="276"/>
    </row>
    <row r="20977" spans="19:23">
      <c r="S20977" s="275"/>
      <c r="T20977" s="274"/>
      <c r="W20977" s="276"/>
    </row>
    <row r="20978" spans="19:23">
      <c r="S20978" s="275"/>
      <c r="T20978" s="274"/>
      <c r="W20978" s="276"/>
    </row>
    <row r="20979" spans="19:23">
      <c r="S20979" s="275"/>
      <c r="T20979" s="274"/>
      <c r="W20979" s="276"/>
    </row>
    <row r="20980" spans="19:23">
      <c r="S20980" s="275"/>
      <c r="T20980" s="274"/>
      <c r="W20980" s="276"/>
    </row>
    <row r="20981" spans="19:23">
      <c r="S20981" s="275"/>
      <c r="T20981" s="274"/>
      <c r="W20981" s="276"/>
    </row>
    <row r="20982" spans="19:23">
      <c r="S20982" s="275"/>
      <c r="T20982" s="274"/>
      <c r="W20982" s="276"/>
    </row>
    <row r="20983" spans="19:23">
      <c r="S20983" s="275"/>
      <c r="T20983" s="274"/>
      <c r="W20983" s="276"/>
    </row>
    <row r="20984" spans="19:23">
      <c r="S20984" s="275"/>
      <c r="T20984" s="274"/>
      <c r="W20984" s="276"/>
    </row>
    <row r="20985" spans="19:23">
      <c r="S20985" s="275"/>
      <c r="T20985" s="274"/>
      <c r="W20985" s="276"/>
    </row>
    <row r="20986" spans="19:23">
      <c r="S20986" s="275"/>
      <c r="T20986" s="274"/>
      <c r="W20986" s="276"/>
    </row>
    <row r="20987" spans="19:23">
      <c r="S20987" s="275"/>
      <c r="T20987" s="274"/>
      <c r="W20987" s="276"/>
    </row>
    <row r="20988" spans="19:23">
      <c r="S20988" s="275"/>
      <c r="T20988" s="274"/>
      <c r="W20988" s="276"/>
    </row>
    <row r="20989" spans="19:23">
      <c r="S20989" s="275"/>
      <c r="T20989" s="274"/>
      <c r="W20989" s="276"/>
    </row>
    <row r="20990" spans="19:23">
      <c r="S20990" s="275"/>
      <c r="T20990" s="274"/>
      <c r="W20990" s="276"/>
    </row>
    <row r="20991" spans="19:23">
      <c r="S20991" s="275"/>
      <c r="T20991" s="274"/>
      <c r="W20991" s="276"/>
    </row>
    <row r="20992" spans="19:23">
      <c r="S20992" s="275"/>
      <c r="T20992" s="274"/>
      <c r="W20992" s="276"/>
    </row>
    <row r="20993" spans="19:23">
      <c r="S20993" s="275"/>
      <c r="T20993" s="274"/>
      <c r="W20993" s="276"/>
    </row>
    <row r="20994" spans="19:23">
      <c r="S20994" s="275"/>
      <c r="T20994" s="274"/>
      <c r="W20994" s="276"/>
    </row>
    <row r="20995" spans="19:23">
      <c r="S20995" s="275"/>
      <c r="T20995" s="274"/>
      <c r="W20995" s="276"/>
    </row>
    <row r="20996" spans="19:23">
      <c r="S20996" s="275"/>
      <c r="T20996" s="274"/>
      <c r="W20996" s="276"/>
    </row>
    <row r="20997" spans="19:23">
      <c r="S20997" s="275"/>
      <c r="T20997" s="274"/>
      <c r="W20997" s="276"/>
    </row>
    <row r="20998" spans="19:23">
      <c r="S20998" s="275"/>
      <c r="T20998" s="274"/>
      <c r="W20998" s="276"/>
    </row>
    <row r="20999" spans="19:23">
      <c r="S20999" s="275"/>
      <c r="T20999" s="274"/>
      <c r="W20999" s="276"/>
    </row>
    <row r="21000" spans="19:23">
      <c r="S21000" s="275"/>
      <c r="T21000" s="274"/>
      <c r="W21000" s="276"/>
    </row>
    <row r="21001" spans="19:23">
      <c r="S21001" s="275"/>
      <c r="T21001" s="274"/>
      <c r="W21001" s="276"/>
    </row>
    <row r="21002" spans="19:23">
      <c r="S21002" s="275"/>
      <c r="T21002" s="274"/>
      <c r="W21002" s="276"/>
    </row>
    <row r="21003" spans="19:23">
      <c r="S21003" s="275"/>
      <c r="T21003" s="274"/>
      <c r="W21003" s="276"/>
    </row>
    <row r="21004" spans="19:23">
      <c r="S21004" s="275"/>
      <c r="T21004" s="274"/>
      <c r="W21004" s="276"/>
    </row>
    <row r="21005" spans="19:23">
      <c r="S21005" s="275"/>
      <c r="T21005" s="274"/>
      <c r="W21005" s="276"/>
    </row>
    <row r="21006" spans="19:23">
      <c r="S21006" s="275"/>
      <c r="T21006" s="274"/>
      <c r="W21006" s="276"/>
    </row>
    <row r="21007" spans="19:23">
      <c r="S21007" s="275"/>
      <c r="T21007" s="274"/>
      <c r="W21007" s="276"/>
    </row>
    <row r="21008" spans="19:23">
      <c r="S21008" s="275"/>
      <c r="T21008" s="274"/>
      <c r="W21008" s="276"/>
    </row>
    <row r="21009" spans="19:23">
      <c r="S21009" s="275"/>
      <c r="T21009" s="274"/>
      <c r="W21009" s="276"/>
    </row>
    <row r="21010" spans="19:23">
      <c r="S21010" s="275"/>
      <c r="T21010" s="274"/>
      <c r="W21010" s="276"/>
    </row>
    <row r="21011" spans="19:23">
      <c r="S21011" s="275"/>
      <c r="T21011" s="274"/>
      <c r="W21011" s="276"/>
    </row>
    <row r="21012" spans="19:23">
      <c r="S21012" s="275"/>
      <c r="T21012" s="274"/>
      <c r="W21012" s="276"/>
    </row>
    <row r="21013" spans="19:23">
      <c r="S21013" s="275"/>
      <c r="T21013" s="274"/>
      <c r="W21013" s="276"/>
    </row>
    <row r="21014" spans="19:23">
      <c r="S21014" s="275"/>
      <c r="T21014" s="274"/>
      <c r="W21014" s="276"/>
    </row>
    <row r="21015" spans="19:23">
      <c r="S21015" s="275"/>
      <c r="T21015" s="274"/>
      <c r="W21015" s="276"/>
    </row>
    <row r="21016" spans="19:23">
      <c r="S21016" s="275"/>
      <c r="T21016" s="274"/>
      <c r="W21016" s="276"/>
    </row>
    <row r="21017" spans="19:23">
      <c r="S21017" s="275"/>
      <c r="T21017" s="274"/>
      <c r="W21017" s="276"/>
    </row>
    <row r="21018" spans="19:23">
      <c r="S21018" s="275"/>
      <c r="T21018" s="274"/>
      <c r="W21018" s="276"/>
    </row>
    <row r="21019" spans="19:23">
      <c r="S21019" s="275"/>
      <c r="T21019" s="274"/>
      <c r="W21019" s="276"/>
    </row>
    <row r="21020" spans="19:23">
      <c r="S21020" s="275"/>
      <c r="T21020" s="274"/>
      <c r="W21020" s="276"/>
    </row>
    <row r="21021" spans="19:23">
      <c r="S21021" s="275"/>
      <c r="T21021" s="274"/>
      <c r="W21021" s="276"/>
    </row>
    <row r="21022" spans="19:23">
      <c r="S21022" s="275"/>
      <c r="T21022" s="274"/>
      <c r="W21022" s="276"/>
    </row>
    <row r="21023" spans="19:23">
      <c r="S21023" s="275"/>
      <c r="T21023" s="274"/>
      <c r="W21023" s="276"/>
    </row>
    <row r="21024" spans="19:23">
      <c r="S21024" s="275"/>
      <c r="T21024" s="274"/>
      <c r="W21024" s="276"/>
    </row>
    <row r="21025" spans="19:23">
      <c r="S21025" s="275"/>
      <c r="T21025" s="274"/>
      <c r="W21025" s="276"/>
    </row>
    <row r="21026" spans="19:23">
      <c r="S21026" s="275"/>
      <c r="T21026" s="274"/>
      <c r="W21026" s="276"/>
    </row>
    <row r="21027" spans="19:23">
      <c r="S21027" s="275"/>
      <c r="T21027" s="274"/>
      <c r="W21027" s="276"/>
    </row>
    <row r="21028" spans="19:23">
      <c r="S21028" s="275"/>
      <c r="T21028" s="274"/>
      <c r="W21028" s="276"/>
    </row>
    <row r="21029" spans="19:23">
      <c r="S21029" s="275"/>
      <c r="T21029" s="274"/>
      <c r="W21029" s="276"/>
    </row>
    <row r="21030" spans="19:23">
      <c r="S21030" s="275"/>
      <c r="T21030" s="274"/>
      <c r="W21030" s="276"/>
    </row>
    <row r="21031" spans="19:23">
      <c r="S21031" s="275"/>
      <c r="T21031" s="274"/>
      <c r="W21031" s="276"/>
    </row>
    <row r="21032" spans="19:23">
      <c r="S21032" s="275"/>
      <c r="T21032" s="274"/>
      <c r="W21032" s="276"/>
    </row>
    <row r="21033" spans="19:23">
      <c r="S21033" s="275"/>
      <c r="T21033" s="274"/>
      <c r="W21033" s="276"/>
    </row>
    <row r="21034" spans="19:23">
      <c r="S21034" s="275"/>
      <c r="T21034" s="274"/>
      <c r="W21034" s="276"/>
    </row>
    <row r="21035" spans="19:23">
      <c r="S21035" s="275"/>
      <c r="T21035" s="274"/>
      <c r="W21035" s="276"/>
    </row>
    <row r="21036" spans="19:23">
      <c r="S21036" s="275"/>
      <c r="T21036" s="274"/>
      <c r="W21036" s="276"/>
    </row>
    <row r="21037" spans="19:23">
      <c r="S21037" s="275"/>
      <c r="T21037" s="274"/>
      <c r="W21037" s="276"/>
    </row>
    <row r="21038" spans="19:23">
      <c r="S21038" s="275"/>
      <c r="T21038" s="274"/>
      <c r="W21038" s="276"/>
    </row>
    <row r="21039" spans="19:23">
      <c r="S21039" s="275"/>
      <c r="T21039" s="274"/>
      <c r="W21039" s="276"/>
    </row>
    <row r="21040" spans="19:23">
      <c r="S21040" s="275"/>
      <c r="T21040" s="274"/>
      <c r="W21040" s="276"/>
    </row>
    <row r="21041" spans="19:23">
      <c r="S21041" s="275"/>
      <c r="T21041" s="274"/>
      <c r="W21041" s="276"/>
    </row>
    <row r="21042" spans="19:23">
      <c r="S21042" s="275"/>
      <c r="T21042" s="274"/>
      <c r="W21042" s="276"/>
    </row>
    <row r="21043" spans="19:23">
      <c r="S21043" s="275"/>
      <c r="T21043" s="274"/>
      <c r="W21043" s="276"/>
    </row>
    <row r="21044" spans="19:23">
      <c r="S21044" s="275"/>
      <c r="T21044" s="274"/>
      <c r="W21044" s="276"/>
    </row>
    <row r="21045" spans="19:23">
      <c r="S21045" s="275"/>
      <c r="T21045" s="274"/>
      <c r="W21045" s="276"/>
    </row>
    <row r="21046" spans="19:23">
      <c r="S21046" s="275"/>
      <c r="T21046" s="274"/>
      <c r="W21046" s="276"/>
    </row>
    <row r="21047" spans="19:23">
      <c r="S21047" s="275"/>
      <c r="T21047" s="274"/>
      <c r="W21047" s="276"/>
    </row>
    <row r="21048" spans="19:23">
      <c r="S21048" s="275"/>
      <c r="T21048" s="274"/>
      <c r="W21048" s="276"/>
    </row>
    <row r="21049" spans="19:23">
      <c r="S21049" s="275"/>
      <c r="T21049" s="274"/>
      <c r="W21049" s="276"/>
    </row>
    <row r="21050" spans="19:23">
      <c r="S21050" s="275"/>
      <c r="T21050" s="274"/>
      <c r="W21050" s="276"/>
    </row>
    <row r="21051" spans="19:23">
      <c r="S21051" s="275"/>
      <c r="T21051" s="274"/>
      <c r="W21051" s="276"/>
    </row>
    <row r="21052" spans="19:23">
      <c r="S21052" s="275"/>
      <c r="T21052" s="274"/>
      <c r="W21052" s="276"/>
    </row>
    <row r="21053" spans="19:23">
      <c r="S21053" s="275"/>
      <c r="T21053" s="274"/>
      <c r="W21053" s="276"/>
    </row>
    <row r="21054" spans="19:23">
      <c r="S21054" s="275"/>
      <c r="T21054" s="274"/>
      <c r="W21054" s="276"/>
    </row>
    <row r="21055" spans="19:23">
      <c r="S21055" s="275"/>
      <c r="T21055" s="274"/>
      <c r="W21055" s="276"/>
    </row>
    <row r="21056" spans="19:23">
      <c r="S21056" s="275"/>
      <c r="T21056" s="274"/>
      <c r="W21056" s="276"/>
    </row>
    <row r="21057" spans="19:23">
      <c r="S21057" s="275"/>
      <c r="T21057" s="274"/>
      <c r="W21057" s="276"/>
    </row>
    <row r="21058" spans="19:23">
      <c r="S21058" s="275"/>
      <c r="T21058" s="274"/>
      <c r="W21058" s="276"/>
    </row>
    <row r="21059" spans="19:23">
      <c r="S21059" s="275"/>
      <c r="T21059" s="274"/>
      <c r="W21059" s="276"/>
    </row>
    <row r="21060" spans="19:23">
      <c r="S21060" s="275"/>
      <c r="T21060" s="274"/>
      <c r="W21060" s="276"/>
    </row>
    <row r="21061" spans="19:23">
      <c r="S21061" s="275"/>
      <c r="T21061" s="274"/>
      <c r="W21061" s="276"/>
    </row>
    <row r="21062" spans="19:23">
      <c r="S21062" s="275"/>
      <c r="T21062" s="274"/>
      <c r="W21062" s="276"/>
    </row>
    <row r="21063" spans="19:23">
      <c r="S21063" s="275"/>
      <c r="T21063" s="274"/>
      <c r="W21063" s="276"/>
    </row>
    <row r="21064" spans="19:23">
      <c r="S21064" s="275"/>
      <c r="T21064" s="274"/>
      <c r="W21064" s="276"/>
    </row>
    <row r="21065" spans="19:23">
      <c r="S21065" s="275"/>
      <c r="T21065" s="274"/>
      <c r="W21065" s="276"/>
    </row>
    <row r="21066" spans="19:23">
      <c r="S21066" s="275"/>
      <c r="T21066" s="274"/>
      <c r="W21066" s="276"/>
    </row>
    <row r="21067" spans="19:23">
      <c r="S21067" s="275"/>
      <c r="T21067" s="274"/>
      <c r="W21067" s="276"/>
    </row>
    <row r="21068" spans="19:23">
      <c r="S21068" s="275"/>
      <c r="T21068" s="274"/>
      <c r="W21068" s="276"/>
    </row>
    <row r="21069" spans="19:23">
      <c r="S21069" s="275"/>
      <c r="T21069" s="274"/>
      <c r="W21069" s="276"/>
    </row>
    <row r="21070" spans="19:23">
      <c r="S21070" s="275"/>
      <c r="T21070" s="274"/>
      <c r="W21070" s="276"/>
    </row>
    <row r="21071" spans="19:23">
      <c r="S21071" s="275"/>
      <c r="T21071" s="274"/>
      <c r="W21071" s="276"/>
    </row>
    <row r="21072" spans="19:23">
      <c r="S21072" s="275"/>
      <c r="T21072" s="274"/>
      <c r="W21072" s="276"/>
    </row>
    <row r="21073" spans="19:23">
      <c r="S21073" s="275"/>
      <c r="T21073" s="274"/>
      <c r="W21073" s="276"/>
    </row>
    <row r="21074" spans="19:23">
      <c r="S21074" s="275"/>
      <c r="T21074" s="274"/>
      <c r="W21074" s="276"/>
    </row>
    <row r="21075" spans="19:23">
      <c r="S21075" s="275"/>
      <c r="T21075" s="274"/>
      <c r="W21075" s="276"/>
    </row>
    <row r="21076" spans="19:23">
      <c r="S21076" s="275"/>
      <c r="T21076" s="274"/>
      <c r="W21076" s="276"/>
    </row>
    <row r="21077" spans="19:23">
      <c r="S21077" s="275"/>
      <c r="T21077" s="274"/>
      <c r="W21077" s="276"/>
    </row>
    <row r="21078" spans="19:23">
      <c r="S21078" s="275"/>
      <c r="T21078" s="274"/>
      <c r="W21078" s="276"/>
    </row>
    <row r="21079" spans="19:23">
      <c r="S21079" s="275"/>
      <c r="T21079" s="274"/>
      <c r="W21079" s="276"/>
    </row>
    <row r="21080" spans="19:23">
      <c r="S21080" s="275"/>
      <c r="T21080" s="274"/>
      <c r="W21080" s="276"/>
    </row>
    <row r="21081" spans="19:23">
      <c r="S21081" s="275"/>
      <c r="T21081" s="274"/>
      <c r="W21081" s="276"/>
    </row>
    <row r="21082" spans="19:23">
      <c r="S21082" s="275"/>
      <c r="T21082" s="274"/>
      <c r="W21082" s="276"/>
    </row>
    <row r="21083" spans="19:23">
      <c r="S21083" s="275"/>
      <c r="T21083" s="274"/>
      <c r="W21083" s="276"/>
    </row>
    <row r="21084" spans="19:23">
      <c r="S21084" s="275"/>
      <c r="T21084" s="274"/>
      <c r="W21084" s="276"/>
    </row>
    <row r="21085" spans="19:23">
      <c r="S21085" s="275"/>
      <c r="T21085" s="274"/>
      <c r="W21085" s="276"/>
    </row>
    <row r="21086" spans="19:23">
      <c r="S21086" s="275"/>
      <c r="T21086" s="274"/>
      <c r="W21086" s="276"/>
    </row>
    <row r="21087" spans="19:23">
      <c r="S21087" s="275"/>
      <c r="T21087" s="274"/>
      <c r="W21087" s="276"/>
    </row>
    <row r="21088" spans="19:23">
      <c r="S21088" s="275"/>
      <c r="T21088" s="274"/>
      <c r="W21088" s="276"/>
    </row>
    <row r="21089" spans="19:23">
      <c r="S21089" s="275"/>
      <c r="T21089" s="274"/>
      <c r="W21089" s="276"/>
    </row>
    <row r="21090" spans="19:23">
      <c r="S21090" s="275"/>
      <c r="T21090" s="274"/>
      <c r="W21090" s="276"/>
    </row>
    <row r="21091" spans="19:23">
      <c r="S21091" s="275"/>
      <c r="T21091" s="274"/>
      <c r="W21091" s="276"/>
    </row>
    <row r="21092" spans="19:23">
      <c r="S21092" s="275"/>
      <c r="T21092" s="274"/>
      <c r="W21092" s="276"/>
    </row>
    <row r="21093" spans="19:23">
      <c r="S21093" s="275"/>
      <c r="T21093" s="274"/>
      <c r="W21093" s="276"/>
    </row>
    <row r="21094" spans="19:23">
      <c r="S21094" s="275"/>
      <c r="T21094" s="274"/>
      <c r="W21094" s="276"/>
    </row>
    <row r="21095" spans="19:23">
      <c r="S21095" s="275"/>
      <c r="T21095" s="274"/>
      <c r="W21095" s="276"/>
    </row>
    <row r="21096" spans="19:23">
      <c r="S21096" s="275"/>
      <c r="T21096" s="274"/>
      <c r="W21096" s="276"/>
    </row>
    <row r="21097" spans="19:23">
      <c r="S21097" s="275"/>
      <c r="T21097" s="274"/>
      <c r="W21097" s="276"/>
    </row>
    <row r="21098" spans="19:23">
      <c r="S21098" s="275"/>
      <c r="T21098" s="274"/>
      <c r="W21098" s="276"/>
    </row>
    <row r="21099" spans="19:23">
      <c r="S21099" s="275"/>
      <c r="T21099" s="274"/>
      <c r="W21099" s="276"/>
    </row>
    <row r="21100" spans="19:23">
      <c r="S21100" s="275"/>
      <c r="T21100" s="274"/>
      <c r="W21100" s="276"/>
    </row>
    <row r="21101" spans="19:23">
      <c r="S21101" s="275"/>
      <c r="T21101" s="274"/>
      <c r="W21101" s="276"/>
    </row>
    <row r="21102" spans="19:23">
      <c r="S21102" s="275"/>
      <c r="T21102" s="274"/>
      <c r="W21102" s="276"/>
    </row>
    <row r="21103" spans="19:23">
      <c r="S21103" s="275"/>
      <c r="T21103" s="274"/>
      <c r="W21103" s="276"/>
    </row>
    <row r="21104" spans="19:23">
      <c r="S21104" s="275"/>
      <c r="T21104" s="274"/>
      <c r="W21104" s="276"/>
    </row>
    <row r="21105" spans="19:23">
      <c r="S21105" s="275"/>
      <c r="T21105" s="274"/>
      <c r="W21105" s="276"/>
    </row>
    <row r="21106" spans="19:23">
      <c r="S21106" s="275"/>
      <c r="T21106" s="274"/>
      <c r="W21106" s="276"/>
    </row>
    <row r="21107" spans="19:23">
      <c r="S21107" s="275"/>
      <c r="T21107" s="274"/>
      <c r="W21107" s="276"/>
    </row>
    <row r="21108" spans="19:23">
      <c r="S21108" s="275"/>
      <c r="T21108" s="274"/>
      <c r="W21108" s="276"/>
    </row>
    <row r="21109" spans="19:23">
      <c r="S21109" s="275"/>
      <c r="T21109" s="274"/>
      <c r="W21109" s="276"/>
    </row>
    <row r="21110" spans="19:23">
      <c r="S21110" s="275"/>
      <c r="T21110" s="274"/>
      <c r="W21110" s="276"/>
    </row>
    <row r="21111" spans="19:23">
      <c r="S21111" s="275"/>
      <c r="T21111" s="274"/>
      <c r="W21111" s="276"/>
    </row>
    <row r="21112" spans="19:23">
      <c r="S21112" s="275"/>
      <c r="T21112" s="274"/>
      <c r="W21112" s="276"/>
    </row>
    <row r="21113" spans="19:23">
      <c r="S21113" s="275"/>
      <c r="T21113" s="274"/>
      <c r="W21113" s="276"/>
    </row>
    <row r="21114" spans="19:23">
      <c r="S21114" s="275"/>
      <c r="T21114" s="274"/>
      <c r="W21114" s="276"/>
    </row>
    <row r="21115" spans="19:23">
      <c r="S21115" s="275"/>
      <c r="T21115" s="274"/>
      <c r="W21115" s="276"/>
    </row>
    <row r="21116" spans="19:23">
      <c r="S21116" s="275"/>
      <c r="T21116" s="274"/>
      <c r="W21116" s="276"/>
    </row>
    <row r="21117" spans="19:23">
      <c r="S21117" s="275"/>
      <c r="T21117" s="274"/>
      <c r="W21117" s="276"/>
    </row>
    <row r="21118" spans="19:23">
      <c r="S21118" s="275"/>
      <c r="T21118" s="274"/>
      <c r="W21118" s="276"/>
    </row>
    <row r="21119" spans="19:23">
      <c r="S21119" s="275"/>
      <c r="T21119" s="274"/>
      <c r="W21119" s="276"/>
    </row>
    <row r="21120" spans="19:23">
      <c r="S21120" s="275"/>
      <c r="T21120" s="274"/>
      <c r="W21120" s="276"/>
    </row>
    <row r="21121" spans="19:23">
      <c r="S21121" s="275"/>
      <c r="T21121" s="274"/>
      <c r="W21121" s="276"/>
    </row>
    <row r="21122" spans="19:23">
      <c r="S21122" s="275"/>
      <c r="T21122" s="274"/>
      <c r="W21122" s="276"/>
    </row>
    <row r="21123" spans="19:23">
      <c r="S21123" s="275"/>
      <c r="T21123" s="274"/>
      <c r="W21123" s="276"/>
    </row>
    <row r="21124" spans="19:23">
      <c r="S21124" s="275"/>
      <c r="T21124" s="274"/>
      <c r="W21124" s="276"/>
    </row>
    <row r="21125" spans="19:23">
      <c r="S21125" s="275"/>
      <c r="T21125" s="274"/>
      <c r="W21125" s="276"/>
    </row>
    <row r="21126" spans="19:23">
      <c r="S21126" s="275"/>
      <c r="T21126" s="274"/>
      <c r="W21126" s="276"/>
    </row>
    <row r="21127" spans="19:23">
      <c r="S21127" s="275"/>
      <c r="T21127" s="274"/>
      <c r="W21127" s="276"/>
    </row>
    <row r="21128" spans="19:23">
      <c r="S21128" s="275"/>
      <c r="T21128" s="274"/>
      <c r="W21128" s="276"/>
    </row>
    <row r="21129" spans="19:23">
      <c r="S21129" s="275"/>
      <c r="T21129" s="274"/>
      <c r="W21129" s="276"/>
    </row>
    <row r="21130" spans="19:23">
      <c r="S21130" s="275"/>
      <c r="T21130" s="274"/>
      <c r="W21130" s="276"/>
    </row>
    <row r="21131" spans="19:23">
      <c r="S21131" s="275"/>
      <c r="T21131" s="274"/>
      <c r="W21131" s="276"/>
    </row>
    <row r="21132" spans="19:23">
      <c r="S21132" s="275"/>
      <c r="T21132" s="274"/>
      <c r="W21132" s="276"/>
    </row>
    <row r="21133" spans="19:23">
      <c r="S21133" s="275"/>
      <c r="T21133" s="274"/>
      <c r="W21133" s="276"/>
    </row>
    <row r="21134" spans="19:23">
      <c r="S21134" s="275"/>
      <c r="T21134" s="274"/>
      <c r="W21134" s="276"/>
    </row>
    <row r="21135" spans="19:23">
      <c r="S21135" s="275"/>
      <c r="T21135" s="274"/>
      <c r="W21135" s="276"/>
    </row>
    <row r="21136" spans="19:23">
      <c r="S21136" s="275"/>
      <c r="T21136" s="274"/>
      <c r="W21136" s="276"/>
    </row>
    <row r="21137" spans="19:23">
      <c r="S21137" s="275"/>
      <c r="T21137" s="274"/>
      <c r="W21137" s="276"/>
    </row>
    <row r="21138" spans="19:23">
      <c r="S21138" s="275"/>
      <c r="T21138" s="274"/>
      <c r="W21138" s="276"/>
    </row>
    <row r="21139" spans="19:23">
      <c r="S21139" s="275"/>
      <c r="T21139" s="274"/>
      <c r="W21139" s="276"/>
    </row>
    <row r="21140" spans="19:23">
      <c r="S21140" s="275"/>
      <c r="T21140" s="274"/>
      <c r="W21140" s="276"/>
    </row>
    <row r="21141" spans="19:23">
      <c r="S21141" s="275"/>
      <c r="T21141" s="274"/>
      <c r="W21141" s="276"/>
    </row>
    <row r="21142" spans="19:23">
      <c r="S21142" s="275"/>
      <c r="T21142" s="274"/>
      <c r="W21142" s="276"/>
    </row>
    <row r="21143" spans="19:23">
      <c r="S21143" s="275"/>
      <c r="T21143" s="274"/>
      <c r="W21143" s="276"/>
    </row>
    <row r="21144" spans="19:23">
      <c r="S21144" s="275"/>
      <c r="T21144" s="274"/>
      <c r="W21144" s="276"/>
    </row>
    <row r="21145" spans="19:23">
      <c r="S21145" s="275"/>
      <c r="T21145" s="274"/>
      <c r="W21145" s="276"/>
    </row>
    <row r="21146" spans="19:23">
      <c r="S21146" s="275"/>
      <c r="T21146" s="274"/>
      <c r="W21146" s="276"/>
    </row>
    <row r="21147" spans="19:23">
      <c r="S21147" s="275"/>
      <c r="T21147" s="274"/>
      <c r="W21147" s="276"/>
    </row>
    <row r="21148" spans="19:23">
      <c r="S21148" s="275"/>
      <c r="T21148" s="274"/>
      <c r="W21148" s="276"/>
    </row>
    <row r="21149" spans="19:23">
      <c r="S21149" s="275"/>
      <c r="T21149" s="274"/>
      <c r="W21149" s="276"/>
    </row>
    <row r="21150" spans="19:23">
      <c r="S21150" s="275"/>
      <c r="T21150" s="274"/>
      <c r="W21150" s="276"/>
    </row>
    <row r="21151" spans="19:23">
      <c r="S21151" s="275"/>
      <c r="T21151" s="274"/>
      <c r="W21151" s="276"/>
    </row>
    <row r="21152" spans="19:23">
      <c r="S21152" s="275"/>
      <c r="T21152" s="274"/>
      <c r="W21152" s="276"/>
    </row>
    <row r="21153" spans="19:23">
      <c r="S21153" s="275"/>
      <c r="T21153" s="274"/>
      <c r="W21153" s="276"/>
    </row>
    <row r="21154" spans="19:23">
      <c r="S21154" s="275"/>
      <c r="T21154" s="274"/>
      <c r="W21154" s="276"/>
    </row>
    <row r="21155" spans="19:23">
      <c r="S21155" s="275"/>
      <c r="T21155" s="274"/>
      <c r="W21155" s="276"/>
    </row>
    <row r="21156" spans="19:23">
      <c r="S21156" s="275"/>
      <c r="T21156" s="274"/>
      <c r="W21156" s="276"/>
    </row>
    <row r="21157" spans="19:23">
      <c r="S21157" s="275"/>
      <c r="T21157" s="274"/>
      <c r="W21157" s="276"/>
    </row>
    <row r="21158" spans="19:23">
      <c r="S21158" s="275"/>
      <c r="T21158" s="274"/>
      <c r="W21158" s="276"/>
    </row>
    <row r="21159" spans="19:23">
      <c r="S21159" s="275"/>
      <c r="T21159" s="274"/>
      <c r="W21159" s="276"/>
    </row>
    <row r="21160" spans="19:23">
      <c r="S21160" s="275"/>
      <c r="T21160" s="274"/>
      <c r="W21160" s="276"/>
    </row>
    <row r="21161" spans="19:23">
      <c r="S21161" s="275"/>
      <c r="T21161" s="274"/>
      <c r="W21161" s="276"/>
    </row>
    <row r="21162" spans="19:23">
      <c r="S21162" s="275"/>
      <c r="T21162" s="274"/>
      <c r="W21162" s="276"/>
    </row>
    <row r="21163" spans="19:23">
      <c r="S21163" s="275"/>
      <c r="T21163" s="274"/>
      <c r="W21163" s="276"/>
    </row>
    <row r="21164" spans="19:23">
      <c r="S21164" s="275"/>
      <c r="T21164" s="274"/>
      <c r="W21164" s="276"/>
    </row>
    <row r="21165" spans="19:23">
      <c r="S21165" s="275"/>
      <c r="T21165" s="274"/>
      <c r="W21165" s="276"/>
    </row>
    <row r="21166" spans="19:23">
      <c r="S21166" s="275"/>
      <c r="T21166" s="274"/>
      <c r="W21166" s="276"/>
    </row>
    <row r="21167" spans="19:23">
      <c r="S21167" s="275"/>
      <c r="T21167" s="274"/>
      <c r="W21167" s="276"/>
    </row>
    <row r="21168" spans="19:23">
      <c r="S21168" s="275"/>
      <c r="T21168" s="274"/>
      <c r="W21168" s="276"/>
    </row>
    <row r="21169" spans="19:23">
      <c r="S21169" s="275"/>
      <c r="T21169" s="274"/>
      <c r="W21169" s="276"/>
    </row>
    <row r="21170" spans="19:23">
      <c r="S21170" s="275"/>
      <c r="T21170" s="274"/>
      <c r="W21170" s="276"/>
    </row>
    <row r="21171" spans="19:23">
      <c r="S21171" s="275"/>
      <c r="T21171" s="274"/>
      <c r="W21171" s="276"/>
    </row>
    <row r="21172" spans="19:23">
      <c r="S21172" s="275"/>
      <c r="T21172" s="274"/>
      <c r="W21172" s="276"/>
    </row>
    <row r="21173" spans="19:23">
      <c r="S21173" s="275"/>
      <c r="T21173" s="274"/>
      <c r="W21173" s="276"/>
    </row>
    <row r="21174" spans="19:23">
      <c r="S21174" s="275"/>
      <c r="T21174" s="274"/>
      <c r="W21174" s="276"/>
    </row>
    <row r="21175" spans="19:23">
      <c r="S21175" s="275"/>
      <c r="T21175" s="274"/>
      <c r="W21175" s="276"/>
    </row>
    <row r="21176" spans="19:23">
      <c r="S21176" s="275"/>
      <c r="T21176" s="274"/>
      <c r="W21176" s="276"/>
    </row>
    <row r="21177" spans="19:23">
      <c r="S21177" s="275"/>
      <c r="T21177" s="274"/>
      <c r="W21177" s="276"/>
    </row>
    <row r="21178" spans="19:23">
      <c r="S21178" s="275"/>
      <c r="T21178" s="274"/>
      <c r="W21178" s="276"/>
    </row>
    <row r="21179" spans="19:23">
      <c r="S21179" s="275"/>
      <c r="T21179" s="274"/>
      <c r="W21179" s="276"/>
    </row>
    <row r="21180" spans="19:23">
      <c r="S21180" s="275"/>
      <c r="T21180" s="274"/>
      <c r="W21180" s="276"/>
    </row>
    <row r="21181" spans="19:23">
      <c r="S21181" s="275"/>
      <c r="T21181" s="274"/>
      <c r="W21181" s="276"/>
    </row>
    <row r="21182" spans="19:23">
      <c r="S21182" s="275"/>
      <c r="T21182" s="274"/>
      <c r="W21182" s="276"/>
    </row>
    <row r="21183" spans="19:23">
      <c r="S21183" s="275"/>
      <c r="T21183" s="274"/>
      <c r="W21183" s="276"/>
    </row>
    <row r="21184" spans="19:23">
      <c r="S21184" s="275"/>
      <c r="T21184" s="274"/>
      <c r="W21184" s="276"/>
    </row>
    <row r="21185" spans="19:23">
      <c r="S21185" s="275"/>
      <c r="T21185" s="274"/>
      <c r="W21185" s="276"/>
    </row>
    <row r="21186" spans="19:23">
      <c r="S21186" s="275"/>
      <c r="T21186" s="274"/>
      <c r="W21186" s="276"/>
    </row>
    <row r="21187" spans="19:23">
      <c r="S21187" s="275"/>
      <c r="T21187" s="274"/>
      <c r="W21187" s="276"/>
    </row>
    <row r="21188" spans="19:23">
      <c r="S21188" s="275"/>
      <c r="T21188" s="274"/>
      <c r="W21188" s="276"/>
    </row>
    <row r="21189" spans="19:23">
      <c r="S21189" s="275"/>
      <c r="T21189" s="274"/>
      <c r="W21189" s="276"/>
    </row>
    <row r="21190" spans="19:23">
      <c r="S21190" s="275"/>
      <c r="T21190" s="274"/>
      <c r="W21190" s="276"/>
    </row>
    <row r="21191" spans="19:23">
      <c r="S21191" s="275"/>
      <c r="T21191" s="274"/>
      <c r="W21191" s="276"/>
    </row>
    <row r="21192" spans="19:23">
      <c r="S21192" s="275"/>
      <c r="T21192" s="274"/>
      <c r="W21192" s="276"/>
    </row>
    <row r="21193" spans="19:23">
      <c r="S21193" s="275"/>
      <c r="T21193" s="274"/>
      <c r="W21193" s="276"/>
    </row>
    <row r="21194" spans="19:23">
      <c r="S21194" s="275"/>
      <c r="T21194" s="274"/>
      <c r="W21194" s="276"/>
    </row>
    <row r="21195" spans="19:23">
      <c r="S21195" s="275"/>
      <c r="T21195" s="274"/>
      <c r="W21195" s="276"/>
    </row>
    <row r="21196" spans="19:23">
      <c r="S21196" s="275"/>
      <c r="T21196" s="274"/>
      <c r="W21196" s="276"/>
    </row>
    <row r="21197" spans="19:23">
      <c r="S21197" s="275"/>
      <c r="T21197" s="274"/>
      <c r="W21197" s="276"/>
    </row>
    <row r="21198" spans="19:23">
      <c r="S21198" s="275"/>
      <c r="T21198" s="274"/>
      <c r="W21198" s="276"/>
    </row>
    <row r="21199" spans="19:23">
      <c r="S21199" s="275"/>
      <c r="T21199" s="274"/>
      <c r="W21199" s="276"/>
    </row>
    <row r="21200" spans="19:23">
      <c r="S21200" s="275"/>
      <c r="T21200" s="274"/>
      <c r="W21200" s="276"/>
    </row>
    <row r="21201" spans="19:23">
      <c r="S21201" s="275"/>
      <c r="T21201" s="274"/>
      <c r="W21201" s="276"/>
    </row>
    <row r="21202" spans="19:23">
      <c r="S21202" s="275"/>
      <c r="T21202" s="274"/>
      <c r="W21202" s="276"/>
    </row>
    <row r="21203" spans="19:23">
      <c r="S21203" s="275"/>
      <c r="T21203" s="274"/>
      <c r="W21203" s="276"/>
    </row>
    <row r="21204" spans="19:23">
      <c r="S21204" s="275"/>
      <c r="T21204" s="274"/>
      <c r="W21204" s="276"/>
    </row>
    <row r="21205" spans="19:23">
      <c r="S21205" s="275"/>
      <c r="T21205" s="274"/>
      <c r="W21205" s="276"/>
    </row>
    <row r="21206" spans="19:23">
      <c r="S21206" s="275"/>
      <c r="T21206" s="274"/>
      <c r="W21206" s="276"/>
    </row>
    <row r="21207" spans="19:23">
      <c r="S21207" s="275"/>
      <c r="T21207" s="274"/>
      <c r="W21207" s="276"/>
    </row>
    <row r="21208" spans="19:23">
      <c r="S21208" s="275"/>
      <c r="T21208" s="274"/>
      <c r="W21208" s="276"/>
    </row>
    <row r="21209" spans="19:23">
      <c r="S21209" s="275"/>
      <c r="T21209" s="274"/>
      <c r="W21209" s="276"/>
    </row>
    <row r="21210" spans="19:23">
      <c r="S21210" s="275"/>
      <c r="T21210" s="274"/>
      <c r="W21210" s="276"/>
    </row>
    <row r="21211" spans="19:23">
      <c r="S21211" s="275"/>
      <c r="T21211" s="274"/>
      <c r="W21211" s="276"/>
    </row>
    <row r="21212" spans="19:23">
      <c r="S21212" s="275"/>
      <c r="T21212" s="274"/>
      <c r="W21212" s="276"/>
    </row>
    <row r="21213" spans="19:23">
      <c r="S21213" s="275"/>
      <c r="T21213" s="274"/>
      <c r="W21213" s="276"/>
    </row>
    <row r="21214" spans="19:23">
      <c r="S21214" s="275"/>
      <c r="T21214" s="274"/>
      <c r="W21214" s="276"/>
    </row>
    <row r="21215" spans="19:23">
      <c r="S21215" s="275"/>
      <c r="T21215" s="274"/>
      <c r="W21215" s="276"/>
    </row>
    <row r="21216" spans="19:23">
      <c r="S21216" s="275"/>
      <c r="T21216" s="274"/>
      <c r="W21216" s="276"/>
    </row>
    <row r="21217" spans="19:23">
      <c r="S21217" s="275"/>
      <c r="T21217" s="274"/>
      <c r="W21217" s="276"/>
    </row>
    <row r="21218" spans="19:23">
      <c r="S21218" s="275"/>
      <c r="T21218" s="274"/>
      <c r="W21218" s="276"/>
    </row>
    <row r="21219" spans="19:23">
      <c r="S21219" s="275"/>
      <c r="T21219" s="274"/>
      <c r="W21219" s="276"/>
    </row>
    <row r="21220" spans="19:23">
      <c r="S21220" s="275"/>
      <c r="T21220" s="274"/>
      <c r="W21220" s="276"/>
    </row>
    <row r="21221" spans="19:23">
      <c r="S21221" s="275"/>
      <c r="T21221" s="274"/>
      <c r="W21221" s="276"/>
    </row>
    <row r="21222" spans="19:23">
      <c r="S21222" s="275"/>
      <c r="T21222" s="274"/>
      <c r="W21222" s="276"/>
    </row>
    <row r="21223" spans="19:23">
      <c r="S21223" s="275"/>
      <c r="T21223" s="274"/>
      <c r="W21223" s="276"/>
    </row>
    <row r="21224" spans="19:23">
      <c r="S21224" s="275"/>
      <c r="T21224" s="274"/>
      <c r="W21224" s="276"/>
    </row>
    <row r="21225" spans="19:23">
      <c r="S21225" s="275"/>
      <c r="T21225" s="274"/>
      <c r="W21225" s="276"/>
    </row>
    <row r="21226" spans="19:23">
      <c r="S21226" s="275"/>
      <c r="T21226" s="274"/>
      <c r="W21226" s="276"/>
    </row>
    <row r="21227" spans="19:23">
      <c r="S21227" s="275"/>
      <c r="T21227" s="274"/>
      <c r="W21227" s="276"/>
    </row>
    <row r="21228" spans="19:23">
      <c r="S21228" s="275"/>
      <c r="T21228" s="274"/>
      <c r="W21228" s="276"/>
    </row>
    <row r="21229" spans="19:23">
      <c r="S21229" s="275"/>
      <c r="T21229" s="274"/>
      <c r="W21229" s="276"/>
    </row>
    <row r="21230" spans="19:23">
      <c r="S21230" s="275"/>
      <c r="T21230" s="274"/>
      <c r="W21230" s="276"/>
    </row>
    <row r="21231" spans="19:23">
      <c r="S21231" s="275"/>
      <c r="T21231" s="274"/>
      <c r="W21231" s="276"/>
    </row>
    <row r="21232" spans="19:23">
      <c r="S21232" s="275"/>
      <c r="T21232" s="274"/>
      <c r="W21232" s="276"/>
    </row>
    <row r="21233" spans="19:23">
      <c r="S21233" s="275"/>
      <c r="T21233" s="274"/>
      <c r="W21233" s="276"/>
    </row>
    <row r="21234" spans="19:23">
      <c r="S21234" s="275"/>
      <c r="T21234" s="274"/>
      <c r="W21234" s="276"/>
    </row>
    <row r="21235" spans="19:23">
      <c r="S21235" s="275"/>
      <c r="T21235" s="274"/>
      <c r="W21235" s="276"/>
    </row>
    <row r="21236" spans="19:23">
      <c r="S21236" s="275"/>
      <c r="T21236" s="274"/>
      <c r="W21236" s="276"/>
    </row>
    <row r="21237" spans="19:23">
      <c r="S21237" s="275"/>
      <c r="T21237" s="274"/>
      <c r="W21237" s="276"/>
    </row>
    <row r="21238" spans="19:23">
      <c r="S21238" s="275"/>
      <c r="T21238" s="274"/>
      <c r="W21238" s="276"/>
    </row>
    <row r="21239" spans="19:23">
      <c r="S21239" s="275"/>
      <c r="T21239" s="274"/>
      <c r="W21239" s="276"/>
    </row>
    <row r="21240" spans="19:23">
      <c r="S21240" s="275"/>
      <c r="T21240" s="274"/>
      <c r="W21240" s="276"/>
    </row>
    <row r="21241" spans="19:23">
      <c r="S21241" s="275"/>
      <c r="T21241" s="274"/>
      <c r="W21241" s="276"/>
    </row>
    <row r="21242" spans="19:23">
      <c r="S21242" s="275"/>
      <c r="T21242" s="274"/>
      <c r="W21242" s="276"/>
    </row>
    <row r="21243" spans="19:23">
      <c r="S21243" s="275"/>
      <c r="T21243" s="274"/>
      <c r="W21243" s="276"/>
    </row>
    <row r="21244" spans="19:23">
      <c r="S21244" s="275"/>
      <c r="T21244" s="274"/>
      <c r="W21244" s="276"/>
    </row>
    <row r="21245" spans="19:23">
      <c r="S21245" s="275"/>
      <c r="T21245" s="274"/>
      <c r="W21245" s="276"/>
    </row>
    <row r="21246" spans="19:23">
      <c r="S21246" s="275"/>
      <c r="T21246" s="274"/>
      <c r="W21246" s="276"/>
    </row>
    <row r="21247" spans="19:23">
      <c r="S21247" s="275"/>
      <c r="T21247" s="274"/>
      <c r="W21247" s="276"/>
    </row>
    <row r="21248" spans="19:23">
      <c r="S21248" s="275"/>
      <c r="T21248" s="274"/>
      <c r="W21248" s="276"/>
    </row>
    <row r="21249" spans="19:23">
      <c r="S21249" s="275"/>
      <c r="T21249" s="274"/>
      <c r="W21249" s="276"/>
    </row>
    <row r="21250" spans="19:23">
      <c r="S21250" s="275"/>
      <c r="T21250" s="274"/>
      <c r="W21250" s="276"/>
    </row>
    <row r="21251" spans="19:23">
      <c r="S21251" s="275"/>
      <c r="T21251" s="274"/>
      <c r="W21251" s="276"/>
    </row>
    <row r="21252" spans="19:23">
      <c r="S21252" s="275"/>
      <c r="T21252" s="274"/>
      <c r="W21252" s="276"/>
    </row>
    <row r="21253" spans="19:23">
      <c r="S21253" s="275"/>
      <c r="T21253" s="274"/>
      <c r="W21253" s="276"/>
    </row>
    <row r="21254" spans="19:23">
      <c r="S21254" s="275"/>
      <c r="T21254" s="274"/>
      <c r="W21254" s="276"/>
    </row>
    <row r="21255" spans="19:23">
      <c r="S21255" s="275"/>
      <c r="T21255" s="274"/>
      <c r="W21255" s="276"/>
    </row>
    <row r="21256" spans="19:23">
      <c r="S21256" s="275"/>
      <c r="T21256" s="274"/>
      <c r="W21256" s="276"/>
    </row>
    <row r="21257" spans="19:23">
      <c r="S21257" s="275"/>
      <c r="T21257" s="274"/>
      <c r="W21257" s="276"/>
    </row>
    <row r="21258" spans="19:23">
      <c r="S21258" s="275"/>
      <c r="T21258" s="274"/>
      <c r="W21258" s="276"/>
    </row>
    <row r="21259" spans="19:23">
      <c r="S21259" s="275"/>
      <c r="T21259" s="274"/>
      <c r="W21259" s="276"/>
    </row>
    <row r="21260" spans="19:23">
      <c r="S21260" s="275"/>
      <c r="T21260" s="274"/>
      <c r="W21260" s="276"/>
    </row>
    <row r="21261" spans="19:23">
      <c r="S21261" s="275"/>
      <c r="T21261" s="274"/>
      <c r="W21261" s="276"/>
    </row>
    <row r="21262" spans="19:23">
      <c r="S21262" s="275"/>
      <c r="T21262" s="274"/>
      <c r="W21262" s="276"/>
    </row>
    <row r="21263" spans="19:23">
      <c r="S21263" s="275"/>
      <c r="T21263" s="274"/>
      <c r="W21263" s="276"/>
    </row>
    <row r="21264" spans="19:23">
      <c r="S21264" s="275"/>
      <c r="T21264" s="274"/>
      <c r="W21264" s="276"/>
    </row>
    <row r="21265" spans="19:23">
      <c r="S21265" s="275"/>
      <c r="T21265" s="274"/>
      <c r="W21265" s="276"/>
    </row>
    <row r="21266" spans="19:23">
      <c r="S21266" s="275"/>
      <c r="T21266" s="274"/>
      <c r="W21266" s="276"/>
    </row>
    <row r="21267" spans="19:23">
      <c r="S21267" s="275"/>
      <c r="T21267" s="274"/>
      <c r="W21267" s="276"/>
    </row>
    <row r="21268" spans="19:23">
      <c r="S21268" s="275"/>
      <c r="T21268" s="274"/>
      <c r="W21268" s="276"/>
    </row>
    <row r="21269" spans="19:23">
      <c r="S21269" s="275"/>
      <c r="T21269" s="274"/>
      <c r="W21269" s="276"/>
    </row>
    <row r="21270" spans="19:23">
      <c r="S21270" s="275"/>
      <c r="T21270" s="274"/>
      <c r="W21270" s="276"/>
    </row>
    <row r="21271" spans="19:23">
      <c r="S21271" s="275"/>
      <c r="T21271" s="274"/>
      <c r="W21271" s="276"/>
    </row>
    <row r="21272" spans="19:23">
      <c r="S21272" s="275"/>
      <c r="T21272" s="274"/>
      <c r="W21272" s="276"/>
    </row>
    <row r="21273" spans="19:23">
      <c r="S21273" s="275"/>
      <c r="T21273" s="274"/>
      <c r="W21273" s="276"/>
    </row>
    <row r="21274" spans="19:23">
      <c r="S21274" s="275"/>
      <c r="T21274" s="274"/>
      <c r="W21274" s="276"/>
    </row>
    <row r="21275" spans="19:23">
      <c r="S21275" s="275"/>
      <c r="T21275" s="274"/>
      <c r="W21275" s="276"/>
    </row>
    <row r="21276" spans="19:23">
      <c r="S21276" s="275"/>
      <c r="T21276" s="274"/>
      <c r="W21276" s="276"/>
    </row>
    <row r="21277" spans="19:23">
      <c r="S21277" s="275"/>
      <c r="T21277" s="274"/>
      <c r="W21277" s="276"/>
    </row>
    <row r="21278" spans="19:23">
      <c r="S21278" s="275"/>
      <c r="T21278" s="274"/>
      <c r="W21278" s="276"/>
    </row>
    <row r="21279" spans="19:23">
      <c r="S21279" s="275"/>
      <c r="T21279" s="274"/>
      <c r="W21279" s="276"/>
    </row>
    <row r="21280" spans="19:23">
      <c r="S21280" s="275"/>
      <c r="T21280" s="274"/>
      <c r="W21280" s="276"/>
    </row>
    <row r="21281" spans="19:23">
      <c r="S21281" s="275"/>
      <c r="T21281" s="274"/>
      <c r="W21281" s="276"/>
    </row>
    <row r="21282" spans="19:23">
      <c r="S21282" s="275"/>
      <c r="T21282" s="274"/>
      <c r="W21282" s="276"/>
    </row>
    <row r="21283" spans="19:23">
      <c r="S21283" s="275"/>
      <c r="T21283" s="274"/>
      <c r="W21283" s="276"/>
    </row>
    <row r="21284" spans="19:23">
      <c r="S21284" s="275"/>
      <c r="T21284" s="274"/>
      <c r="W21284" s="276"/>
    </row>
    <row r="21285" spans="19:23">
      <c r="S21285" s="275"/>
      <c r="T21285" s="274"/>
      <c r="W21285" s="276"/>
    </row>
    <row r="21286" spans="19:23">
      <c r="S21286" s="275"/>
      <c r="T21286" s="274"/>
      <c r="W21286" s="276"/>
    </row>
    <row r="21287" spans="19:23">
      <c r="S21287" s="275"/>
      <c r="T21287" s="274"/>
      <c r="W21287" s="276"/>
    </row>
    <row r="21288" spans="19:23">
      <c r="S21288" s="275"/>
      <c r="T21288" s="274"/>
      <c r="W21288" s="276"/>
    </row>
    <row r="21289" spans="19:23">
      <c r="S21289" s="275"/>
      <c r="T21289" s="274"/>
      <c r="W21289" s="276"/>
    </row>
    <row r="21290" spans="19:23">
      <c r="S21290" s="275"/>
      <c r="T21290" s="274"/>
      <c r="W21290" s="276"/>
    </row>
    <row r="21291" spans="19:23">
      <c r="S21291" s="275"/>
      <c r="T21291" s="274"/>
      <c r="W21291" s="276"/>
    </row>
    <row r="21292" spans="19:23">
      <c r="S21292" s="275"/>
      <c r="T21292" s="274"/>
      <c r="W21292" s="276"/>
    </row>
    <row r="21293" spans="19:23">
      <c r="S21293" s="275"/>
      <c r="T21293" s="274"/>
      <c r="W21293" s="276"/>
    </row>
    <row r="21294" spans="19:23">
      <c r="S21294" s="275"/>
      <c r="T21294" s="274"/>
      <c r="W21294" s="276"/>
    </row>
    <row r="21295" spans="19:23">
      <c r="S21295" s="275"/>
      <c r="T21295" s="274"/>
      <c r="W21295" s="276"/>
    </row>
    <row r="21296" spans="19:23">
      <c r="S21296" s="275"/>
      <c r="T21296" s="274"/>
      <c r="W21296" s="276"/>
    </row>
    <row r="21297" spans="19:23">
      <c r="S21297" s="275"/>
      <c r="T21297" s="274"/>
      <c r="W21297" s="276"/>
    </row>
    <row r="21298" spans="19:23">
      <c r="S21298" s="275"/>
      <c r="T21298" s="274"/>
      <c r="W21298" s="276"/>
    </row>
    <row r="21299" spans="19:23">
      <c r="S21299" s="275"/>
      <c r="T21299" s="274"/>
      <c r="W21299" s="276"/>
    </row>
    <row r="21300" spans="19:23">
      <c r="S21300" s="275"/>
      <c r="T21300" s="274"/>
      <c r="W21300" s="276"/>
    </row>
    <row r="21301" spans="19:23">
      <c r="S21301" s="275"/>
      <c r="T21301" s="274"/>
      <c r="W21301" s="276"/>
    </row>
    <row r="21302" spans="19:23">
      <c r="S21302" s="275"/>
      <c r="T21302" s="274"/>
      <c r="W21302" s="276"/>
    </row>
    <row r="21303" spans="19:23">
      <c r="S21303" s="275"/>
      <c r="T21303" s="274"/>
      <c r="W21303" s="276"/>
    </row>
    <row r="21304" spans="19:23">
      <c r="S21304" s="275"/>
      <c r="T21304" s="274"/>
      <c r="W21304" s="276"/>
    </row>
    <row r="21305" spans="19:23">
      <c r="S21305" s="275"/>
      <c r="T21305" s="274"/>
      <c r="W21305" s="276"/>
    </row>
    <row r="21306" spans="19:23">
      <c r="S21306" s="275"/>
      <c r="T21306" s="274"/>
      <c r="W21306" s="276"/>
    </row>
    <row r="21307" spans="19:23">
      <c r="S21307" s="275"/>
      <c r="T21307" s="274"/>
      <c r="W21307" s="276"/>
    </row>
    <row r="21308" spans="19:23">
      <c r="S21308" s="275"/>
      <c r="T21308" s="274"/>
      <c r="W21308" s="276"/>
    </row>
    <row r="21309" spans="19:23">
      <c r="S21309" s="275"/>
      <c r="T21309" s="274"/>
      <c r="W21309" s="276"/>
    </row>
    <row r="21310" spans="19:23">
      <c r="S21310" s="275"/>
      <c r="T21310" s="274"/>
      <c r="W21310" s="276"/>
    </row>
    <row r="21311" spans="19:23">
      <c r="S21311" s="275"/>
      <c r="T21311" s="274"/>
      <c r="W21311" s="276"/>
    </row>
    <row r="21312" spans="19:23">
      <c r="S21312" s="275"/>
      <c r="T21312" s="274"/>
      <c r="W21312" s="276"/>
    </row>
    <row r="21313" spans="19:23">
      <c r="S21313" s="275"/>
      <c r="T21313" s="274"/>
      <c r="W21313" s="276"/>
    </row>
    <row r="21314" spans="19:23">
      <c r="S21314" s="275"/>
      <c r="T21314" s="274"/>
      <c r="W21314" s="276"/>
    </row>
    <row r="21315" spans="19:23">
      <c r="S21315" s="275"/>
      <c r="T21315" s="274"/>
      <c r="W21315" s="276"/>
    </row>
    <row r="21316" spans="19:23">
      <c r="S21316" s="275"/>
      <c r="T21316" s="274"/>
      <c r="W21316" s="276"/>
    </row>
    <row r="21317" spans="19:23">
      <c r="S21317" s="275"/>
      <c r="T21317" s="274"/>
      <c r="W21317" s="276"/>
    </row>
    <row r="21318" spans="19:23">
      <c r="S21318" s="275"/>
      <c r="T21318" s="274"/>
      <c r="W21318" s="276"/>
    </row>
    <row r="21319" spans="19:23">
      <c r="S21319" s="275"/>
      <c r="T21319" s="274"/>
      <c r="W21319" s="276"/>
    </row>
    <row r="21320" spans="19:23">
      <c r="S21320" s="275"/>
      <c r="T21320" s="274"/>
      <c r="W21320" s="276"/>
    </row>
    <row r="21321" spans="19:23">
      <c r="S21321" s="275"/>
      <c r="T21321" s="274"/>
      <c r="W21321" s="276"/>
    </row>
    <row r="21322" spans="19:23">
      <c r="S21322" s="275"/>
      <c r="T21322" s="274"/>
      <c r="W21322" s="276"/>
    </row>
    <row r="21323" spans="19:23">
      <c r="S21323" s="275"/>
      <c r="T21323" s="274"/>
      <c r="W21323" s="276"/>
    </row>
    <row r="21324" spans="19:23">
      <c r="S21324" s="275"/>
      <c r="T21324" s="274"/>
      <c r="W21324" s="276"/>
    </row>
    <row r="21325" spans="19:23">
      <c r="S21325" s="275"/>
      <c r="T21325" s="274"/>
      <c r="W21325" s="276"/>
    </row>
    <row r="21326" spans="19:23">
      <c r="S21326" s="275"/>
      <c r="T21326" s="274"/>
      <c r="W21326" s="276"/>
    </row>
    <row r="21327" spans="19:23">
      <c r="S21327" s="275"/>
      <c r="T21327" s="274"/>
      <c r="W21327" s="276"/>
    </row>
    <row r="21328" spans="19:23">
      <c r="S21328" s="275"/>
      <c r="T21328" s="274"/>
      <c r="W21328" s="276"/>
    </row>
    <row r="21329" spans="19:23">
      <c r="S21329" s="275"/>
      <c r="T21329" s="274"/>
      <c r="W21329" s="276"/>
    </row>
    <row r="21330" spans="19:23">
      <c r="S21330" s="275"/>
      <c r="T21330" s="274"/>
      <c r="W21330" s="276"/>
    </row>
    <row r="21331" spans="19:23">
      <c r="S21331" s="275"/>
      <c r="T21331" s="274"/>
      <c r="W21331" s="276"/>
    </row>
    <row r="21332" spans="19:23">
      <c r="S21332" s="275"/>
      <c r="T21332" s="274"/>
      <c r="W21332" s="276"/>
    </row>
    <row r="21333" spans="19:23">
      <c r="S21333" s="275"/>
      <c r="T21333" s="274"/>
      <c r="W21333" s="276"/>
    </row>
    <row r="21334" spans="19:23">
      <c r="S21334" s="275"/>
      <c r="T21334" s="274"/>
      <c r="W21334" s="276"/>
    </row>
    <row r="21335" spans="19:23">
      <c r="S21335" s="275"/>
      <c r="T21335" s="274"/>
      <c r="W21335" s="276"/>
    </row>
    <row r="21336" spans="19:23">
      <c r="S21336" s="275"/>
      <c r="T21336" s="274"/>
      <c r="W21336" s="276"/>
    </row>
    <row r="21337" spans="19:23">
      <c r="S21337" s="275"/>
      <c r="T21337" s="274"/>
      <c r="W21337" s="276"/>
    </row>
    <row r="21338" spans="19:23">
      <c r="S21338" s="275"/>
      <c r="T21338" s="274"/>
      <c r="W21338" s="276"/>
    </row>
    <row r="21339" spans="19:23">
      <c r="S21339" s="275"/>
      <c r="T21339" s="274"/>
      <c r="W21339" s="276"/>
    </row>
    <row r="21340" spans="19:23">
      <c r="S21340" s="275"/>
      <c r="T21340" s="274"/>
      <c r="W21340" s="276"/>
    </row>
    <row r="21341" spans="19:23">
      <c r="S21341" s="275"/>
      <c r="T21341" s="274"/>
      <c r="W21341" s="276"/>
    </row>
    <row r="21342" spans="19:23">
      <c r="S21342" s="275"/>
      <c r="T21342" s="274"/>
      <c r="W21342" s="276"/>
    </row>
    <row r="21343" spans="19:23">
      <c r="S21343" s="275"/>
      <c r="T21343" s="274"/>
      <c r="W21343" s="276"/>
    </row>
    <row r="21344" spans="19:23">
      <c r="S21344" s="275"/>
      <c r="T21344" s="274"/>
      <c r="W21344" s="276"/>
    </row>
    <row r="21345" spans="19:23">
      <c r="S21345" s="275"/>
      <c r="T21345" s="274"/>
      <c r="W21345" s="276"/>
    </row>
    <row r="21346" spans="19:23">
      <c r="S21346" s="275"/>
      <c r="T21346" s="274"/>
      <c r="W21346" s="276"/>
    </row>
    <row r="21347" spans="19:23">
      <c r="S21347" s="275"/>
      <c r="T21347" s="274"/>
      <c r="W21347" s="276"/>
    </row>
    <row r="21348" spans="19:23">
      <c r="S21348" s="275"/>
      <c r="T21348" s="274"/>
      <c r="W21348" s="276"/>
    </row>
    <row r="21349" spans="19:23">
      <c r="S21349" s="275"/>
      <c r="T21349" s="274"/>
      <c r="W21349" s="276"/>
    </row>
    <row r="21350" spans="19:23">
      <c r="S21350" s="275"/>
      <c r="T21350" s="274"/>
      <c r="W21350" s="276"/>
    </row>
    <row r="21351" spans="19:23">
      <c r="S21351" s="275"/>
      <c r="T21351" s="274"/>
      <c r="W21351" s="276"/>
    </row>
    <row r="21352" spans="19:23">
      <c r="S21352" s="275"/>
      <c r="T21352" s="274"/>
      <c r="W21352" s="276"/>
    </row>
    <row r="21353" spans="19:23">
      <c r="S21353" s="275"/>
      <c r="T21353" s="274"/>
      <c r="W21353" s="276"/>
    </row>
    <row r="21354" spans="19:23">
      <c r="S21354" s="275"/>
      <c r="T21354" s="274"/>
      <c r="W21354" s="276"/>
    </row>
    <row r="21355" spans="19:23">
      <c r="S21355" s="275"/>
      <c r="T21355" s="274"/>
      <c r="W21355" s="276"/>
    </row>
    <row r="21356" spans="19:23">
      <c r="S21356" s="275"/>
      <c r="T21356" s="274"/>
      <c r="W21356" s="276"/>
    </row>
    <row r="21357" spans="19:23">
      <c r="S21357" s="275"/>
      <c r="T21357" s="274"/>
      <c r="W21357" s="276"/>
    </row>
    <row r="21358" spans="19:23">
      <c r="S21358" s="275"/>
      <c r="T21358" s="274"/>
      <c r="W21358" s="276"/>
    </row>
    <row r="21359" spans="19:23">
      <c r="S21359" s="275"/>
      <c r="T21359" s="274"/>
      <c r="W21359" s="276"/>
    </row>
    <row r="21360" spans="19:23">
      <c r="S21360" s="275"/>
      <c r="T21360" s="274"/>
      <c r="W21360" s="276"/>
    </row>
    <row r="21361" spans="19:23">
      <c r="S21361" s="275"/>
      <c r="T21361" s="274"/>
      <c r="W21361" s="276"/>
    </row>
    <row r="21362" spans="19:23">
      <c r="S21362" s="275"/>
      <c r="T21362" s="274"/>
      <c r="W21362" s="276"/>
    </row>
    <row r="21363" spans="19:23">
      <c r="S21363" s="275"/>
      <c r="T21363" s="274"/>
      <c r="W21363" s="276"/>
    </row>
    <row r="21364" spans="19:23">
      <c r="S21364" s="275"/>
      <c r="T21364" s="274"/>
      <c r="W21364" s="276"/>
    </row>
    <row r="21365" spans="19:23">
      <c r="S21365" s="275"/>
      <c r="T21365" s="274"/>
      <c r="W21365" s="276"/>
    </row>
    <row r="21366" spans="19:23">
      <c r="S21366" s="275"/>
      <c r="T21366" s="274"/>
      <c r="W21366" s="276"/>
    </row>
    <row r="21367" spans="19:23">
      <c r="S21367" s="275"/>
      <c r="T21367" s="274"/>
      <c r="W21367" s="276"/>
    </row>
    <row r="21368" spans="19:23">
      <c r="S21368" s="275"/>
      <c r="T21368" s="274"/>
      <c r="W21368" s="276"/>
    </row>
    <row r="21369" spans="19:23">
      <c r="S21369" s="275"/>
      <c r="T21369" s="274"/>
      <c r="W21369" s="276"/>
    </row>
    <row r="21370" spans="19:23">
      <c r="S21370" s="275"/>
      <c r="T21370" s="274"/>
      <c r="W21370" s="276"/>
    </row>
    <row r="21371" spans="19:23">
      <c r="S21371" s="275"/>
      <c r="T21371" s="274"/>
      <c r="W21371" s="276"/>
    </row>
    <row r="21372" spans="19:23">
      <c r="S21372" s="275"/>
      <c r="T21372" s="274"/>
      <c r="W21372" s="276"/>
    </row>
    <row r="21373" spans="19:23">
      <c r="S21373" s="275"/>
      <c r="T21373" s="274"/>
      <c r="W21373" s="276"/>
    </row>
    <row r="21374" spans="19:23">
      <c r="S21374" s="275"/>
      <c r="T21374" s="274"/>
      <c r="W21374" s="276"/>
    </row>
    <row r="21375" spans="19:23">
      <c r="S21375" s="275"/>
      <c r="T21375" s="274"/>
      <c r="W21375" s="276"/>
    </row>
    <row r="21376" spans="19:23">
      <c r="S21376" s="275"/>
      <c r="T21376" s="274"/>
      <c r="W21376" s="276"/>
    </row>
    <row r="21377" spans="19:23">
      <c r="S21377" s="275"/>
      <c r="T21377" s="274"/>
      <c r="W21377" s="276"/>
    </row>
    <row r="21378" spans="19:23">
      <c r="S21378" s="275"/>
      <c r="T21378" s="274"/>
      <c r="W21378" s="276"/>
    </row>
    <row r="21379" spans="19:23">
      <c r="S21379" s="275"/>
      <c r="T21379" s="274"/>
      <c r="W21379" s="276"/>
    </row>
    <row r="21380" spans="19:23">
      <c r="S21380" s="275"/>
      <c r="T21380" s="274"/>
      <c r="W21380" s="276"/>
    </row>
    <row r="21381" spans="19:23">
      <c r="S21381" s="275"/>
      <c r="T21381" s="274"/>
      <c r="W21381" s="276"/>
    </row>
    <row r="21382" spans="19:23">
      <c r="S21382" s="275"/>
      <c r="T21382" s="274"/>
      <c r="W21382" s="276"/>
    </row>
    <row r="21383" spans="19:23">
      <c r="S21383" s="275"/>
      <c r="T21383" s="274"/>
      <c r="W21383" s="276"/>
    </row>
    <row r="21384" spans="19:23">
      <c r="S21384" s="275"/>
      <c r="T21384" s="274"/>
      <c r="W21384" s="276"/>
    </row>
    <row r="21385" spans="19:23">
      <c r="S21385" s="275"/>
      <c r="T21385" s="274"/>
      <c r="W21385" s="276"/>
    </row>
    <row r="21386" spans="19:23">
      <c r="S21386" s="275"/>
      <c r="T21386" s="274"/>
      <c r="W21386" s="276"/>
    </row>
    <row r="21387" spans="19:23">
      <c r="S21387" s="275"/>
      <c r="T21387" s="274"/>
      <c r="W21387" s="276"/>
    </row>
    <row r="21388" spans="19:23">
      <c r="S21388" s="275"/>
      <c r="T21388" s="274"/>
      <c r="W21388" s="276"/>
    </row>
    <row r="21389" spans="19:23">
      <c r="S21389" s="275"/>
      <c r="T21389" s="274"/>
      <c r="W21389" s="276"/>
    </row>
    <row r="21390" spans="19:23">
      <c r="S21390" s="275"/>
      <c r="T21390" s="274"/>
      <c r="W21390" s="276"/>
    </row>
    <row r="21391" spans="19:23">
      <c r="S21391" s="275"/>
      <c r="T21391" s="274"/>
      <c r="W21391" s="276"/>
    </row>
    <row r="21392" spans="19:23">
      <c r="S21392" s="275"/>
      <c r="T21392" s="274"/>
      <c r="W21392" s="276"/>
    </row>
    <row r="21393" spans="19:23">
      <c r="S21393" s="275"/>
      <c r="T21393" s="274"/>
      <c r="W21393" s="276"/>
    </row>
    <row r="21394" spans="19:23">
      <c r="S21394" s="275"/>
      <c r="T21394" s="274"/>
      <c r="W21394" s="276"/>
    </row>
    <row r="21395" spans="19:23">
      <c r="S21395" s="275"/>
      <c r="T21395" s="274"/>
      <c r="W21395" s="276"/>
    </row>
    <row r="21396" spans="19:23">
      <c r="S21396" s="275"/>
      <c r="T21396" s="274"/>
      <c r="W21396" s="276"/>
    </row>
    <row r="21397" spans="19:23">
      <c r="S21397" s="275"/>
      <c r="T21397" s="274"/>
      <c r="W21397" s="276"/>
    </row>
    <row r="21398" spans="19:23">
      <c r="S21398" s="275"/>
      <c r="T21398" s="274"/>
      <c r="W21398" s="276"/>
    </row>
    <row r="21399" spans="19:23">
      <c r="S21399" s="275"/>
      <c r="T21399" s="274"/>
      <c r="W21399" s="276"/>
    </row>
    <row r="21400" spans="19:23">
      <c r="S21400" s="275"/>
      <c r="T21400" s="274"/>
      <c r="W21400" s="276"/>
    </row>
    <row r="21401" spans="19:23">
      <c r="S21401" s="275"/>
      <c r="T21401" s="274"/>
      <c r="W21401" s="276"/>
    </row>
    <row r="21402" spans="19:23">
      <c r="S21402" s="275"/>
      <c r="T21402" s="274"/>
      <c r="W21402" s="276"/>
    </row>
    <row r="21403" spans="19:23">
      <c r="S21403" s="275"/>
      <c r="T21403" s="274"/>
      <c r="W21403" s="276"/>
    </row>
    <row r="21404" spans="19:23">
      <c r="S21404" s="275"/>
      <c r="T21404" s="274"/>
      <c r="W21404" s="276"/>
    </row>
    <row r="21405" spans="19:23">
      <c r="S21405" s="275"/>
      <c r="T21405" s="274"/>
      <c r="W21405" s="276"/>
    </row>
    <row r="21406" spans="19:23">
      <c r="S21406" s="275"/>
      <c r="T21406" s="274"/>
      <c r="W21406" s="276"/>
    </row>
    <row r="21407" spans="19:23">
      <c r="S21407" s="275"/>
      <c r="T21407" s="274"/>
      <c r="W21407" s="276"/>
    </row>
    <row r="21408" spans="19:23">
      <c r="S21408" s="275"/>
      <c r="T21408" s="274"/>
      <c r="W21408" s="276"/>
    </row>
    <row r="21409" spans="19:23">
      <c r="S21409" s="275"/>
      <c r="T21409" s="274"/>
      <c r="W21409" s="276"/>
    </row>
    <row r="21410" spans="19:23">
      <c r="S21410" s="275"/>
      <c r="T21410" s="274"/>
      <c r="W21410" s="276"/>
    </row>
    <row r="21411" spans="19:23">
      <c r="S21411" s="275"/>
      <c r="T21411" s="274"/>
      <c r="W21411" s="276"/>
    </row>
    <row r="21412" spans="19:23">
      <c r="S21412" s="275"/>
      <c r="T21412" s="274"/>
      <c r="W21412" s="276"/>
    </row>
    <row r="21413" spans="19:23">
      <c r="S21413" s="275"/>
      <c r="T21413" s="274"/>
      <c r="W21413" s="276"/>
    </row>
    <row r="21414" spans="19:23">
      <c r="S21414" s="275"/>
      <c r="T21414" s="274"/>
      <c r="W21414" s="276"/>
    </row>
    <row r="21415" spans="19:23">
      <c r="S21415" s="275"/>
      <c r="T21415" s="274"/>
      <c r="W21415" s="276"/>
    </row>
    <row r="21416" spans="19:23">
      <c r="S21416" s="275"/>
      <c r="T21416" s="274"/>
      <c r="W21416" s="276"/>
    </row>
    <row r="21417" spans="19:23">
      <c r="S21417" s="275"/>
      <c r="T21417" s="274"/>
      <c r="W21417" s="276"/>
    </row>
    <row r="21418" spans="19:23">
      <c r="S21418" s="275"/>
      <c r="T21418" s="274"/>
      <c r="W21418" s="276"/>
    </row>
    <row r="21419" spans="19:23">
      <c r="S21419" s="275"/>
      <c r="T21419" s="274"/>
      <c r="W21419" s="276"/>
    </row>
    <row r="21420" spans="19:23">
      <c r="S21420" s="275"/>
      <c r="T21420" s="274"/>
      <c r="W21420" s="276"/>
    </row>
    <row r="21421" spans="19:23">
      <c r="S21421" s="275"/>
      <c r="T21421" s="274"/>
      <c r="W21421" s="276"/>
    </row>
    <row r="21422" spans="19:23">
      <c r="S21422" s="275"/>
      <c r="T21422" s="274"/>
      <c r="W21422" s="276"/>
    </row>
    <row r="21423" spans="19:23">
      <c r="S21423" s="275"/>
      <c r="T21423" s="274"/>
      <c r="W21423" s="276"/>
    </row>
    <row r="21424" spans="19:23">
      <c r="S21424" s="275"/>
      <c r="T21424" s="274"/>
      <c r="W21424" s="276"/>
    </row>
    <row r="21425" spans="19:23">
      <c r="S21425" s="275"/>
      <c r="T21425" s="274"/>
      <c r="W21425" s="276"/>
    </row>
    <row r="21426" spans="19:23">
      <c r="S21426" s="275"/>
      <c r="T21426" s="274"/>
      <c r="W21426" s="276"/>
    </row>
    <row r="21427" spans="19:23">
      <c r="S21427" s="275"/>
      <c r="T21427" s="274"/>
      <c r="W21427" s="276"/>
    </row>
    <row r="21428" spans="19:23">
      <c r="S21428" s="275"/>
      <c r="T21428" s="274"/>
      <c r="W21428" s="276"/>
    </row>
    <row r="21429" spans="19:23">
      <c r="S21429" s="275"/>
      <c r="T21429" s="274"/>
      <c r="W21429" s="276"/>
    </row>
    <row r="21430" spans="19:23">
      <c r="S21430" s="275"/>
      <c r="T21430" s="274"/>
      <c r="W21430" s="276"/>
    </row>
    <row r="21431" spans="19:23">
      <c r="S21431" s="275"/>
      <c r="T21431" s="274"/>
      <c r="W21431" s="276"/>
    </row>
    <row r="21432" spans="19:23">
      <c r="S21432" s="275"/>
      <c r="T21432" s="274"/>
      <c r="W21432" s="276"/>
    </row>
    <row r="21433" spans="19:23">
      <c r="S21433" s="275"/>
      <c r="T21433" s="274"/>
      <c r="W21433" s="276"/>
    </row>
    <row r="21434" spans="19:23">
      <c r="S21434" s="275"/>
      <c r="T21434" s="274"/>
      <c r="W21434" s="276"/>
    </row>
    <row r="21435" spans="19:23">
      <c r="S21435" s="275"/>
      <c r="T21435" s="274"/>
      <c r="W21435" s="276"/>
    </row>
    <row r="21436" spans="19:23">
      <c r="S21436" s="275"/>
      <c r="T21436" s="274"/>
      <c r="W21436" s="276"/>
    </row>
    <row r="21437" spans="19:23">
      <c r="S21437" s="275"/>
      <c r="T21437" s="274"/>
      <c r="W21437" s="276"/>
    </row>
    <row r="21438" spans="19:23">
      <c r="S21438" s="275"/>
      <c r="T21438" s="274"/>
      <c r="W21438" s="276"/>
    </row>
    <row r="21439" spans="19:23">
      <c r="S21439" s="275"/>
      <c r="T21439" s="274"/>
      <c r="W21439" s="276"/>
    </row>
    <row r="21440" spans="19:23">
      <c r="S21440" s="275"/>
      <c r="T21440" s="274"/>
      <c r="W21440" s="276"/>
    </row>
    <row r="21441" spans="19:23">
      <c r="S21441" s="275"/>
      <c r="T21441" s="274"/>
      <c r="W21441" s="276"/>
    </row>
    <row r="21442" spans="19:23">
      <c r="S21442" s="275"/>
      <c r="T21442" s="274"/>
      <c r="W21442" s="276"/>
    </row>
    <row r="21443" spans="19:23">
      <c r="S21443" s="275"/>
      <c r="T21443" s="274"/>
      <c r="W21443" s="276"/>
    </row>
    <row r="21444" spans="19:23">
      <c r="S21444" s="275"/>
      <c r="T21444" s="274"/>
      <c r="W21444" s="276"/>
    </row>
    <row r="21445" spans="19:23">
      <c r="S21445" s="275"/>
      <c r="T21445" s="274"/>
      <c r="W21445" s="276"/>
    </row>
    <row r="21446" spans="19:23">
      <c r="S21446" s="275"/>
      <c r="T21446" s="274"/>
      <c r="W21446" s="276"/>
    </row>
    <row r="21447" spans="19:23">
      <c r="S21447" s="275"/>
      <c r="T21447" s="274"/>
      <c r="W21447" s="276"/>
    </row>
    <row r="21448" spans="19:23">
      <c r="S21448" s="275"/>
      <c r="T21448" s="274"/>
      <c r="W21448" s="276"/>
    </row>
    <row r="21449" spans="19:23">
      <c r="S21449" s="275"/>
      <c r="T21449" s="274"/>
      <c r="W21449" s="276"/>
    </row>
    <row r="21450" spans="19:23">
      <c r="S21450" s="275"/>
      <c r="T21450" s="274"/>
      <c r="W21450" s="276"/>
    </row>
    <row r="21451" spans="19:23">
      <c r="S21451" s="275"/>
      <c r="T21451" s="274"/>
      <c r="W21451" s="276"/>
    </row>
    <row r="21452" spans="19:23">
      <c r="S21452" s="275"/>
      <c r="T21452" s="274"/>
      <c r="W21452" s="276"/>
    </row>
    <row r="21453" spans="19:23">
      <c r="S21453" s="275"/>
      <c r="T21453" s="274"/>
      <c r="W21453" s="276"/>
    </row>
    <row r="21454" spans="19:23">
      <c r="S21454" s="275"/>
      <c r="T21454" s="274"/>
      <c r="W21454" s="276"/>
    </row>
    <row r="21455" spans="19:23">
      <c r="S21455" s="275"/>
      <c r="T21455" s="274"/>
      <c r="W21455" s="276"/>
    </row>
    <row r="21456" spans="19:23">
      <c r="S21456" s="275"/>
      <c r="T21456" s="274"/>
      <c r="W21456" s="276"/>
    </row>
    <row r="21457" spans="19:23">
      <c r="S21457" s="275"/>
      <c r="T21457" s="274"/>
      <c r="W21457" s="276"/>
    </row>
    <row r="21458" spans="19:23">
      <c r="S21458" s="275"/>
      <c r="T21458" s="274"/>
      <c r="W21458" s="276"/>
    </row>
    <row r="21459" spans="19:23">
      <c r="S21459" s="275"/>
      <c r="T21459" s="274"/>
      <c r="W21459" s="276"/>
    </row>
    <row r="21460" spans="19:23">
      <c r="S21460" s="275"/>
      <c r="T21460" s="274"/>
      <c r="W21460" s="276"/>
    </row>
    <row r="21461" spans="19:23">
      <c r="S21461" s="275"/>
      <c r="T21461" s="274"/>
      <c r="W21461" s="276"/>
    </row>
    <row r="21462" spans="19:23">
      <c r="S21462" s="275"/>
      <c r="T21462" s="274"/>
      <c r="W21462" s="276"/>
    </row>
    <row r="21463" spans="19:23">
      <c r="S21463" s="275"/>
      <c r="T21463" s="274"/>
      <c r="W21463" s="276"/>
    </row>
    <row r="21464" spans="19:23">
      <c r="S21464" s="275"/>
      <c r="T21464" s="274"/>
      <c r="W21464" s="276"/>
    </row>
    <row r="21465" spans="19:23">
      <c r="S21465" s="275"/>
      <c r="T21465" s="274"/>
      <c r="W21465" s="276"/>
    </row>
    <row r="21466" spans="19:23">
      <c r="S21466" s="275"/>
      <c r="T21466" s="274"/>
      <c r="W21466" s="276"/>
    </row>
    <row r="21467" spans="19:23">
      <c r="S21467" s="275"/>
      <c r="T21467" s="274"/>
      <c r="W21467" s="276"/>
    </row>
    <row r="21468" spans="19:23">
      <c r="S21468" s="275"/>
      <c r="T21468" s="274"/>
      <c r="W21468" s="276"/>
    </row>
    <row r="21469" spans="19:23">
      <c r="S21469" s="275"/>
      <c r="T21469" s="274"/>
      <c r="W21469" s="276"/>
    </row>
    <row r="21470" spans="19:23">
      <c r="S21470" s="275"/>
      <c r="T21470" s="274"/>
      <c r="W21470" s="276"/>
    </row>
    <row r="21471" spans="19:23">
      <c r="S21471" s="275"/>
      <c r="T21471" s="274"/>
      <c r="W21471" s="276"/>
    </row>
    <row r="21472" spans="19:23">
      <c r="S21472" s="275"/>
      <c r="T21472" s="274"/>
      <c r="W21472" s="276"/>
    </row>
    <row r="21473" spans="19:23">
      <c r="S21473" s="275"/>
      <c r="T21473" s="274"/>
      <c r="W21473" s="276"/>
    </row>
    <row r="21474" spans="19:23">
      <c r="S21474" s="275"/>
      <c r="T21474" s="274"/>
      <c r="W21474" s="276"/>
    </row>
    <row r="21475" spans="19:23">
      <c r="S21475" s="275"/>
      <c r="T21475" s="274"/>
      <c r="W21475" s="276"/>
    </row>
    <row r="21476" spans="19:23">
      <c r="S21476" s="275"/>
      <c r="T21476" s="274"/>
      <c r="W21476" s="276"/>
    </row>
    <row r="21477" spans="19:23">
      <c r="S21477" s="275"/>
      <c r="T21477" s="274"/>
      <c r="W21477" s="276"/>
    </row>
    <row r="21478" spans="19:23">
      <c r="S21478" s="275"/>
      <c r="T21478" s="274"/>
      <c r="W21478" s="276"/>
    </row>
    <row r="21479" spans="19:23">
      <c r="S21479" s="275"/>
      <c r="T21479" s="274"/>
      <c r="W21479" s="276"/>
    </row>
    <row r="21480" spans="19:23">
      <c r="S21480" s="275"/>
      <c r="T21480" s="274"/>
      <c r="W21480" s="276"/>
    </row>
    <row r="21481" spans="19:23">
      <c r="S21481" s="275"/>
      <c r="T21481" s="274"/>
      <c r="W21481" s="276"/>
    </row>
    <row r="21482" spans="19:23">
      <c r="S21482" s="275"/>
      <c r="T21482" s="274"/>
      <c r="W21482" s="276"/>
    </row>
    <row r="21483" spans="19:23">
      <c r="S21483" s="275"/>
      <c r="T21483" s="274"/>
      <c r="W21483" s="276"/>
    </row>
    <row r="21484" spans="19:23">
      <c r="S21484" s="275"/>
      <c r="T21484" s="274"/>
      <c r="W21484" s="276"/>
    </row>
    <row r="21485" spans="19:23">
      <c r="S21485" s="275"/>
      <c r="T21485" s="274"/>
      <c r="W21485" s="276"/>
    </row>
    <row r="21486" spans="19:23">
      <c r="S21486" s="275"/>
      <c r="T21486" s="274"/>
      <c r="W21486" s="276"/>
    </row>
    <row r="21487" spans="19:23">
      <c r="S21487" s="275"/>
      <c r="T21487" s="274"/>
      <c r="W21487" s="276"/>
    </row>
    <row r="21488" spans="19:23">
      <c r="S21488" s="275"/>
      <c r="T21488" s="274"/>
      <c r="W21488" s="276"/>
    </row>
    <row r="21489" spans="19:23">
      <c r="S21489" s="275"/>
      <c r="T21489" s="274"/>
      <c r="W21489" s="276"/>
    </row>
    <row r="21490" spans="19:23">
      <c r="S21490" s="275"/>
      <c r="T21490" s="274"/>
      <c r="W21490" s="276"/>
    </row>
    <row r="21491" spans="19:23">
      <c r="S21491" s="275"/>
      <c r="T21491" s="274"/>
      <c r="W21491" s="276"/>
    </row>
    <row r="21492" spans="19:23">
      <c r="S21492" s="275"/>
      <c r="T21492" s="274"/>
      <c r="W21492" s="276"/>
    </row>
    <row r="21493" spans="19:23">
      <c r="S21493" s="275"/>
      <c r="T21493" s="274"/>
      <c r="W21493" s="276"/>
    </row>
    <row r="21494" spans="19:23">
      <c r="S21494" s="275"/>
      <c r="T21494" s="274"/>
      <c r="W21494" s="276"/>
    </row>
    <row r="21495" spans="19:23">
      <c r="S21495" s="275"/>
      <c r="T21495" s="274"/>
      <c r="W21495" s="276"/>
    </row>
    <row r="21496" spans="19:23">
      <c r="S21496" s="275"/>
      <c r="T21496" s="274"/>
      <c r="W21496" s="276"/>
    </row>
    <row r="21497" spans="19:23">
      <c r="S21497" s="275"/>
      <c r="T21497" s="274"/>
      <c r="W21497" s="276"/>
    </row>
    <row r="21498" spans="19:23">
      <c r="S21498" s="275"/>
      <c r="T21498" s="274"/>
      <c r="W21498" s="276"/>
    </row>
    <row r="21499" spans="19:23">
      <c r="S21499" s="275"/>
      <c r="T21499" s="274"/>
      <c r="W21499" s="276"/>
    </row>
    <row r="21500" spans="19:23">
      <c r="S21500" s="275"/>
      <c r="T21500" s="274"/>
      <c r="W21500" s="276"/>
    </row>
    <row r="21501" spans="19:23">
      <c r="S21501" s="275"/>
      <c r="T21501" s="274"/>
      <c r="W21501" s="276"/>
    </row>
    <row r="21502" spans="19:23">
      <c r="S21502" s="275"/>
      <c r="T21502" s="274"/>
      <c r="W21502" s="276"/>
    </row>
    <row r="21503" spans="19:23">
      <c r="S21503" s="275"/>
      <c r="T21503" s="274"/>
      <c r="W21503" s="276"/>
    </row>
    <row r="21504" spans="19:23">
      <c r="S21504" s="275"/>
      <c r="T21504" s="274"/>
      <c r="W21504" s="276"/>
    </row>
    <row r="21505" spans="19:23">
      <c r="S21505" s="275"/>
      <c r="T21505" s="274"/>
      <c r="W21505" s="276"/>
    </row>
    <row r="21506" spans="19:23">
      <c r="S21506" s="275"/>
      <c r="T21506" s="274"/>
      <c r="W21506" s="276"/>
    </row>
    <row r="21507" spans="19:23">
      <c r="S21507" s="275"/>
      <c r="T21507" s="274"/>
      <c r="W21507" s="276"/>
    </row>
    <row r="21508" spans="19:23">
      <c r="S21508" s="275"/>
      <c r="T21508" s="274"/>
      <c r="W21508" s="276"/>
    </row>
    <row r="21509" spans="19:23">
      <c r="S21509" s="275"/>
      <c r="T21509" s="274"/>
      <c r="W21509" s="276"/>
    </row>
    <row r="21510" spans="19:23">
      <c r="S21510" s="275"/>
      <c r="T21510" s="274"/>
      <c r="W21510" s="276"/>
    </row>
    <row r="21511" spans="19:23">
      <c r="S21511" s="275"/>
      <c r="T21511" s="274"/>
      <c r="W21511" s="276"/>
    </row>
    <row r="21512" spans="19:23">
      <c r="S21512" s="275"/>
      <c r="T21512" s="274"/>
      <c r="W21512" s="276"/>
    </row>
    <row r="21513" spans="19:23">
      <c r="S21513" s="275"/>
      <c r="T21513" s="274"/>
      <c r="W21513" s="276"/>
    </row>
    <row r="21514" spans="19:23">
      <c r="S21514" s="275"/>
      <c r="T21514" s="274"/>
      <c r="W21514" s="276"/>
    </row>
    <row r="21515" spans="19:23">
      <c r="S21515" s="275"/>
      <c r="T21515" s="274"/>
      <c r="W21515" s="276"/>
    </row>
    <row r="21516" spans="19:23">
      <c r="S21516" s="275"/>
      <c r="T21516" s="274"/>
      <c r="W21516" s="276"/>
    </row>
    <row r="21517" spans="19:23">
      <c r="S21517" s="275"/>
      <c r="T21517" s="274"/>
      <c r="W21517" s="276"/>
    </row>
    <row r="21518" spans="19:23">
      <c r="S21518" s="275"/>
      <c r="T21518" s="274"/>
      <c r="W21518" s="276"/>
    </row>
    <row r="21519" spans="19:23">
      <c r="S21519" s="275"/>
      <c r="T21519" s="274"/>
      <c r="W21519" s="276"/>
    </row>
    <row r="21520" spans="19:23">
      <c r="S21520" s="275"/>
      <c r="T21520" s="274"/>
      <c r="W21520" s="276"/>
    </row>
    <row r="21521" spans="19:23">
      <c r="S21521" s="275"/>
      <c r="T21521" s="274"/>
      <c r="W21521" s="276"/>
    </row>
    <row r="21522" spans="19:23">
      <c r="S21522" s="275"/>
      <c r="T21522" s="274"/>
      <c r="W21522" s="276"/>
    </row>
    <row r="21523" spans="19:23">
      <c r="S21523" s="275"/>
      <c r="T21523" s="274"/>
      <c r="W21523" s="276"/>
    </row>
    <row r="21524" spans="19:23">
      <c r="S21524" s="275"/>
      <c r="T21524" s="274"/>
      <c r="W21524" s="276"/>
    </row>
    <row r="21525" spans="19:23">
      <c r="S21525" s="275"/>
      <c r="T21525" s="274"/>
      <c r="W21525" s="276"/>
    </row>
    <row r="21526" spans="19:23">
      <c r="S21526" s="275"/>
      <c r="T21526" s="274"/>
      <c r="W21526" s="276"/>
    </row>
    <row r="21527" spans="19:23">
      <c r="S21527" s="275"/>
      <c r="T21527" s="274"/>
      <c r="W21527" s="276"/>
    </row>
    <row r="21528" spans="19:23">
      <c r="S21528" s="275"/>
      <c r="T21528" s="274"/>
      <c r="W21528" s="276"/>
    </row>
    <row r="21529" spans="19:23">
      <c r="S21529" s="275"/>
      <c r="T21529" s="274"/>
      <c r="W21529" s="276"/>
    </row>
    <row r="21530" spans="19:23">
      <c r="S21530" s="275"/>
      <c r="T21530" s="274"/>
      <c r="W21530" s="276"/>
    </row>
    <row r="21531" spans="19:23">
      <c r="S21531" s="275"/>
      <c r="T21531" s="274"/>
      <c r="W21531" s="276"/>
    </row>
    <row r="21532" spans="19:23">
      <c r="S21532" s="275"/>
      <c r="T21532" s="274"/>
      <c r="W21532" s="276"/>
    </row>
    <row r="21533" spans="19:23">
      <c r="S21533" s="275"/>
      <c r="T21533" s="274"/>
      <c r="W21533" s="276"/>
    </row>
    <row r="21534" spans="19:23">
      <c r="S21534" s="275"/>
      <c r="T21534" s="274"/>
      <c r="W21534" s="276"/>
    </row>
    <row r="21535" spans="19:23">
      <c r="S21535" s="275"/>
      <c r="T21535" s="274"/>
      <c r="W21535" s="276"/>
    </row>
    <row r="21536" spans="19:23">
      <c r="S21536" s="275"/>
      <c r="T21536" s="274"/>
      <c r="W21536" s="276"/>
    </row>
    <row r="21537" spans="19:23">
      <c r="S21537" s="275"/>
      <c r="T21537" s="274"/>
      <c r="W21537" s="276"/>
    </row>
    <row r="21538" spans="19:23">
      <c r="S21538" s="275"/>
      <c r="T21538" s="274"/>
      <c r="W21538" s="276"/>
    </row>
    <row r="21539" spans="19:23">
      <c r="S21539" s="275"/>
      <c r="T21539" s="274"/>
      <c r="W21539" s="276"/>
    </row>
    <row r="21540" spans="19:23">
      <c r="S21540" s="275"/>
      <c r="T21540" s="274"/>
      <c r="W21540" s="276"/>
    </row>
    <row r="21541" spans="19:23">
      <c r="S21541" s="275"/>
      <c r="T21541" s="274"/>
      <c r="W21541" s="276"/>
    </row>
    <row r="21542" spans="19:23">
      <c r="S21542" s="275"/>
      <c r="T21542" s="274"/>
      <c r="W21542" s="276"/>
    </row>
    <row r="21543" spans="19:23">
      <c r="S21543" s="275"/>
      <c r="T21543" s="274"/>
      <c r="W21543" s="276"/>
    </row>
    <row r="21544" spans="19:23">
      <c r="S21544" s="275"/>
      <c r="T21544" s="274"/>
      <c r="W21544" s="276"/>
    </row>
    <row r="21545" spans="19:23">
      <c r="S21545" s="275"/>
      <c r="T21545" s="274"/>
      <c r="W21545" s="276"/>
    </row>
    <row r="21546" spans="19:23">
      <c r="S21546" s="275"/>
      <c r="T21546" s="274"/>
      <c r="W21546" s="276"/>
    </row>
    <row r="21547" spans="19:23">
      <c r="S21547" s="275"/>
      <c r="T21547" s="274"/>
      <c r="W21547" s="276"/>
    </row>
    <row r="21548" spans="19:23">
      <c r="S21548" s="275"/>
      <c r="T21548" s="274"/>
      <c r="W21548" s="276"/>
    </row>
    <row r="21549" spans="19:23">
      <c r="S21549" s="275"/>
      <c r="T21549" s="274"/>
      <c r="W21549" s="276"/>
    </row>
    <row r="21550" spans="19:23">
      <c r="S21550" s="275"/>
      <c r="T21550" s="274"/>
      <c r="W21550" s="276"/>
    </row>
    <row r="21551" spans="19:23">
      <c r="S21551" s="275"/>
      <c r="T21551" s="274"/>
      <c r="W21551" s="276"/>
    </row>
    <row r="21552" spans="19:23">
      <c r="S21552" s="275"/>
      <c r="T21552" s="274"/>
      <c r="W21552" s="276"/>
    </row>
    <row r="21553" spans="19:23">
      <c r="S21553" s="275"/>
      <c r="T21553" s="274"/>
      <c r="W21553" s="276"/>
    </row>
    <row r="21554" spans="19:23">
      <c r="S21554" s="275"/>
      <c r="T21554" s="274"/>
      <c r="W21554" s="276"/>
    </row>
    <row r="21555" spans="19:23">
      <c r="S21555" s="275"/>
      <c r="T21555" s="274"/>
      <c r="W21555" s="276"/>
    </row>
    <row r="21556" spans="19:23">
      <c r="S21556" s="275"/>
      <c r="T21556" s="274"/>
      <c r="W21556" s="276"/>
    </row>
    <row r="21557" spans="19:23">
      <c r="S21557" s="275"/>
      <c r="T21557" s="274"/>
      <c r="W21557" s="276"/>
    </row>
    <row r="21558" spans="19:23">
      <c r="S21558" s="275"/>
      <c r="T21558" s="274"/>
      <c r="W21558" s="276"/>
    </row>
    <row r="21559" spans="19:23">
      <c r="S21559" s="275"/>
      <c r="T21559" s="274"/>
      <c r="W21559" s="276"/>
    </row>
    <row r="21560" spans="19:23">
      <c r="S21560" s="275"/>
      <c r="T21560" s="274"/>
      <c r="W21560" s="276"/>
    </row>
    <row r="21561" spans="19:23">
      <c r="S21561" s="275"/>
      <c r="T21561" s="274"/>
      <c r="W21561" s="276"/>
    </row>
    <row r="21562" spans="19:23">
      <c r="S21562" s="275"/>
      <c r="T21562" s="274"/>
      <c r="W21562" s="276"/>
    </row>
    <row r="21563" spans="19:23">
      <c r="S21563" s="275"/>
      <c r="T21563" s="274"/>
      <c r="W21563" s="276"/>
    </row>
    <row r="21564" spans="19:23">
      <c r="S21564" s="275"/>
      <c r="T21564" s="274"/>
      <c r="W21564" s="276"/>
    </row>
    <row r="21565" spans="19:23">
      <c r="S21565" s="275"/>
      <c r="T21565" s="274"/>
      <c r="W21565" s="276"/>
    </row>
    <row r="21566" spans="19:23">
      <c r="S21566" s="275"/>
      <c r="T21566" s="274"/>
      <c r="W21566" s="276"/>
    </row>
    <row r="21567" spans="19:23">
      <c r="S21567" s="275"/>
      <c r="T21567" s="274"/>
      <c r="W21567" s="276"/>
    </row>
    <row r="21568" spans="19:23">
      <c r="S21568" s="275"/>
      <c r="T21568" s="274"/>
      <c r="W21568" s="276"/>
    </row>
    <row r="21569" spans="19:23">
      <c r="S21569" s="275"/>
      <c r="T21569" s="274"/>
      <c r="W21569" s="276"/>
    </row>
    <row r="21570" spans="19:23">
      <c r="S21570" s="275"/>
      <c r="T21570" s="274"/>
      <c r="W21570" s="276"/>
    </row>
    <row r="21571" spans="19:23">
      <c r="S21571" s="275"/>
      <c r="T21571" s="274"/>
      <c r="W21571" s="276"/>
    </row>
    <row r="21572" spans="19:23">
      <c r="S21572" s="275"/>
      <c r="T21572" s="274"/>
      <c r="W21572" s="276"/>
    </row>
    <row r="21573" spans="19:23">
      <c r="S21573" s="275"/>
      <c r="T21573" s="274"/>
      <c r="W21573" s="276"/>
    </row>
    <row r="21574" spans="19:23">
      <c r="S21574" s="275"/>
      <c r="T21574" s="274"/>
      <c r="W21574" s="276"/>
    </row>
    <row r="21575" spans="19:23">
      <c r="S21575" s="275"/>
      <c r="T21575" s="274"/>
      <c r="W21575" s="276"/>
    </row>
    <row r="21576" spans="19:23">
      <c r="S21576" s="275"/>
      <c r="T21576" s="274"/>
      <c r="W21576" s="276"/>
    </row>
    <row r="21577" spans="19:23">
      <c r="S21577" s="275"/>
      <c r="T21577" s="274"/>
      <c r="W21577" s="276"/>
    </row>
    <row r="21578" spans="19:23">
      <c r="S21578" s="275"/>
      <c r="T21578" s="274"/>
      <c r="W21578" s="276"/>
    </row>
    <row r="21579" spans="19:23">
      <c r="S21579" s="275"/>
      <c r="T21579" s="274"/>
      <c r="W21579" s="276"/>
    </row>
    <row r="21580" spans="19:23">
      <c r="S21580" s="275"/>
      <c r="T21580" s="274"/>
      <c r="W21580" s="276"/>
    </row>
    <row r="21581" spans="19:23">
      <c r="S21581" s="275"/>
      <c r="T21581" s="274"/>
      <c r="W21581" s="276"/>
    </row>
    <row r="21582" spans="19:23">
      <c r="S21582" s="275"/>
      <c r="T21582" s="274"/>
      <c r="W21582" s="276"/>
    </row>
    <row r="21583" spans="19:23">
      <c r="S21583" s="275"/>
      <c r="T21583" s="274"/>
      <c r="W21583" s="276"/>
    </row>
    <row r="21584" spans="19:23">
      <c r="S21584" s="275"/>
      <c r="T21584" s="274"/>
      <c r="W21584" s="276"/>
    </row>
    <row r="21585" spans="19:23">
      <c r="S21585" s="275"/>
      <c r="T21585" s="274"/>
      <c r="W21585" s="276"/>
    </row>
    <row r="21586" spans="19:23">
      <c r="S21586" s="275"/>
      <c r="T21586" s="274"/>
      <c r="W21586" s="276"/>
    </row>
    <row r="21587" spans="19:23">
      <c r="S21587" s="275"/>
      <c r="T21587" s="274"/>
      <c r="W21587" s="276"/>
    </row>
    <row r="21588" spans="19:23">
      <c r="S21588" s="275"/>
      <c r="T21588" s="274"/>
      <c r="W21588" s="276"/>
    </row>
    <row r="21589" spans="19:23">
      <c r="S21589" s="275"/>
      <c r="T21589" s="274"/>
      <c r="W21589" s="276"/>
    </row>
    <row r="21590" spans="19:23">
      <c r="S21590" s="275"/>
      <c r="T21590" s="274"/>
      <c r="W21590" s="276"/>
    </row>
    <row r="21591" spans="19:23">
      <c r="S21591" s="275"/>
      <c r="T21591" s="274"/>
      <c r="W21591" s="276"/>
    </row>
    <row r="21592" spans="19:23">
      <c r="S21592" s="275"/>
      <c r="T21592" s="274"/>
      <c r="W21592" s="276"/>
    </row>
    <row r="21593" spans="19:23">
      <c r="S21593" s="275"/>
      <c r="T21593" s="274"/>
      <c r="W21593" s="276"/>
    </row>
    <row r="21594" spans="19:23">
      <c r="S21594" s="275"/>
      <c r="T21594" s="274"/>
      <c r="W21594" s="276"/>
    </row>
    <row r="21595" spans="19:23">
      <c r="S21595" s="275"/>
      <c r="T21595" s="274"/>
      <c r="W21595" s="276"/>
    </row>
    <row r="21596" spans="19:23">
      <c r="S21596" s="275"/>
      <c r="T21596" s="274"/>
      <c r="W21596" s="276"/>
    </row>
    <row r="21597" spans="19:23">
      <c r="S21597" s="275"/>
      <c r="T21597" s="274"/>
      <c r="W21597" s="276"/>
    </row>
    <row r="21598" spans="19:23">
      <c r="S21598" s="275"/>
      <c r="T21598" s="274"/>
      <c r="W21598" s="276"/>
    </row>
    <row r="21599" spans="19:23">
      <c r="S21599" s="275"/>
      <c r="T21599" s="274"/>
      <c r="W21599" s="276"/>
    </row>
    <row r="21600" spans="19:23">
      <c r="S21600" s="275"/>
      <c r="T21600" s="274"/>
      <c r="W21600" s="276"/>
    </row>
    <row r="21601" spans="19:23">
      <c r="S21601" s="275"/>
      <c r="T21601" s="274"/>
      <c r="W21601" s="276"/>
    </row>
    <row r="21602" spans="19:23">
      <c r="S21602" s="275"/>
      <c r="T21602" s="274"/>
      <c r="W21602" s="276"/>
    </row>
    <row r="21603" spans="19:23">
      <c r="S21603" s="275"/>
      <c r="T21603" s="274"/>
      <c r="W21603" s="276"/>
    </row>
    <row r="21604" spans="19:23">
      <c r="S21604" s="275"/>
      <c r="T21604" s="274"/>
      <c r="W21604" s="276"/>
    </row>
    <row r="21605" spans="19:23">
      <c r="S21605" s="275"/>
      <c r="T21605" s="274"/>
      <c r="W21605" s="276"/>
    </row>
    <row r="21606" spans="19:23">
      <c r="S21606" s="275"/>
      <c r="T21606" s="274"/>
      <c r="W21606" s="276"/>
    </row>
    <row r="21607" spans="19:23">
      <c r="S21607" s="275"/>
      <c r="T21607" s="274"/>
      <c r="W21607" s="276"/>
    </row>
    <row r="21608" spans="19:23">
      <c r="S21608" s="275"/>
      <c r="T21608" s="274"/>
      <c r="W21608" s="276"/>
    </row>
    <row r="21609" spans="19:23">
      <c r="S21609" s="275"/>
      <c r="T21609" s="274"/>
      <c r="W21609" s="276"/>
    </row>
    <row r="21610" spans="19:23">
      <c r="S21610" s="275"/>
      <c r="T21610" s="274"/>
      <c r="W21610" s="276"/>
    </row>
    <row r="21611" spans="19:23">
      <c r="S21611" s="275"/>
      <c r="T21611" s="274"/>
      <c r="W21611" s="276"/>
    </row>
    <row r="21612" spans="19:23">
      <c r="S21612" s="275"/>
      <c r="T21612" s="274"/>
      <c r="W21612" s="276"/>
    </row>
    <row r="21613" spans="19:23">
      <c r="S21613" s="275"/>
      <c r="T21613" s="274"/>
      <c r="W21613" s="276"/>
    </row>
    <row r="21614" spans="19:23">
      <c r="S21614" s="275"/>
      <c r="T21614" s="274"/>
      <c r="W21614" s="276"/>
    </row>
    <row r="21615" spans="19:23">
      <c r="S21615" s="275"/>
      <c r="T21615" s="274"/>
      <c r="W21615" s="276"/>
    </row>
    <row r="21616" spans="19:23">
      <c r="S21616" s="275"/>
      <c r="T21616" s="274"/>
      <c r="W21616" s="276"/>
    </row>
    <row r="21617" spans="19:23">
      <c r="S21617" s="275"/>
      <c r="T21617" s="274"/>
      <c r="W21617" s="276"/>
    </row>
    <row r="21618" spans="19:23">
      <c r="S21618" s="275"/>
      <c r="T21618" s="274"/>
      <c r="W21618" s="276"/>
    </row>
    <row r="21619" spans="19:23">
      <c r="S21619" s="275"/>
      <c r="T21619" s="274"/>
      <c r="W21619" s="276"/>
    </row>
    <row r="21620" spans="19:23">
      <c r="S21620" s="275"/>
      <c r="T21620" s="274"/>
      <c r="W21620" s="276"/>
    </row>
    <row r="21621" spans="19:23">
      <c r="S21621" s="275"/>
      <c r="T21621" s="274"/>
      <c r="W21621" s="276"/>
    </row>
    <row r="21622" spans="19:23">
      <c r="S21622" s="275"/>
      <c r="T21622" s="274"/>
      <c r="W21622" s="276"/>
    </row>
    <row r="21623" spans="19:23">
      <c r="S21623" s="275"/>
      <c r="T21623" s="274"/>
      <c r="W21623" s="276"/>
    </row>
    <row r="21624" spans="19:23">
      <c r="S21624" s="275"/>
      <c r="T21624" s="274"/>
      <c r="W21624" s="276"/>
    </row>
    <row r="21625" spans="19:23">
      <c r="S21625" s="275"/>
      <c r="T21625" s="274"/>
      <c r="W21625" s="276"/>
    </row>
    <row r="21626" spans="19:23">
      <c r="S21626" s="275"/>
      <c r="T21626" s="274"/>
      <c r="W21626" s="276"/>
    </row>
    <row r="21627" spans="19:23">
      <c r="S21627" s="275"/>
      <c r="T21627" s="274"/>
      <c r="W21627" s="276"/>
    </row>
    <row r="21628" spans="19:23">
      <c r="S21628" s="275"/>
      <c r="T21628" s="274"/>
      <c r="W21628" s="276"/>
    </row>
    <row r="21629" spans="19:23">
      <c r="S21629" s="275"/>
      <c r="T21629" s="274"/>
      <c r="W21629" s="276"/>
    </row>
    <row r="21630" spans="19:23">
      <c r="S21630" s="275"/>
      <c r="T21630" s="274"/>
      <c r="W21630" s="276"/>
    </row>
    <row r="21631" spans="19:23">
      <c r="S21631" s="275"/>
      <c r="T21631" s="274"/>
      <c r="W21631" s="276"/>
    </row>
    <row r="21632" spans="19:23">
      <c r="S21632" s="275"/>
      <c r="T21632" s="274"/>
      <c r="W21632" s="276"/>
    </row>
    <row r="21633" spans="19:23">
      <c r="S21633" s="275"/>
      <c r="T21633" s="274"/>
      <c r="W21633" s="276"/>
    </row>
    <row r="21634" spans="19:23">
      <c r="S21634" s="275"/>
      <c r="T21634" s="274"/>
      <c r="W21634" s="276"/>
    </row>
    <row r="21635" spans="19:23">
      <c r="S21635" s="275"/>
      <c r="T21635" s="274"/>
      <c r="W21635" s="276"/>
    </row>
    <row r="21636" spans="19:23">
      <c r="S21636" s="275"/>
      <c r="T21636" s="274"/>
      <c r="W21636" s="276"/>
    </row>
    <row r="21637" spans="19:23">
      <c r="S21637" s="275"/>
      <c r="T21637" s="274"/>
      <c r="W21637" s="276"/>
    </row>
    <row r="21638" spans="19:23">
      <c r="S21638" s="275"/>
      <c r="T21638" s="274"/>
      <c r="W21638" s="276"/>
    </row>
    <row r="21639" spans="19:23">
      <c r="S21639" s="275"/>
      <c r="T21639" s="274"/>
      <c r="W21639" s="276"/>
    </row>
    <row r="21640" spans="19:23">
      <c r="S21640" s="275"/>
      <c r="T21640" s="274"/>
      <c r="W21640" s="276"/>
    </row>
    <row r="21641" spans="19:23">
      <c r="S21641" s="275"/>
      <c r="T21641" s="274"/>
      <c r="W21641" s="276"/>
    </row>
    <row r="21642" spans="19:23">
      <c r="S21642" s="275"/>
      <c r="T21642" s="274"/>
      <c r="W21642" s="276"/>
    </row>
    <row r="21643" spans="19:23">
      <c r="S21643" s="275"/>
      <c r="T21643" s="274"/>
      <c r="W21643" s="276"/>
    </row>
    <row r="21644" spans="19:23">
      <c r="S21644" s="275"/>
      <c r="T21644" s="274"/>
      <c r="W21644" s="276"/>
    </row>
    <row r="21645" spans="19:23">
      <c r="S21645" s="275"/>
      <c r="T21645" s="274"/>
      <c r="W21645" s="276"/>
    </row>
    <row r="21646" spans="19:23">
      <c r="S21646" s="275"/>
      <c r="T21646" s="274"/>
      <c r="W21646" s="276"/>
    </row>
    <row r="21647" spans="19:23">
      <c r="S21647" s="275"/>
      <c r="T21647" s="274"/>
      <c r="W21647" s="276"/>
    </row>
    <row r="21648" spans="19:23">
      <c r="S21648" s="275"/>
      <c r="T21648" s="274"/>
      <c r="W21648" s="276"/>
    </row>
    <row r="21649" spans="19:23">
      <c r="S21649" s="275"/>
      <c r="T21649" s="274"/>
      <c r="W21649" s="276"/>
    </row>
    <row r="21650" spans="19:23">
      <c r="S21650" s="275"/>
      <c r="T21650" s="274"/>
      <c r="W21650" s="276"/>
    </row>
    <row r="21651" spans="19:23">
      <c r="S21651" s="275"/>
      <c r="T21651" s="274"/>
      <c r="W21651" s="276"/>
    </row>
    <row r="21652" spans="19:23">
      <c r="S21652" s="275"/>
      <c r="T21652" s="274"/>
      <c r="W21652" s="276"/>
    </row>
    <row r="21653" spans="19:23">
      <c r="S21653" s="275"/>
      <c r="T21653" s="274"/>
      <c r="W21653" s="276"/>
    </row>
    <row r="21654" spans="19:23">
      <c r="S21654" s="275"/>
      <c r="T21654" s="274"/>
      <c r="W21654" s="276"/>
    </row>
    <row r="21655" spans="19:23">
      <c r="S21655" s="275"/>
      <c r="T21655" s="274"/>
      <c r="W21655" s="276"/>
    </row>
    <row r="21656" spans="19:23">
      <c r="S21656" s="275"/>
      <c r="T21656" s="274"/>
      <c r="W21656" s="276"/>
    </row>
    <row r="21657" spans="19:23">
      <c r="S21657" s="275"/>
      <c r="T21657" s="274"/>
      <c r="W21657" s="276"/>
    </row>
    <row r="21658" spans="19:23">
      <c r="S21658" s="275"/>
      <c r="T21658" s="274"/>
      <c r="W21658" s="276"/>
    </row>
    <row r="21659" spans="19:23">
      <c r="S21659" s="275"/>
      <c r="T21659" s="274"/>
      <c r="W21659" s="276"/>
    </row>
    <row r="21660" spans="19:23">
      <c r="S21660" s="275"/>
      <c r="T21660" s="274"/>
      <c r="W21660" s="276"/>
    </row>
    <row r="21661" spans="19:23">
      <c r="S21661" s="275"/>
      <c r="T21661" s="274"/>
      <c r="W21661" s="276"/>
    </row>
    <row r="21662" spans="19:23">
      <c r="S21662" s="275"/>
      <c r="T21662" s="274"/>
      <c r="W21662" s="276"/>
    </row>
    <row r="21663" spans="19:23">
      <c r="S21663" s="275"/>
      <c r="T21663" s="274"/>
      <c r="W21663" s="276"/>
    </row>
    <row r="21664" spans="19:23">
      <c r="S21664" s="275"/>
      <c r="T21664" s="274"/>
      <c r="W21664" s="276"/>
    </row>
    <row r="21665" spans="19:23">
      <c r="S21665" s="275"/>
      <c r="T21665" s="274"/>
      <c r="W21665" s="276"/>
    </row>
    <row r="21666" spans="19:23">
      <c r="S21666" s="275"/>
      <c r="T21666" s="274"/>
      <c r="W21666" s="276"/>
    </row>
    <row r="21667" spans="19:23">
      <c r="S21667" s="275"/>
      <c r="T21667" s="274"/>
      <c r="W21667" s="276"/>
    </row>
    <row r="21668" spans="19:23">
      <c r="S21668" s="275"/>
      <c r="T21668" s="274"/>
      <c r="W21668" s="276"/>
    </row>
    <row r="21669" spans="19:23">
      <c r="S21669" s="275"/>
      <c r="T21669" s="274"/>
      <c r="W21669" s="276"/>
    </row>
    <row r="21670" spans="19:23">
      <c r="S21670" s="275"/>
      <c r="T21670" s="274"/>
      <c r="W21670" s="276"/>
    </row>
    <row r="21671" spans="19:23">
      <c r="S21671" s="275"/>
      <c r="T21671" s="274"/>
      <c r="W21671" s="276"/>
    </row>
    <row r="21672" spans="19:23">
      <c r="S21672" s="275"/>
      <c r="T21672" s="274"/>
      <c r="W21672" s="276"/>
    </row>
    <row r="21673" spans="19:23">
      <c r="S21673" s="275"/>
      <c r="T21673" s="274"/>
      <c r="W21673" s="276"/>
    </row>
    <row r="21674" spans="19:23">
      <c r="S21674" s="275"/>
      <c r="T21674" s="274"/>
      <c r="W21674" s="276"/>
    </row>
    <row r="21675" spans="19:23">
      <c r="S21675" s="275"/>
      <c r="T21675" s="274"/>
      <c r="W21675" s="276"/>
    </row>
    <row r="21676" spans="19:23">
      <c r="S21676" s="275"/>
      <c r="T21676" s="274"/>
      <c r="W21676" s="276"/>
    </row>
    <row r="21677" spans="19:23">
      <c r="S21677" s="275"/>
      <c r="T21677" s="274"/>
      <c r="W21677" s="276"/>
    </row>
    <row r="21678" spans="19:23">
      <c r="S21678" s="275"/>
      <c r="T21678" s="274"/>
      <c r="W21678" s="276"/>
    </row>
    <row r="21679" spans="19:23">
      <c r="S21679" s="275"/>
      <c r="T21679" s="274"/>
      <c r="W21679" s="276"/>
    </row>
    <row r="21680" spans="19:23">
      <c r="S21680" s="275"/>
      <c r="T21680" s="274"/>
      <c r="W21680" s="276"/>
    </row>
    <row r="21681" spans="19:23">
      <c r="S21681" s="275"/>
      <c r="T21681" s="274"/>
      <c r="W21681" s="276"/>
    </row>
    <row r="21682" spans="19:23">
      <c r="S21682" s="275"/>
      <c r="T21682" s="274"/>
      <c r="W21682" s="276"/>
    </row>
    <row r="21683" spans="19:23">
      <c r="S21683" s="275"/>
      <c r="T21683" s="274"/>
      <c r="W21683" s="276"/>
    </row>
    <row r="21684" spans="19:23">
      <c r="S21684" s="275"/>
      <c r="T21684" s="274"/>
      <c r="W21684" s="276"/>
    </row>
    <row r="21685" spans="19:23">
      <c r="S21685" s="275"/>
      <c r="T21685" s="274"/>
      <c r="W21685" s="276"/>
    </row>
    <row r="21686" spans="19:23">
      <c r="S21686" s="275"/>
      <c r="T21686" s="274"/>
      <c r="W21686" s="276"/>
    </row>
    <row r="21687" spans="19:23">
      <c r="S21687" s="275"/>
      <c r="T21687" s="274"/>
      <c r="W21687" s="276"/>
    </row>
    <row r="21688" spans="19:23">
      <c r="S21688" s="275"/>
      <c r="T21688" s="274"/>
      <c r="W21688" s="276"/>
    </row>
    <row r="21689" spans="19:23">
      <c r="S21689" s="275"/>
      <c r="T21689" s="274"/>
      <c r="W21689" s="276"/>
    </row>
    <row r="21690" spans="19:23">
      <c r="S21690" s="275"/>
      <c r="T21690" s="274"/>
      <c r="W21690" s="276"/>
    </row>
    <row r="21691" spans="19:23">
      <c r="S21691" s="275"/>
      <c r="T21691" s="274"/>
      <c r="W21691" s="276"/>
    </row>
    <row r="21692" spans="19:23">
      <c r="S21692" s="275"/>
      <c r="T21692" s="274"/>
      <c r="W21692" s="276"/>
    </row>
    <row r="21693" spans="19:23">
      <c r="S21693" s="275"/>
      <c r="T21693" s="274"/>
      <c r="W21693" s="276"/>
    </row>
    <row r="21694" spans="19:23">
      <c r="S21694" s="275"/>
      <c r="T21694" s="274"/>
      <c r="W21694" s="276"/>
    </row>
    <row r="21695" spans="19:23">
      <c r="S21695" s="275"/>
      <c r="T21695" s="274"/>
      <c r="W21695" s="276"/>
    </row>
    <row r="21696" spans="19:23">
      <c r="S21696" s="275"/>
      <c r="T21696" s="274"/>
      <c r="W21696" s="276"/>
    </row>
    <row r="21697" spans="19:23">
      <c r="S21697" s="275"/>
      <c r="T21697" s="274"/>
      <c r="W21697" s="276"/>
    </row>
    <row r="21698" spans="19:23">
      <c r="S21698" s="275"/>
      <c r="T21698" s="274"/>
      <c r="W21698" s="276"/>
    </row>
    <row r="21699" spans="19:23">
      <c r="S21699" s="275"/>
      <c r="T21699" s="274"/>
      <c r="W21699" s="276"/>
    </row>
    <row r="21700" spans="19:23">
      <c r="S21700" s="275"/>
      <c r="T21700" s="274"/>
      <c r="W21700" s="276"/>
    </row>
    <row r="21701" spans="19:23">
      <c r="S21701" s="275"/>
      <c r="T21701" s="274"/>
      <c r="W21701" s="276"/>
    </row>
    <row r="21702" spans="19:23">
      <c r="S21702" s="275"/>
      <c r="T21702" s="274"/>
      <c r="W21702" s="276"/>
    </row>
    <row r="21703" spans="19:23">
      <c r="S21703" s="275"/>
      <c r="T21703" s="274"/>
      <c r="W21703" s="276"/>
    </row>
    <row r="21704" spans="19:23">
      <c r="S21704" s="275"/>
      <c r="T21704" s="274"/>
      <c r="W21704" s="276"/>
    </row>
    <row r="21705" spans="19:23">
      <c r="S21705" s="275"/>
      <c r="T21705" s="274"/>
      <c r="W21705" s="276"/>
    </row>
    <row r="21706" spans="19:23">
      <c r="S21706" s="275"/>
      <c r="T21706" s="274"/>
      <c r="W21706" s="276"/>
    </row>
    <row r="21707" spans="19:23">
      <c r="S21707" s="275"/>
      <c r="T21707" s="274"/>
      <c r="W21707" s="276"/>
    </row>
    <row r="21708" spans="19:23">
      <c r="S21708" s="275"/>
      <c r="T21708" s="274"/>
      <c r="W21708" s="276"/>
    </row>
    <row r="21709" spans="19:23">
      <c r="S21709" s="275"/>
      <c r="T21709" s="274"/>
      <c r="W21709" s="276"/>
    </row>
    <row r="21710" spans="19:23">
      <c r="S21710" s="275"/>
      <c r="T21710" s="274"/>
      <c r="W21710" s="276"/>
    </row>
    <row r="21711" spans="19:23">
      <c r="S21711" s="275"/>
      <c r="T21711" s="274"/>
      <c r="W21711" s="276"/>
    </row>
    <row r="21712" spans="19:23">
      <c r="S21712" s="275"/>
      <c r="T21712" s="274"/>
      <c r="W21712" s="276"/>
    </row>
    <row r="21713" spans="19:23">
      <c r="S21713" s="275"/>
      <c r="T21713" s="274"/>
      <c r="W21713" s="276"/>
    </row>
    <row r="21714" spans="19:23">
      <c r="S21714" s="275"/>
      <c r="T21714" s="274"/>
      <c r="W21714" s="276"/>
    </row>
    <row r="21715" spans="19:23">
      <c r="S21715" s="275"/>
      <c r="T21715" s="274"/>
      <c r="W21715" s="276"/>
    </row>
    <row r="21716" spans="19:23">
      <c r="S21716" s="275"/>
      <c r="T21716" s="274"/>
      <c r="W21716" s="276"/>
    </row>
    <row r="21717" spans="19:23">
      <c r="S21717" s="275"/>
      <c r="T21717" s="274"/>
      <c r="W21717" s="276"/>
    </row>
    <row r="21718" spans="19:23">
      <c r="S21718" s="275"/>
      <c r="T21718" s="274"/>
      <c r="W21718" s="276"/>
    </row>
    <row r="21719" spans="19:23">
      <c r="S21719" s="275"/>
      <c r="T21719" s="274"/>
      <c r="W21719" s="276"/>
    </row>
    <row r="21720" spans="19:23">
      <c r="S21720" s="275"/>
      <c r="T21720" s="274"/>
      <c r="W21720" s="276"/>
    </row>
    <row r="21721" spans="19:23">
      <c r="S21721" s="275"/>
      <c r="T21721" s="274"/>
      <c r="W21721" s="276"/>
    </row>
    <row r="21722" spans="19:23">
      <c r="S21722" s="275"/>
      <c r="T21722" s="274"/>
      <c r="W21722" s="276"/>
    </row>
    <row r="21723" spans="19:23">
      <c r="S21723" s="275"/>
      <c r="T21723" s="274"/>
      <c r="W21723" s="276"/>
    </row>
    <row r="21724" spans="19:23">
      <c r="S21724" s="275"/>
      <c r="T21724" s="274"/>
      <c r="W21724" s="276"/>
    </row>
    <row r="21725" spans="19:23">
      <c r="S21725" s="275"/>
      <c r="T21725" s="274"/>
      <c r="W21725" s="276"/>
    </row>
    <row r="21726" spans="19:23">
      <c r="S21726" s="275"/>
      <c r="T21726" s="274"/>
      <c r="W21726" s="276"/>
    </row>
    <row r="21727" spans="19:23">
      <c r="S21727" s="275"/>
      <c r="T21727" s="274"/>
      <c r="W21727" s="276"/>
    </row>
    <row r="21728" spans="19:23">
      <c r="S21728" s="275"/>
      <c r="T21728" s="274"/>
      <c r="W21728" s="276"/>
    </row>
    <row r="21729" spans="19:23">
      <c r="S21729" s="275"/>
      <c r="T21729" s="274"/>
      <c r="W21729" s="276"/>
    </row>
    <row r="21730" spans="19:23">
      <c r="S21730" s="275"/>
      <c r="T21730" s="274"/>
      <c r="W21730" s="276"/>
    </row>
    <row r="21731" spans="19:23">
      <c r="S21731" s="275"/>
      <c r="T21731" s="274"/>
      <c r="W21731" s="276"/>
    </row>
    <row r="21732" spans="19:23">
      <c r="S21732" s="275"/>
      <c r="T21732" s="274"/>
      <c r="W21732" s="276"/>
    </row>
    <row r="21733" spans="19:23">
      <c r="S21733" s="275"/>
      <c r="T21733" s="274"/>
      <c r="W21733" s="276"/>
    </row>
    <row r="21734" spans="19:23">
      <c r="S21734" s="275"/>
      <c r="T21734" s="274"/>
      <c r="W21734" s="276"/>
    </row>
    <row r="21735" spans="19:23">
      <c r="S21735" s="275"/>
      <c r="T21735" s="274"/>
      <c r="W21735" s="276"/>
    </row>
    <row r="21736" spans="19:23">
      <c r="S21736" s="275"/>
      <c r="T21736" s="274"/>
      <c r="W21736" s="276"/>
    </row>
    <row r="21737" spans="19:23">
      <c r="S21737" s="275"/>
      <c r="T21737" s="274"/>
      <c r="W21737" s="276"/>
    </row>
    <row r="21738" spans="19:23">
      <c r="S21738" s="275"/>
      <c r="T21738" s="274"/>
      <c r="W21738" s="276"/>
    </row>
    <row r="21739" spans="19:23">
      <c r="S21739" s="275"/>
      <c r="T21739" s="274"/>
      <c r="W21739" s="276"/>
    </row>
    <row r="21740" spans="19:23">
      <c r="S21740" s="275"/>
      <c r="T21740" s="274"/>
      <c r="W21740" s="276"/>
    </row>
    <row r="21741" spans="19:23">
      <c r="S21741" s="275"/>
      <c r="T21741" s="274"/>
      <c r="W21741" s="276"/>
    </row>
    <row r="21742" spans="19:23">
      <c r="S21742" s="275"/>
      <c r="T21742" s="274"/>
      <c r="W21742" s="276"/>
    </row>
    <row r="21743" spans="19:23">
      <c r="S21743" s="275"/>
      <c r="T21743" s="274"/>
      <c r="W21743" s="276"/>
    </row>
    <row r="21744" spans="19:23">
      <c r="S21744" s="275"/>
      <c r="T21744" s="274"/>
      <c r="W21744" s="276"/>
    </row>
    <row r="21745" spans="19:23">
      <c r="S21745" s="275"/>
      <c r="T21745" s="274"/>
      <c r="W21745" s="276"/>
    </row>
    <row r="21746" spans="19:23">
      <c r="S21746" s="275"/>
      <c r="T21746" s="274"/>
      <c r="W21746" s="276"/>
    </row>
    <row r="21747" spans="19:23">
      <c r="S21747" s="275"/>
      <c r="T21747" s="274"/>
      <c r="W21747" s="276"/>
    </row>
    <row r="21748" spans="19:23">
      <c r="S21748" s="275"/>
      <c r="T21748" s="274"/>
      <c r="W21748" s="276"/>
    </row>
    <row r="21749" spans="19:23">
      <c r="S21749" s="275"/>
      <c r="T21749" s="274"/>
      <c r="W21749" s="276"/>
    </row>
    <row r="21750" spans="19:23">
      <c r="S21750" s="275"/>
      <c r="T21750" s="274"/>
      <c r="W21750" s="276"/>
    </row>
    <row r="21751" spans="19:23">
      <c r="S21751" s="275"/>
      <c r="T21751" s="274"/>
      <c r="W21751" s="276"/>
    </row>
    <row r="21752" spans="19:23">
      <c r="S21752" s="275"/>
      <c r="T21752" s="274"/>
      <c r="W21752" s="276"/>
    </row>
    <row r="21753" spans="19:23">
      <c r="S21753" s="275"/>
      <c r="T21753" s="274"/>
      <c r="W21753" s="276"/>
    </row>
    <row r="21754" spans="19:23">
      <c r="S21754" s="275"/>
      <c r="T21754" s="274"/>
      <c r="W21754" s="276"/>
    </row>
    <row r="21755" spans="19:23">
      <c r="S21755" s="275"/>
      <c r="T21755" s="274"/>
      <c r="W21755" s="276"/>
    </row>
    <row r="21756" spans="19:23">
      <c r="S21756" s="275"/>
      <c r="T21756" s="274"/>
      <c r="W21756" s="276"/>
    </row>
    <row r="21757" spans="19:23">
      <c r="S21757" s="275"/>
      <c r="T21757" s="274"/>
      <c r="W21757" s="276"/>
    </row>
    <row r="21758" spans="19:23">
      <c r="S21758" s="275"/>
      <c r="T21758" s="274"/>
      <c r="W21758" s="276"/>
    </row>
    <row r="21759" spans="19:23">
      <c r="S21759" s="275"/>
      <c r="T21759" s="274"/>
      <c r="W21759" s="276"/>
    </row>
    <row r="21760" spans="19:23">
      <c r="S21760" s="275"/>
      <c r="T21760" s="274"/>
      <c r="W21760" s="276"/>
    </row>
    <row r="21761" spans="19:23">
      <c r="S21761" s="275"/>
      <c r="T21761" s="274"/>
      <c r="W21761" s="276"/>
    </row>
    <row r="21762" spans="19:23">
      <c r="S21762" s="275"/>
      <c r="T21762" s="274"/>
      <c r="W21762" s="276"/>
    </row>
    <row r="21763" spans="19:23">
      <c r="S21763" s="275"/>
      <c r="T21763" s="274"/>
      <c r="W21763" s="276"/>
    </row>
    <row r="21764" spans="19:23">
      <c r="S21764" s="275"/>
      <c r="T21764" s="274"/>
      <c r="W21764" s="276"/>
    </row>
    <row r="21765" spans="19:23">
      <c r="S21765" s="275"/>
      <c r="T21765" s="274"/>
      <c r="W21765" s="276"/>
    </row>
    <row r="21766" spans="19:23">
      <c r="S21766" s="275"/>
      <c r="T21766" s="274"/>
      <c r="W21766" s="276"/>
    </row>
    <row r="21767" spans="19:23">
      <c r="S21767" s="275"/>
      <c r="T21767" s="274"/>
      <c r="W21767" s="276"/>
    </row>
    <row r="21768" spans="19:23">
      <c r="S21768" s="275"/>
      <c r="T21768" s="274"/>
      <c r="W21768" s="276"/>
    </row>
    <row r="21769" spans="19:23">
      <c r="S21769" s="275"/>
      <c r="T21769" s="274"/>
      <c r="W21769" s="276"/>
    </row>
    <row r="21770" spans="19:23">
      <c r="S21770" s="275"/>
      <c r="T21770" s="274"/>
      <c r="W21770" s="276"/>
    </row>
    <row r="21771" spans="19:23">
      <c r="S21771" s="275"/>
      <c r="T21771" s="274"/>
      <c r="W21771" s="276"/>
    </row>
    <row r="21772" spans="19:23">
      <c r="S21772" s="275"/>
      <c r="T21772" s="274"/>
      <c r="W21772" s="276"/>
    </row>
    <row r="21773" spans="19:23">
      <c r="S21773" s="275"/>
      <c r="T21773" s="274"/>
      <c r="W21773" s="276"/>
    </row>
    <row r="21774" spans="19:23">
      <c r="S21774" s="275"/>
      <c r="T21774" s="274"/>
      <c r="W21774" s="276"/>
    </row>
    <row r="21775" spans="19:23">
      <c r="S21775" s="275"/>
      <c r="T21775" s="274"/>
      <c r="W21775" s="276"/>
    </row>
    <row r="21776" spans="19:23">
      <c r="S21776" s="275"/>
      <c r="T21776" s="274"/>
      <c r="W21776" s="276"/>
    </row>
    <row r="21777" spans="19:23">
      <c r="S21777" s="275"/>
      <c r="T21777" s="274"/>
      <c r="W21777" s="276"/>
    </row>
    <row r="21778" spans="19:23">
      <c r="S21778" s="275"/>
      <c r="T21778" s="274"/>
      <c r="W21778" s="276"/>
    </row>
    <row r="21779" spans="19:23">
      <c r="S21779" s="275"/>
      <c r="T21779" s="274"/>
      <c r="W21779" s="276"/>
    </row>
    <row r="21780" spans="19:23">
      <c r="S21780" s="275"/>
      <c r="T21780" s="274"/>
      <c r="W21780" s="276"/>
    </row>
    <row r="21781" spans="19:23">
      <c r="S21781" s="275"/>
      <c r="T21781" s="274"/>
      <c r="W21781" s="276"/>
    </row>
    <row r="21782" spans="19:23">
      <c r="S21782" s="275"/>
      <c r="T21782" s="274"/>
      <c r="W21782" s="276"/>
    </row>
    <row r="21783" spans="19:23">
      <c r="S21783" s="275"/>
      <c r="T21783" s="274"/>
      <c r="W21783" s="276"/>
    </row>
    <row r="21784" spans="19:23">
      <c r="S21784" s="275"/>
      <c r="T21784" s="274"/>
      <c r="W21784" s="276"/>
    </row>
    <row r="21785" spans="19:23">
      <c r="S21785" s="275"/>
      <c r="T21785" s="274"/>
      <c r="W21785" s="276"/>
    </row>
    <row r="21786" spans="19:23">
      <c r="S21786" s="275"/>
      <c r="T21786" s="274"/>
      <c r="W21786" s="276"/>
    </row>
    <row r="21787" spans="19:23">
      <c r="S21787" s="275"/>
      <c r="T21787" s="274"/>
      <c r="W21787" s="276"/>
    </row>
    <row r="21788" spans="19:23">
      <c r="S21788" s="275"/>
      <c r="T21788" s="274"/>
      <c r="W21788" s="276"/>
    </row>
    <row r="21789" spans="19:23">
      <c r="S21789" s="275"/>
      <c r="T21789" s="274"/>
      <c r="W21789" s="276"/>
    </row>
    <row r="21790" spans="19:23">
      <c r="S21790" s="275"/>
      <c r="T21790" s="274"/>
      <c r="W21790" s="276"/>
    </row>
    <row r="21791" spans="19:23">
      <c r="S21791" s="275"/>
      <c r="T21791" s="274"/>
      <c r="W21791" s="276"/>
    </row>
    <row r="21792" spans="19:23">
      <c r="S21792" s="275"/>
      <c r="T21792" s="274"/>
      <c r="W21792" s="276"/>
    </row>
    <row r="21793" spans="19:23">
      <c r="S21793" s="275"/>
      <c r="T21793" s="274"/>
      <c r="W21793" s="276"/>
    </row>
    <row r="21794" spans="19:23">
      <c r="S21794" s="275"/>
      <c r="T21794" s="274"/>
      <c r="W21794" s="276"/>
    </row>
    <row r="21795" spans="19:23">
      <c r="S21795" s="275"/>
      <c r="T21795" s="274"/>
      <c r="W21795" s="276"/>
    </row>
    <row r="21796" spans="19:23">
      <c r="S21796" s="275"/>
      <c r="T21796" s="274"/>
      <c r="W21796" s="276"/>
    </row>
    <row r="21797" spans="19:23">
      <c r="S21797" s="275"/>
      <c r="T21797" s="274"/>
      <c r="W21797" s="276"/>
    </row>
    <row r="21798" spans="19:23">
      <c r="S21798" s="275"/>
      <c r="T21798" s="274"/>
      <c r="W21798" s="276"/>
    </row>
    <row r="21799" spans="19:23">
      <c r="S21799" s="275"/>
      <c r="T21799" s="274"/>
      <c r="W21799" s="276"/>
    </row>
    <row r="21800" spans="19:23">
      <c r="S21800" s="275"/>
      <c r="T21800" s="274"/>
      <c r="W21800" s="276"/>
    </row>
    <row r="21801" spans="19:23">
      <c r="S21801" s="275"/>
      <c r="T21801" s="274"/>
      <c r="W21801" s="276"/>
    </row>
    <row r="21802" spans="19:23">
      <c r="S21802" s="275"/>
      <c r="T21802" s="274"/>
      <c r="W21802" s="276"/>
    </row>
    <row r="21803" spans="19:23">
      <c r="S21803" s="275"/>
      <c r="T21803" s="274"/>
      <c r="W21803" s="276"/>
    </row>
    <row r="21804" spans="19:23">
      <c r="S21804" s="275"/>
      <c r="T21804" s="274"/>
      <c r="W21804" s="276"/>
    </row>
    <row r="21805" spans="19:23">
      <c r="S21805" s="275"/>
      <c r="T21805" s="274"/>
      <c r="W21805" s="276"/>
    </row>
    <row r="21806" spans="19:23">
      <c r="S21806" s="275"/>
      <c r="T21806" s="274"/>
      <c r="W21806" s="276"/>
    </row>
    <row r="21807" spans="19:23">
      <c r="S21807" s="275"/>
      <c r="T21807" s="274"/>
      <c r="W21807" s="276"/>
    </row>
    <row r="21808" spans="19:23">
      <c r="S21808" s="275"/>
      <c r="T21808" s="274"/>
      <c r="W21808" s="276"/>
    </row>
    <row r="21809" spans="19:23">
      <c r="S21809" s="275"/>
      <c r="T21809" s="274"/>
      <c r="W21809" s="276"/>
    </row>
    <row r="21810" spans="19:23">
      <c r="S21810" s="275"/>
      <c r="T21810" s="274"/>
      <c r="W21810" s="276"/>
    </row>
    <row r="21811" spans="19:23">
      <c r="S21811" s="275"/>
      <c r="T21811" s="274"/>
      <c r="W21811" s="276"/>
    </row>
    <row r="21812" spans="19:23">
      <c r="S21812" s="275"/>
      <c r="T21812" s="274"/>
      <c r="W21812" s="276"/>
    </row>
    <row r="21813" spans="19:23">
      <c r="S21813" s="275"/>
      <c r="T21813" s="274"/>
      <c r="W21813" s="276"/>
    </row>
    <row r="21814" spans="19:23">
      <c r="S21814" s="275"/>
      <c r="T21814" s="274"/>
      <c r="W21814" s="276"/>
    </row>
    <row r="21815" spans="19:23">
      <c r="S21815" s="275"/>
      <c r="T21815" s="274"/>
      <c r="W21815" s="276"/>
    </row>
    <row r="21816" spans="19:23">
      <c r="S21816" s="275"/>
      <c r="T21816" s="274"/>
      <c r="W21816" s="276"/>
    </row>
    <row r="21817" spans="19:23">
      <c r="S21817" s="275"/>
      <c r="T21817" s="274"/>
      <c r="W21817" s="276"/>
    </row>
    <row r="21818" spans="19:23">
      <c r="S21818" s="275"/>
      <c r="T21818" s="274"/>
      <c r="W21818" s="276"/>
    </row>
    <row r="21819" spans="19:23">
      <c r="S21819" s="275"/>
      <c r="T21819" s="274"/>
      <c r="W21819" s="276"/>
    </row>
    <row r="21820" spans="19:23">
      <c r="S21820" s="275"/>
      <c r="T21820" s="274"/>
      <c r="W21820" s="276"/>
    </row>
    <row r="21821" spans="19:23">
      <c r="S21821" s="275"/>
      <c r="T21821" s="274"/>
      <c r="W21821" s="276"/>
    </row>
    <row r="21822" spans="19:23">
      <c r="S21822" s="275"/>
      <c r="T21822" s="274"/>
      <c r="W21822" s="276"/>
    </row>
    <row r="21823" spans="19:23">
      <c r="S21823" s="275"/>
      <c r="T21823" s="274"/>
      <c r="W21823" s="276"/>
    </row>
    <row r="21824" spans="19:23">
      <c r="S21824" s="275"/>
      <c r="T21824" s="274"/>
      <c r="W21824" s="276"/>
    </row>
    <row r="21825" spans="19:23">
      <c r="S21825" s="275"/>
      <c r="T21825" s="274"/>
      <c r="W21825" s="276"/>
    </row>
    <row r="21826" spans="19:23">
      <c r="S21826" s="275"/>
      <c r="T21826" s="274"/>
      <c r="W21826" s="276"/>
    </row>
    <row r="21827" spans="19:23">
      <c r="S21827" s="275"/>
      <c r="T21827" s="274"/>
      <c r="W21827" s="276"/>
    </row>
    <row r="21828" spans="19:23">
      <c r="S21828" s="275"/>
      <c r="T21828" s="274"/>
      <c r="W21828" s="276"/>
    </row>
    <row r="21829" spans="19:23">
      <c r="S21829" s="275"/>
      <c r="T21829" s="274"/>
      <c r="W21829" s="276"/>
    </row>
    <row r="21830" spans="19:23">
      <c r="S21830" s="275"/>
      <c r="T21830" s="274"/>
      <c r="W21830" s="276"/>
    </row>
    <row r="21831" spans="19:23">
      <c r="S21831" s="275"/>
      <c r="T21831" s="274"/>
      <c r="W21831" s="276"/>
    </row>
    <row r="21832" spans="19:23">
      <c r="S21832" s="275"/>
      <c r="T21832" s="274"/>
      <c r="W21832" s="276"/>
    </row>
    <row r="21833" spans="19:23">
      <c r="S21833" s="275"/>
      <c r="T21833" s="274"/>
      <c r="W21833" s="276"/>
    </row>
    <row r="21834" spans="19:23">
      <c r="S21834" s="275"/>
      <c r="T21834" s="274"/>
      <c r="W21834" s="276"/>
    </row>
    <row r="21835" spans="19:23">
      <c r="S21835" s="275"/>
      <c r="T21835" s="274"/>
      <c r="W21835" s="276"/>
    </row>
    <row r="21836" spans="19:23">
      <c r="S21836" s="275"/>
      <c r="T21836" s="274"/>
      <c r="W21836" s="276"/>
    </row>
    <row r="21837" spans="19:23">
      <c r="S21837" s="275"/>
      <c r="T21837" s="274"/>
      <c r="W21837" s="276"/>
    </row>
    <row r="21838" spans="19:23">
      <c r="S21838" s="275"/>
      <c r="T21838" s="274"/>
      <c r="W21838" s="276"/>
    </row>
    <row r="21839" spans="19:23">
      <c r="S21839" s="275"/>
      <c r="T21839" s="274"/>
      <c r="W21839" s="276"/>
    </row>
    <row r="21840" spans="19:23">
      <c r="S21840" s="275"/>
      <c r="T21840" s="274"/>
      <c r="W21840" s="276"/>
    </row>
    <row r="21841" spans="19:23">
      <c r="S21841" s="275"/>
      <c r="T21841" s="274"/>
      <c r="W21841" s="276"/>
    </row>
    <row r="21842" spans="19:23">
      <c r="S21842" s="275"/>
      <c r="T21842" s="274"/>
      <c r="W21842" s="276"/>
    </row>
    <row r="21843" spans="19:23">
      <c r="S21843" s="275"/>
      <c r="T21843" s="274"/>
      <c r="W21843" s="276"/>
    </row>
    <row r="21844" spans="19:23">
      <c r="S21844" s="275"/>
      <c r="T21844" s="274"/>
      <c r="W21844" s="276"/>
    </row>
    <row r="21845" spans="19:23">
      <c r="S21845" s="275"/>
      <c r="T21845" s="274"/>
      <c r="W21845" s="276"/>
    </row>
    <row r="21846" spans="19:23">
      <c r="S21846" s="275"/>
      <c r="T21846" s="274"/>
      <c r="W21846" s="276"/>
    </row>
    <row r="21847" spans="19:23">
      <c r="S21847" s="275"/>
      <c r="T21847" s="274"/>
      <c r="W21847" s="276"/>
    </row>
    <row r="21848" spans="19:23">
      <c r="S21848" s="275"/>
      <c r="T21848" s="274"/>
      <c r="W21848" s="276"/>
    </row>
    <row r="21849" spans="19:23">
      <c r="S21849" s="275"/>
      <c r="T21849" s="274"/>
      <c r="W21849" s="276"/>
    </row>
    <row r="21850" spans="19:23">
      <c r="S21850" s="275"/>
      <c r="T21850" s="274"/>
      <c r="W21850" s="276"/>
    </row>
    <row r="21851" spans="19:23">
      <c r="S21851" s="275"/>
      <c r="T21851" s="274"/>
      <c r="W21851" s="276"/>
    </row>
    <row r="21852" spans="19:23">
      <c r="S21852" s="275"/>
      <c r="T21852" s="274"/>
      <c r="W21852" s="276"/>
    </row>
    <row r="21853" spans="19:23">
      <c r="S21853" s="275"/>
      <c r="T21853" s="274"/>
      <c r="W21853" s="276"/>
    </row>
    <row r="21854" spans="19:23">
      <c r="S21854" s="275"/>
      <c r="T21854" s="274"/>
      <c r="W21854" s="276"/>
    </row>
    <row r="21855" spans="19:23">
      <c r="S21855" s="275"/>
      <c r="T21855" s="274"/>
      <c r="W21855" s="276"/>
    </row>
    <row r="21856" spans="19:23">
      <c r="S21856" s="275"/>
      <c r="T21856" s="274"/>
      <c r="W21856" s="276"/>
    </row>
    <row r="21857" spans="19:23">
      <c r="S21857" s="275"/>
      <c r="T21857" s="274"/>
      <c r="W21857" s="276"/>
    </row>
    <row r="21858" spans="19:23">
      <c r="S21858" s="275"/>
      <c r="T21858" s="274"/>
      <c r="W21858" s="276"/>
    </row>
    <row r="21859" spans="19:23">
      <c r="S21859" s="275"/>
      <c r="T21859" s="274"/>
      <c r="W21859" s="276"/>
    </row>
    <row r="21860" spans="19:23">
      <c r="S21860" s="275"/>
      <c r="T21860" s="274"/>
      <c r="W21860" s="276"/>
    </row>
    <row r="21861" spans="19:23">
      <c r="S21861" s="275"/>
      <c r="T21861" s="274"/>
      <c r="W21861" s="276"/>
    </row>
    <row r="21862" spans="19:23">
      <c r="S21862" s="275"/>
      <c r="T21862" s="274"/>
      <c r="W21862" s="276"/>
    </row>
    <row r="21863" spans="19:23">
      <c r="S21863" s="275"/>
      <c r="T21863" s="274"/>
      <c r="W21863" s="276"/>
    </row>
    <row r="21864" spans="19:23">
      <c r="S21864" s="275"/>
      <c r="T21864" s="274"/>
      <c r="W21864" s="276"/>
    </row>
    <row r="21865" spans="19:23">
      <c r="S21865" s="275"/>
      <c r="T21865" s="274"/>
      <c r="W21865" s="276"/>
    </row>
    <row r="21866" spans="19:23">
      <c r="S21866" s="275"/>
      <c r="T21866" s="274"/>
      <c r="W21866" s="276"/>
    </row>
    <row r="21867" spans="19:23">
      <c r="S21867" s="275"/>
      <c r="T21867" s="274"/>
      <c r="W21867" s="276"/>
    </row>
    <row r="21868" spans="19:23">
      <c r="S21868" s="275"/>
      <c r="T21868" s="274"/>
      <c r="W21868" s="276"/>
    </row>
    <row r="21869" spans="19:23">
      <c r="S21869" s="275"/>
      <c r="T21869" s="274"/>
      <c r="W21869" s="276"/>
    </row>
    <row r="21870" spans="19:23">
      <c r="S21870" s="275"/>
      <c r="T21870" s="274"/>
      <c r="W21870" s="276"/>
    </row>
    <row r="21871" spans="19:23">
      <c r="S21871" s="275"/>
      <c r="T21871" s="274"/>
      <c r="W21871" s="276"/>
    </row>
    <row r="21872" spans="19:23">
      <c r="S21872" s="275"/>
      <c r="T21872" s="274"/>
      <c r="W21872" s="276"/>
    </row>
    <row r="21873" spans="19:23">
      <c r="S21873" s="275"/>
      <c r="T21873" s="274"/>
      <c r="W21873" s="276"/>
    </row>
    <row r="21874" spans="19:23">
      <c r="S21874" s="275"/>
      <c r="T21874" s="274"/>
      <c r="W21874" s="276"/>
    </row>
    <row r="21875" spans="19:23">
      <c r="S21875" s="275"/>
      <c r="T21875" s="274"/>
      <c r="W21875" s="276"/>
    </row>
    <row r="21876" spans="19:23">
      <c r="S21876" s="275"/>
      <c r="T21876" s="274"/>
      <c r="W21876" s="276"/>
    </row>
    <row r="21877" spans="19:23">
      <c r="S21877" s="275"/>
      <c r="T21877" s="274"/>
      <c r="W21877" s="276"/>
    </row>
    <row r="21878" spans="19:23">
      <c r="S21878" s="275"/>
      <c r="T21878" s="274"/>
      <c r="W21878" s="276"/>
    </row>
    <row r="21879" spans="19:23">
      <c r="S21879" s="275"/>
      <c r="T21879" s="274"/>
      <c r="W21879" s="276"/>
    </row>
    <row r="21880" spans="19:23">
      <c r="S21880" s="275"/>
      <c r="T21880" s="274"/>
      <c r="W21880" s="276"/>
    </row>
    <row r="21881" spans="19:23">
      <c r="S21881" s="275"/>
      <c r="T21881" s="274"/>
      <c r="W21881" s="276"/>
    </row>
    <row r="21882" spans="19:23">
      <c r="S21882" s="275"/>
      <c r="T21882" s="274"/>
      <c r="W21882" s="276"/>
    </row>
    <row r="21883" spans="19:23">
      <c r="S21883" s="275"/>
      <c r="T21883" s="274"/>
      <c r="W21883" s="276"/>
    </row>
    <row r="21884" spans="19:23">
      <c r="S21884" s="275"/>
      <c r="T21884" s="274"/>
      <c r="W21884" s="276"/>
    </row>
    <row r="21885" spans="19:23">
      <c r="S21885" s="275"/>
      <c r="T21885" s="274"/>
      <c r="W21885" s="276"/>
    </row>
    <row r="21886" spans="19:23">
      <c r="S21886" s="275"/>
      <c r="T21886" s="274"/>
      <c r="W21886" s="276"/>
    </row>
    <row r="21887" spans="19:23">
      <c r="S21887" s="275"/>
      <c r="T21887" s="274"/>
      <c r="W21887" s="276"/>
    </row>
    <row r="21888" spans="19:23">
      <c r="S21888" s="275"/>
      <c r="T21888" s="274"/>
      <c r="W21888" s="276"/>
    </row>
    <row r="21889" spans="19:23">
      <c r="S21889" s="275"/>
      <c r="T21889" s="274"/>
      <c r="W21889" s="276"/>
    </row>
    <row r="21890" spans="19:23">
      <c r="S21890" s="275"/>
      <c r="T21890" s="274"/>
      <c r="W21890" s="276"/>
    </row>
    <row r="21891" spans="19:23">
      <c r="S21891" s="275"/>
      <c r="T21891" s="274"/>
      <c r="W21891" s="276"/>
    </row>
    <row r="21892" spans="19:23">
      <c r="S21892" s="275"/>
      <c r="T21892" s="274"/>
      <c r="W21892" s="276"/>
    </row>
    <row r="21893" spans="19:23">
      <c r="S21893" s="275"/>
      <c r="T21893" s="274"/>
      <c r="W21893" s="276"/>
    </row>
    <row r="21894" spans="19:23">
      <c r="S21894" s="275"/>
      <c r="T21894" s="274"/>
      <c r="W21894" s="276"/>
    </row>
    <row r="21895" spans="19:23">
      <c r="S21895" s="275"/>
      <c r="T21895" s="274"/>
      <c r="W21895" s="276"/>
    </row>
    <row r="21896" spans="19:23">
      <c r="S21896" s="275"/>
      <c r="T21896" s="274"/>
      <c r="W21896" s="276"/>
    </row>
    <row r="21897" spans="19:23">
      <c r="S21897" s="275"/>
      <c r="T21897" s="274"/>
      <c r="W21897" s="276"/>
    </row>
    <row r="21898" spans="19:23">
      <c r="S21898" s="275"/>
      <c r="T21898" s="274"/>
      <c r="W21898" s="276"/>
    </row>
    <row r="21899" spans="19:23">
      <c r="S21899" s="275"/>
      <c r="T21899" s="274"/>
      <c r="W21899" s="276"/>
    </row>
    <row r="21900" spans="19:23">
      <c r="S21900" s="275"/>
      <c r="T21900" s="274"/>
      <c r="W21900" s="276"/>
    </row>
    <row r="21901" spans="19:23">
      <c r="S21901" s="275"/>
      <c r="T21901" s="274"/>
      <c r="W21901" s="276"/>
    </row>
    <row r="21902" spans="19:23">
      <c r="S21902" s="275"/>
      <c r="T21902" s="274"/>
      <c r="W21902" s="276"/>
    </row>
    <row r="21903" spans="19:23">
      <c r="S21903" s="275"/>
      <c r="T21903" s="274"/>
      <c r="W21903" s="276"/>
    </row>
    <row r="21904" spans="19:23">
      <c r="S21904" s="275"/>
      <c r="T21904" s="274"/>
      <c r="W21904" s="276"/>
    </row>
    <row r="21905" spans="19:23">
      <c r="S21905" s="275"/>
      <c r="T21905" s="274"/>
      <c r="W21905" s="276"/>
    </row>
    <row r="21906" spans="19:23">
      <c r="S21906" s="275"/>
      <c r="T21906" s="274"/>
      <c r="W21906" s="276"/>
    </row>
    <row r="21907" spans="19:23">
      <c r="S21907" s="275"/>
      <c r="T21907" s="274"/>
      <c r="W21907" s="276"/>
    </row>
    <row r="21908" spans="19:23">
      <c r="S21908" s="275"/>
      <c r="T21908" s="274"/>
      <c r="W21908" s="276"/>
    </row>
    <row r="21909" spans="19:23">
      <c r="S21909" s="275"/>
      <c r="T21909" s="274"/>
      <c r="W21909" s="276"/>
    </row>
    <row r="21910" spans="19:23">
      <c r="S21910" s="275"/>
      <c r="T21910" s="274"/>
      <c r="W21910" s="276"/>
    </row>
    <row r="21911" spans="19:23">
      <c r="S21911" s="275"/>
      <c r="T21911" s="274"/>
      <c r="W21911" s="276"/>
    </row>
    <row r="21912" spans="19:23">
      <c r="S21912" s="275"/>
      <c r="T21912" s="274"/>
      <c r="W21912" s="276"/>
    </row>
    <row r="21913" spans="19:23">
      <c r="S21913" s="275"/>
      <c r="T21913" s="274"/>
      <c r="W21913" s="276"/>
    </row>
    <row r="21914" spans="19:23">
      <c r="S21914" s="275"/>
      <c r="T21914" s="274"/>
      <c r="W21914" s="276"/>
    </row>
    <row r="21915" spans="19:23">
      <c r="S21915" s="275"/>
      <c r="T21915" s="274"/>
      <c r="W21915" s="276"/>
    </row>
    <row r="21916" spans="19:23">
      <c r="S21916" s="275"/>
      <c r="T21916" s="274"/>
      <c r="W21916" s="276"/>
    </row>
    <row r="21917" spans="19:23">
      <c r="S21917" s="275"/>
      <c r="T21917" s="274"/>
      <c r="W21917" s="276"/>
    </row>
    <row r="21918" spans="19:23">
      <c r="S21918" s="275"/>
      <c r="T21918" s="274"/>
      <c r="W21918" s="276"/>
    </row>
    <row r="21919" spans="19:23">
      <c r="S21919" s="275"/>
      <c r="T21919" s="274"/>
      <c r="W21919" s="276"/>
    </row>
    <row r="21920" spans="19:23">
      <c r="S21920" s="275"/>
      <c r="T21920" s="274"/>
      <c r="W21920" s="276"/>
    </row>
    <row r="21921" spans="19:23">
      <c r="S21921" s="275"/>
      <c r="T21921" s="274"/>
      <c r="W21921" s="276"/>
    </row>
    <row r="21922" spans="19:23">
      <c r="S21922" s="275"/>
      <c r="T21922" s="274"/>
      <c r="W21922" s="276"/>
    </row>
    <row r="21923" spans="19:23">
      <c r="S21923" s="275"/>
      <c r="T21923" s="274"/>
      <c r="W21923" s="276"/>
    </row>
    <row r="21924" spans="19:23">
      <c r="S21924" s="275"/>
      <c r="T21924" s="274"/>
      <c r="W21924" s="276"/>
    </row>
    <row r="21925" spans="19:23">
      <c r="S21925" s="275"/>
      <c r="T21925" s="274"/>
      <c r="W21925" s="276"/>
    </row>
    <row r="21926" spans="19:23">
      <c r="S21926" s="275"/>
      <c r="T21926" s="274"/>
      <c r="W21926" s="276"/>
    </row>
    <row r="21927" spans="19:23">
      <c r="S21927" s="275"/>
      <c r="T21927" s="274"/>
      <c r="W21927" s="276"/>
    </row>
    <row r="21928" spans="19:23">
      <c r="S21928" s="275"/>
      <c r="T21928" s="274"/>
      <c r="W21928" s="276"/>
    </row>
    <row r="21929" spans="19:23">
      <c r="S21929" s="275"/>
      <c r="T21929" s="274"/>
      <c r="W21929" s="276"/>
    </row>
    <row r="21930" spans="19:23">
      <c r="S21930" s="275"/>
      <c r="T21930" s="274"/>
      <c r="W21930" s="276"/>
    </row>
    <row r="21931" spans="19:23">
      <c r="S21931" s="275"/>
      <c r="T21931" s="274"/>
      <c r="W21931" s="276"/>
    </row>
    <row r="21932" spans="19:23">
      <c r="S21932" s="275"/>
      <c r="T21932" s="274"/>
      <c r="W21932" s="276"/>
    </row>
    <row r="21933" spans="19:23">
      <c r="S21933" s="275"/>
      <c r="T21933" s="274"/>
      <c r="W21933" s="276"/>
    </row>
    <row r="21934" spans="19:23">
      <c r="S21934" s="275"/>
      <c r="T21934" s="274"/>
      <c r="W21934" s="276"/>
    </row>
    <row r="21935" spans="19:23">
      <c r="S21935" s="275"/>
      <c r="T21935" s="274"/>
      <c r="W21935" s="276"/>
    </row>
    <row r="21936" spans="19:23">
      <c r="S21936" s="275"/>
      <c r="T21936" s="274"/>
      <c r="W21936" s="276"/>
    </row>
    <row r="21937" spans="19:23">
      <c r="S21937" s="275"/>
      <c r="T21937" s="274"/>
      <c r="W21937" s="276"/>
    </row>
    <row r="21938" spans="19:23">
      <c r="S21938" s="275"/>
      <c r="T21938" s="274"/>
      <c r="W21938" s="276"/>
    </row>
    <row r="21939" spans="19:23">
      <c r="S21939" s="275"/>
      <c r="T21939" s="274"/>
      <c r="W21939" s="276"/>
    </row>
    <row r="21940" spans="19:23">
      <c r="S21940" s="275"/>
      <c r="T21940" s="274"/>
      <c r="W21940" s="276"/>
    </row>
    <row r="21941" spans="19:23">
      <c r="S21941" s="275"/>
      <c r="T21941" s="274"/>
      <c r="W21941" s="276"/>
    </row>
    <row r="21942" spans="19:23">
      <c r="S21942" s="275"/>
      <c r="T21942" s="274"/>
      <c r="W21942" s="276"/>
    </row>
    <row r="21943" spans="19:23">
      <c r="S21943" s="275"/>
      <c r="T21943" s="274"/>
      <c r="W21943" s="276"/>
    </row>
    <row r="21944" spans="19:23">
      <c r="S21944" s="275"/>
      <c r="T21944" s="274"/>
      <c r="W21944" s="276"/>
    </row>
    <row r="21945" spans="19:23">
      <c r="S21945" s="275"/>
      <c r="T21945" s="274"/>
      <c r="W21945" s="276"/>
    </row>
    <row r="21946" spans="19:23">
      <c r="S21946" s="275"/>
      <c r="T21946" s="274"/>
      <c r="W21946" s="276"/>
    </row>
    <row r="21947" spans="19:23">
      <c r="S21947" s="275"/>
      <c r="T21947" s="274"/>
      <c r="W21947" s="276"/>
    </row>
    <row r="21948" spans="19:23">
      <c r="S21948" s="275"/>
      <c r="T21948" s="274"/>
      <c r="W21948" s="276"/>
    </row>
    <row r="21949" spans="19:23">
      <c r="S21949" s="275"/>
      <c r="T21949" s="274"/>
      <c r="W21949" s="276"/>
    </row>
    <row r="21950" spans="19:23">
      <c r="S21950" s="275"/>
      <c r="T21950" s="274"/>
      <c r="W21950" s="276"/>
    </row>
    <row r="21951" spans="19:23">
      <c r="S21951" s="275"/>
      <c r="T21951" s="274"/>
      <c r="W21951" s="276"/>
    </row>
    <row r="21952" spans="19:23">
      <c r="S21952" s="275"/>
      <c r="T21952" s="274"/>
      <c r="W21952" s="276"/>
    </row>
    <row r="21953" spans="19:23">
      <c r="S21953" s="275"/>
      <c r="T21953" s="274"/>
      <c r="W21953" s="276"/>
    </row>
    <row r="21954" spans="19:23">
      <c r="S21954" s="275"/>
      <c r="T21954" s="274"/>
      <c r="W21954" s="276"/>
    </row>
    <row r="21955" spans="19:23">
      <c r="S21955" s="275"/>
      <c r="T21955" s="274"/>
      <c r="W21955" s="276"/>
    </row>
    <row r="21956" spans="19:23">
      <c r="S21956" s="275"/>
      <c r="T21956" s="274"/>
      <c r="W21956" s="276"/>
    </row>
    <row r="21957" spans="19:23">
      <c r="S21957" s="275"/>
      <c r="T21957" s="274"/>
      <c r="W21957" s="276"/>
    </row>
    <row r="21958" spans="19:23">
      <c r="S21958" s="275"/>
      <c r="T21958" s="274"/>
      <c r="W21958" s="276"/>
    </row>
    <row r="21959" spans="19:23">
      <c r="S21959" s="275"/>
      <c r="T21959" s="274"/>
      <c r="W21959" s="276"/>
    </row>
    <row r="21960" spans="19:23">
      <c r="S21960" s="275"/>
      <c r="T21960" s="274"/>
      <c r="W21960" s="276"/>
    </row>
    <row r="21961" spans="19:23">
      <c r="S21961" s="275"/>
      <c r="T21961" s="274"/>
      <c r="W21961" s="276"/>
    </row>
    <row r="21962" spans="19:23">
      <c r="S21962" s="275"/>
      <c r="T21962" s="274"/>
      <c r="W21962" s="276"/>
    </row>
    <row r="21963" spans="19:23">
      <c r="S21963" s="275"/>
      <c r="T21963" s="274"/>
      <c r="W21963" s="276"/>
    </row>
    <row r="21964" spans="19:23">
      <c r="S21964" s="275"/>
      <c r="T21964" s="274"/>
      <c r="W21964" s="276"/>
    </row>
    <row r="21965" spans="19:23">
      <c r="S21965" s="275"/>
      <c r="T21965" s="274"/>
      <c r="W21965" s="276"/>
    </row>
    <row r="21966" spans="19:23">
      <c r="S21966" s="275"/>
      <c r="T21966" s="274"/>
      <c r="W21966" s="276"/>
    </row>
    <row r="21967" spans="19:23">
      <c r="S21967" s="275"/>
      <c r="T21967" s="274"/>
      <c r="W21967" s="276"/>
    </row>
    <row r="21968" spans="19:23">
      <c r="S21968" s="275"/>
      <c r="T21968" s="274"/>
      <c r="W21968" s="276"/>
    </row>
    <row r="21969" spans="19:23">
      <c r="S21969" s="275"/>
      <c r="T21969" s="274"/>
      <c r="W21969" s="276"/>
    </row>
    <row r="21970" spans="19:23">
      <c r="S21970" s="275"/>
      <c r="T21970" s="274"/>
      <c r="W21970" s="276"/>
    </row>
    <row r="21971" spans="19:23">
      <c r="S21971" s="275"/>
      <c r="T21971" s="274"/>
      <c r="W21971" s="276"/>
    </row>
    <row r="21972" spans="19:23">
      <c r="S21972" s="275"/>
      <c r="T21972" s="274"/>
      <c r="W21972" s="276"/>
    </row>
    <row r="21973" spans="19:23">
      <c r="S21973" s="275"/>
      <c r="T21973" s="274"/>
      <c r="W21973" s="276"/>
    </row>
    <row r="21974" spans="19:23">
      <c r="S21974" s="275"/>
      <c r="T21974" s="274"/>
      <c r="W21974" s="276"/>
    </row>
    <row r="21975" spans="19:23">
      <c r="S21975" s="275"/>
      <c r="T21975" s="274"/>
      <c r="W21975" s="276"/>
    </row>
    <row r="21976" spans="19:23">
      <c r="S21976" s="275"/>
      <c r="T21976" s="274"/>
      <c r="W21976" s="276"/>
    </row>
    <row r="21977" spans="19:23">
      <c r="S21977" s="275"/>
      <c r="T21977" s="274"/>
      <c r="W21977" s="276"/>
    </row>
    <row r="21978" spans="19:23">
      <c r="S21978" s="275"/>
      <c r="T21978" s="274"/>
      <c r="W21978" s="276"/>
    </row>
    <row r="21979" spans="19:23">
      <c r="S21979" s="275"/>
      <c r="T21979" s="274"/>
      <c r="W21979" s="276"/>
    </row>
    <row r="21980" spans="19:23">
      <c r="S21980" s="275"/>
      <c r="T21980" s="274"/>
      <c r="W21980" s="276"/>
    </row>
    <row r="21981" spans="19:23">
      <c r="S21981" s="275"/>
      <c r="T21981" s="274"/>
      <c r="W21981" s="276"/>
    </row>
    <row r="21982" spans="19:23">
      <c r="S21982" s="275"/>
      <c r="T21982" s="274"/>
      <c r="W21982" s="276"/>
    </row>
    <row r="21983" spans="19:23">
      <c r="S21983" s="275"/>
      <c r="T21983" s="274"/>
      <c r="W21983" s="276"/>
    </row>
    <row r="21984" spans="19:23">
      <c r="S21984" s="275"/>
      <c r="T21984" s="274"/>
      <c r="W21984" s="276"/>
    </row>
    <row r="21985" spans="19:23">
      <c r="S21985" s="275"/>
      <c r="T21985" s="274"/>
      <c r="W21985" s="276"/>
    </row>
    <row r="21986" spans="19:23">
      <c r="S21986" s="275"/>
      <c r="T21986" s="274"/>
      <c r="W21986" s="276"/>
    </row>
    <row r="21987" spans="19:23">
      <c r="S21987" s="275"/>
      <c r="T21987" s="274"/>
      <c r="W21987" s="276"/>
    </row>
    <row r="21988" spans="19:23">
      <c r="S21988" s="275"/>
      <c r="T21988" s="274"/>
      <c r="W21988" s="276"/>
    </row>
    <row r="21989" spans="19:23">
      <c r="S21989" s="275"/>
      <c r="T21989" s="274"/>
      <c r="W21989" s="276"/>
    </row>
    <row r="21990" spans="19:23">
      <c r="S21990" s="275"/>
      <c r="T21990" s="274"/>
      <c r="W21990" s="276"/>
    </row>
    <row r="21991" spans="19:23">
      <c r="S21991" s="275"/>
      <c r="T21991" s="274"/>
      <c r="W21991" s="276"/>
    </row>
    <row r="21992" spans="19:23">
      <c r="S21992" s="275"/>
      <c r="T21992" s="274"/>
      <c r="W21992" s="276"/>
    </row>
    <row r="21993" spans="19:23">
      <c r="S21993" s="275"/>
      <c r="T21993" s="274"/>
      <c r="W21993" s="276"/>
    </row>
    <row r="21994" spans="19:23">
      <c r="S21994" s="275"/>
      <c r="T21994" s="274"/>
      <c r="W21994" s="276"/>
    </row>
    <row r="21995" spans="19:23">
      <c r="S21995" s="275"/>
      <c r="T21995" s="274"/>
      <c r="W21995" s="276"/>
    </row>
    <row r="21996" spans="19:23">
      <c r="S21996" s="275"/>
      <c r="T21996" s="274"/>
      <c r="W21996" s="276"/>
    </row>
    <row r="21997" spans="19:23">
      <c r="S21997" s="275"/>
      <c r="T21997" s="274"/>
      <c r="W21997" s="276"/>
    </row>
    <row r="21998" spans="19:23">
      <c r="S21998" s="275"/>
      <c r="T21998" s="274"/>
      <c r="W21998" s="276"/>
    </row>
    <row r="21999" spans="19:23">
      <c r="S21999" s="275"/>
      <c r="T21999" s="274"/>
      <c r="W21999" s="276"/>
    </row>
    <row r="22000" spans="19:23">
      <c r="S22000" s="275"/>
      <c r="T22000" s="274"/>
      <c r="W22000" s="276"/>
    </row>
    <row r="22001" spans="19:23">
      <c r="S22001" s="275"/>
      <c r="T22001" s="274"/>
      <c r="W22001" s="276"/>
    </row>
    <row r="22002" spans="19:23">
      <c r="S22002" s="275"/>
      <c r="T22002" s="274"/>
      <c r="W22002" s="276"/>
    </row>
    <row r="22003" spans="19:23">
      <c r="S22003" s="275"/>
      <c r="T22003" s="274"/>
      <c r="W22003" s="276"/>
    </row>
    <row r="22004" spans="19:23">
      <c r="S22004" s="275"/>
      <c r="T22004" s="274"/>
      <c r="W22004" s="276"/>
    </row>
    <row r="22005" spans="19:23">
      <c r="S22005" s="275"/>
      <c r="T22005" s="274"/>
      <c r="W22005" s="276"/>
    </row>
    <row r="22006" spans="19:23">
      <c r="S22006" s="275"/>
      <c r="T22006" s="274"/>
      <c r="W22006" s="276"/>
    </row>
    <row r="22007" spans="19:23">
      <c r="S22007" s="275"/>
      <c r="T22007" s="274"/>
      <c r="W22007" s="276"/>
    </row>
    <row r="22008" spans="19:23">
      <c r="S22008" s="275"/>
      <c r="T22008" s="274"/>
      <c r="W22008" s="276"/>
    </row>
    <row r="22009" spans="19:23">
      <c r="S22009" s="275"/>
      <c r="T22009" s="274"/>
      <c r="W22009" s="276"/>
    </row>
    <row r="22010" spans="19:23">
      <c r="S22010" s="275"/>
      <c r="T22010" s="274"/>
      <c r="W22010" s="276"/>
    </row>
    <row r="22011" spans="19:23">
      <c r="S22011" s="275"/>
      <c r="T22011" s="274"/>
      <c r="W22011" s="276"/>
    </row>
    <row r="22012" spans="19:23">
      <c r="S22012" s="275"/>
      <c r="T22012" s="274"/>
      <c r="W22012" s="276"/>
    </row>
    <row r="22013" spans="19:23">
      <c r="S22013" s="275"/>
      <c r="T22013" s="274"/>
      <c r="W22013" s="276"/>
    </row>
    <row r="22014" spans="19:23">
      <c r="S22014" s="275"/>
      <c r="T22014" s="274"/>
      <c r="W22014" s="276"/>
    </row>
    <row r="22015" spans="19:23">
      <c r="S22015" s="275"/>
      <c r="T22015" s="274"/>
      <c r="W22015" s="276"/>
    </row>
    <row r="22016" spans="19:23">
      <c r="S22016" s="275"/>
      <c r="T22016" s="274"/>
      <c r="W22016" s="276"/>
    </row>
    <row r="22017" spans="19:23">
      <c r="S22017" s="275"/>
      <c r="T22017" s="274"/>
      <c r="W22017" s="276"/>
    </row>
    <row r="22018" spans="19:23">
      <c r="S22018" s="275"/>
      <c r="T22018" s="274"/>
      <c r="W22018" s="276"/>
    </row>
    <row r="22019" spans="19:23">
      <c r="S22019" s="275"/>
      <c r="T22019" s="274"/>
      <c r="W22019" s="276"/>
    </row>
    <row r="22020" spans="19:23">
      <c r="S22020" s="275"/>
      <c r="T22020" s="274"/>
      <c r="W22020" s="276"/>
    </row>
    <row r="22021" spans="19:23">
      <c r="S22021" s="275"/>
      <c r="T22021" s="274"/>
      <c r="W22021" s="276"/>
    </row>
    <row r="22022" spans="19:23">
      <c r="S22022" s="275"/>
      <c r="T22022" s="274"/>
      <c r="W22022" s="276"/>
    </row>
    <row r="22023" spans="19:23">
      <c r="S22023" s="275"/>
      <c r="T22023" s="274"/>
      <c r="W22023" s="276"/>
    </row>
    <row r="22024" spans="19:23">
      <c r="S22024" s="275"/>
      <c r="T22024" s="274"/>
      <c r="W22024" s="276"/>
    </row>
    <row r="22025" spans="19:23">
      <c r="S22025" s="275"/>
      <c r="T22025" s="274"/>
      <c r="W22025" s="276"/>
    </row>
    <row r="22026" spans="19:23">
      <c r="S22026" s="275"/>
      <c r="T22026" s="274"/>
      <c r="W22026" s="276"/>
    </row>
    <row r="22027" spans="19:23">
      <c r="S22027" s="275"/>
      <c r="T22027" s="274"/>
      <c r="W22027" s="276"/>
    </row>
    <row r="22028" spans="19:23">
      <c r="S22028" s="275"/>
      <c r="T22028" s="274"/>
      <c r="W22028" s="276"/>
    </row>
    <row r="22029" spans="19:23">
      <c r="S22029" s="275"/>
      <c r="T22029" s="274"/>
      <c r="W22029" s="276"/>
    </row>
    <row r="22030" spans="19:23">
      <c r="S22030" s="275"/>
      <c r="T22030" s="274"/>
      <c r="W22030" s="276"/>
    </row>
    <row r="22031" spans="19:23">
      <c r="S22031" s="275"/>
      <c r="T22031" s="274"/>
      <c r="W22031" s="276"/>
    </row>
    <row r="22032" spans="19:23">
      <c r="S22032" s="275"/>
      <c r="T22032" s="274"/>
      <c r="W22032" s="276"/>
    </row>
    <row r="22033" spans="19:23">
      <c r="S22033" s="275"/>
      <c r="T22033" s="274"/>
      <c r="W22033" s="276"/>
    </row>
    <row r="22034" spans="19:23">
      <c r="S22034" s="275"/>
      <c r="T22034" s="274"/>
      <c r="W22034" s="276"/>
    </row>
    <row r="22035" spans="19:23">
      <c r="S22035" s="275"/>
      <c r="T22035" s="274"/>
      <c r="W22035" s="276"/>
    </row>
    <row r="22036" spans="19:23">
      <c r="S22036" s="275"/>
      <c r="T22036" s="274"/>
      <c r="W22036" s="276"/>
    </row>
    <row r="22037" spans="19:23">
      <c r="S22037" s="275"/>
      <c r="T22037" s="274"/>
      <c r="W22037" s="276"/>
    </row>
    <row r="22038" spans="19:23">
      <c r="S22038" s="275"/>
      <c r="T22038" s="274"/>
      <c r="W22038" s="276"/>
    </row>
    <row r="22039" spans="19:23">
      <c r="S22039" s="275"/>
      <c r="T22039" s="274"/>
      <c r="W22039" s="276"/>
    </row>
    <row r="22040" spans="19:23">
      <c r="S22040" s="275"/>
      <c r="T22040" s="274"/>
      <c r="W22040" s="276"/>
    </row>
    <row r="22041" spans="19:23">
      <c r="S22041" s="275"/>
      <c r="T22041" s="274"/>
      <c r="W22041" s="276"/>
    </row>
    <row r="22042" spans="19:23">
      <c r="S22042" s="275"/>
      <c r="T22042" s="274"/>
      <c r="W22042" s="276"/>
    </row>
    <row r="22043" spans="19:23">
      <c r="S22043" s="275"/>
      <c r="T22043" s="274"/>
      <c r="W22043" s="276"/>
    </row>
    <row r="22044" spans="19:23">
      <c r="S22044" s="275"/>
      <c r="T22044" s="274"/>
      <c r="W22044" s="276"/>
    </row>
    <row r="22045" spans="19:23">
      <c r="S22045" s="275"/>
      <c r="T22045" s="274"/>
      <c r="W22045" s="276"/>
    </row>
    <row r="22046" spans="19:23">
      <c r="S22046" s="275"/>
      <c r="T22046" s="274"/>
      <c r="W22046" s="276"/>
    </row>
    <row r="22047" spans="19:23">
      <c r="S22047" s="275"/>
      <c r="T22047" s="274"/>
      <c r="W22047" s="276"/>
    </row>
    <row r="22048" spans="19:23">
      <c r="S22048" s="275"/>
      <c r="T22048" s="274"/>
      <c r="W22048" s="276"/>
    </row>
    <row r="22049" spans="19:23">
      <c r="S22049" s="275"/>
      <c r="T22049" s="274"/>
      <c r="W22049" s="276"/>
    </row>
    <row r="22050" spans="19:23">
      <c r="S22050" s="275"/>
      <c r="T22050" s="274"/>
      <c r="W22050" s="276"/>
    </row>
    <row r="22051" spans="19:23">
      <c r="S22051" s="275"/>
      <c r="T22051" s="274"/>
      <c r="W22051" s="276"/>
    </row>
    <row r="22052" spans="19:23">
      <c r="S22052" s="275"/>
      <c r="T22052" s="274"/>
      <c r="W22052" s="276"/>
    </row>
    <row r="22053" spans="19:23">
      <c r="S22053" s="275"/>
      <c r="T22053" s="274"/>
      <c r="W22053" s="276"/>
    </row>
    <row r="22054" spans="19:23">
      <c r="S22054" s="275"/>
      <c r="T22054" s="274"/>
      <c r="W22054" s="276"/>
    </row>
    <row r="22055" spans="19:23">
      <c r="S22055" s="275"/>
      <c r="T22055" s="274"/>
      <c r="W22055" s="276"/>
    </row>
    <row r="22056" spans="19:23">
      <c r="S22056" s="275"/>
      <c r="T22056" s="274"/>
      <c r="W22056" s="276"/>
    </row>
    <row r="22057" spans="19:23">
      <c r="S22057" s="275"/>
      <c r="T22057" s="274"/>
      <c r="W22057" s="276"/>
    </row>
    <row r="22058" spans="19:23">
      <c r="S22058" s="275"/>
      <c r="T22058" s="274"/>
      <c r="W22058" s="276"/>
    </row>
    <row r="22059" spans="19:23">
      <c r="S22059" s="275"/>
      <c r="T22059" s="274"/>
      <c r="W22059" s="276"/>
    </row>
    <row r="22060" spans="19:23">
      <c r="S22060" s="275"/>
      <c r="T22060" s="274"/>
      <c r="W22060" s="276"/>
    </row>
    <row r="22061" spans="19:23">
      <c r="S22061" s="275"/>
      <c r="T22061" s="274"/>
      <c r="W22061" s="276"/>
    </row>
    <row r="22062" spans="19:23">
      <c r="S22062" s="275"/>
      <c r="T22062" s="274"/>
      <c r="W22062" s="276"/>
    </row>
    <row r="22063" spans="19:23">
      <c r="S22063" s="275"/>
      <c r="T22063" s="274"/>
      <c r="W22063" s="276"/>
    </row>
    <row r="22064" spans="19:23">
      <c r="S22064" s="275"/>
      <c r="T22064" s="274"/>
      <c r="W22064" s="276"/>
    </row>
    <row r="22065" spans="19:23">
      <c r="S22065" s="275"/>
      <c r="T22065" s="274"/>
      <c r="W22065" s="276"/>
    </row>
    <row r="22066" spans="19:23">
      <c r="S22066" s="275"/>
      <c r="T22066" s="274"/>
      <c r="W22066" s="276"/>
    </row>
    <row r="22067" spans="19:23">
      <c r="S22067" s="275"/>
      <c r="T22067" s="274"/>
      <c r="W22067" s="276"/>
    </row>
    <row r="22068" spans="19:23">
      <c r="S22068" s="275"/>
      <c r="T22068" s="274"/>
      <c r="W22068" s="276"/>
    </row>
    <row r="22069" spans="19:23">
      <c r="S22069" s="275"/>
      <c r="T22069" s="274"/>
      <c r="W22069" s="276"/>
    </row>
    <row r="22070" spans="19:23">
      <c r="S22070" s="275"/>
      <c r="T22070" s="274"/>
      <c r="W22070" s="276"/>
    </row>
    <row r="22071" spans="19:23">
      <c r="S22071" s="275"/>
      <c r="T22071" s="274"/>
      <c r="W22071" s="276"/>
    </row>
    <row r="22072" spans="19:23">
      <c r="S22072" s="275"/>
      <c r="T22072" s="274"/>
      <c r="W22072" s="276"/>
    </row>
    <row r="22073" spans="19:23">
      <c r="S22073" s="275"/>
      <c r="T22073" s="274"/>
      <c r="W22073" s="276"/>
    </row>
    <row r="22074" spans="19:23">
      <c r="S22074" s="275"/>
      <c r="T22074" s="274"/>
      <c r="W22074" s="276"/>
    </row>
    <row r="22075" spans="19:23">
      <c r="S22075" s="275"/>
      <c r="T22075" s="274"/>
      <c r="W22075" s="276"/>
    </row>
    <row r="22076" spans="19:23">
      <c r="S22076" s="275"/>
      <c r="T22076" s="274"/>
      <c r="W22076" s="276"/>
    </row>
    <row r="22077" spans="19:23">
      <c r="S22077" s="275"/>
      <c r="T22077" s="274"/>
      <c r="W22077" s="276"/>
    </row>
    <row r="22078" spans="19:23">
      <c r="S22078" s="275"/>
      <c r="T22078" s="274"/>
      <c r="W22078" s="276"/>
    </row>
    <row r="22079" spans="19:23">
      <c r="S22079" s="275"/>
      <c r="T22079" s="274"/>
      <c r="W22079" s="276"/>
    </row>
    <row r="22080" spans="19:23">
      <c r="S22080" s="275"/>
      <c r="T22080" s="274"/>
      <c r="W22080" s="276"/>
    </row>
    <row r="22081" spans="19:23">
      <c r="S22081" s="275"/>
      <c r="T22081" s="274"/>
      <c r="W22081" s="276"/>
    </row>
    <row r="22082" spans="19:23">
      <c r="S22082" s="275"/>
      <c r="T22082" s="274"/>
      <c r="W22082" s="276"/>
    </row>
    <row r="22083" spans="19:23">
      <c r="S22083" s="275"/>
      <c r="T22083" s="274"/>
      <c r="W22083" s="276"/>
    </row>
    <row r="22084" spans="19:23">
      <c r="S22084" s="275"/>
      <c r="T22084" s="274"/>
      <c r="W22084" s="276"/>
    </row>
    <row r="22085" spans="19:23">
      <c r="S22085" s="275"/>
      <c r="T22085" s="274"/>
      <c r="W22085" s="276"/>
    </row>
    <row r="22086" spans="19:23">
      <c r="S22086" s="275"/>
      <c r="T22086" s="274"/>
      <c r="W22086" s="276"/>
    </row>
    <row r="22087" spans="19:23">
      <c r="S22087" s="275"/>
      <c r="T22087" s="274"/>
      <c r="W22087" s="276"/>
    </row>
    <row r="22088" spans="19:23">
      <c r="S22088" s="275"/>
      <c r="T22088" s="274"/>
      <c r="W22088" s="276"/>
    </row>
    <row r="22089" spans="19:23">
      <c r="S22089" s="275"/>
      <c r="T22089" s="274"/>
      <c r="W22089" s="276"/>
    </row>
    <row r="22090" spans="19:23">
      <c r="S22090" s="275"/>
      <c r="T22090" s="274"/>
      <c r="W22090" s="276"/>
    </row>
    <row r="22091" spans="19:23">
      <c r="S22091" s="275"/>
      <c r="T22091" s="274"/>
      <c r="W22091" s="276"/>
    </row>
    <row r="22092" spans="19:23">
      <c r="S22092" s="275"/>
      <c r="T22092" s="274"/>
      <c r="W22092" s="276"/>
    </row>
    <row r="22093" spans="19:23">
      <c r="S22093" s="275"/>
      <c r="T22093" s="274"/>
      <c r="W22093" s="276"/>
    </row>
    <row r="22094" spans="19:23">
      <c r="S22094" s="275"/>
      <c r="T22094" s="274"/>
      <c r="W22094" s="276"/>
    </row>
    <row r="22095" spans="19:23">
      <c r="S22095" s="275"/>
      <c r="T22095" s="274"/>
      <c r="W22095" s="276"/>
    </row>
    <row r="22096" spans="19:23">
      <c r="S22096" s="275"/>
      <c r="T22096" s="274"/>
      <c r="W22096" s="276"/>
    </row>
    <row r="22097" spans="19:23">
      <c r="S22097" s="275"/>
      <c r="T22097" s="274"/>
      <c r="W22097" s="276"/>
    </row>
    <row r="22098" spans="19:23">
      <c r="S22098" s="275"/>
      <c r="T22098" s="274"/>
      <c r="W22098" s="276"/>
    </row>
    <row r="22099" spans="19:23">
      <c r="S22099" s="275"/>
      <c r="T22099" s="274"/>
      <c r="W22099" s="276"/>
    </row>
    <row r="22100" spans="19:23">
      <c r="S22100" s="275"/>
      <c r="T22100" s="274"/>
      <c r="W22100" s="276"/>
    </row>
    <row r="22101" spans="19:23">
      <c r="S22101" s="275"/>
      <c r="T22101" s="274"/>
      <c r="W22101" s="276"/>
    </row>
    <row r="22102" spans="19:23">
      <c r="S22102" s="275"/>
      <c r="T22102" s="274"/>
      <c r="W22102" s="276"/>
    </row>
    <row r="22103" spans="19:23">
      <c r="S22103" s="275"/>
      <c r="T22103" s="274"/>
      <c r="W22103" s="276"/>
    </row>
    <row r="22104" spans="19:23">
      <c r="S22104" s="275"/>
      <c r="T22104" s="274"/>
      <c r="W22104" s="276"/>
    </row>
    <row r="22105" spans="19:23">
      <c r="S22105" s="275"/>
      <c r="T22105" s="274"/>
      <c r="W22105" s="276"/>
    </row>
    <row r="22106" spans="19:23">
      <c r="S22106" s="275"/>
      <c r="T22106" s="274"/>
      <c r="W22106" s="276"/>
    </row>
    <row r="22107" spans="19:23">
      <c r="S22107" s="275"/>
      <c r="T22107" s="274"/>
      <c r="W22107" s="276"/>
    </row>
    <row r="22108" spans="19:23">
      <c r="S22108" s="275"/>
      <c r="T22108" s="274"/>
      <c r="W22108" s="276"/>
    </row>
    <row r="22109" spans="19:23">
      <c r="S22109" s="275"/>
      <c r="T22109" s="274"/>
      <c r="W22109" s="276"/>
    </row>
    <row r="22110" spans="19:23">
      <c r="S22110" s="275"/>
      <c r="T22110" s="274"/>
      <c r="W22110" s="276"/>
    </row>
    <row r="22111" spans="19:23">
      <c r="S22111" s="275"/>
      <c r="T22111" s="274"/>
      <c r="W22111" s="276"/>
    </row>
    <row r="22112" spans="19:23">
      <c r="S22112" s="275"/>
      <c r="T22112" s="274"/>
      <c r="W22112" s="276"/>
    </row>
    <row r="22113" spans="19:23">
      <c r="S22113" s="275"/>
      <c r="T22113" s="274"/>
      <c r="W22113" s="276"/>
    </row>
    <row r="22114" spans="19:23">
      <c r="S22114" s="275"/>
      <c r="T22114" s="274"/>
      <c r="W22114" s="276"/>
    </row>
    <row r="22115" spans="19:23">
      <c r="S22115" s="275"/>
      <c r="T22115" s="274"/>
      <c r="W22115" s="276"/>
    </row>
    <row r="22116" spans="19:23">
      <c r="S22116" s="275"/>
      <c r="T22116" s="274"/>
      <c r="W22116" s="276"/>
    </row>
    <row r="22117" spans="19:23">
      <c r="S22117" s="275"/>
      <c r="T22117" s="274"/>
      <c r="W22117" s="276"/>
    </row>
    <row r="22118" spans="19:23">
      <c r="S22118" s="275"/>
      <c r="T22118" s="274"/>
      <c r="W22118" s="276"/>
    </row>
    <row r="22119" spans="19:23">
      <c r="S22119" s="275"/>
      <c r="T22119" s="274"/>
      <c r="W22119" s="276"/>
    </row>
    <row r="22120" spans="19:23">
      <c r="S22120" s="275"/>
      <c r="T22120" s="274"/>
      <c r="W22120" s="276"/>
    </row>
    <row r="22121" spans="19:23">
      <c r="S22121" s="275"/>
      <c r="T22121" s="274"/>
      <c r="W22121" s="276"/>
    </row>
    <row r="22122" spans="19:23">
      <c r="S22122" s="275"/>
      <c r="T22122" s="274"/>
      <c r="W22122" s="276"/>
    </row>
    <row r="22123" spans="19:23">
      <c r="S22123" s="275"/>
      <c r="T22123" s="274"/>
      <c r="W22123" s="276"/>
    </row>
    <row r="22124" spans="19:23">
      <c r="S22124" s="275"/>
      <c r="T22124" s="274"/>
      <c r="W22124" s="276"/>
    </row>
    <row r="22125" spans="19:23">
      <c r="S22125" s="275"/>
      <c r="T22125" s="274"/>
      <c r="W22125" s="276"/>
    </row>
    <row r="22126" spans="19:23">
      <c r="S22126" s="275"/>
      <c r="T22126" s="274"/>
      <c r="W22126" s="276"/>
    </row>
    <row r="22127" spans="19:23">
      <c r="S22127" s="275"/>
      <c r="T22127" s="274"/>
      <c r="W22127" s="276"/>
    </row>
    <row r="22128" spans="19:23">
      <c r="S22128" s="275"/>
      <c r="T22128" s="274"/>
      <c r="W22128" s="276"/>
    </row>
    <row r="22129" spans="19:23">
      <c r="S22129" s="275"/>
      <c r="T22129" s="274"/>
      <c r="W22129" s="276"/>
    </row>
    <row r="22130" spans="19:23">
      <c r="S22130" s="275"/>
      <c r="T22130" s="274"/>
      <c r="W22130" s="276"/>
    </row>
    <row r="22131" spans="19:23">
      <c r="S22131" s="275"/>
      <c r="T22131" s="274"/>
      <c r="W22131" s="276"/>
    </row>
    <row r="22132" spans="19:23">
      <c r="S22132" s="275"/>
      <c r="T22132" s="274"/>
      <c r="W22132" s="276"/>
    </row>
    <row r="22133" spans="19:23">
      <c r="S22133" s="275"/>
      <c r="T22133" s="274"/>
      <c r="W22133" s="276"/>
    </row>
    <row r="22134" spans="19:23">
      <c r="S22134" s="275"/>
      <c r="T22134" s="274"/>
      <c r="W22134" s="276"/>
    </row>
    <row r="22135" spans="19:23">
      <c r="S22135" s="275"/>
      <c r="T22135" s="274"/>
      <c r="W22135" s="276"/>
    </row>
    <row r="22136" spans="19:23">
      <c r="S22136" s="275"/>
      <c r="T22136" s="274"/>
      <c r="W22136" s="276"/>
    </row>
    <row r="22137" spans="19:23">
      <c r="S22137" s="275"/>
      <c r="T22137" s="274"/>
      <c r="W22137" s="276"/>
    </row>
    <row r="22138" spans="19:23">
      <c r="S22138" s="275"/>
      <c r="T22138" s="274"/>
      <c r="W22138" s="276"/>
    </row>
    <row r="22139" spans="19:23">
      <c r="S22139" s="275"/>
      <c r="T22139" s="274"/>
      <c r="W22139" s="276"/>
    </row>
    <row r="22140" spans="19:23">
      <c r="S22140" s="275"/>
      <c r="T22140" s="274"/>
      <c r="W22140" s="276"/>
    </row>
    <row r="22141" spans="19:23">
      <c r="S22141" s="275"/>
      <c r="T22141" s="274"/>
      <c r="W22141" s="276"/>
    </row>
    <row r="22142" spans="19:23">
      <c r="S22142" s="275"/>
      <c r="T22142" s="274"/>
      <c r="W22142" s="276"/>
    </row>
    <row r="22143" spans="19:23">
      <c r="S22143" s="275"/>
      <c r="T22143" s="274"/>
      <c r="W22143" s="276"/>
    </row>
    <row r="22144" spans="19:23">
      <c r="S22144" s="275"/>
      <c r="T22144" s="274"/>
      <c r="W22144" s="276"/>
    </row>
    <row r="22145" spans="19:23">
      <c r="S22145" s="275"/>
      <c r="T22145" s="274"/>
      <c r="W22145" s="276"/>
    </row>
    <row r="22146" spans="19:23">
      <c r="S22146" s="275"/>
      <c r="T22146" s="274"/>
      <c r="W22146" s="276"/>
    </row>
    <row r="22147" spans="19:23">
      <c r="S22147" s="275"/>
      <c r="T22147" s="274"/>
      <c r="W22147" s="276"/>
    </row>
    <row r="22148" spans="19:23">
      <c r="S22148" s="275"/>
      <c r="T22148" s="274"/>
      <c r="W22148" s="276"/>
    </row>
    <row r="22149" spans="19:23">
      <c r="S22149" s="275"/>
      <c r="T22149" s="274"/>
      <c r="W22149" s="276"/>
    </row>
    <row r="22150" spans="19:23">
      <c r="S22150" s="275"/>
      <c r="T22150" s="274"/>
      <c r="W22150" s="276"/>
    </row>
    <row r="22151" spans="19:23">
      <c r="S22151" s="275"/>
      <c r="T22151" s="274"/>
      <c r="W22151" s="276"/>
    </row>
    <row r="22152" spans="19:23">
      <c r="S22152" s="275"/>
      <c r="T22152" s="274"/>
      <c r="W22152" s="276"/>
    </row>
    <row r="22153" spans="19:23">
      <c r="S22153" s="275"/>
      <c r="T22153" s="274"/>
      <c r="W22153" s="276"/>
    </row>
    <row r="22154" spans="19:23">
      <c r="S22154" s="275"/>
      <c r="T22154" s="274"/>
      <c r="W22154" s="276"/>
    </row>
    <row r="22155" spans="19:23">
      <c r="S22155" s="275"/>
      <c r="T22155" s="274"/>
      <c r="W22155" s="276"/>
    </row>
    <row r="22156" spans="19:23">
      <c r="S22156" s="275"/>
      <c r="T22156" s="274"/>
      <c r="W22156" s="276"/>
    </row>
    <row r="22157" spans="19:23">
      <c r="S22157" s="275"/>
      <c r="T22157" s="274"/>
      <c r="W22157" s="276"/>
    </row>
    <row r="22158" spans="19:23">
      <c r="S22158" s="275"/>
      <c r="T22158" s="274"/>
      <c r="W22158" s="276"/>
    </row>
    <row r="22159" spans="19:23">
      <c r="S22159" s="275"/>
      <c r="T22159" s="274"/>
      <c r="W22159" s="276"/>
    </row>
    <row r="22160" spans="19:23">
      <c r="S22160" s="275"/>
      <c r="T22160" s="274"/>
      <c r="W22160" s="276"/>
    </row>
    <row r="22161" spans="19:23">
      <c r="S22161" s="275"/>
      <c r="T22161" s="274"/>
      <c r="W22161" s="276"/>
    </row>
    <row r="22162" spans="19:23">
      <c r="S22162" s="275"/>
      <c r="T22162" s="274"/>
      <c r="W22162" s="276"/>
    </row>
    <row r="22163" spans="19:23">
      <c r="S22163" s="275"/>
      <c r="T22163" s="274"/>
      <c r="W22163" s="276"/>
    </row>
    <row r="22164" spans="19:23">
      <c r="S22164" s="275"/>
      <c r="T22164" s="274"/>
      <c r="W22164" s="276"/>
    </row>
    <row r="22165" spans="19:23">
      <c r="S22165" s="275"/>
      <c r="T22165" s="274"/>
      <c r="W22165" s="276"/>
    </row>
    <row r="22166" spans="19:23">
      <c r="S22166" s="275"/>
      <c r="T22166" s="274"/>
      <c r="W22166" s="276"/>
    </row>
    <row r="22167" spans="19:23">
      <c r="S22167" s="275"/>
      <c r="T22167" s="274"/>
      <c r="W22167" s="276"/>
    </row>
    <row r="22168" spans="19:23">
      <c r="S22168" s="275"/>
      <c r="T22168" s="274"/>
      <c r="W22168" s="276"/>
    </row>
    <row r="22169" spans="19:23">
      <c r="S22169" s="275"/>
      <c r="T22169" s="274"/>
      <c r="W22169" s="276"/>
    </row>
    <row r="22170" spans="19:23">
      <c r="S22170" s="275"/>
      <c r="T22170" s="274"/>
      <c r="W22170" s="276"/>
    </row>
    <row r="22171" spans="19:23">
      <c r="S22171" s="275"/>
      <c r="T22171" s="274"/>
      <c r="W22171" s="276"/>
    </row>
    <row r="22172" spans="19:23">
      <c r="S22172" s="275"/>
      <c r="T22172" s="274"/>
      <c r="W22172" s="276"/>
    </row>
    <row r="22173" spans="19:23">
      <c r="S22173" s="275"/>
      <c r="T22173" s="274"/>
      <c r="W22173" s="276"/>
    </row>
    <row r="22174" spans="19:23">
      <c r="S22174" s="275"/>
      <c r="T22174" s="274"/>
      <c r="W22174" s="276"/>
    </row>
    <row r="22175" spans="19:23">
      <c r="S22175" s="275"/>
      <c r="T22175" s="274"/>
      <c r="W22175" s="276"/>
    </row>
    <row r="22176" spans="19:23">
      <c r="S22176" s="275"/>
      <c r="T22176" s="274"/>
      <c r="W22176" s="276"/>
    </row>
    <row r="22177" spans="19:23">
      <c r="S22177" s="275"/>
      <c r="T22177" s="274"/>
      <c r="W22177" s="276"/>
    </row>
    <row r="22178" spans="19:23">
      <c r="S22178" s="275"/>
      <c r="T22178" s="274"/>
      <c r="W22178" s="276"/>
    </row>
    <row r="22179" spans="19:23">
      <c r="S22179" s="275"/>
      <c r="T22179" s="274"/>
      <c r="W22179" s="276"/>
    </row>
    <row r="22180" spans="19:23">
      <c r="S22180" s="275"/>
      <c r="T22180" s="274"/>
      <c r="W22180" s="276"/>
    </row>
    <row r="22181" spans="19:23">
      <c r="S22181" s="275"/>
      <c r="T22181" s="274"/>
      <c r="W22181" s="276"/>
    </row>
    <row r="22182" spans="19:23">
      <c r="S22182" s="275"/>
      <c r="T22182" s="274"/>
      <c r="W22182" s="276"/>
    </row>
    <row r="22183" spans="19:23">
      <c r="S22183" s="275"/>
      <c r="T22183" s="274"/>
      <c r="W22183" s="276"/>
    </row>
    <row r="22184" spans="19:23">
      <c r="S22184" s="275"/>
      <c r="T22184" s="274"/>
      <c r="W22184" s="276"/>
    </row>
    <row r="22185" spans="19:23">
      <c r="S22185" s="275"/>
      <c r="T22185" s="274"/>
      <c r="W22185" s="276"/>
    </row>
    <row r="22186" spans="19:23">
      <c r="S22186" s="275"/>
      <c r="T22186" s="274"/>
      <c r="W22186" s="276"/>
    </row>
    <row r="22187" spans="19:23">
      <c r="S22187" s="275"/>
      <c r="T22187" s="274"/>
      <c r="W22187" s="276"/>
    </row>
    <row r="22188" spans="19:23">
      <c r="S22188" s="275"/>
      <c r="T22188" s="274"/>
      <c r="W22188" s="276"/>
    </row>
    <row r="22189" spans="19:23">
      <c r="S22189" s="275"/>
      <c r="T22189" s="274"/>
      <c r="W22189" s="276"/>
    </row>
    <row r="22190" spans="19:23">
      <c r="S22190" s="275"/>
      <c r="T22190" s="274"/>
      <c r="W22190" s="276"/>
    </row>
    <row r="22191" spans="19:23">
      <c r="S22191" s="275"/>
      <c r="T22191" s="274"/>
      <c r="W22191" s="276"/>
    </row>
    <row r="22192" spans="19:23">
      <c r="S22192" s="275"/>
      <c r="T22192" s="274"/>
      <c r="W22192" s="276"/>
    </row>
    <row r="22193" spans="19:23">
      <c r="S22193" s="275"/>
      <c r="T22193" s="274"/>
      <c r="W22193" s="276"/>
    </row>
    <row r="22194" spans="19:23">
      <c r="S22194" s="275"/>
      <c r="T22194" s="274"/>
      <c r="W22194" s="276"/>
    </row>
    <row r="22195" spans="19:23">
      <c r="S22195" s="275"/>
      <c r="T22195" s="274"/>
      <c r="W22195" s="276"/>
    </row>
    <row r="22196" spans="19:23">
      <c r="S22196" s="275"/>
      <c r="T22196" s="274"/>
      <c r="W22196" s="276"/>
    </row>
    <row r="22197" spans="19:23">
      <c r="S22197" s="275"/>
      <c r="T22197" s="274"/>
      <c r="W22197" s="276"/>
    </row>
    <row r="22198" spans="19:23">
      <c r="S22198" s="275"/>
      <c r="T22198" s="274"/>
      <c r="W22198" s="276"/>
    </row>
    <row r="22199" spans="19:23">
      <c r="S22199" s="275"/>
      <c r="T22199" s="274"/>
      <c r="W22199" s="276"/>
    </row>
    <row r="22200" spans="19:23">
      <c r="S22200" s="275"/>
      <c r="T22200" s="274"/>
      <c r="W22200" s="276"/>
    </row>
    <row r="22201" spans="19:23">
      <c r="S22201" s="275"/>
      <c r="T22201" s="274"/>
      <c r="W22201" s="276"/>
    </row>
    <row r="22202" spans="19:23">
      <c r="S22202" s="275"/>
      <c r="T22202" s="274"/>
      <c r="W22202" s="276"/>
    </row>
    <row r="22203" spans="19:23">
      <c r="S22203" s="275"/>
      <c r="T22203" s="274"/>
      <c r="W22203" s="276"/>
    </row>
    <row r="22204" spans="19:23">
      <c r="S22204" s="275"/>
      <c r="T22204" s="274"/>
      <c r="W22204" s="276"/>
    </row>
    <row r="22205" spans="19:23">
      <c r="S22205" s="275"/>
      <c r="T22205" s="274"/>
      <c r="W22205" s="276"/>
    </row>
    <row r="22206" spans="19:23">
      <c r="S22206" s="275"/>
      <c r="T22206" s="274"/>
      <c r="W22206" s="276"/>
    </row>
    <row r="22207" spans="19:23">
      <c r="S22207" s="275"/>
      <c r="T22207" s="274"/>
      <c r="W22207" s="276"/>
    </row>
    <row r="22208" spans="19:23">
      <c r="S22208" s="275"/>
      <c r="T22208" s="274"/>
      <c r="W22208" s="276"/>
    </row>
    <row r="22209" spans="19:23">
      <c r="S22209" s="275"/>
      <c r="T22209" s="274"/>
      <c r="W22209" s="276"/>
    </row>
    <row r="22210" spans="19:23">
      <c r="S22210" s="275"/>
      <c r="T22210" s="274"/>
      <c r="W22210" s="276"/>
    </row>
    <row r="22211" spans="19:23">
      <c r="S22211" s="275"/>
      <c r="T22211" s="274"/>
      <c r="W22211" s="276"/>
    </row>
    <row r="22212" spans="19:23">
      <c r="S22212" s="275"/>
      <c r="T22212" s="274"/>
      <c r="W22212" s="276"/>
    </row>
    <row r="22213" spans="19:23">
      <c r="S22213" s="275"/>
      <c r="T22213" s="274"/>
      <c r="W22213" s="276"/>
    </row>
    <row r="22214" spans="19:23">
      <c r="S22214" s="275"/>
      <c r="T22214" s="274"/>
      <c r="W22214" s="276"/>
    </row>
    <row r="22215" spans="19:23">
      <c r="S22215" s="275"/>
      <c r="T22215" s="274"/>
      <c r="W22215" s="276"/>
    </row>
    <row r="22216" spans="19:23">
      <c r="S22216" s="275"/>
      <c r="T22216" s="274"/>
      <c r="W22216" s="276"/>
    </row>
    <row r="22217" spans="19:23">
      <c r="S22217" s="275"/>
      <c r="T22217" s="274"/>
      <c r="W22217" s="276"/>
    </row>
    <row r="22218" spans="19:23">
      <c r="S22218" s="275"/>
      <c r="T22218" s="274"/>
      <c r="W22218" s="276"/>
    </row>
    <row r="22219" spans="19:23">
      <c r="S22219" s="275"/>
      <c r="T22219" s="274"/>
      <c r="W22219" s="276"/>
    </row>
    <row r="22220" spans="19:23">
      <c r="S22220" s="275"/>
      <c r="T22220" s="274"/>
      <c r="W22220" s="276"/>
    </row>
    <row r="22221" spans="19:23">
      <c r="S22221" s="275"/>
      <c r="T22221" s="274"/>
      <c r="W22221" s="276"/>
    </row>
    <row r="22222" spans="19:23">
      <c r="S22222" s="275"/>
      <c r="T22222" s="274"/>
      <c r="W22222" s="276"/>
    </row>
    <row r="22223" spans="19:23">
      <c r="S22223" s="275"/>
      <c r="T22223" s="274"/>
      <c r="W22223" s="276"/>
    </row>
    <row r="22224" spans="19:23">
      <c r="S22224" s="275"/>
      <c r="T22224" s="274"/>
      <c r="W22224" s="276"/>
    </row>
    <row r="22225" spans="19:23">
      <c r="S22225" s="275"/>
      <c r="T22225" s="274"/>
      <c r="W22225" s="276"/>
    </row>
    <row r="22226" spans="19:23">
      <c r="S22226" s="275"/>
      <c r="T22226" s="274"/>
      <c r="W22226" s="276"/>
    </row>
    <row r="22227" spans="19:23">
      <c r="S22227" s="275"/>
      <c r="T22227" s="274"/>
      <c r="W22227" s="276"/>
    </row>
    <row r="22228" spans="19:23">
      <c r="S22228" s="275"/>
      <c r="T22228" s="274"/>
      <c r="W22228" s="276"/>
    </row>
    <row r="22229" spans="19:23">
      <c r="S22229" s="275"/>
      <c r="T22229" s="274"/>
      <c r="W22229" s="276"/>
    </row>
    <row r="22230" spans="19:23">
      <c r="S22230" s="275"/>
      <c r="T22230" s="274"/>
      <c r="W22230" s="276"/>
    </row>
    <row r="22231" spans="19:23">
      <c r="S22231" s="275"/>
      <c r="T22231" s="274"/>
      <c r="W22231" s="276"/>
    </row>
    <row r="22232" spans="19:23">
      <c r="S22232" s="275"/>
      <c r="T22232" s="274"/>
      <c r="W22232" s="276"/>
    </row>
    <row r="22233" spans="19:23">
      <c r="S22233" s="275"/>
      <c r="T22233" s="274"/>
      <c r="W22233" s="276"/>
    </row>
    <row r="22234" spans="19:23">
      <c r="S22234" s="275"/>
      <c r="T22234" s="274"/>
      <c r="W22234" s="276"/>
    </row>
    <row r="22235" spans="19:23">
      <c r="S22235" s="275"/>
      <c r="T22235" s="274"/>
      <c r="W22235" s="276"/>
    </row>
    <row r="22236" spans="19:23">
      <c r="S22236" s="275"/>
      <c r="T22236" s="274"/>
      <c r="W22236" s="276"/>
    </row>
    <row r="22237" spans="19:23">
      <c r="S22237" s="275"/>
      <c r="T22237" s="274"/>
      <c r="W22237" s="276"/>
    </row>
    <row r="22238" spans="19:23">
      <c r="S22238" s="275"/>
      <c r="T22238" s="274"/>
      <c r="W22238" s="276"/>
    </row>
    <row r="22239" spans="19:23">
      <c r="S22239" s="275"/>
      <c r="T22239" s="274"/>
      <c r="W22239" s="276"/>
    </row>
    <row r="22240" spans="19:23">
      <c r="S22240" s="275"/>
      <c r="T22240" s="274"/>
      <c r="W22240" s="276"/>
    </row>
    <row r="22241" spans="19:23">
      <c r="S22241" s="275"/>
      <c r="T22241" s="274"/>
      <c r="W22241" s="276"/>
    </row>
    <row r="22242" spans="19:23">
      <c r="S22242" s="275"/>
      <c r="T22242" s="274"/>
      <c r="W22242" s="276"/>
    </row>
    <row r="22243" spans="19:23">
      <c r="S22243" s="275"/>
      <c r="T22243" s="274"/>
      <c r="W22243" s="276"/>
    </row>
    <row r="22244" spans="19:23">
      <c r="S22244" s="275"/>
      <c r="T22244" s="274"/>
      <c r="W22244" s="276"/>
    </row>
    <row r="22245" spans="19:23">
      <c r="S22245" s="275"/>
      <c r="T22245" s="274"/>
      <c r="W22245" s="276"/>
    </row>
    <row r="22246" spans="19:23">
      <c r="S22246" s="275"/>
      <c r="T22246" s="274"/>
      <c r="W22246" s="276"/>
    </row>
    <row r="22247" spans="19:23">
      <c r="S22247" s="275"/>
      <c r="T22247" s="274"/>
      <c r="W22247" s="276"/>
    </row>
    <row r="22248" spans="19:23">
      <c r="S22248" s="275"/>
      <c r="T22248" s="274"/>
      <c r="W22248" s="276"/>
    </row>
    <row r="22249" spans="19:23">
      <c r="S22249" s="275"/>
      <c r="T22249" s="274"/>
      <c r="W22249" s="276"/>
    </row>
    <row r="22250" spans="19:23">
      <c r="S22250" s="275"/>
      <c r="T22250" s="274"/>
      <c r="W22250" s="276"/>
    </row>
    <row r="22251" spans="19:23">
      <c r="S22251" s="275"/>
      <c r="T22251" s="274"/>
      <c r="W22251" s="276"/>
    </row>
    <row r="22252" spans="19:23">
      <c r="S22252" s="275"/>
      <c r="T22252" s="274"/>
      <c r="W22252" s="276"/>
    </row>
    <row r="22253" spans="19:23">
      <c r="S22253" s="275"/>
      <c r="T22253" s="274"/>
      <c r="W22253" s="276"/>
    </row>
    <row r="22254" spans="19:23">
      <c r="S22254" s="275"/>
      <c r="T22254" s="274"/>
      <c r="W22254" s="276"/>
    </row>
    <row r="22255" spans="19:23">
      <c r="S22255" s="275"/>
      <c r="T22255" s="274"/>
      <c r="W22255" s="276"/>
    </row>
    <row r="22256" spans="19:23">
      <c r="S22256" s="275"/>
      <c r="T22256" s="274"/>
      <c r="W22256" s="276"/>
    </row>
    <row r="22257" spans="19:23">
      <c r="S22257" s="275"/>
      <c r="T22257" s="274"/>
      <c r="W22257" s="276"/>
    </row>
    <row r="22258" spans="19:23">
      <c r="S22258" s="275"/>
      <c r="T22258" s="274"/>
      <c r="W22258" s="276"/>
    </row>
    <row r="22259" spans="19:23">
      <c r="S22259" s="275"/>
      <c r="T22259" s="274"/>
      <c r="W22259" s="276"/>
    </row>
    <row r="22260" spans="19:23">
      <c r="S22260" s="275"/>
      <c r="T22260" s="274"/>
      <c r="W22260" s="276"/>
    </row>
    <row r="22261" spans="19:23">
      <c r="S22261" s="275"/>
      <c r="T22261" s="274"/>
      <c r="W22261" s="276"/>
    </row>
    <row r="22262" spans="19:23">
      <c r="S22262" s="275"/>
      <c r="T22262" s="274"/>
      <c r="W22262" s="276"/>
    </row>
    <row r="22263" spans="19:23">
      <c r="S22263" s="275"/>
      <c r="T22263" s="274"/>
      <c r="W22263" s="276"/>
    </row>
    <row r="22264" spans="19:23">
      <c r="S22264" s="275"/>
      <c r="T22264" s="274"/>
      <c r="W22264" s="276"/>
    </row>
    <row r="22265" spans="19:23">
      <c r="S22265" s="275"/>
      <c r="T22265" s="274"/>
      <c r="W22265" s="276"/>
    </row>
    <row r="22266" spans="19:23">
      <c r="S22266" s="275"/>
      <c r="T22266" s="274"/>
      <c r="W22266" s="276"/>
    </row>
    <row r="22267" spans="19:23">
      <c r="S22267" s="275"/>
      <c r="T22267" s="274"/>
      <c r="W22267" s="276"/>
    </row>
    <row r="22268" spans="19:23">
      <c r="S22268" s="275"/>
      <c r="T22268" s="274"/>
      <c r="W22268" s="276"/>
    </row>
    <row r="22269" spans="19:23">
      <c r="S22269" s="275"/>
      <c r="T22269" s="274"/>
      <c r="W22269" s="276"/>
    </row>
    <row r="22270" spans="19:23">
      <c r="S22270" s="275"/>
      <c r="T22270" s="274"/>
      <c r="W22270" s="276"/>
    </row>
    <row r="22271" spans="19:23">
      <c r="S22271" s="275"/>
      <c r="T22271" s="274"/>
      <c r="W22271" s="276"/>
    </row>
    <row r="22272" spans="19:23">
      <c r="S22272" s="275"/>
      <c r="T22272" s="274"/>
      <c r="W22272" s="276"/>
    </row>
    <row r="22273" spans="19:23">
      <c r="S22273" s="275"/>
      <c r="T22273" s="274"/>
      <c r="W22273" s="276"/>
    </row>
    <row r="22274" spans="19:23">
      <c r="S22274" s="275"/>
      <c r="T22274" s="274"/>
      <c r="W22274" s="276"/>
    </row>
    <row r="22275" spans="19:23">
      <c r="S22275" s="275"/>
      <c r="T22275" s="274"/>
      <c r="W22275" s="276"/>
    </row>
    <row r="22276" spans="19:23">
      <c r="S22276" s="275"/>
      <c r="T22276" s="274"/>
      <c r="W22276" s="276"/>
    </row>
    <row r="22277" spans="19:23">
      <c r="S22277" s="275"/>
      <c r="T22277" s="274"/>
      <c r="W22277" s="276"/>
    </row>
    <row r="22278" spans="19:23">
      <c r="S22278" s="275"/>
      <c r="T22278" s="274"/>
      <c r="W22278" s="276"/>
    </row>
    <row r="22279" spans="19:23">
      <c r="S22279" s="275"/>
      <c r="T22279" s="274"/>
      <c r="W22279" s="276"/>
    </row>
    <row r="22280" spans="19:23">
      <c r="S22280" s="275"/>
      <c r="T22280" s="274"/>
      <c r="W22280" s="276"/>
    </row>
    <row r="22281" spans="19:23">
      <c r="S22281" s="275"/>
      <c r="T22281" s="274"/>
      <c r="W22281" s="276"/>
    </row>
    <row r="22282" spans="19:23">
      <c r="S22282" s="275"/>
      <c r="T22282" s="274"/>
      <c r="W22282" s="276"/>
    </row>
    <row r="22283" spans="19:23">
      <c r="S22283" s="275"/>
      <c r="T22283" s="274"/>
      <c r="W22283" s="276"/>
    </row>
    <row r="22284" spans="19:23">
      <c r="S22284" s="275"/>
      <c r="T22284" s="274"/>
      <c r="W22284" s="276"/>
    </row>
    <row r="22285" spans="19:23">
      <c r="S22285" s="275"/>
      <c r="T22285" s="274"/>
      <c r="W22285" s="276"/>
    </row>
    <row r="22286" spans="19:23">
      <c r="S22286" s="275"/>
      <c r="T22286" s="274"/>
      <c r="W22286" s="276"/>
    </row>
    <row r="22287" spans="19:23">
      <c r="S22287" s="275"/>
      <c r="T22287" s="274"/>
      <c r="W22287" s="276"/>
    </row>
    <row r="22288" spans="19:23">
      <c r="S22288" s="275"/>
      <c r="T22288" s="274"/>
      <c r="W22288" s="276"/>
    </row>
    <row r="22289" spans="19:23">
      <c r="S22289" s="275"/>
      <c r="T22289" s="274"/>
      <c r="W22289" s="276"/>
    </row>
    <row r="22290" spans="19:23">
      <c r="S22290" s="275"/>
      <c r="T22290" s="274"/>
      <c r="W22290" s="276"/>
    </row>
    <row r="22291" spans="19:23">
      <c r="S22291" s="275"/>
      <c r="T22291" s="274"/>
      <c r="W22291" s="276"/>
    </row>
    <row r="22292" spans="19:23">
      <c r="S22292" s="275"/>
      <c r="T22292" s="274"/>
      <c r="W22292" s="276"/>
    </row>
    <row r="22293" spans="19:23">
      <c r="S22293" s="275"/>
      <c r="T22293" s="274"/>
      <c r="W22293" s="276"/>
    </row>
    <row r="22294" spans="19:23">
      <c r="S22294" s="275"/>
      <c r="T22294" s="274"/>
      <c r="W22294" s="276"/>
    </row>
    <row r="22295" spans="19:23">
      <c r="S22295" s="275"/>
      <c r="T22295" s="274"/>
      <c r="W22295" s="276"/>
    </row>
    <row r="22296" spans="19:23">
      <c r="S22296" s="275"/>
      <c r="T22296" s="274"/>
      <c r="W22296" s="276"/>
    </row>
    <row r="22297" spans="19:23">
      <c r="S22297" s="275"/>
      <c r="T22297" s="274"/>
      <c r="W22297" s="276"/>
    </row>
    <row r="22298" spans="19:23">
      <c r="S22298" s="275"/>
      <c r="T22298" s="274"/>
      <c r="W22298" s="276"/>
    </row>
    <row r="22299" spans="19:23">
      <c r="S22299" s="275"/>
      <c r="T22299" s="274"/>
      <c r="W22299" s="276"/>
    </row>
    <row r="22300" spans="19:23">
      <c r="S22300" s="275"/>
      <c r="T22300" s="274"/>
      <c r="W22300" s="276"/>
    </row>
    <row r="22301" spans="19:23">
      <c r="S22301" s="275"/>
      <c r="T22301" s="274"/>
      <c r="W22301" s="276"/>
    </row>
    <row r="22302" spans="19:23">
      <c r="S22302" s="275"/>
      <c r="T22302" s="274"/>
      <c r="W22302" s="276"/>
    </row>
    <row r="22303" spans="19:23">
      <c r="S22303" s="275"/>
      <c r="T22303" s="274"/>
      <c r="W22303" s="276"/>
    </row>
    <row r="22304" spans="19:23">
      <c r="S22304" s="275"/>
      <c r="T22304" s="274"/>
      <c r="W22304" s="276"/>
    </row>
    <row r="22305" spans="19:23">
      <c r="S22305" s="275"/>
      <c r="T22305" s="274"/>
      <c r="W22305" s="276"/>
    </row>
    <row r="22306" spans="19:23">
      <c r="S22306" s="275"/>
      <c r="T22306" s="274"/>
      <c r="W22306" s="276"/>
    </row>
    <row r="22307" spans="19:23">
      <c r="S22307" s="275"/>
      <c r="T22307" s="274"/>
      <c r="W22307" s="276"/>
    </row>
    <row r="22308" spans="19:23">
      <c r="S22308" s="275"/>
      <c r="T22308" s="274"/>
      <c r="W22308" s="276"/>
    </row>
    <row r="22309" spans="19:23">
      <c r="S22309" s="275"/>
      <c r="T22309" s="274"/>
      <c r="W22309" s="276"/>
    </row>
    <row r="22310" spans="19:23">
      <c r="S22310" s="275"/>
      <c r="T22310" s="274"/>
      <c r="W22310" s="276"/>
    </row>
    <row r="22311" spans="19:23">
      <c r="S22311" s="275"/>
      <c r="T22311" s="274"/>
      <c r="W22311" s="276"/>
    </row>
    <row r="22312" spans="19:23">
      <c r="S22312" s="275"/>
      <c r="T22312" s="274"/>
      <c r="W22312" s="276"/>
    </row>
    <row r="22313" spans="19:23">
      <c r="S22313" s="275"/>
      <c r="T22313" s="274"/>
      <c r="W22313" s="276"/>
    </row>
    <row r="22314" spans="19:23">
      <c r="S22314" s="275"/>
      <c r="T22314" s="274"/>
      <c r="W22314" s="276"/>
    </row>
    <row r="22315" spans="19:23">
      <c r="S22315" s="275"/>
      <c r="T22315" s="274"/>
      <c r="W22315" s="276"/>
    </row>
    <row r="22316" spans="19:23">
      <c r="S22316" s="275"/>
      <c r="T22316" s="274"/>
      <c r="W22316" s="276"/>
    </row>
    <row r="22317" spans="19:23">
      <c r="S22317" s="275"/>
      <c r="T22317" s="274"/>
      <c r="W22317" s="276"/>
    </row>
    <row r="22318" spans="19:23">
      <c r="S22318" s="275"/>
      <c r="T22318" s="274"/>
      <c r="W22318" s="276"/>
    </row>
    <row r="22319" spans="19:23">
      <c r="S22319" s="275"/>
      <c r="T22319" s="274"/>
      <c r="W22319" s="276"/>
    </row>
    <row r="22320" spans="19:23">
      <c r="S22320" s="275"/>
      <c r="T22320" s="274"/>
      <c r="W22320" s="276"/>
    </row>
    <row r="22321" spans="19:23">
      <c r="S22321" s="275"/>
      <c r="T22321" s="274"/>
      <c r="W22321" s="276"/>
    </row>
    <row r="22322" spans="19:23">
      <c r="S22322" s="275"/>
      <c r="T22322" s="274"/>
      <c r="W22322" s="276"/>
    </row>
    <row r="22323" spans="19:23">
      <c r="S22323" s="275"/>
      <c r="T22323" s="274"/>
      <c r="W22323" s="276"/>
    </row>
    <row r="22324" spans="19:23">
      <c r="S22324" s="275"/>
      <c r="T22324" s="274"/>
      <c r="W22324" s="276"/>
    </row>
    <row r="22325" spans="19:23">
      <c r="S22325" s="275"/>
      <c r="T22325" s="274"/>
      <c r="W22325" s="276"/>
    </row>
    <row r="22326" spans="19:23">
      <c r="S22326" s="275"/>
      <c r="T22326" s="274"/>
      <c r="W22326" s="276"/>
    </row>
    <row r="22327" spans="19:23">
      <c r="S22327" s="275"/>
      <c r="T22327" s="274"/>
      <c r="W22327" s="276"/>
    </row>
    <row r="22328" spans="19:23">
      <c r="S22328" s="275"/>
      <c r="T22328" s="274"/>
      <c r="W22328" s="276"/>
    </row>
    <row r="22329" spans="19:23">
      <c r="S22329" s="275"/>
      <c r="T22329" s="274"/>
      <c r="W22329" s="276"/>
    </row>
    <row r="22330" spans="19:23">
      <c r="S22330" s="275"/>
      <c r="T22330" s="274"/>
      <c r="W22330" s="276"/>
    </row>
    <row r="22331" spans="19:23">
      <c r="S22331" s="275"/>
      <c r="T22331" s="274"/>
      <c r="W22331" s="276"/>
    </row>
    <row r="22332" spans="19:23">
      <c r="S22332" s="275"/>
      <c r="T22332" s="274"/>
      <c r="W22332" s="276"/>
    </row>
    <row r="22333" spans="19:23">
      <c r="S22333" s="275"/>
      <c r="T22333" s="274"/>
      <c r="W22333" s="276"/>
    </row>
    <row r="22334" spans="19:23">
      <c r="S22334" s="275"/>
      <c r="T22334" s="274"/>
      <c r="W22334" s="276"/>
    </row>
    <row r="22335" spans="19:23">
      <c r="S22335" s="275"/>
      <c r="T22335" s="274"/>
      <c r="W22335" s="276"/>
    </row>
    <row r="22336" spans="19:23">
      <c r="S22336" s="275"/>
      <c r="T22336" s="274"/>
      <c r="W22336" s="276"/>
    </row>
    <row r="22337" spans="19:23">
      <c r="S22337" s="275"/>
      <c r="T22337" s="274"/>
      <c r="W22337" s="276"/>
    </row>
    <row r="22338" spans="19:23">
      <c r="S22338" s="275"/>
      <c r="T22338" s="274"/>
      <c r="W22338" s="276"/>
    </row>
    <row r="22339" spans="19:23">
      <c r="S22339" s="275"/>
      <c r="T22339" s="274"/>
      <c r="W22339" s="276"/>
    </row>
    <row r="22340" spans="19:23">
      <c r="S22340" s="275"/>
      <c r="T22340" s="274"/>
      <c r="W22340" s="276"/>
    </row>
    <row r="22341" spans="19:23">
      <c r="S22341" s="275"/>
      <c r="T22341" s="274"/>
      <c r="W22341" s="276"/>
    </row>
    <row r="22342" spans="19:23">
      <c r="S22342" s="275"/>
      <c r="T22342" s="274"/>
      <c r="W22342" s="276"/>
    </row>
    <row r="22343" spans="19:23">
      <c r="S22343" s="275"/>
      <c r="T22343" s="274"/>
      <c r="W22343" s="276"/>
    </row>
    <row r="22344" spans="19:23">
      <c r="S22344" s="275"/>
      <c r="T22344" s="274"/>
      <c r="W22344" s="276"/>
    </row>
    <row r="22345" spans="19:23">
      <c r="S22345" s="275"/>
      <c r="T22345" s="274"/>
      <c r="W22345" s="276"/>
    </row>
    <row r="22346" spans="19:23">
      <c r="S22346" s="275"/>
      <c r="T22346" s="274"/>
      <c r="W22346" s="276"/>
    </row>
    <row r="22347" spans="19:23">
      <c r="S22347" s="275"/>
      <c r="T22347" s="274"/>
      <c r="W22347" s="276"/>
    </row>
    <row r="22348" spans="19:23">
      <c r="S22348" s="275"/>
      <c r="T22348" s="274"/>
      <c r="W22348" s="276"/>
    </row>
    <row r="22349" spans="19:23">
      <c r="S22349" s="275"/>
      <c r="T22349" s="274"/>
      <c r="W22349" s="276"/>
    </row>
    <row r="22350" spans="19:23">
      <c r="S22350" s="275"/>
      <c r="T22350" s="274"/>
      <c r="W22350" s="276"/>
    </row>
    <row r="22351" spans="19:23">
      <c r="S22351" s="275"/>
      <c r="T22351" s="274"/>
      <c r="W22351" s="276"/>
    </row>
    <row r="22352" spans="19:23">
      <c r="S22352" s="275"/>
      <c r="T22352" s="274"/>
      <c r="W22352" s="276"/>
    </row>
    <row r="22353" spans="19:23">
      <c r="S22353" s="275"/>
      <c r="T22353" s="274"/>
      <c r="W22353" s="276"/>
    </row>
    <row r="22354" spans="19:23">
      <c r="S22354" s="275"/>
      <c r="T22354" s="274"/>
      <c r="W22354" s="276"/>
    </row>
    <row r="22355" spans="19:23">
      <c r="S22355" s="275"/>
      <c r="T22355" s="274"/>
      <c r="W22355" s="276"/>
    </row>
    <row r="22356" spans="19:23">
      <c r="S22356" s="275"/>
      <c r="T22356" s="274"/>
      <c r="W22356" s="276"/>
    </row>
    <row r="22357" spans="19:23">
      <c r="S22357" s="275"/>
      <c r="T22357" s="274"/>
      <c r="W22357" s="276"/>
    </row>
    <row r="22358" spans="19:23">
      <c r="S22358" s="275"/>
      <c r="T22358" s="274"/>
      <c r="W22358" s="276"/>
    </row>
    <row r="22359" spans="19:23">
      <c r="S22359" s="275"/>
      <c r="T22359" s="274"/>
      <c r="W22359" s="276"/>
    </row>
    <row r="22360" spans="19:23">
      <c r="S22360" s="275"/>
      <c r="T22360" s="274"/>
      <c r="W22360" s="276"/>
    </row>
    <row r="22361" spans="19:23">
      <c r="S22361" s="275"/>
      <c r="T22361" s="274"/>
      <c r="W22361" s="276"/>
    </row>
    <row r="22362" spans="19:23">
      <c r="S22362" s="275"/>
      <c r="T22362" s="274"/>
      <c r="W22362" s="276"/>
    </row>
    <row r="22363" spans="19:23">
      <c r="S22363" s="275"/>
      <c r="T22363" s="274"/>
      <c r="W22363" s="276"/>
    </row>
    <row r="22364" spans="19:23">
      <c r="S22364" s="275"/>
      <c r="T22364" s="274"/>
      <c r="W22364" s="276"/>
    </row>
    <row r="22365" spans="19:23">
      <c r="S22365" s="275"/>
      <c r="T22365" s="274"/>
      <c r="W22365" s="276"/>
    </row>
    <row r="22366" spans="19:23">
      <c r="S22366" s="275"/>
      <c r="T22366" s="274"/>
      <c r="W22366" s="276"/>
    </row>
    <row r="22367" spans="19:23">
      <c r="S22367" s="275"/>
      <c r="T22367" s="274"/>
      <c r="W22367" s="276"/>
    </row>
    <row r="22368" spans="19:23">
      <c r="S22368" s="275"/>
      <c r="T22368" s="274"/>
      <c r="W22368" s="276"/>
    </row>
    <row r="22369" spans="19:23">
      <c r="S22369" s="275"/>
      <c r="T22369" s="274"/>
      <c r="W22369" s="276"/>
    </row>
    <row r="22370" spans="19:23">
      <c r="S22370" s="275"/>
      <c r="T22370" s="274"/>
      <c r="W22370" s="276"/>
    </row>
    <row r="22371" spans="19:23">
      <c r="S22371" s="275"/>
      <c r="T22371" s="274"/>
      <c r="W22371" s="276"/>
    </row>
    <row r="22372" spans="19:23">
      <c r="S22372" s="275"/>
      <c r="T22372" s="274"/>
      <c r="W22372" s="276"/>
    </row>
    <row r="22373" spans="19:23">
      <c r="S22373" s="275"/>
      <c r="T22373" s="274"/>
      <c r="W22373" s="276"/>
    </row>
    <row r="22374" spans="19:23">
      <c r="S22374" s="275"/>
      <c r="T22374" s="274"/>
      <c r="W22374" s="276"/>
    </row>
    <row r="22375" spans="19:23">
      <c r="S22375" s="275"/>
      <c r="T22375" s="274"/>
      <c r="W22375" s="276"/>
    </row>
    <row r="22376" spans="19:23">
      <c r="S22376" s="275"/>
      <c r="T22376" s="274"/>
      <c r="W22376" s="276"/>
    </row>
    <row r="22377" spans="19:23">
      <c r="S22377" s="275"/>
      <c r="T22377" s="274"/>
      <c r="W22377" s="276"/>
    </row>
    <row r="22378" spans="19:23">
      <c r="S22378" s="275"/>
      <c r="T22378" s="274"/>
      <c r="W22378" s="276"/>
    </row>
    <row r="22379" spans="19:23">
      <c r="S22379" s="275"/>
      <c r="T22379" s="274"/>
      <c r="W22379" s="276"/>
    </row>
    <row r="22380" spans="19:23">
      <c r="S22380" s="275"/>
      <c r="T22380" s="274"/>
      <c r="W22380" s="276"/>
    </row>
    <row r="22381" spans="19:23">
      <c r="S22381" s="275"/>
      <c r="T22381" s="274"/>
      <c r="W22381" s="276"/>
    </row>
    <row r="22382" spans="19:23">
      <c r="S22382" s="275"/>
      <c r="T22382" s="274"/>
      <c r="W22382" s="276"/>
    </row>
    <row r="22383" spans="19:23">
      <c r="S22383" s="275"/>
      <c r="T22383" s="274"/>
      <c r="W22383" s="276"/>
    </row>
    <row r="22384" spans="19:23">
      <c r="S22384" s="275"/>
      <c r="T22384" s="274"/>
      <c r="W22384" s="276"/>
    </row>
    <row r="22385" spans="19:23">
      <c r="S22385" s="275"/>
      <c r="T22385" s="274"/>
      <c r="W22385" s="276"/>
    </row>
    <row r="22386" spans="19:23">
      <c r="S22386" s="275"/>
      <c r="T22386" s="274"/>
      <c r="W22386" s="276"/>
    </row>
    <row r="22387" spans="19:23">
      <c r="S22387" s="275"/>
      <c r="T22387" s="274"/>
      <c r="W22387" s="276"/>
    </row>
    <row r="22388" spans="19:23">
      <c r="S22388" s="275"/>
      <c r="T22388" s="274"/>
      <c r="W22388" s="276"/>
    </row>
    <row r="22389" spans="19:23">
      <c r="S22389" s="275"/>
      <c r="T22389" s="274"/>
      <c r="W22389" s="276"/>
    </row>
    <row r="22390" spans="19:23">
      <c r="S22390" s="275"/>
      <c r="T22390" s="274"/>
      <c r="W22390" s="276"/>
    </row>
    <row r="22391" spans="19:23">
      <c r="S22391" s="275"/>
      <c r="T22391" s="274"/>
      <c r="W22391" s="276"/>
    </row>
    <row r="22392" spans="19:23">
      <c r="S22392" s="275"/>
      <c r="T22392" s="274"/>
      <c r="W22392" s="276"/>
    </row>
    <row r="22393" spans="19:23">
      <c r="S22393" s="275"/>
      <c r="T22393" s="274"/>
      <c r="W22393" s="276"/>
    </row>
    <row r="22394" spans="19:23">
      <c r="S22394" s="275"/>
      <c r="T22394" s="274"/>
      <c r="W22394" s="276"/>
    </row>
    <row r="22395" spans="19:23">
      <c r="S22395" s="275"/>
      <c r="T22395" s="274"/>
      <c r="W22395" s="276"/>
    </row>
    <row r="22396" spans="19:23">
      <c r="S22396" s="275"/>
      <c r="T22396" s="274"/>
      <c r="W22396" s="276"/>
    </row>
    <row r="22397" spans="19:23">
      <c r="S22397" s="275"/>
      <c r="T22397" s="274"/>
      <c r="W22397" s="276"/>
    </row>
    <row r="22398" spans="19:23">
      <c r="S22398" s="275"/>
      <c r="T22398" s="274"/>
      <c r="W22398" s="276"/>
    </row>
    <row r="22399" spans="19:23">
      <c r="S22399" s="275"/>
      <c r="T22399" s="274"/>
      <c r="W22399" s="276"/>
    </row>
    <row r="22400" spans="19:23">
      <c r="S22400" s="275"/>
      <c r="T22400" s="274"/>
      <c r="W22400" s="276"/>
    </row>
    <row r="22401" spans="19:23">
      <c r="S22401" s="275"/>
      <c r="T22401" s="274"/>
      <c r="W22401" s="276"/>
    </row>
    <row r="22402" spans="19:23">
      <c r="S22402" s="275"/>
      <c r="T22402" s="274"/>
      <c r="W22402" s="276"/>
    </row>
    <row r="22403" spans="19:23">
      <c r="S22403" s="275"/>
      <c r="T22403" s="274"/>
      <c r="W22403" s="276"/>
    </row>
    <row r="22404" spans="19:23">
      <c r="S22404" s="275"/>
      <c r="T22404" s="274"/>
      <c r="W22404" s="276"/>
    </row>
    <row r="22405" spans="19:23">
      <c r="S22405" s="275"/>
      <c r="T22405" s="274"/>
      <c r="W22405" s="276"/>
    </row>
    <row r="22406" spans="19:23">
      <c r="S22406" s="275"/>
      <c r="T22406" s="274"/>
      <c r="W22406" s="276"/>
    </row>
    <row r="22407" spans="19:23">
      <c r="S22407" s="275"/>
      <c r="T22407" s="274"/>
      <c r="W22407" s="276"/>
    </row>
    <row r="22408" spans="19:23">
      <c r="S22408" s="275"/>
      <c r="T22408" s="274"/>
      <c r="W22408" s="276"/>
    </row>
    <row r="22409" spans="19:23">
      <c r="S22409" s="275"/>
      <c r="T22409" s="274"/>
      <c r="W22409" s="276"/>
    </row>
    <row r="22410" spans="19:23">
      <c r="S22410" s="275"/>
      <c r="T22410" s="274"/>
      <c r="W22410" s="276"/>
    </row>
    <row r="22411" spans="19:23">
      <c r="S22411" s="275"/>
      <c r="T22411" s="274"/>
      <c r="W22411" s="276"/>
    </row>
    <row r="22412" spans="19:23">
      <c r="S22412" s="275"/>
      <c r="T22412" s="274"/>
      <c r="W22412" s="276"/>
    </row>
    <row r="22413" spans="19:23">
      <c r="S22413" s="275"/>
      <c r="T22413" s="274"/>
      <c r="W22413" s="276"/>
    </row>
    <row r="22414" spans="19:23">
      <c r="S22414" s="275"/>
      <c r="T22414" s="274"/>
      <c r="W22414" s="276"/>
    </row>
    <row r="22415" spans="19:23">
      <c r="S22415" s="275"/>
      <c r="T22415" s="274"/>
      <c r="W22415" s="276"/>
    </row>
    <row r="22416" spans="19:23">
      <c r="S22416" s="275"/>
      <c r="T22416" s="274"/>
      <c r="W22416" s="276"/>
    </row>
    <row r="22417" spans="19:23">
      <c r="S22417" s="275"/>
      <c r="T22417" s="274"/>
      <c r="W22417" s="276"/>
    </row>
    <row r="22418" spans="19:23">
      <c r="S22418" s="275"/>
      <c r="T22418" s="274"/>
      <c r="W22418" s="276"/>
    </row>
    <row r="22419" spans="19:23">
      <c r="S22419" s="275"/>
      <c r="T22419" s="274"/>
      <c r="W22419" s="276"/>
    </row>
    <row r="22420" spans="19:23">
      <c r="S22420" s="275"/>
      <c r="T22420" s="274"/>
      <c r="W22420" s="276"/>
    </row>
    <row r="22421" spans="19:23">
      <c r="S22421" s="275"/>
      <c r="T22421" s="274"/>
      <c r="W22421" s="276"/>
    </row>
    <row r="22422" spans="19:23">
      <c r="S22422" s="275"/>
      <c r="T22422" s="274"/>
      <c r="W22422" s="276"/>
    </row>
    <row r="22423" spans="19:23">
      <c r="S22423" s="275"/>
      <c r="T22423" s="274"/>
      <c r="W22423" s="276"/>
    </row>
    <row r="22424" spans="19:23">
      <c r="S22424" s="275"/>
      <c r="T22424" s="274"/>
      <c r="W22424" s="276"/>
    </row>
    <row r="22425" spans="19:23">
      <c r="S22425" s="275"/>
      <c r="T22425" s="274"/>
      <c r="W22425" s="276"/>
    </row>
    <row r="22426" spans="19:23">
      <c r="S22426" s="275"/>
      <c r="T22426" s="274"/>
      <c r="W22426" s="276"/>
    </row>
    <row r="22427" spans="19:23">
      <c r="S22427" s="275"/>
      <c r="T22427" s="274"/>
      <c r="W22427" s="276"/>
    </row>
    <row r="22428" spans="19:23">
      <c r="S22428" s="275"/>
      <c r="T22428" s="274"/>
      <c r="W22428" s="276"/>
    </row>
    <row r="22429" spans="19:23">
      <c r="S22429" s="275"/>
      <c r="T22429" s="274"/>
      <c r="W22429" s="276"/>
    </row>
    <row r="22430" spans="19:23">
      <c r="S22430" s="275"/>
      <c r="T22430" s="274"/>
      <c r="W22430" s="276"/>
    </row>
    <row r="22431" spans="19:23">
      <c r="S22431" s="275"/>
      <c r="T22431" s="274"/>
      <c r="W22431" s="276"/>
    </row>
    <row r="22432" spans="19:23">
      <c r="S22432" s="275"/>
      <c r="T22432" s="274"/>
      <c r="W22432" s="276"/>
    </row>
    <row r="22433" spans="19:23">
      <c r="S22433" s="275"/>
      <c r="T22433" s="274"/>
      <c r="W22433" s="276"/>
    </row>
    <row r="22434" spans="19:23">
      <c r="S22434" s="275"/>
      <c r="T22434" s="274"/>
      <c r="W22434" s="276"/>
    </row>
    <row r="22435" spans="19:23">
      <c r="S22435" s="275"/>
      <c r="T22435" s="274"/>
      <c r="W22435" s="276"/>
    </row>
    <row r="22436" spans="19:23">
      <c r="S22436" s="275"/>
      <c r="T22436" s="274"/>
      <c r="W22436" s="276"/>
    </row>
    <row r="22437" spans="19:23">
      <c r="S22437" s="275"/>
      <c r="T22437" s="274"/>
      <c r="W22437" s="276"/>
    </row>
    <row r="22438" spans="19:23">
      <c r="S22438" s="275"/>
      <c r="T22438" s="274"/>
      <c r="W22438" s="276"/>
    </row>
    <row r="22439" spans="19:23">
      <c r="S22439" s="275"/>
      <c r="T22439" s="274"/>
      <c r="W22439" s="276"/>
    </row>
    <row r="22440" spans="19:23">
      <c r="S22440" s="275"/>
      <c r="T22440" s="274"/>
      <c r="W22440" s="276"/>
    </row>
    <row r="22441" spans="19:23">
      <c r="S22441" s="275"/>
      <c r="T22441" s="274"/>
      <c r="W22441" s="276"/>
    </row>
    <row r="22442" spans="19:23">
      <c r="S22442" s="275"/>
      <c r="T22442" s="274"/>
      <c r="W22442" s="276"/>
    </row>
    <row r="22443" spans="19:23">
      <c r="S22443" s="275"/>
      <c r="T22443" s="274"/>
      <c r="W22443" s="276"/>
    </row>
    <row r="22444" spans="19:23">
      <c r="S22444" s="275"/>
      <c r="T22444" s="274"/>
      <c r="W22444" s="276"/>
    </row>
    <row r="22445" spans="19:23">
      <c r="S22445" s="275"/>
      <c r="T22445" s="274"/>
      <c r="W22445" s="276"/>
    </row>
    <row r="22446" spans="19:23">
      <c r="S22446" s="275"/>
      <c r="T22446" s="274"/>
      <c r="W22446" s="276"/>
    </row>
    <row r="22447" spans="19:23">
      <c r="S22447" s="275"/>
      <c r="T22447" s="274"/>
      <c r="W22447" s="276"/>
    </row>
    <row r="22448" spans="19:23">
      <c r="S22448" s="275"/>
      <c r="T22448" s="274"/>
      <c r="W22448" s="276"/>
    </row>
    <row r="22449" spans="19:23">
      <c r="S22449" s="275"/>
      <c r="T22449" s="274"/>
      <c r="W22449" s="276"/>
    </row>
    <row r="22450" spans="19:23">
      <c r="S22450" s="275"/>
      <c r="T22450" s="274"/>
      <c r="W22450" s="276"/>
    </row>
    <row r="22451" spans="19:23">
      <c r="S22451" s="275"/>
      <c r="T22451" s="274"/>
      <c r="W22451" s="276"/>
    </row>
    <row r="22452" spans="19:23">
      <c r="S22452" s="275"/>
      <c r="T22452" s="274"/>
      <c r="W22452" s="276"/>
    </row>
    <row r="22453" spans="19:23">
      <c r="S22453" s="275"/>
      <c r="T22453" s="274"/>
      <c r="W22453" s="276"/>
    </row>
    <row r="22454" spans="19:23">
      <c r="S22454" s="275"/>
      <c r="T22454" s="274"/>
      <c r="W22454" s="276"/>
    </row>
    <row r="22455" spans="19:23">
      <c r="S22455" s="275"/>
      <c r="T22455" s="274"/>
      <c r="W22455" s="276"/>
    </row>
    <row r="22456" spans="19:23">
      <c r="S22456" s="275"/>
      <c r="T22456" s="274"/>
      <c r="W22456" s="276"/>
    </row>
    <row r="22457" spans="19:23">
      <c r="S22457" s="275"/>
      <c r="T22457" s="274"/>
      <c r="W22457" s="276"/>
    </row>
    <row r="22458" spans="19:23">
      <c r="S22458" s="275"/>
      <c r="T22458" s="274"/>
      <c r="W22458" s="276"/>
    </row>
    <row r="22459" spans="19:23">
      <c r="S22459" s="275"/>
      <c r="T22459" s="274"/>
      <c r="W22459" s="276"/>
    </row>
    <row r="22460" spans="19:23">
      <c r="S22460" s="275"/>
      <c r="T22460" s="274"/>
      <c r="W22460" s="276"/>
    </row>
    <row r="22461" spans="19:23">
      <c r="S22461" s="275"/>
      <c r="T22461" s="274"/>
      <c r="W22461" s="276"/>
    </row>
    <row r="22462" spans="19:23">
      <c r="S22462" s="275"/>
      <c r="T22462" s="274"/>
      <c r="W22462" s="276"/>
    </row>
    <row r="22463" spans="19:23">
      <c r="S22463" s="275"/>
      <c r="T22463" s="274"/>
      <c r="W22463" s="276"/>
    </row>
    <row r="22464" spans="19:23">
      <c r="S22464" s="275"/>
      <c r="T22464" s="274"/>
      <c r="W22464" s="276"/>
    </row>
    <row r="22465" spans="19:23">
      <c r="S22465" s="275"/>
      <c r="T22465" s="274"/>
      <c r="W22465" s="276"/>
    </row>
    <row r="22466" spans="19:23">
      <c r="S22466" s="275"/>
      <c r="T22466" s="274"/>
      <c r="W22466" s="276"/>
    </row>
    <row r="22467" spans="19:23">
      <c r="S22467" s="275"/>
      <c r="T22467" s="274"/>
      <c r="W22467" s="276"/>
    </row>
    <row r="22468" spans="19:23">
      <c r="S22468" s="275"/>
      <c r="T22468" s="274"/>
      <c r="W22468" s="276"/>
    </row>
    <row r="22469" spans="19:23">
      <c r="S22469" s="275"/>
      <c r="T22469" s="274"/>
      <c r="W22469" s="276"/>
    </row>
    <row r="22470" spans="19:23">
      <c r="S22470" s="275"/>
      <c r="T22470" s="274"/>
      <c r="W22470" s="276"/>
    </row>
    <row r="22471" spans="19:23">
      <c r="S22471" s="275"/>
      <c r="T22471" s="274"/>
      <c r="W22471" s="276"/>
    </row>
    <row r="22472" spans="19:23">
      <c r="S22472" s="275"/>
      <c r="T22472" s="274"/>
      <c r="W22472" s="276"/>
    </row>
    <row r="22473" spans="19:23">
      <c r="S22473" s="275"/>
      <c r="T22473" s="274"/>
      <c r="W22473" s="276"/>
    </row>
    <row r="22474" spans="19:23">
      <c r="S22474" s="275"/>
      <c r="T22474" s="274"/>
      <c r="W22474" s="276"/>
    </row>
    <row r="22475" spans="19:23">
      <c r="S22475" s="275"/>
      <c r="T22475" s="274"/>
      <c r="W22475" s="276"/>
    </row>
    <row r="22476" spans="19:23">
      <c r="S22476" s="275"/>
      <c r="T22476" s="274"/>
      <c r="W22476" s="276"/>
    </row>
    <row r="22477" spans="19:23">
      <c r="S22477" s="275"/>
      <c r="T22477" s="274"/>
      <c r="W22477" s="276"/>
    </row>
    <row r="22478" spans="19:23">
      <c r="S22478" s="275"/>
      <c r="T22478" s="274"/>
      <c r="W22478" s="276"/>
    </row>
    <row r="22479" spans="19:23">
      <c r="S22479" s="275"/>
      <c r="T22479" s="274"/>
      <c r="W22479" s="276"/>
    </row>
    <row r="22480" spans="19:23">
      <c r="S22480" s="275"/>
      <c r="T22480" s="274"/>
      <c r="W22480" s="276"/>
    </row>
    <row r="22481" spans="19:23">
      <c r="S22481" s="275"/>
      <c r="T22481" s="274"/>
      <c r="W22481" s="276"/>
    </row>
    <row r="22482" spans="19:23">
      <c r="S22482" s="275"/>
      <c r="T22482" s="274"/>
      <c r="W22482" s="276"/>
    </row>
    <row r="22483" spans="19:23">
      <c r="S22483" s="275"/>
      <c r="T22483" s="274"/>
      <c r="W22483" s="276"/>
    </row>
    <row r="22484" spans="19:23">
      <c r="S22484" s="275"/>
      <c r="T22484" s="274"/>
      <c r="W22484" s="276"/>
    </row>
    <row r="22485" spans="19:23">
      <c r="S22485" s="275"/>
      <c r="T22485" s="274"/>
      <c r="W22485" s="276"/>
    </row>
    <row r="22486" spans="19:23">
      <c r="S22486" s="275"/>
      <c r="T22486" s="274"/>
      <c r="W22486" s="276"/>
    </row>
    <row r="22487" spans="19:23">
      <c r="S22487" s="275"/>
      <c r="T22487" s="274"/>
      <c r="W22487" s="276"/>
    </row>
    <row r="22488" spans="19:23">
      <c r="S22488" s="275"/>
      <c r="T22488" s="274"/>
      <c r="W22488" s="276"/>
    </row>
    <row r="22489" spans="19:23">
      <c r="S22489" s="275"/>
      <c r="T22489" s="274"/>
      <c r="W22489" s="276"/>
    </row>
    <row r="22490" spans="19:23">
      <c r="S22490" s="275"/>
      <c r="T22490" s="274"/>
      <c r="W22490" s="276"/>
    </row>
    <row r="22491" spans="19:23">
      <c r="S22491" s="275"/>
      <c r="T22491" s="274"/>
      <c r="W22491" s="276"/>
    </row>
    <row r="22492" spans="19:23">
      <c r="S22492" s="275"/>
      <c r="T22492" s="274"/>
      <c r="W22492" s="276"/>
    </row>
    <row r="22493" spans="19:23">
      <c r="S22493" s="275"/>
      <c r="T22493" s="274"/>
      <c r="W22493" s="276"/>
    </row>
    <row r="22494" spans="19:23">
      <c r="S22494" s="275"/>
      <c r="T22494" s="274"/>
      <c r="W22494" s="276"/>
    </row>
    <row r="22495" spans="19:23">
      <c r="S22495" s="275"/>
      <c r="T22495" s="274"/>
      <c r="W22495" s="276"/>
    </row>
    <row r="22496" spans="19:23">
      <c r="S22496" s="275"/>
      <c r="T22496" s="274"/>
      <c r="W22496" s="276"/>
    </row>
    <row r="22497" spans="19:23">
      <c r="S22497" s="275"/>
      <c r="T22497" s="274"/>
      <c r="W22497" s="276"/>
    </row>
    <row r="22498" spans="19:23">
      <c r="S22498" s="275"/>
      <c r="T22498" s="274"/>
      <c r="W22498" s="276"/>
    </row>
    <row r="22499" spans="19:23">
      <c r="S22499" s="275"/>
      <c r="T22499" s="274"/>
      <c r="W22499" s="276"/>
    </row>
    <row r="22500" spans="19:23">
      <c r="S22500" s="275"/>
      <c r="T22500" s="274"/>
      <c r="W22500" s="276"/>
    </row>
    <row r="22501" spans="19:23">
      <c r="S22501" s="275"/>
      <c r="T22501" s="274"/>
      <c r="W22501" s="276"/>
    </row>
    <row r="22502" spans="19:23">
      <c r="S22502" s="275"/>
      <c r="T22502" s="274"/>
      <c r="W22502" s="276"/>
    </row>
    <row r="22503" spans="19:23">
      <c r="S22503" s="275"/>
      <c r="T22503" s="274"/>
      <c r="W22503" s="276"/>
    </row>
    <row r="22504" spans="19:23">
      <c r="S22504" s="275"/>
      <c r="T22504" s="274"/>
      <c r="W22504" s="276"/>
    </row>
    <row r="22505" spans="19:23">
      <c r="S22505" s="275"/>
      <c r="T22505" s="274"/>
      <c r="W22505" s="276"/>
    </row>
    <row r="22506" spans="19:23">
      <c r="S22506" s="275"/>
      <c r="T22506" s="274"/>
      <c r="W22506" s="276"/>
    </row>
    <row r="22507" spans="19:23">
      <c r="S22507" s="275"/>
      <c r="T22507" s="274"/>
      <c r="W22507" s="276"/>
    </row>
    <row r="22508" spans="19:23">
      <c r="S22508" s="275"/>
      <c r="T22508" s="274"/>
      <c r="W22508" s="276"/>
    </row>
    <row r="22509" spans="19:23">
      <c r="S22509" s="275"/>
      <c r="T22509" s="274"/>
      <c r="W22509" s="276"/>
    </row>
    <row r="22510" spans="19:23">
      <c r="S22510" s="275"/>
      <c r="T22510" s="274"/>
      <c r="W22510" s="276"/>
    </row>
    <row r="22511" spans="19:23">
      <c r="S22511" s="275"/>
      <c r="T22511" s="274"/>
      <c r="W22511" s="276"/>
    </row>
    <row r="22512" spans="19:23">
      <c r="S22512" s="275"/>
      <c r="T22512" s="274"/>
      <c r="W22512" s="276"/>
    </row>
    <row r="22513" spans="19:23">
      <c r="S22513" s="275"/>
      <c r="T22513" s="274"/>
      <c r="W22513" s="276"/>
    </row>
    <row r="22514" spans="19:23">
      <c r="S22514" s="275"/>
      <c r="T22514" s="274"/>
      <c r="W22514" s="276"/>
    </row>
    <row r="22515" spans="19:23">
      <c r="S22515" s="275"/>
      <c r="T22515" s="274"/>
      <c r="W22515" s="276"/>
    </row>
    <row r="22516" spans="19:23">
      <c r="S22516" s="275"/>
      <c r="T22516" s="274"/>
      <c r="W22516" s="276"/>
    </row>
    <row r="22517" spans="19:23">
      <c r="S22517" s="275"/>
      <c r="T22517" s="274"/>
      <c r="W22517" s="276"/>
    </row>
    <row r="22518" spans="19:23">
      <c r="S22518" s="275"/>
      <c r="T22518" s="274"/>
      <c r="W22518" s="276"/>
    </row>
    <row r="22519" spans="19:23">
      <c r="S22519" s="275"/>
      <c r="T22519" s="274"/>
      <c r="W22519" s="276"/>
    </row>
    <row r="22520" spans="19:23">
      <c r="S22520" s="275"/>
      <c r="T22520" s="274"/>
      <c r="W22520" s="276"/>
    </row>
    <row r="22521" spans="19:23">
      <c r="S22521" s="275"/>
      <c r="T22521" s="274"/>
      <c r="W22521" s="276"/>
    </row>
    <row r="22522" spans="19:23">
      <c r="S22522" s="275"/>
      <c r="T22522" s="274"/>
      <c r="W22522" s="276"/>
    </row>
    <row r="22523" spans="19:23">
      <c r="S22523" s="275"/>
      <c r="T22523" s="274"/>
      <c r="W22523" s="276"/>
    </row>
    <row r="22524" spans="19:23">
      <c r="S22524" s="275"/>
      <c r="T22524" s="274"/>
      <c r="W22524" s="276"/>
    </row>
    <row r="22525" spans="19:23">
      <c r="S22525" s="275"/>
      <c r="T22525" s="274"/>
      <c r="W22525" s="276"/>
    </row>
    <row r="22526" spans="19:23">
      <c r="S22526" s="275"/>
      <c r="T22526" s="274"/>
      <c r="W22526" s="276"/>
    </row>
    <row r="22527" spans="19:23">
      <c r="S22527" s="275"/>
      <c r="T22527" s="274"/>
      <c r="W22527" s="276"/>
    </row>
    <row r="22528" spans="19:23">
      <c r="S22528" s="275"/>
      <c r="T22528" s="274"/>
      <c r="W22528" s="276"/>
    </row>
    <row r="22529" spans="19:23">
      <c r="S22529" s="275"/>
      <c r="T22529" s="274"/>
      <c r="W22529" s="276"/>
    </row>
    <row r="22530" spans="19:23">
      <c r="S22530" s="275"/>
      <c r="T22530" s="274"/>
      <c r="W22530" s="276"/>
    </row>
    <row r="22531" spans="19:23">
      <c r="S22531" s="275"/>
      <c r="T22531" s="274"/>
      <c r="W22531" s="276"/>
    </row>
    <row r="22532" spans="19:23">
      <c r="S22532" s="275"/>
      <c r="T22532" s="274"/>
      <c r="W22532" s="276"/>
    </row>
    <row r="22533" spans="19:23">
      <c r="S22533" s="275"/>
      <c r="T22533" s="274"/>
      <c r="W22533" s="276"/>
    </row>
    <row r="22534" spans="19:23">
      <c r="S22534" s="275"/>
      <c r="T22534" s="274"/>
      <c r="W22534" s="276"/>
    </row>
    <row r="22535" spans="19:23">
      <c r="S22535" s="275"/>
      <c r="T22535" s="274"/>
      <c r="W22535" s="276"/>
    </row>
    <row r="22536" spans="19:23">
      <c r="S22536" s="275"/>
      <c r="T22536" s="274"/>
      <c r="W22536" s="276"/>
    </row>
    <row r="22537" spans="19:23">
      <c r="S22537" s="275"/>
      <c r="T22537" s="274"/>
      <c r="W22537" s="276"/>
    </row>
    <row r="22538" spans="19:23">
      <c r="S22538" s="275"/>
      <c r="T22538" s="274"/>
      <c r="W22538" s="276"/>
    </row>
    <row r="22539" spans="19:23">
      <c r="S22539" s="275"/>
      <c r="T22539" s="274"/>
      <c r="W22539" s="276"/>
    </row>
    <row r="22540" spans="19:23">
      <c r="S22540" s="275"/>
      <c r="T22540" s="274"/>
      <c r="W22540" s="276"/>
    </row>
    <row r="22541" spans="19:23">
      <c r="S22541" s="275"/>
      <c r="T22541" s="274"/>
      <c r="W22541" s="276"/>
    </row>
    <row r="22542" spans="19:23">
      <c r="S22542" s="275"/>
      <c r="T22542" s="274"/>
      <c r="W22542" s="276"/>
    </row>
    <row r="22543" spans="19:23">
      <c r="S22543" s="275"/>
      <c r="T22543" s="274"/>
      <c r="W22543" s="276"/>
    </row>
    <row r="22544" spans="19:23">
      <c r="S22544" s="275"/>
      <c r="T22544" s="274"/>
      <c r="W22544" s="276"/>
    </row>
    <row r="22545" spans="19:23">
      <c r="S22545" s="275"/>
      <c r="T22545" s="274"/>
      <c r="W22545" s="276"/>
    </row>
    <row r="22546" spans="19:23">
      <c r="S22546" s="275"/>
      <c r="T22546" s="274"/>
      <c r="W22546" s="276"/>
    </row>
    <row r="22547" spans="19:23">
      <c r="S22547" s="275"/>
      <c r="T22547" s="274"/>
      <c r="W22547" s="276"/>
    </row>
    <row r="22548" spans="19:23">
      <c r="S22548" s="275"/>
      <c r="T22548" s="274"/>
      <c r="W22548" s="276"/>
    </row>
    <row r="22549" spans="19:23">
      <c r="S22549" s="275"/>
      <c r="T22549" s="274"/>
      <c r="W22549" s="276"/>
    </row>
    <row r="22550" spans="19:23">
      <c r="S22550" s="275"/>
      <c r="T22550" s="274"/>
      <c r="W22550" s="276"/>
    </row>
    <row r="22551" spans="19:23">
      <c r="S22551" s="275"/>
      <c r="T22551" s="274"/>
      <c r="W22551" s="276"/>
    </row>
    <row r="22552" spans="19:23">
      <c r="S22552" s="275"/>
      <c r="T22552" s="274"/>
      <c r="W22552" s="276"/>
    </row>
    <row r="22553" spans="19:23">
      <c r="S22553" s="275"/>
      <c r="T22553" s="274"/>
      <c r="W22553" s="276"/>
    </row>
    <row r="22554" spans="19:23">
      <c r="S22554" s="275"/>
      <c r="T22554" s="274"/>
      <c r="W22554" s="276"/>
    </row>
    <row r="22555" spans="19:23">
      <c r="S22555" s="275"/>
      <c r="T22555" s="274"/>
      <c r="W22555" s="276"/>
    </row>
    <row r="22556" spans="19:23">
      <c r="S22556" s="275"/>
      <c r="T22556" s="274"/>
      <c r="W22556" s="276"/>
    </row>
    <row r="22557" spans="19:23">
      <c r="S22557" s="275"/>
      <c r="T22557" s="274"/>
      <c r="W22557" s="276"/>
    </row>
    <row r="22558" spans="19:23">
      <c r="S22558" s="275"/>
      <c r="T22558" s="274"/>
      <c r="W22558" s="276"/>
    </row>
    <row r="22559" spans="19:23">
      <c r="S22559" s="275"/>
      <c r="T22559" s="274"/>
      <c r="W22559" s="276"/>
    </row>
    <row r="22560" spans="19:23">
      <c r="S22560" s="275"/>
      <c r="T22560" s="274"/>
      <c r="W22560" s="276"/>
    </row>
    <row r="22561" spans="19:23">
      <c r="S22561" s="275"/>
      <c r="T22561" s="274"/>
      <c r="W22561" s="276"/>
    </row>
    <row r="22562" spans="19:23">
      <c r="S22562" s="275"/>
      <c r="T22562" s="274"/>
      <c r="W22562" s="276"/>
    </row>
    <row r="22563" spans="19:23">
      <c r="S22563" s="275"/>
      <c r="T22563" s="274"/>
      <c r="W22563" s="276"/>
    </row>
    <row r="22564" spans="19:23">
      <c r="S22564" s="275"/>
      <c r="T22564" s="274"/>
      <c r="W22564" s="276"/>
    </row>
    <row r="22565" spans="19:23">
      <c r="S22565" s="275"/>
      <c r="T22565" s="274"/>
      <c r="W22565" s="276"/>
    </row>
    <row r="22566" spans="19:23">
      <c r="S22566" s="275"/>
      <c r="T22566" s="274"/>
      <c r="W22566" s="276"/>
    </row>
    <row r="22567" spans="19:23">
      <c r="S22567" s="275"/>
      <c r="T22567" s="274"/>
      <c r="W22567" s="276"/>
    </row>
    <row r="22568" spans="19:23">
      <c r="S22568" s="275"/>
      <c r="T22568" s="274"/>
      <c r="W22568" s="276"/>
    </row>
    <row r="22569" spans="19:23">
      <c r="S22569" s="275"/>
      <c r="T22569" s="274"/>
      <c r="W22569" s="276"/>
    </row>
    <row r="22570" spans="19:23">
      <c r="S22570" s="275"/>
      <c r="T22570" s="274"/>
      <c r="W22570" s="276"/>
    </row>
    <row r="22571" spans="19:23">
      <c r="S22571" s="275"/>
      <c r="T22571" s="274"/>
      <c r="W22571" s="276"/>
    </row>
    <row r="22572" spans="19:23">
      <c r="S22572" s="275"/>
      <c r="T22572" s="274"/>
      <c r="W22572" s="276"/>
    </row>
    <row r="22573" spans="19:23">
      <c r="S22573" s="275"/>
      <c r="T22573" s="274"/>
      <c r="W22573" s="276"/>
    </row>
    <row r="22574" spans="19:23">
      <c r="S22574" s="275"/>
      <c r="T22574" s="274"/>
      <c r="W22574" s="276"/>
    </row>
    <row r="22575" spans="19:23">
      <c r="S22575" s="275"/>
      <c r="T22575" s="274"/>
      <c r="W22575" s="276"/>
    </row>
    <row r="22576" spans="19:23">
      <c r="S22576" s="275"/>
      <c r="T22576" s="274"/>
      <c r="W22576" s="276"/>
    </row>
    <row r="22577" spans="19:23">
      <c r="S22577" s="275"/>
      <c r="T22577" s="274"/>
      <c r="W22577" s="276"/>
    </row>
    <row r="22578" spans="19:23">
      <c r="S22578" s="275"/>
      <c r="T22578" s="274"/>
      <c r="W22578" s="276"/>
    </row>
    <row r="22579" spans="19:23">
      <c r="S22579" s="275"/>
      <c r="T22579" s="274"/>
      <c r="W22579" s="276"/>
    </row>
    <row r="22580" spans="19:23">
      <c r="S22580" s="275"/>
      <c r="T22580" s="274"/>
      <c r="W22580" s="276"/>
    </row>
    <row r="22581" spans="19:23">
      <c r="S22581" s="275"/>
      <c r="T22581" s="274"/>
      <c r="W22581" s="276"/>
    </row>
    <row r="22582" spans="19:23">
      <c r="S22582" s="275"/>
      <c r="T22582" s="274"/>
      <c r="W22582" s="276"/>
    </row>
    <row r="22583" spans="19:23">
      <c r="S22583" s="275"/>
      <c r="T22583" s="274"/>
      <c r="W22583" s="276"/>
    </row>
    <row r="22584" spans="19:23">
      <c r="S22584" s="275"/>
      <c r="T22584" s="274"/>
      <c r="W22584" s="276"/>
    </row>
    <row r="22585" spans="19:23">
      <c r="S22585" s="275"/>
      <c r="T22585" s="274"/>
      <c r="W22585" s="276"/>
    </row>
    <row r="22586" spans="19:23">
      <c r="S22586" s="275"/>
      <c r="T22586" s="274"/>
      <c r="W22586" s="276"/>
    </row>
    <row r="22587" spans="19:23">
      <c r="S22587" s="275"/>
      <c r="T22587" s="274"/>
      <c r="W22587" s="276"/>
    </row>
    <row r="22588" spans="19:23">
      <c r="S22588" s="275"/>
      <c r="T22588" s="274"/>
      <c r="W22588" s="276"/>
    </row>
    <row r="22589" spans="19:23">
      <c r="S22589" s="275"/>
      <c r="T22589" s="274"/>
      <c r="W22589" s="276"/>
    </row>
    <row r="22590" spans="19:23">
      <c r="S22590" s="275"/>
      <c r="T22590" s="274"/>
      <c r="W22590" s="276"/>
    </row>
    <row r="22591" spans="19:23">
      <c r="S22591" s="275"/>
      <c r="T22591" s="274"/>
      <c r="W22591" s="276"/>
    </row>
    <row r="22592" spans="19:23">
      <c r="S22592" s="275"/>
      <c r="T22592" s="274"/>
      <c r="W22592" s="276"/>
    </row>
    <row r="22593" spans="19:23">
      <c r="S22593" s="275"/>
      <c r="T22593" s="274"/>
      <c r="W22593" s="276"/>
    </row>
    <row r="22594" spans="19:23">
      <c r="S22594" s="275"/>
      <c r="T22594" s="274"/>
      <c r="W22594" s="276"/>
    </row>
    <row r="22595" spans="19:23">
      <c r="S22595" s="275"/>
      <c r="T22595" s="274"/>
      <c r="W22595" s="276"/>
    </row>
    <row r="22596" spans="19:23">
      <c r="S22596" s="275"/>
      <c r="T22596" s="274"/>
      <c r="W22596" s="276"/>
    </row>
    <row r="22597" spans="19:23">
      <c r="S22597" s="275"/>
      <c r="T22597" s="274"/>
      <c r="W22597" s="276"/>
    </row>
    <row r="22598" spans="19:23">
      <c r="S22598" s="275"/>
      <c r="T22598" s="274"/>
      <c r="W22598" s="276"/>
    </row>
    <row r="22599" spans="19:23">
      <c r="S22599" s="275"/>
      <c r="T22599" s="274"/>
      <c r="W22599" s="276"/>
    </row>
    <row r="22600" spans="19:23">
      <c r="S22600" s="275"/>
      <c r="T22600" s="274"/>
      <c r="W22600" s="276"/>
    </row>
    <row r="22601" spans="19:23">
      <c r="S22601" s="275"/>
      <c r="T22601" s="274"/>
      <c r="W22601" s="276"/>
    </row>
    <row r="22602" spans="19:23">
      <c r="S22602" s="275"/>
      <c r="T22602" s="274"/>
      <c r="W22602" s="276"/>
    </row>
    <row r="22603" spans="19:23">
      <c r="S22603" s="275"/>
      <c r="T22603" s="274"/>
      <c r="W22603" s="276"/>
    </row>
    <row r="22604" spans="19:23">
      <c r="S22604" s="275"/>
      <c r="T22604" s="274"/>
      <c r="W22604" s="276"/>
    </row>
    <row r="22605" spans="19:23">
      <c r="S22605" s="275"/>
      <c r="T22605" s="274"/>
      <c r="W22605" s="276"/>
    </row>
    <row r="22606" spans="19:23">
      <c r="S22606" s="275"/>
      <c r="T22606" s="274"/>
      <c r="W22606" s="276"/>
    </row>
    <row r="22607" spans="19:23">
      <c r="S22607" s="275"/>
      <c r="T22607" s="274"/>
      <c r="W22607" s="276"/>
    </row>
    <row r="22608" spans="19:23">
      <c r="S22608" s="275"/>
      <c r="T22608" s="274"/>
      <c r="W22608" s="276"/>
    </row>
    <row r="22609" spans="19:23">
      <c r="S22609" s="275"/>
      <c r="T22609" s="274"/>
      <c r="W22609" s="276"/>
    </row>
    <row r="22610" spans="19:23">
      <c r="S22610" s="275"/>
      <c r="T22610" s="274"/>
      <c r="W22610" s="276"/>
    </row>
    <row r="22611" spans="19:23">
      <c r="S22611" s="275"/>
      <c r="T22611" s="274"/>
      <c r="W22611" s="276"/>
    </row>
    <row r="22612" spans="19:23">
      <c r="S22612" s="275"/>
      <c r="T22612" s="274"/>
      <c r="W22612" s="276"/>
    </row>
    <row r="22613" spans="19:23">
      <c r="S22613" s="275"/>
      <c r="T22613" s="274"/>
      <c r="W22613" s="276"/>
    </row>
    <row r="22614" spans="19:23">
      <c r="S22614" s="275"/>
      <c r="T22614" s="274"/>
      <c r="W22614" s="276"/>
    </row>
    <row r="22615" spans="19:23">
      <c r="S22615" s="275"/>
      <c r="T22615" s="274"/>
      <c r="W22615" s="276"/>
    </row>
    <row r="22616" spans="19:23">
      <c r="S22616" s="275"/>
      <c r="T22616" s="274"/>
      <c r="W22616" s="276"/>
    </row>
    <row r="22617" spans="19:23">
      <c r="S22617" s="275"/>
      <c r="T22617" s="274"/>
      <c r="W22617" s="276"/>
    </row>
    <row r="22618" spans="19:23">
      <c r="S22618" s="275"/>
      <c r="T22618" s="274"/>
      <c r="W22618" s="276"/>
    </row>
    <row r="22619" spans="19:23">
      <c r="S22619" s="275"/>
      <c r="T22619" s="274"/>
      <c r="W22619" s="276"/>
    </row>
    <row r="22620" spans="19:23">
      <c r="S22620" s="275"/>
      <c r="T22620" s="274"/>
      <c r="W22620" s="276"/>
    </row>
    <row r="22621" spans="19:23">
      <c r="S22621" s="275"/>
      <c r="T22621" s="274"/>
      <c r="W22621" s="276"/>
    </row>
    <row r="22622" spans="19:23">
      <c r="S22622" s="275"/>
      <c r="T22622" s="274"/>
      <c r="W22622" s="276"/>
    </row>
    <row r="22623" spans="19:23">
      <c r="S22623" s="275"/>
      <c r="T22623" s="274"/>
      <c r="W22623" s="276"/>
    </row>
    <row r="22624" spans="19:23">
      <c r="S22624" s="275"/>
      <c r="T22624" s="274"/>
      <c r="W22624" s="276"/>
    </row>
    <row r="22625" spans="19:23">
      <c r="S22625" s="275"/>
      <c r="T22625" s="274"/>
      <c r="W22625" s="276"/>
    </row>
    <row r="22626" spans="19:23">
      <c r="S22626" s="275"/>
      <c r="T22626" s="274"/>
      <c r="W22626" s="276"/>
    </row>
    <row r="22627" spans="19:23">
      <c r="S22627" s="275"/>
      <c r="T22627" s="274"/>
      <c r="W22627" s="276"/>
    </row>
    <row r="22628" spans="19:23">
      <c r="S22628" s="275"/>
      <c r="T22628" s="274"/>
      <c r="W22628" s="276"/>
    </row>
    <row r="22629" spans="19:23">
      <c r="S22629" s="275"/>
      <c r="T22629" s="274"/>
      <c r="W22629" s="276"/>
    </row>
    <row r="22630" spans="19:23">
      <c r="S22630" s="275"/>
      <c r="T22630" s="274"/>
      <c r="W22630" s="276"/>
    </row>
    <row r="22631" spans="19:23">
      <c r="S22631" s="275"/>
      <c r="T22631" s="274"/>
      <c r="W22631" s="276"/>
    </row>
    <row r="22632" spans="19:23">
      <c r="S22632" s="275"/>
      <c r="T22632" s="274"/>
      <c r="W22632" s="276"/>
    </row>
    <row r="22633" spans="19:23">
      <c r="S22633" s="275"/>
      <c r="T22633" s="274"/>
      <c r="W22633" s="276"/>
    </row>
    <row r="22634" spans="19:23">
      <c r="S22634" s="275"/>
      <c r="T22634" s="274"/>
      <c r="W22634" s="276"/>
    </row>
    <row r="22635" spans="19:23">
      <c r="S22635" s="275"/>
      <c r="T22635" s="274"/>
      <c r="W22635" s="276"/>
    </row>
    <row r="22636" spans="19:23">
      <c r="S22636" s="275"/>
      <c r="T22636" s="274"/>
      <c r="W22636" s="276"/>
    </row>
    <row r="22637" spans="19:23">
      <c r="S22637" s="275"/>
      <c r="T22637" s="274"/>
      <c r="W22637" s="276"/>
    </row>
    <row r="22638" spans="19:23">
      <c r="S22638" s="275"/>
      <c r="T22638" s="274"/>
      <c r="W22638" s="276"/>
    </row>
    <row r="22639" spans="19:23">
      <c r="S22639" s="275"/>
      <c r="T22639" s="274"/>
      <c r="W22639" s="276"/>
    </row>
    <row r="22640" spans="19:23">
      <c r="S22640" s="275"/>
      <c r="T22640" s="274"/>
      <c r="W22640" s="276"/>
    </row>
    <row r="22641" spans="19:23">
      <c r="S22641" s="275"/>
      <c r="T22641" s="274"/>
      <c r="W22641" s="276"/>
    </row>
    <row r="22642" spans="19:23">
      <c r="S22642" s="275"/>
      <c r="T22642" s="274"/>
      <c r="W22642" s="276"/>
    </row>
    <row r="22643" spans="19:23">
      <c r="S22643" s="275"/>
      <c r="T22643" s="274"/>
      <c r="W22643" s="276"/>
    </row>
    <row r="22644" spans="19:23">
      <c r="S22644" s="275"/>
      <c r="T22644" s="274"/>
      <c r="W22644" s="276"/>
    </row>
    <row r="22645" spans="19:23">
      <c r="S22645" s="275"/>
      <c r="T22645" s="274"/>
      <c r="W22645" s="276"/>
    </row>
    <row r="22646" spans="19:23">
      <c r="S22646" s="275"/>
      <c r="T22646" s="274"/>
      <c r="W22646" s="276"/>
    </row>
    <row r="22647" spans="19:23">
      <c r="S22647" s="275"/>
      <c r="T22647" s="274"/>
      <c r="W22647" s="276"/>
    </row>
    <row r="22648" spans="19:23">
      <c r="S22648" s="275"/>
      <c r="T22648" s="274"/>
      <c r="W22648" s="276"/>
    </row>
    <row r="22649" spans="19:23">
      <c r="S22649" s="275"/>
      <c r="T22649" s="274"/>
      <c r="W22649" s="276"/>
    </row>
    <row r="22650" spans="19:23">
      <c r="S22650" s="275"/>
      <c r="T22650" s="274"/>
      <c r="W22650" s="276"/>
    </row>
    <row r="22651" spans="19:23">
      <c r="S22651" s="275"/>
      <c r="T22651" s="274"/>
      <c r="W22651" s="276"/>
    </row>
    <row r="22652" spans="19:23">
      <c r="S22652" s="275"/>
      <c r="T22652" s="274"/>
      <c r="W22652" s="276"/>
    </row>
    <row r="22653" spans="19:23">
      <c r="S22653" s="275"/>
      <c r="T22653" s="274"/>
      <c r="W22653" s="276"/>
    </row>
    <row r="22654" spans="19:23">
      <c r="S22654" s="275"/>
      <c r="T22654" s="274"/>
      <c r="W22654" s="276"/>
    </row>
    <row r="22655" spans="19:23">
      <c r="S22655" s="275"/>
      <c r="T22655" s="274"/>
      <c r="W22655" s="276"/>
    </row>
    <row r="22656" spans="19:23">
      <c r="S22656" s="275"/>
      <c r="T22656" s="274"/>
      <c r="W22656" s="276"/>
    </row>
    <row r="22657" spans="19:23">
      <c r="S22657" s="275"/>
      <c r="T22657" s="274"/>
      <c r="W22657" s="276"/>
    </row>
    <row r="22658" spans="19:23">
      <c r="S22658" s="275"/>
      <c r="T22658" s="274"/>
      <c r="W22658" s="276"/>
    </row>
    <row r="22659" spans="19:23">
      <c r="S22659" s="275"/>
      <c r="T22659" s="274"/>
      <c r="W22659" s="276"/>
    </row>
    <row r="22660" spans="19:23">
      <c r="S22660" s="275"/>
      <c r="T22660" s="274"/>
      <c r="W22660" s="276"/>
    </row>
    <row r="22661" spans="19:23">
      <c r="S22661" s="275"/>
      <c r="T22661" s="274"/>
      <c r="W22661" s="276"/>
    </row>
    <row r="22662" spans="19:23">
      <c r="S22662" s="275"/>
      <c r="T22662" s="274"/>
      <c r="W22662" s="276"/>
    </row>
    <row r="22663" spans="19:23">
      <c r="S22663" s="275"/>
      <c r="T22663" s="274"/>
      <c r="W22663" s="276"/>
    </row>
    <row r="22664" spans="19:23">
      <c r="S22664" s="275"/>
      <c r="T22664" s="274"/>
      <c r="W22664" s="276"/>
    </row>
    <row r="22665" spans="19:23">
      <c r="S22665" s="275"/>
      <c r="T22665" s="274"/>
      <c r="W22665" s="276"/>
    </row>
    <row r="22666" spans="19:23">
      <c r="S22666" s="275"/>
      <c r="T22666" s="274"/>
      <c r="W22666" s="276"/>
    </row>
    <row r="22667" spans="19:23">
      <c r="S22667" s="275"/>
      <c r="T22667" s="274"/>
      <c r="W22667" s="276"/>
    </row>
    <row r="22668" spans="19:23">
      <c r="S22668" s="275"/>
      <c r="T22668" s="274"/>
      <c r="W22668" s="276"/>
    </row>
    <row r="22669" spans="19:23">
      <c r="S22669" s="275"/>
      <c r="T22669" s="274"/>
      <c r="W22669" s="276"/>
    </row>
    <row r="22670" spans="19:23">
      <c r="S22670" s="275"/>
      <c r="T22670" s="274"/>
      <c r="W22670" s="276"/>
    </row>
    <row r="22671" spans="19:23">
      <c r="S22671" s="275"/>
      <c r="T22671" s="274"/>
      <c r="W22671" s="276"/>
    </row>
    <row r="22672" spans="19:23">
      <c r="S22672" s="275"/>
      <c r="T22672" s="274"/>
      <c r="W22672" s="276"/>
    </row>
    <row r="22673" spans="19:23">
      <c r="S22673" s="275"/>
      <c r="T22673" s="274"/>
      <c r="W22673" s="276"/>
    </row>
    <row r="22674" spans="19:23">
      <c r="S22674" s="275"/>
      <c r="T22674" s="274"/>
      <c r="W22674" s="276"/>
    </row>
    <row r="22675" spans="19:23">
      <c r="S22675" s="275"/>
      <c r="T22675" s="274"/>
      <c r="W22675" s="276"/>
    </row>
    <row r="22676" spans="19:23">
      <c r="S22676" s="275"/>
      <c r="T22676" s="274"/>
      <c r="W22676" s="276"/>
    </row>
    <row r="22677" spans="19:23">
      <c r="S22677" s="275"/>
      <c r="T22677" s="274"/>
      <c r="W22677" s="276"/>
    </row>
    <row r="22678" spans="19:23">
      <c r="S22678" s="275"/>
      <c r="T22678" s="274"/>
      <c r="W22678" s="276"/>
    </row>
    <row r="22679" spans="19:23">
      <c r="S22679" s="275"/>
      <c r="T22679" s="274"/>
      <c r="W22679" s="276"/>
    </row>
    <row r="22680" spans="19:23">
      <c r="S22680" s="275"/>
      <c r="T22680" s="274"/>
      <c r="W22680" s="276"/>
    </row>
    <row r="22681" spans="19:23">
      <c r="S22681" s="275"/>
      <c r="T22681" s="274"/>
      <c r="W22681" s="276"/>
    </row>
    <row r="22682" spans="19:23">
      <c r="S22682" s="275"/>
      <c r="T22682" s="274"/>
      <c r="W22682" s="276"/>
    </row>
    <row r="22683" spans="19:23">
      <c r="S22683" s="275"/>
      <c r="T22683" s="274"/>
      <c r="W22683" s="276"/>
    </row>
    <row r="22684" spans="19:23">
      <c r="S22684" s="275"/>
      <c r="T22684" s="274"/>
      <c r="W22684" s="276"/>
    </row>
    <row r="22685" spans="19:23">
      <c r="S22685" s="275"/>
      <c r="T22685" s="274"/>
      <c r="W22685" s="276"/>
    </row>
    <row r="22686" spans="19:23">
      <c r="S22686" s="275"/>
      <c r="T22686" s="274"/>
      <c r="W22686" s="276"/>
    </row>
    <row r="22687" spans="19:23">
      <c r="S22687" s="275"/>
      <c r="T22687" s="274"/>
      <c r="W22687" s="276"/>
    </row>
    <row r="22688" spans="19:23">
      <c r="S22688" s="275"/>
      <c r="T22688" s="274"/>
      <c r="W22688" s="276"/>
    </row>
    <row r="22689" spans="19:23">
      <c r="S22689" s="275"/>
      <c r="T22689" s="274"/>
      <c r="W22689" s="276"/>
    </row>
    <row r="22690" spans="19:23">
      <c r="S22690" s="275"/>
      <c r="T22690" s="274"/>
      <c r="W22690" s="276"/>
    </row>
    <row r="22691" spans="19:23">
      <c r="S22691" s="275"/>
      <c r="T22691" s="274"/>
      <c r="W22691" s="276"/>
    </row>
    <row r="22692" spans="19:23">
      <c r="S22692" s="275"/>
      <c r="T22692" s="274"/>
      <c r="W22692" s="276"/>
    </row>
    <row r="22693" spans="19:23">
      <c r="S22693" s="275"/>
      <c r="T22693" s="274"/>
      <c r="W22693" s="276"/>
    </row>
    <row r="22694" spans="19:23">
      <c r="S22694" s="275"/>
      <c r="T22694" s="274"/>
      <c r="W22694" s="276"/>
    </row>
    <row r="22695" spans="19:23">
      <c r="S22695" s="275"/>
      <c r="T22695" s="274"/>
      <c r="W22695" s="276"/>
    </row>
    <row r="22696" spans="19:23">
      <c r="S22696" s="275"/>
      <c r="T22696" s="274"/>
      <c r="W22696" s="276"/>
    </row>
    <row r="22697" spans="19:23">
      <c r="S22697" s="275"/>
      <c r="T22697" s="274"/>
      <c r="W22697" s="276"/>
    </row>
    <row r="22698" spans="19:23">
      <c r="S22698" s="275"/>
      <c r="T22698" s="274"/>
      <c r="W22698" s="276"/>
    </row>
    <row r="22699" spans="19:23">
      <c r="S22699" s="275"/>
      <c r="T22699" s="274"/>
      <c r="W22699" s="276"/>
    </row>
    <row r="22700" spans="19:23">
      <c r="S22700" s="275"/>
      <c r="T22700" s="274"/>
      <c r="W22700" s="276"/>
    </row>
    <row r="22701" spans="19:23">
      <c r="S22701" s="275"/>
      <c r="T22701" s="274"/>
      <c r="W22701" s="276"/>
    </row>
    <row r="22702" spans="19:23">
      <c r="S22702" s="275"/>
      <c r="T22702" s="274"/>
      <c r="W22702" s="276"/>
    </row>
    <row r="22703" spans="19:23">
      <c r="S22703" s="275"/>
      <c r="T22703" s="274"/>
      <c r="W22703" s="276"/>
    </row>
    <row r="22704" spans="19:23">
      <c r="S22704" s="275"/>
      <c r="T22704" s="274"/>
      <c r="W22704" s="276"/>
    </row>
    <row r="22705" spans="19:23">
      <c r="S22705" s="275"/>
      <c r="T22705" s="274"/>
      <c r="W22705" s="276"/>
    </row>
    <row r="22706" spans="19:23">
      <c r="S22706" s="275"/>
      <c r="T22706" s="274"/>
      <c r="W22706" s="276"/>
    </row>
    <row r="22707" spans="19:23">
      <c r="S22707" s="275"/>
      <c r="T22707" s="274"/>
      <c r="W22707" s="276"/>
    </row>
    <row r="22708" spans="19:23">
      <c r="S22708" s="275"/>
      <c r="T22708" s="274"/>
      <c r="W22708" s="276"/>
    </row>
    <row r="22709" spans="19:23">
      <c r="S22709" s="275"/>
      <c r="T22709" s="274"/>
      <c r="W22709" s="276"/>
    </row>
    <row r="22710" spans="19:23">
      <c r="S22710" s="275"/>
      <c r="T22710" s="274"/>
      <c r="W22710" s="276"/>
    </row>
    <row r="22711" spans="19:23">
      <c r="S22711" s="275"/>
      <c r="T22711" s="274"/>
      <c r="W22711" s="276"/>
    </row>
    <row r="22712" spans="19:23">
      <c r="S22712" s="275"/>
      <c r="T22712" s="274"/>
      <c r="W22712" s="276"/>
    </row>
    <row r="22713" spans="19:23">
      <c r="S22713" s="275"/>
      <c r="T22713" s="274"/>
      <c r="W22713" s="276"/>
    </row>
    <row r="22714" spans="19:23">
      <c r="S22714" s="275"/>
      <c r="T22714" s="274"/>
      <c r="W22714" s="276"/>
    </row>
    <row r="22715" spans="19:23">
      <c r="S22715" s="275"/>
      <c r="T22715" s="274"/>
      <c r="W22715" s="276"/>
    </row>
    <row r="22716" spans="19:23">
      <c r="S22716" s="275"/>
      <c r="T22716" s="274"/>
      <c r="W22716" s="276"/>
    </row>
    <row r="22717" spans="19:23">
      <c r="S22717" s="275"/>
      <c r="T22717" s="274"/>
      <c r="W22717" s="276"/>
    </row>
    <row r="22718" spans="19:23">
      <c r="S22718" s="275"/>
      <c r="T22718" s="274"/>
      <c r="W22718" s="276"/>
    </row>
    <row r="22719" spans="19:23">
      <c r="S22719" s="275"/>
      <c r="T22719" s="274"/>
      <c r="W22719" s="276"/>
    </row>
    <row r="22720" spans="19:23">
      <c r="S22720" s="275"/>
      <c r="T22720" s="274"/>
      <c r="W22720" s="276"/>
    </row>
    <row r="22721" spans="19:23">
      <c r="S22721" s="275"/>
      <c r="T22721" s="274"/>
      <c r="W22721" s="276"/>
    </row>
    <row r="22722" spans="19:23">
      <c r="S22722" s="275"/>
      <c r="T22722" s="274"/>
      <c r="W22722" s="276"/>
    </row>
    <row r="22723" spans="19:23">
      <c r="S22723" s="275"/>
      <c r="T22723" s="274"/>
      <c r="W22723" s="276"/>
    </row>
    <row r="22724" spans="19:23">
      <c r="S22724" s="275"/>
      <c r="T22724" s="274"/>
      <c r="W22724" s="276"/>
    </row>
    <row r="22725" spans="19:23">
      <c r="S22725" s="275"/>
      <c r="T22725" s="274"/>
      <c r="W22725" s="276"/>
    </row>
    <row r="22726" spans="19:23">
      <c r="S22726" s="275"/>
      <c r="T22726" s="274"/>
      <c r="W22726" s="276"/>
    </row>
    <row r="22727" spans="19:23">
      <c r="S22727" s="275"/>
      <c r="T22727" s="274"/>
      <c r="W22727" s="276"/>
    </row>
    <row r="22728" spans="19:23">
      <c r="S22728" s="275"/>
      <c r="T22728" s="274"/>
      <c r="W22728" s="276"/>
    </row>
    <row r="22729" spans="19:23">
      <c r="S22729" s="275"/>
      <c r="T22729" s="274"/>
      <c r="W22729" s="276"/>
    </row>
    <row r="22730" spans="19:23">
      <c r="S22730" s="275"/>
      <c r="T22730" s="274"/>
      <c r="W22730" s="276"/>
    </row>
    <row r="22731" spans="19:23">
      <c r="S22731" s="275"/>
      <c r="T22731" s="274"/>
      <c r="W22731" s="276"/>
    </row>
    <row r="22732" spans="19:23">
      <c r="S22732" s="275"/>
      <c r="T22732" s="274"/>
      <c r="W22732" s="276"/>
    </row>
    <row r="22733" spans="19:23">
      <c r="S22733" s="275"/>
      <c r="T22733" s="274"/>
      <c r="W22733" s="276"/>
    </row>
    <row r="22734" spans="19:23">
      <c r="S22734" s="275"/>
      <c r="T22734" s="274"/>
      <c r="W22734" s="276"/>
    </row>
    <row r="22735" spans="19:23">
      <c r="S22735" s="275"/>
      <c r="T22735" s="274"/>
      <c r="W22735" s="276"/>
    </row>
    <row r="22736" spans="19:23">
      <c r="S22736" s="275"/>
      <c r="T22736" s="274"/>
      <c r="W22736" s="276"/>
    </row>
    <row r="22737" spans="19:23">
      <c r="S22737" s="275"/>
      <c r="T22737" s="274"/>
      <c r="W22737" s="276"/>
    </row>
    <row r="22738" spans="19:23">
      <c r="S22738" s="275"/>
      <c r="T22738" s="274"/>
      <c r="W22738" s="276"/>
    </row>
    <row r="22739" spans="19:23">
      <c r="S22739" s="275"/>
      <c r="T22739" s="274"/>
      <c r="W22739" s="276"/>
    </row>
    <row r="22740" spans="19:23">
      <c r="S22740" s="275"/>
      <c r="T22740" s="274"/>
      <c r="W22740" s="276"/>
    </row>
    <row r="22741" spans="19:23">
      <c r="S22741" s="275"/>
      <c r="T22741" s="274"/>
      <c r="W22741" s="276"/>
    </row>
    <row r="22742" spans="19:23">
      <c r="S22742" s="275"/>
      <c r="T22742" s="274"/>
      <c r="W22742" s="276"/>
    </row>
    <row r="22743" spans="19:23">
      <c r="S22743" s="275"/>
      <c r="T22743" s="274"/>
      <c r="W22743" s="276"/>
    </row>
    <row r="22744" spans="19:23">
      <c r="S22744" s="275"/>
      <c r="T22744" s="274"/>
      <c r="W22744" s="276"/>
    </row>
    <row r="22745" spans="19:23">
      <c r="S22745" s="275"/>
      <c r="T22745" s="274"/>
      <c r="W22745" s="276"/>
    </row>
    <row r="22746" spans="19:23">
      <c r="S22746" s="275"/>
      <c r="T22746" s="274"/>
      <c r="W22746" s="276"/>
    </row>
    <row r="22747" spans="19:23">
      <c r="S22747" s="275"/>
      <c r="T22747" s="274"/>
      <c r="W22747" s="276"/>
    </row>
    <row r="22748" spans="19:23">
      <c r="S22748" s="275"/>
      <c r="T22748" s="274"/>
      <c r="W22748" s="276"/>
    </row>
    <row r="22749" spans="19:23">
      <c r="S22749" s="275"/>
      <c r="T22749" s="274"/>
      <c r="W22749" s="276"/>
    </row>
    <row r="22750" spans="19:23">
      <c r="S22750" s="275"/>
      <c r="T22750" s="274"/>
      <c r="W22750" s="276"/>
    </row>
    <row r="22751" spans="19:23">
      <c r="S22751" s="275"/>
      <c r="T22751" s="274"/>
      <c r="W22751" s="276"/>
    </row>
    <row r="22752" spans="19:23">
      <c r="S22752" s="275"/>
      <c r="T22752" s="274"/>
      <c r="W22752" s="276"/>
    </row>
    <row r="22753" spans="19:23">
      <c r="S22753" s="275"/>
      <c r="T22753" s="274"/>
      <c r="W22753" s="276"/>
    </row>
    <row r="22754" spans="19:23">
      <c r="S22754" s="275"/>
      <c r="T22754" s="274"/>
      <c r="W22754" s="276"/>
    </row>
    <row r="22755" spans="19:23">
      <c r="S22755" s="275"/>
      <c r="T22755" s="274"/>
      <c r="W22755" s="276"/>
    </row>
    <row r="22756" spans="19:23">
      <c r="S22756" s="275"/>
      <c r="T22756" s="274"/>
      <c r="W22756" s="276"/>
    </row>
    <row r="22757" spans="19:23">
      <c r="S22757" s="275"/>
      <c r="T22757" s="274"/>
      <c r="W22757" s="276"/>
    </row>
    <row r="22758" spans="19:23">
      <c r="S22758" s="275"/>
      <c r="T22758" s="274"/>
      <c r="W22758" s="276"/>
    </row>
    <row r="22759" spans="19:23">
      <c r="S22759" s="275"/>
      <c r="T22759" s="274"/>
      <c r="W22759" s="276"/>
    </row>
    <row r="22760" spans="19:23">
      <c r="S22760" s="275"/>
      <c r="T22760" s="274"/>
      <c r="W22760" s="276"/>
    </row>
    <row r="22761" spans="19:23">
      <c r="S22761" s="275"/>
      <c r="T22761" s="274"/>
      <c r="W22761" s="276"/>
    </row>
    <row r="22762" spans="19:23">
      <c r="S22762" s="275"/>
      <c r="T22762" s="274"/>
      <c r="W22762" s="276"/>
    </row>
    <row r="22763" spans="19:23">
      <c r="S22763" s="275"/>
      <c r="T22763" s="274"/>
      <c r="W22763" s="276"/>
    </row>
    <row r="22764" spans="19:23">
      <c r="S22764" s="275"/>
      <c r="T22764" s="274"/>
      <c r="W22764" s="276"/>
    </row>
    <row r="22765" spans="19:23">
      <c r="S22765" s="275"/>
      <c r="T22765" s="274"/>
      <c r="W22765" s="276"/>
    </row>
    <row r="22766" spans="19:23">
      <c r="S22766" s="275"/>
      <c r="T22766" s="274"/>
      <c r="W22766" s="276"/>
    </row>
    <row r="22767" spans="19:23">
      <c r="S22767" s="275"/>
      <c r="T22767" s="274"/>
      <c r="W22767" s="276"/>
    </row>
    <row r="22768" spans="19:23">
      <c r="S22768" s="275"/>
      <c r="T22768" s="274"/>
      <c r="W22768" s="276"/>
    </row>
    <row r="22769" spans="19:23">
      <c r="S22769" s="275"/>
      <c r="T22769" s="274"/>
      <c r="W22769" s="276"/>
    </row>
    <row r="22770" spans="19:23">
      <c r="S22770" s="275"/>
      <c r="T22770" s="274"/>
      <c r="W22770" s="276"/>
    </row>
    <row r="22771" spans="19:23">
      <c r="S22771" s="275"/>
      <c r="T22771" s="274"/>
      <c r="W22771" s="276"/>
    </row>
    <row r="22772" spans="19:23">
      <c r="S22772" s="275"/>
      <c r="T22772" s="274"/>
      <c r="W22772" s="276"/>
    </row>
    <row r="22773" spans="19:23">
      <c r="S22773" s="275"/>
      <c r="T22773" s="274"/>
      <c r="W22773" s="276"/>
    </row>
    <row r="22774" spans="19:23">
      <c r="S22774" s="275"/>
      <c r="T22774" s="274"/>
      <c r="W22774" s="276"/>
    </row>
    <row r="22775" spans="19:23">
      <c r="S22775" s="275"/>
      <c r="T22775" s="274"/>
      <c r="W22775" s="276"/>
    </row>
    <row r="22776" spans="19:23">
      <c r="S22776" s="275"/>
      <c r="T22776" s="274"/>
      <c r="W22776" s="276"/>
    </row>
    <row r="22777" spans="19:23">
      <c r="S22777" s="275"/>
      <c r="T22777" s="274"/>
      <c r="W22777" s="276"/>
    </row>
    <row r="22778" spans="19:23">
      <c r="S22778" s="275"/>
      <c r="T22778" s="274"/>
      <c r="W22778" s="276"/>
    </row>
    <row r="22779" spans="19:23">
      <c r="S22779" s="275"/>
      <c r="T22779" s="274"/>
      <c r="W22779" s="276"/>
    </row>
    <row r="22780" spans="19:23">
      <c r="S22780" s="275"/>
      <c r="T22780" s="274"/>
      <c r="W22780" s="276"/>
    </row>
    <row r="22781" spans="19:23">
      <c r="S22781" s="275"/>
      <c r="T22781" s="274"/>
      <c r="W22781" s="276"/>
    </row>
    <row r="22782" spans="19:23">
      <c r="S22782" s="275"/>
      <c r="T22782" s="274"/>
      <c r="W22782" s="276"/>
    </row>
    <row r="22783" spans="19:23">
      <c r="S22783" s="275"/>
      <c r="T22783" s="274"/>
      <c r="W22783" s="276"/>
    </row>
    <row r="22784" spans="19:23">
      <c r="S22784" s="275"/>
      <c r="T22784" s="274"/>
      <c r="W22784" s="276"/>
    </row>
    <row r="22785" spans="19:23">
      <c r="S22785" s="275"/>
      <c r="T22785" s="274"/>
      <c r="W22785" s="276"/>
    </row>
    <row r="22786" spans="19:23">
      <c r="S22786" s="275"/>
      <c r="T22786" s="274"/>
      <c r="W22786" s="276"/>
    </row>
    <row r="22787" spans="19:23">
      <c r="S22787" s="275"/>
      <c r="T22787" s="274"/>
      <c r="W22787" s="276"/>
    </row>
    <row r="22788" spans="19:23">
      <c r="S22788" s="275"/>
      <c r="T22788" s="274"/>
      <c r="W22788" s="276"/>
    </row>
    <row r="22789" spans="19:23">
      <c r="S22789" s="275"/>
      <c r="T22789" s="274"/>
      <c r="W22789" s="276"/>
    </row>
    <row r="22790" spans="19:23">
      <c r="S22790" s="275"/>
      <c r="T22790" s="274"/>
      <c r="W22790" s="276"/>
    </row>
    <row r="22791" spans="19:23">
      <c r="S22791" s="275"/>
      <c r="T22791" s="274"/>
      <c r="W22791" s="276"/>
    </row>
    <row r="22792" spans="19:23">
      <c r="S22792" s="275"/>
      <c r="T22792" s="274"/>
      <c r="W22792" s="276"/>
    </row>
    <row r="22793" spans="19:23">
      <c r="S22793" s="275"/>
      <c r="T22793" s="274"/>
      <c r="W22793" s="276"/>
    </row>
    <row r="22794" spans="19:23">
      <c r="S22794" s="275"/>
      <c r="T22794" s="274"/>
      <c r="W22794" s="276"/>
    </row>
    <row r="22795" spans="19:23">
      <c r="S22795" s="275"/>
      <c r="T22795" s="274"/>
      <c r="W22795" s="276"/>
    </row>
    <row r="22796" spans="19:23">
      <c r="S22796" s="275"/>
      <c r="T22796" s="274"/>
      <c r="W22796" s="276"/>
    </row>
    <row r="22797" spans="19:23">
      <c r="S22797" s="275"/>
      <c r="T22797" s="274"/>
      <c r="W22797" s="276"/>
    </row>
    <row r="22798" spans="19:23">
      <c r="S22798" s="275"/>
      <c r="T22798" s="274"/>
      <c r="W22798" s="276"/>
    </row>
    <row r="22799" spans="19:23">
      <c r="S22799" s="275"/>
      <c r="T22799" s="274"/>
      <c r="W22799" s="276"/>
    </row>
    <row r="22800" spans="19:23">
      <c r="S22800" s="275"/>
      <c r="T22800" s="274"/>
      <c r="W22800" s="276"/>
    </row>
    <row r="22801" spans="19:23">
      <c r="S22801" s="275"/>
      <c r="T22801" s="274"/>
      <c r="W22801" s="276"/>
    </row>
    <row r="22802" spans="19:23">
      <c r="S22802" s="275"/>
      <c r="T22802" s="274"/>
      <c r="W22802" s="276"/>
    </row>
    <row r="22803" spans="19:23">
      <c r="S22803" s="275"/>
      <c r="T22803" s="274"/>
      <c r="W22803" s="276"/>
    </row>
    <row r="22804" spans="19:23">
      <c r="S22804" s="275"/>
      <c r="T22804" s="274"/>
      <c r="W22804" s="276"/>
    </row>
    <row r="22805" spans="19:23">
      <c r="S22805" s="275"/>
      <c r="T22805" s="274"/>
      <c r="W22805" s="276"/>
    </row>
    <row r="22806" spans="19:23">
      <c r="S22806" s="275"/>
      <c r="T22806" s="274"/>
      <c r="W22806" s="276"/>
    </row>
    <row r="22807" spans="19:23">
      <c r="S22807" s="275"/>
      <c r="T22807" s="274"/>
      <c r="W22807" s="276"/>
    </row>
    <row r="22808" spans="19:23">
      <c r="S22808" s="275"/>
      <c r="T22808" s="274"/>
      <c r="W22808" s="276"/>
    </row>
    <row r="22809" spans="19:23">
      <c r="S22809" s="275"/>
      <c r="T22809" s="274"/>
      <c r="W22809" s="276"/>
    </row>
    <row r="22810" spans="19:23">
      <c r="S22810" s="275"/>
      <c r="T22810" s="274"/>
      <c r="W22810" s="276"/>
    </row>
    <row r="22811" spans="19:23">
      <c r="S22811" s="275"/>
      <c r="T22811" s="274"/>
      <c r="W22811" s="276"/>
    </row>
    <row r="22812" spans="19:23">
      <c r="S22812" s="275"/>
      <c r="T22812" s="274"/>
      <c r="W22812" s="276"/>
    </row>
    <row r="22813" spans="19:23">
      <c r="S22813" s="275"/>
      <c r="T22813" s="274"/>
      <c r="W22813" s="276"/>
    </row>
    <row r="22814" spans="19:23">
      <c r="S22814" s="275"/>
      <c r="T22814" s="274"/>
      <c r="W22814" s="276"/>
    </row>
    <row r="22815" spans="19:23">
      <c r="S22815" s="275"/>
      <c r="T22815" s="274"/>
      <c r="W22815" s="276"/>
    </row>
    <row r="22816" spans="19:23">
      <c r="S22816" s="275"/>
      <c r="T22816" s="274"/>
      <c r="W22816" s="276"/>
    </row>
    <row r="22817" spans="19:23">
      <c r="S22817" s="275"/>
      <c r="T22817" s="274"/>
      <c r="W22817" s="276"/>
    </row>
    <row r="22818" spans="19:23">
      <c r="S22818" s="275"/>
      <c r="T22818" s="274"/>
      <c r="W22818" s="276"/>
    </row>
    <row r="22819" spans="19:23">
      <c r="S22819" s="275"/>
      <c r="T22819" s="274"/>
      <c r="W22819" s="276"/>
    </row>
    <row r="22820" spans="19:23">
      <c r="S22820" s="275"/>
      <c r="T22820" s="274"/>
      <c r="W22820" s="276"/>
    </row>
    <row r="22821" spans="19:23">
      <c r="S22821" s="275"/>
      <c r="T22821" s="274"/>
      <c r="W22821" s="276"/>
    </row>
    <row r="22822" spans="19:23">
      <c r="S22822" s="275"/>
      <c r="T22822" s="274"/>
      <c r="W22822" s="276"/>
    </row>
    <row r="22823" spans="19:23">
      <c r="S22823" s="275"/>
      <c r="T22823" s="274"/>
      <c r="W22823" s="276"/>
    </row>
    <row r="22824" spans="19:23">
      <c r="S22824" s="275"/>
      <c r="T22824" s="274"/>
      <c r="W22824" s="276"/>
    </row>
    <row r="22825" spans="19:23">
      <c r="S22825" s="275"/>
      <c r="T22825" s="274"/>
      <c r="W22825" s="276"/>
    </row>
    <row r="22826" spans="19:23">
      <c r="S22826" s="275"/>
      <c r="T22826" s="274"/>
      <c r="W22826" s="276"/>
    </row>
    <row r="22827" spans="19:23">
      <c r="S22827" s="275"/>
      <c r="T22827" s="274"/>
      <c r="W22827" s="276"/>
    </row>
    <row r="22828" spans="19:23">
      <c r="S22828" s="275"/>
      <c r="T22828" s="274"/>
      <c r="W22828" s="276"/>
    </row>
    <row r="22829" spans="19:23">
      <c r="S22829" s="275"/>
      <c r="T22829" s="274"/>
      <c r="W22829" s="276"/>
    </row>
    <row r="22830" spans="19:23">
      <c r="S22830" s="275"/>
      <c r="T22830" s="274"/>
      <c r="W22830" s="276"/>
    </row>
    <row r="22831" spans="19:23">
      <c r="S22831" s="275"/>
      <c r="T22831" s="274"/>
      <c r="W22831" s="276"/>
    </row>
    <row r="22832" spans="19:23">
      <c r="S22832" s="275"/>
      <c r="T22832" s="274"/>
      <c r="W22832" s="276"/>
    </row>
    <row r="22833" spans="19:23">
      <c r="S22833" s="275"/>
      <c r="T22833" s="274"/>
      <c r="W22833" s="276"/>
    </row>
    <row r="22834" spans="19:23">
      <c r="S22834" s="275"/>
      <c r="T22834" s="274"/>
      <c r="W22834" s="276"/>
    </row>
    <row r="22835" spans="19:23">
      <c r="S22835" s="275"/>
      <c r="T22835" s="274"/>
      <c r="W22835" s="276"/>
    </row>
    <row r="22836" spans="19:23">
      <c r="S22836" s="275"/>
      <c r="T22836" s="274"/>
      <c r="W22836" s="276"/>
    </row>
    <row r="22837" spans="19:23">
      <c r="S22837" s="275"/>
      <c r="T22837" s="274"/>
      <c r="W22837" s="276"/>
    </row>
    <row r="22838" spans="19:23">
      <c r="S22838" s="275"/>
      <c r="T22838" s="274"/>
      <c r="W22838" s="276"/>
    </row>
    <row r="22839" spans="19:23">
      <c r="S22839" s="275"/>
      <c r="T22839" s="274"/>
      <c r="W22839" s="276"/>
    </row>
    <row r="22840" spans="19:23">
      <c r="S22840" s="275"/>
      <c r="T22840" s="274"/>
      <c r="W22840" s="276"/>
    </row>
    <row r="22841" spans="19:23">
      <c r="S22841" s="275"/>
      <c r="T22841" s="274"/>
      <c r="W22841" s="276"/>
    </row>
    <row r="22842" spans="19:23">
      <c r="S22842" s="275"/>
      <c r="T22842" s="274"/>
      <c r="W22842" s="276"/>
    </row>
    <row r="22843" spans="19:23">
      <c r="S22843" s="275"/>
      <c r="T22843" s="274"/>
      <c r="W22843" s="276"/>
    </row>
    <row r="22844" spans="19:23">
      <c r="S22844" s="275"/>
      <c r="T22844" s="274"/>
      <c r="W22844" s="276"/>
    </row>
    <row r="22845" spans="19:23">
      <c r="S22845" s="275"/>
      <c r="T22845" s="274"/>
      <c r="W22845" s="276"/>
    </row>
    <row r="22846" spans="19:23">
      <c r="S22846" s="275"/>
      <c r="T22846" s="274"/>
      <c r="W22846" s="276"/>
    </row>
    <row r="22847" spans="19:23">
      <c r="S22847" s="275"/>
      <c r="T22847" s="274"/>
      <c r="W22847" s="276"/>
    </row>
    <row r="22848" spans="19:23">
      <c r="S22848" s="275"/>
      <c r="T22848" s="274"/>
      <c r="W22848" s="276"/>
    </row>
    <row r="22849" spans="19:23">
      <c r="S22849" s="275"/>
      <c r="T22849" s="274"/>
      <c r="W22849" s="276"/>
    </row>
    <row r="22850" spans="19:23">
      <c r="S22850" s="275"/>
      <c r="T22850" s="274"/>
      <c r="W22850" s="276"/>
    </row>
    <row r="22851" spans="19:23">
      <c r="S22851" s="275"/>
      <c r="T22851" s="274"/>
      <c r="W22851" s="276"/>
    </row>
    <row r="22852" spans="19:23">
      <c r="S22852" s="275"/>
      <c r="T22852" s="274"/>
      <c r="W22852" s="276"/>
    </row>
    <row r="22853" spans="19:23">
      <c r="S22853" s="275"/>
      <c r="T22853" s="274"/>
      <c r="W22853" s="276"/>
    </row>
    <row r="22854" spans="19:23">
      <c r="S22854" s="275"/>
      <c r="T22854" s="274"/>
      <c r="W22854" s="276"/>
    </row>
    <row r="22855" spans="19:23">
      <c r="S22855" s="275"/>
      <c r="T22855" s="274"/>
      <c r="W22855" s="276"/>
    </row>
    <row r="22856" spans="19:23">
      <c r="S22856" s="275"/>
      <c r="T22856" s="274"/>
      <c r="W22856" s="276"/>
    </row>
    <row r="22857" spans="19:23">
      <c r="S22857" s="275"/>
      <c r="T22857" s="274"/>
      <c r="W22857" s="276"/>
    </row>
    <row r="22858" spans="19:23">
      <c r="S22858" s="275"/>
      <c r="T22858" s="274"/>
      <c r="W22858" s="276"/>
    </row>
    <row r="22859" spans="19:23">
      <c r="S22859" s="275"/>
      <c r="T22859" s="274"/>
      <c r="W22859" s="276"/>
    </row>
    <row r="22860" spans="19:23">
      <c r="S22860" s="275"/>
      <c r="T22860" s="274"/>
      <c r="W22860" s="276"/>
    </row>
    <row r="22861" spans="19:23">
      <c r="S22861" s="275"/>
      <c r="T22861" s="274"/>
      <c r="W22861" s="276"/>
    </row>
    <row r="22862" spans="19:23">
      <c r="S22862" s="275"/>
      <c r="T22862" s="274"/>
      <c r="W22862" s="276"/>
    </row>
    <row r="22863" spans="19:23">
      <c r="S22863" s="275"/>
      <c r="T22863" s="274"/>
      <c r="W22863" s="276"/>
    </row>
    <row r="22864" spans="19:23">
      <c r="S22864" s="275"/>
      <c r="T22864" s="274"/>
      <c r="W22864" s="276"/>
    </row>
    <row r="22865" spans="19:23">
      <c r="S22865" s="275"/>
      <c r="T22865" s="274"/>
      <c r="W22865" s="276"/>
    </row>
    <row r="22866" spans="19:23">
      <c r="S22866" s="275"/>
      <c r="T22866" s="274"/>
      <c r="W22866" s="276"/>
    </row>
    <row r="22867" spans="19:23">
      <c r="S22867" s="275"/>
      <c r="T22867" s="274"/>
      <c r="W22867" s="276"/>
    </row>
    <row r="22868" spans="19:23">
      <c r="S22868" s="275"/>
      <c r="T22868" s="274"/>
      <c r="W22868" s="276"/>
    </row>
    <row r="22869" spans="19:23">
      <c r="S22869" s="275"/>
      <c r="T22869" s="274"/>
      <c r="W22869" s="276"/>
    </row>
    <row r="22870" spans="19:23">
      <c r="S22870" s="275"/>
      <c r="T22870" s="274"/>
      <c r="W22870" s="276"/>
    </row>
    <row r="22871" spans="19:23">
      <c r="S22871" s="275"/>
      <c r="T22871" s="274"/>
      <c r="W22871" s="276"/>
    </row>
    <row r="22872" spans="19:23">
      <c r="S22872" s="275"/>
      <c r="T22872" s="274"/>
      <c r="W22872" s="276"/>
    </row>
    <row r="22873" spans="19:23">
      <c r="S22873" s="275"/>
      <c r="T22873" s="274"/>
      <c r="W22873" s="276"/>
    </row>
    <row r="22874" spans="19:23">
      <c r="S22874" s="275"/>
      <c r="T22874" s="274"/>
      <c r="W22874" s="276"/>
    </row>
    <row r="22875" spans="19:23">
      <c r="S22875" s="275"/>
      <c r="T22875" s="274"/>
      <c r="W22875" s="276"/>
    </row>
    <row r="22876" spans="19:23">
      <c r="S22876" s="275"/>
      <c r="T22876" s="274"/>
      <c r="W22876" s="276"/>
    </row>
    <row r="22877" spans="19:23">
      <c r="S22877" s="275"/>
      <c r="T22877" s="274"/>
      <c r="W22877" s="276"/>
    </row>
    <row r="22878" spans="19:23">
      <c r="S22878" s="275"/>
      <c r="T22878" s="274"/>
      <c r="W22878" s="276"/>
    </row>
    <row r="22879" spans="19:23">
      <c r="S22879" s="275"/>
      <c r="T22879" s="274"/>
      <c r="W22879" s="276"/>
    </row>
    <row r="22880" spans="19:23">
      <c r="S22880" s="275"/>
      <c r="T22880" s="274"/>
      <c r="W22880" s="276"/>
    </row>
    <row r="22881" spans="19:23">
      <c r="S22881" s="275"/>
      <c r="T22881" s="274"/>
      <c r="W22881" s="276"/>
    </row>
    <row r="22882" spans="19:23">
      <c r="S22882" s="275"/>
      <c r="T22882" s="274"/>
      <c r="W22882" s="276"/>
    </row>
    <row r="22883" spans="19:23">
      <c r="S22883" s="275"/>
      <c r="T22883" s="274"/>
      <c r="W22883" s="276"/>
    </row>
    <row r="22884" spans="19:23">
      <c r="S22884" s="275"/>
      <c r="T22884" s="274"/>
      <c r="W22884" s="276"/>
    </row>
    <row r="22885" spans="19:23">
      <c r="S22885" s="275"/>
      <c r="T22885" s="274"/>
      <c r="W22885" s="276"/>
    </row>
    <row r="22886" spans="19:23">
      <c r="S22886" s="275"/>
      <c r="T22886" s="274"/>
      <c r="W22886" s="276"/>
    </row>
    <row r="22887" spans="19:23">
      <c r="S22887" s="275"/>
      <c r="T22887" s="274"/>
      <c r="W22887" s="276"/>
    </row>
    <row r="22888" spans="19:23">
      <c r="S22888" s="275"/>
      <c r="T22888" s="274"/>
      <c r="W22888" s="276"/>
    </row>
    <row r="22889" spans="19:23">
      <c r="S22889" s="275"/>
      <c r="T22889" s="274"/>
      <c r="W22889" s="276"/>
    </row>
    <row r="22890" spans="19:23">
      <c r="S22890" s="275"/>
      <c r="T22890" s="274"/>
      <c r="W22890" s="276"/>
    </row>
    <row r="22891" spans="19:23">
      <c r="S22891" s="275"/>
      <c r="T22891" s="274"/>
      <c r="W22891" s="276"/>
    </row>
    <row r="22892" spans="19:23">
      <c r="S22892" s="275"/>
      <c r="T22892" s="274"/>
      <c r="W22892" s="276"/>
    </row>
    <row r="22893" spans="19:23">
      <c r="S22893" s="275"/>
      <c r="T22893" s="274"/>
      <c r="W22893" s="276"/>
    </row>
    <row r="22894" spans="19:23">
      <c r="S22894" s="275"/>
      <c r="T22894" s="274"/>
      <c r="W22894" s="276"/>
    </row>
    <row r="22895" spans="19:23">
      <c r="S22895" s="275"/>
      <c r="T22895" s="274"/>
      <c r="W22895" s="276"/>
    </row>
    <row r="22896" spans="19:23">
      <c r="S22896" s="275"/>
      <c r="T22896" s="274"/>
      <c r="W22896" s="276"/>
    </row>
    <row r="22897" spans="19:23">
      <c r="S22897" s="275"/>
      <c r="T22897" s="274"/>
      <c r="W22897" s="276"/>
    </row>
    <row r="22898" spans="19:23">
      <c r="S22898" s="275"/>
      <c r="T22898" s="274"/>
      <c r="W22898" s="276"/>
    </row>
    <row r="22899" spans="19:23">
      <c r="S22899" s="275"/>
      <c r="T22899" s="274"/>
      <c r="W22899" s="276"/>
    </row>
    <row r="22900" spans="19:23">
      <c r="S22900" s="275"/>
      <c r="T22900" s="274"/>
      <c r="W22900" s="276"/>
    </row>
    <row r="22901" spans="19:23">
      <c r="S22901" s="275"/>
      <c r="T22901" s="274"/>
      <c r="W22901" s="276"/>
    </row>
    <row r="22902" spans="19:23">
      <c r="S22902" s="275"/>
      <c r="T22902" s="274"/>
      <c r="W22902" s="276"/>
    </row>
    <row r="22903" spans="19:23">
      <c r="S22903" s="275"/>
      <c r="T22903" s="274"/>
      <c r="W22903" s="276"/>
    </row>
    <row r="22904" spans="19:23">
      <c r="S22904" s="275"/>
      <c r="T22904" s="274"/>
      <c r="W22904" s="276"/>
    </row>
    <row r="22905" spans="19:23">
      <c r="S22905" s="275"/>
      <c r="T22905" s="274"/>
      <c r="W22905" s="276"/>
    </row>
    <row r="22906" spans="19:23">
      <c r="S22906" s="275"/>
      <c r="T22906" s="274"/>
      <c r="W22906" s="276"/>
    </row>
    <row r="22907" spans="19:23">
      <c r="S22907" s="275"/>
      <c r="T22907" s="274"/>
      <c r="W22907" s="276"/>
    </row>
    <row r="22908" spans="19:23">
      <c r="S22908" s="275"/>
      <c r="T22908" s="274"/>
      <c r="W22908" s="276"/>
    </row>
    <row r="22909" spans="19:23">
      <c r="S22909" s="275"/>
      <c r="T22909" s="274"/>
      <c r="W22909" s="276"/>
    </row>
    <row r="22910" spans="19:23">
      <c r="S22910" s="275"/>
      <c r="T22910" s="274"/>
      <c r="W22910" s="276"/>
    </row>
    <row r="22911" spans="19:23">
      <c r="S22911" s="275"/>
      <c r="T22911" s="274"/>
      <c r="W22911" s="276"/>
    </row>
    <row r="22912" spans="19:23">
      <c r="S22912" s="275"/>
      <c r="T22912" s="274"/>
      <c r="W22912" s="276"/>
    </row>
    <row r="22913" spans="19:23">
      <c r="S22913" s="275"/>
      <c r="T22913" s="274"/>
      <c r="W22913" s="276"/>
    </row>
    <row r="22914" spans="19:23">
      <c r="S22914" s="275"/>
      <c r="T22914" s="274"/>
      <c r="W22914" s="276"/>
    </row>
    <row r="22915" spans="19:23">
      <c r="S22915" s="275"/>
      <c r="T22915" s="274"/>
      <c r="W22915" s="276"/>
    </row>
    <row r="22916" spans="19:23">
      <c r="S22916" s="275"/>
      <c r="T22916" s="274"/>
      <c r="W22916" s="276"/>
    </row>
    <row r="22917" spans="19:23">
      <c r="S22917" s="275"/>
      <c r="T22917" s="274"/>
      <c r="W22917" s="276"/>
    </row>
    <row r="22918" spans="19:23">
      <c r="S22918" s="275"/>
      <c r="T22918" s="274"/>
      <c r="W22918" s="276"/>
    </row>
    <row r="22919" spans="19:23">
      <c r="S22919" s="275"/>
      <c r="T22919" s="274"/>
      <c r="W22919" s="276"/>
    </row>
    <row r="22920" spans="19:23">
      <c r="S22920" s="275"/>
      <c r="T22920" s="274"/>
      <c r="W22920" s="276"/>
    </row>
    <row r="22921" spans="19:23">
      <c r="S22921" s="275"/>
      <c r="T22921" s="274"/>
      <c r="W22921" s="276"/>
    </row>
    <row r="22922" spans="19:23">
      <c r="S22922" s="275"/>
      <c r="T22922" s="274"/>
      <c r="W22922" s="276"/>
    </row>
    <row r="22923" spans="19:23">
      <c r="S22923" s="275"/>
      <c r="T22923" s="274"/>
      <c r="W22923" s="276"/>
    </row>
    <row r="22924" spans="19:23">
      <c r="S22924" s="275"/>
      <c r="T22924" s="274"/>
      <c r="W22924" s="276"/>
    </row>
    <row r="22925" spans="19:23">
      <c r="S22925" s="275"/>
      <c r="T22925" s="274"/>
      <c r="W22925" s="276"/>
    </row>
    <row r="22926" spans="19:23">
      <c r="S22926" s="275"/>
      <c r="T22926" s="274"/>
      <c r="W22926" s="276"/>
    </row>
    <row r="22927" spans="19:23">
      <c r="S22927" s="275"/>
      <c r="T22927" s="274"/>
      <c r="W22927" s="276"/>
    </row>
    <row r="22928" spans="19:23">
      <c r="S22928" s="275"/>
      <c r="T22928" s="274"/>
      <c r="W22928" s="276"/>
    </row>
    <row r="22929" spans="19:23">
      <c r="S22929" s="275"/>
      <c r="T22929" s="274"/>
      <c r="W22929" s="276"/>
    </row>
    <row r="22930" spans="19:23">
      <c r="S22930" s="275"/>
      <c r="T22930" s="274"/>
      <c r="W22930" s="276"/>
    </row>
    <row r="22931" spans="19:23">
      <c r="S22931" s="275"/>
      <c r="T22931" s="274"/>
      <c r="W22931" s="276"/>
    </row>
    <row r="22932" spans="19:23">
      <c r="S22932" s="275"/>
      <c r="T22932" s="274"/>
      <c r="W22932" s="276"/>
    </row>
    <row r="22933" spans="19:23">
      <c r="S22933" s="275"/>
      <c r="T22933" s="274"/>
      <c r="W22933" s="276"/>
    </row>
    <row r="22934" spans="19:23">
      <c r="S22934" s="275"/>
      <c r="T22934" s="274"/>
      <c r="W22934" s="276"/>
    </row>
    <row r="22935" spans="19:23">
      <c r="S22935" s="275"/>
      <c r="T22935" s="274"/>
      <c r="W22935" s="276"/>
    </row>
    <row r="22936" spans="19:23">
      <c r="S22936" s="275"/>
      <c r="T22936" s="274"/>
      <c r="W22936" s="276"/>
    </row>
    <row r="22937" spans="19:23">
      <c r="S22937" s="275"/>
      <c r="T22937" s="274"/>
      <c r="W22937" s="276"/>
    </row>
    <row r="22938" spans="19:23">
      <c r="S22938" s="275"/>
      <c r="T22938" s="274"/>
      <c r="W22938" s="276"/>
    </row>
    <row r="22939" spans="19:23">
      <c r="S22939" s="275"/>
      <c r="T22939" s="274"/>
      <c r="W22939" s="276"/>
    </row>
    <row r="22940" spans="19:23">
      <c r="S22940" s="275"/>
      <c r="T22940" s="274"/>
      <c r="W22940" s="276"/>
    </row>
    <row r="22941" spans="19:23">
      <c r="S22941" s="275"/>
      <c r="T22941" s="274"/>
      <c r="W22941" s="276"/>
    </row>
    <row r="22942" spans="19:23">
      <c r="S22942" s="275"/>
      <c r="T22942" s="274"/>
      <c r="W22942" s="276"/>
    </row>
    <row r="22943" spans="19:23">
      <c r="S22943" s="275"/>
      <c r="T22943" s="274"/>
      <c r="W22943" s="276"/>
    </row>
    <row r="22944" spans="19:23">
      <c r="S22944" s="275"/>
      <c r="T22944" s="274"/>
      <c r="W22944" s="276"/>
    </row>
    <row r="22945" spans="19:23">
      <c r="S22945" s="275"/>
      <c r="T22945" s="274"/>
      <c r="W22945" s="276"/>
    </row>
    <row r="22946" spans="19:23">
      <c r="S22946" s="275"/>
      <c r="T22946" s="274"/>
      <c r="W22946" s="276"/>
    </row>
    <row r="22947" spans="19:23">
      <c r="S22947" s="275"/>
      <c r="T22947" s="274"/>
      <c r="W22947" s="276"/>
    </row>
    <row r="22948" spans="19:23">
      <c r="S22948" s="275"/>
      <c r="T22948" s="274"/>
      <c r="W22948" s="276"/>
    </row>
    <row r="22949" spans="19:23">
      <c r="S22949" s="275"/>
      <c r="T22949" s="274"/>
      <c r="W22949" s="276"/>
    </row>
    <row r="22950" spans="19:23">
      <c r="S22950" s="275"/>
      <c r="T22950" s="274"/>
      <c r="W22950" s="276"/>
    </row>
    <row r="22951" spans="19:23">
      <c r="S22951" s="275"/>
      <c r="T22951" s="274"/>
      <c r="W22951" s="276"/>
    </row>
    <row r="22952" spans="19:23">
      <c r="S22952" s="275"/>
      <c r="T22952" s="274"/>
      <c r="W22952" s="276"/>
    </row>
    <row r="22953" spans="19:23">
      <c r="S22953" s="275"/>
      <c r="T22953" s="274"/>
      <c r="W22953" s="276"/>
    </row>
    <row r="22954" spans="19:23">
      <c r="S22954" s="275"/>
      <c r="T22954" s="274"/>
      <c r="W22954" s="276"/>
    </row>
    <row r="22955" spans="19:23">
      <c r="S22955" s="275"/>
      <c r="T22955" s="274"/>
      <c r="W22955" s="276"/>
    </row>
    <row r="22956" spans="19:23">
      <c r="S22956" s="275"/>
      <c r="T22956" s="274"/>
      <c r="W22956" s="276"/>
    </row>
    <row r="22957" spans="19:23">
      <c r="S22957" s="275"/>
      <c r="T22957" s="274"/>
      <c r="W22957" s="276"/>
    </row>
    <row r="22958" spans="19:23">
      <c r="S22958" s="275"/>
      <c r="T22958" s="274"/>
      <c r="W22958" s="276"/>
    </row>
    <row r="22959" spans="19:23">
      <c r="S22959" s="275"/>
      <c r="T22959" s="274"/>
      <c r="W22959" s="276"/>
    </row>
    <row r="22960" spans="19:23">
      <c r="S22960" s="275"/>
      <c r="T22960" s="274"/>
      <c r="W22960" s="276"/>
    </row>
    <row r="22961" spans="19:23">
      <c r="S22961" s="275"/>
      <c r="T22961" s="274"/>
      <c r="W22961" s="276"/>
    </row>
    <row r="22962" spans="19:23">
      <c r="S22962" s="275"/>
      <c r="T22962" s="274"/>
      <c r="W22962" s="276"/>
    </row>
    <row r="22963" spans="19:23">
      <c r="S22963" s="275"/>
      <c r="T22963" s="274"/>
      <c r="W22963" s="276"/>
    </row>
    <row r="22964" spans="19:23">
      <c r="S22964" s="275"/>
      <c r="T22964" s="274"/>
      <c r="W22964" s="276"/>
    </row>
    <row r="22965" spans="19:23">
      <c r="S22965" s="275"/>
      <c r="T22965" s="274"/>
      <c r="W22965" s="276"/>
    </row>
    <row r="22966" spans="19:23">
      <c r="S22966" s="275"/>
      <c r="T22966" s="274"/>
      <c r="W22966" s="276"/>
    </row>
    <row r="22967" spans="19:23">
      <c r="S22967" s="275"/>
      <c r="T22967" s="274"/>
      <c r="W22967" s="276"/>
    </row>
    <row r="22968" spans="19:23">
      <c r="S22968" s="275"/>
      <c r="T22968" s="274"/>
      <c r="W22968" s="276"/>
    </row>
    <row r="22969" spans="19:23">
      <c r="S22969" s="275"/>
      <c r="T22969" s="274"/>
      <c r="W22969" s="276"/>
    </row>
    <row r="22970" spans="19:23">
      <c r="S22970" s="275"/>
      <c r="T22970" s="274"/>
      <c r="W22970" s="276"/>
    </row>
    <row r="22971" spans="19:23">
      <c r="S22971" s="275"/>
      <c r="T22971" s="274"/>
      <c r="W22971" s="276"/>
    </row>
    <row r="22972" spans="19:23">
      <c r="S22972" s="275"/>
      <c r="T22972" s="274"/>
      <c r="W22972" s="276"/>
    </row>
    <row r="22973" spans="19:23">
      <c r="S22973" s="275"/>
      <c r="T22973" s="274"/>
      <c r="W22973" s="276"/>
    </row>
    <row r="22974" spans="19:23">
      <c r="S22974" s="275"/>
      <c r="T22974" s="274"/>
      <c r="W22974" s="276"/>
    </row>
    <row r="22975" spans="19:23">
      <c r="S22975" s="275"/>
      <c r="T22975" s="274"/>
      <c r="W22975" s="276"/>
    </row>
    <row r="22976" spans="19:23">
      <c r="S22976" s="275"/>
      <c r="T22976" s="274"/>
      <c r="W22976" s="276"/>
    </row>
    <row r="22977" spans="19:23">
      <c r="S22977" s="275"/>
      <c r="T22977" s="274"/>
      <c r="W22977" s="276"/>
    </row>
    <row r="22978" spans="19:23">
      <c r="S22978" s="275"/>
      <c r="T22978" s="274"/>
      <c r="W22978" s="276"/>
    </row>
    <row r="22979" spans="19:23">
      <c r="S22979" s="275"/>
      <c r="T22979" s="274"/>
      <c r="W22979" s="276"/>
    </row>
    <row r="22980" spans="19:23">
      <c r="S22980" s="275"/>
      <c r="T22980" s="274"/>
      <c r="W22980" s="276"/>
    </row>
    <row r="22981" spans="19:23">
      <c r="S22981" s="275"/>
      <c r="T22981" s="274"/>
      <c r="W22981" s="276"/>
    </row>
    <row r="22982" spans="19:23">
      <c r="S22982" s="275"/>
      <c r="T22982" s="274"/>
      <c r="W22982" s="276"/>
    </row>
    <row r="22983" spans="19:23">
      <c r="S22983" s="275"/>
      <c r="T22983" s="274"/>
      <c r="W22983" s="276"/>
    </row>
    <row r="22984" spans="19:23">
      <c r="S22984" s="275"/>
      <c r="T22984" s="274"/>
      <c r="W22984" s="276"/>
    </row>
    <row r="22985" spans="19:23">
      <c r="S22985" s="275"/>
      <c r="T22985" s="274"/>
      <c r="W22985" s="276"/>
    </row>
    <row r="22986" spans="19:23">
      <c r="S22986" s="275"/>
      <c r="T22986" s="274"/>
      <c r="W22986" s="276"/>
    </row>
    <row r="22987" spans="19:23">
      <c r="S22987" s="275"/>
      <c r="T22987" s="274"/>
      <c r="W22987" s="276"/>
    </row>
    <row r="22988" spans="19:23">
      <c r="S22988" s="275"/>
      <c r="T22988" s="274"/>
      <c r="W22988" s="276"/>
    </row>
    <row r="22989" spans="19:23">
      <c r="S22989" s="275"/>
      <c r="T22989" s="274"/>
      <c r="W22989" s="276"/>
    </row>
    <row r="22990" spans="19:23">
      <c r="S22990" s="275"/>
      <c r="T22990" s="274"/>
      <c r="W22990" s="276"/>
    </row>
    <row r="22991" spans="19:23">
      <c r="S22991" s="275"/>
      <c r="T22991" s="274"/>
      <c r="W22991" s="276"/>
    </row>
    <row r="22992" spans="19:23">
      <c r="S22992" s="275"/>
      <c r="T22992" s="274"/>
      <c r="W22992" s="276"/>
    </row>
    <row r="22993" spans="19:23">
      <c r="S22993" s="275"/>
      <c r="T22993" s="274"/>
      <c r="W22993" s="276"/>
    </row>
    <row r="22994" spans="19:23">
      <c r="S22994" s="275"/>
      <c r="T22994" s="274"/>
      <c r="W22994" s="276"/>
    </row>
    <row r="22995" spans="19:23">
      <c r="S22995" s="275"/>
      <c r="T22995" s="274"/>
      <c r="W22995" s="276"/>
    </row>
    <row r="22996" spans="19:23">
      <c r="S22996" s="275"/>
      <c r="T22996" s="274"/>
      <c r="W22996" s="276"/>
    </row>
    <row r="22997" spans="19:23">
      <c r="S22997" s="275"/>
      <c r="T22997" s="274"/>
      <c r="W22997" s="276"/>
    </row>
    <row r="22998" spans="19:23">
      <c r="S22998" s="275"/>
      <c r="T22998" s="274"/>
      <c r="W22998" s="276"/>
    </row>
    <row r="22999" spans="19:23">
      <c r="S22999" s="275"/>
      <c r="T22999" s="274"/>
      <c r="W22999" s="276"/>
    </row>
    <row r="23000" spans="19:23">
      <c r="S23000" s="275"/>
      <c r="T23000" s="274"/>
      <c r="W23000" s="276"/>
    </row>
    <row r="23001" spans="19:23">
      <c r="S23001" s="275"/>
      <c r="T23001" s="274"/>
      <c r="W23001" s="276"/>
    </row>
    <row r="23002" spans="19:23">
      <c r="S23002" s="275"/>
      <c r="T23002" s="274"/>
      <c r="W23002" s="276"/>
    </row>
    <row r="23003" spans="19:23">
      <c r="S23003" s="275"/>
      <c r="T23003" s="274"/>
      <c r="W23003" s="276"/>
    </row>
    <row r="23004" spans="19:23">
      <c r="S23004" s="275"/>
      <c r="T23004" s="274"/>
      <c r="W23004" s="276"/>
    </row>
    <row r="23005" spans="19:23">
      <c r="S23005" s="275"/>
      <c r="T23005" s="274"/>
      <c r="W23005" s="276"/>
    </row>
    <row r="23006" spans="19:23">
      <c r="S23006" s="275"/>
      <c r="T23006" s="274"/>
      <c r="W23006" s="276"/>
    </row>
    <row r="23007" spans="19:23">
      <c r="S23007" s="275"/>
      <c r="T23007" s="274"/>
      <c r="W23007" s="276"/>
    </row>
    <row r="23008" spans="19:23">
      <c r="S23008" s="275"/>
      <c r="T23008" s="274"/>
      <c r="W23008" s="276"/>
    </row>
    <row r="23009" spans="19:23">
      <c r="S23009" s="275"/>
      <c r="T23009" s="274"/>
      <c r="W23009" s="276"/>
    </row>
    <row r="23010" spans="19:23">
      <c r="S23010" s="275"/>
      <c r="T23010" s="274"/>
      <c r="W23010" s="276"/>
    </row>
    <row r="23011" spans="19:23">
      <c r="S23011" s="275"/>
      <c r="T23011" s="274"/>
      <c r="W23011" s="276"/>
    </row>
    <row r="23012" spans="19:23">
      <c r="S23012" s="275"/>
      <c r="T23012" s="274"/>
      <c r="W23012" s="276"/>
    </row>
    <row r="23013" spans="19:23">
      <c r="S23013" s="275"/>
      <c r="T23013" s="274"/>
      <c r="W23013" s="276"/>
    </row>
    <row r="23014" spans="19:23">
      <c r="S23014" s="275"/>
      <c r="T23014" s="274"/>
      <c r="W23014" s="276"/>
    </row>
    <row r="23015" spans="19:23">
      <c r="S23015" s="275"/>
      <c r="T23015" s="274"/>
      <c r="W23015" s="276"/>
    </row>
    <row r="23016" spans="19:23">
      <c r="S23016" s="275"/>
      <c r="T23016" s="274"/>
      <c r="W23016" s="276"/>
    </row>
    <row r="23017" spans="19:23">
      <c r="S23017" s="275"/>
      <c r="T23017" s="274"/>
      <c r="W23017" s="276"/>
    </row>
    <row r="23018" spans="19:23">
      <c r="S23018" s="275"/>
      <c r="T23018" s="274"/>
      <c r="W23018" s="276"/>
    </row>
    <row r="23019" spans="19:23">
      <c r="S23019" s="275"/>
      <c r="T23019" s="274"/>
      <c r="W23019" s="276"/>
    </row>
    <row r="23020" spans="19:23">
      <c r="S23020" s="275"/>
      <c r="T23020" s="274"/>
      <c r="W23020" s="276"/>
    </row>
    <row r="23021" spans="19:23">
      <c r="S23021" s="275"/>
      <c r="T23021" s="274"/>
      <c r="W23021" s="276"/>
    </row>
    <row r="23022" spans="19:23">
      <c r="S23022" s="275"/>
      <c r="T23022" s="274"/>
      <c r="W23022" s="276"/>
    </row>
    <row r="23023" spans="19:23">
      <c r="S23023" s="275"/>
      <c r="T23023" s="274"/>
      <c r="W23023" s="276"/>
    </row>
    <row r="23024" spans="19:23">
      <c r="S23024" s="275"/>
      <c r="T23024" s="274"/>
      <c r="W23024" s="276"/>
    </row>
    <row r="23025" spans="19:23">
      <c r="S23025" s="275"/>
      <c r="T23025" s="274"/>
      <c r="W23025" s="276"/>
    </row>
    <row r="23026" spans="19:23">
      <c r="S23026" s="275"/>
      <c r="T23026" s="274"/>
      <c r="W23026" s="276"/>
    </row>
    <row r="23027" spans="19:23">
      <c r="S23027" s="275"/>
      <c r="T23027" s="274"/>
      <c r="W23027" s="276"/>
    </row>
    <row r="23028" spans="19:23">
      <c r="S23028" s="275"/>
      <c r="T23028" s="274"/>
      <c r="W23028" s="276"/>
    </row>
    <row r="23029" spans="19:23">
      <c r="S23029" s="275"/>
      <c r="T23029" s="274"/>
      <c r="W23029" s="276"/>
    </row>
    <row r="23030" spans="19:23">
      <c r="S23030" s="275"/>
      <c r="T23030" s="274"/>
      <c r="W23030" s="276"/>
    </row>
    <row r="23031" spans="19:23">
      <c r="S23031" s="275"/>
      <c r="T23031" s="274"/>
      <c r="W23031" s="276"/>
    </row>
    <row r="23032" spans="19:23">
      <c r="S23032" s="275"/>
      <c r="T23032" s="274"/>
      <c r="W23032" s="276"/>
    </row>
    <row r="23033" spans="19:23">
      <c r="S23033" s="275"/>
      <c r="T23033" s="274"/>
      <c r="W23033" s="276"/>
    </row>
    <row r="23034" spans="19:23">
      <c r="S23034" s="275"/>
      <c r="T23034" s="274"/>
      <c r="W23034" s="276"/>
    </row>
    <row r="23035" spans="19:23">
      <c r="S23035" s="275"/>
      <c r="T23035" s="274"/>
      <c r="W23035" s="276"/>
    </row>
    <row r="23036" spans="19:23">
      <c r="S23036" s="275"/>
      <c r="T23036" s="274"/>
      <c r="W23036" s="276"/>
    </row>
    <row r="23037" spans="19:23">
      <c r="S23037" s="275"/>
      <c r="T23037" s="274"/>
      <c r="W23037" s="276"/>
    </row>
    <row r="23038" spans="19:23">
      <c r="S23038" s="275"/>
      <c r="T23038" s="274"/>
      <c r="W23038" s="276"/>
    </row>
    <row r="23039" spans="19:23">
      <c r="S23039" s="275"/>
      <c r="T23039" s="274"/>
      <c r="W23039" s="276"/>
    </row>
    <row r="23040" spans="19:23">
      <c r="S23040" s="275"/>
      <c r="T23040" s="274"/>
      <c r="W23040" s="276"/>
    </row>
    <row r="23041" spans="19:23">
      <c r="S23041" s="275"/>
      <c r="T23041" s="274"/>
      <c r="W23041" s="276"/>
    </row>
    <row r="23042" spans="19:23">
      <c r="S23042" s="275"/>
      <c r="T23042" s="274"/>
      <c r="W23042" s="276"/>
    </row>
    <row r="23043" spans="19:23">
      <c r="S23043" s="275"/>
      <c r="T23043" s="274"/>
      <c r="W23043" s="276"/>
    </row>
    <row r="23044" spans="19:23">
      <c r="S23044" s="275"/>
      <c r="T23044" s="274"/>
      <c r="W23044" s="276"/>
    </row>
    <row r="23045" spans="19:23">
      <c r="S23045" s="275"/>
      <c r="T23045" s="274"/>
      <c r="W23045" s="276"/>
    </row>
    <row r="23046" spans="19:23">
      <c r="S23046" s="275"/>
      <c r="T23046" s="274"/>
      <c r="W23046" s="276"/>
    </row>
    <row r="23047" spans="19:23">
      <c r="S23047" s="275"/>
      <c r="T23047" s="274"/>
      <c r="W23047" s="276"/>
    </row>
    <row r="23048" spans="19:23">
      <c r="S23048" s="275"/>
      <c r="T23048" s="274"/>
      <c r="W23048" s="276"/>
    </row>
    <row r="23049" spans="19:23">
      <c r="S23049" s="275"/>
      <c r="T23049" s="274"/>
      <c r="W23049" s="276"/>
    </row>
    <row r="23050" spans="19:23">
      <c r="S23050" s="275"/>
      <c r="T23050" s="274"/>
      <c r="W23050" s="276"/>
    </row>
    <row r="23051" spans="19:23">
      <c r="S23051" s="275"/>
      <c r="T23051" s="274"/>
      <c r="W23051" s="276"/>
    </row>
    <row r="23052" spans="19:23">
      <c r="S23052" s="275"/>
      <c r="T23052" s="274"/>
      <c r="W23052" s="276"/>
    </row>
    <row r="23053" spans="19:23">
      <c r="S23053" s="275"/>
      <c r="T23053" s="274"/>
      <c r="W23053" s="276"/>
    </row>
    <row r="23054" spans="19:23">
      <c r="S23054" s="275"/>
      <c r="T23054" s="274"/>
      <c r="W23054" s="276"/>
    </row>
    <row r="23055" spans="19:23">
      <c r="S23055" s="275"/>
      <c r="T23055" s="274"/>
      <c r="W23055" s="276"/>
    </row>
    <row r="23056" spans="19:23">
      <c r="S23056" s="275"/>
      <c r="T23056" s="274"/>
      <c r="W23056" s="276"/>
    </row>
    <row r="23057" spans="19:23">
      <c r="S23057" s="275"/>
      <c r="T23057" s="274"/>
      <c r="W23057" s="276"/>
    </row>
    <row r="23058" spans="19:23">
      <c r="S23058" s="275"/>
      <c r="T23058" s="274"/>
      <c r="W23058" s="276"/>
    </row>
    <row r="23059" spans="19:23">
      <c r="S23059" s="275"/>
      <c r="T23059" s="274"/>
      <c r="W23059" s="276"/>
    </row>
    <row r="23060" spans="19:23">
      <c r="S23060" s="275"/>
      <c r="T23060" s="274"/>
      <c r="W23060" s="276"/>
    </row>
    <row r="23061" spans="19:23">
      <c r="S23061" s="275"/>
      <c r="T23061" s="274"/>
      <c r="W23061" s="276"/>
    </row>
    <row r="23062" spans="19:23">
      <c r="S23062" s="275"/>
      <c r="T23062" s="274"/>
      <c r="W23062" s="276"/>
    </row>
    <row r="23063" spans="19:23">
      <c r="S23063" s="275"/>
      <c r="T23063" s="274"/>
      <c r="W23063" s="276"/>
    </row>
    <row r="23064" spans="19:23">
      <c r="S23064" s="275"/>
      <c r="T23064" s="274"/>
      <c r="W23064" s="276"/>
    </row>
    <row r="23065" spans="19:23">
      <c r="S23065" s="275"/>
      <c r="T23065" s="274"/>
      <c r="W23065" s="276"/>
    </row>
    <row r="23066" spans="19:23">
      <c r="S23066" s="275"/>
      <c r="T23066" s="274"/>
      <c r="W23066" s="276"/>
    </row>
    <row r="23067" spans="19:23">
      <c r="S23067" s="275"/>
      <c r="T23067" s="274"/>
      <c r="W23067" s="276"/>
    </row>
    <row r="23068" spans="19:23">
      <c r="S23068" s="275"/>
      <c r="T23068" s="274"/>
      <c r="W23068" s="276"/>
    </row>
    <row r="23069" spans="19:23">
      <c r="S23069" s="275"/>
      <c r="T23069" s="274"/>
      <c r="W23069" s="276"/>
    </row>
    <row r="23070" spans="19:23">
      <c r="S23070" s="275"/>
      <c r="T23070" s="274"/>
      <c r="W23070" s="276"/>
    </row>
    <row r="23071" spans="19:23">
      <c r="S23071" s="275"/>
      <c r="T23071" s="274"/>
      <c r="W23071" s="276"/>
    </row>
    <row r="23072" spans="19:23">
      <c r="S23072" s="275"/>
      <c r="T23072" s="274"/>
      <c r="W23072" s="276"/>
    </row>
    <row r="23073" spans="19:23">
      <c r="S23073" s="275"/>
      <c r="T23073" s="274"/>
      <c r="W23073" s="276"/>
    </row>
    <row r="23074" spans="19:23">
      <c r="S23074" s="275"/>
      <c r="T23074" s="274"/>
      <c r="W23074" s="276"/>
    </row>
    <row r="23075" spans="19:23">
      <c r="S23075" s="275"/>
      <c r="T23075" s="274"/>
      <c r="W23075" s="276"/>
    </row>
    <row r="23076" spans="19:23">
      <c r="S23076" s="275"/>
      <c r="T23076" s="274"/>
      <c r="W23076" s="276"/>
    </row>
    <row r="23077" spans="19:23">
      <c r="S23077" s="275"/>
      <c r="T23077" s="274"/>
      <c r="W23077" s="276"/>
    </row>
    <row r="23078" spans="19:23">
      <c r="S23078" s="275"/>
      <c r="T23078" s="274"/>
      <c r="W23078" s="276"/>
    </row>
    <row r="23079" spans="19:23">
      <c r="S23079" s="275"/>
      <c r="T23079" s="274"/>
      <c r="W23079" s="276"/>
    </row>
    <row r="23080" spans="19:23">
      <c r="S23080" s="275"/>
      <c r="T23080" s="274"/>
      <c r="W23080" s="276"/>
    </row>
    <row r="23081" spans="19:23">
      <c r="S23081" s="275"/>
      <c r="T23081" s="274"/>
      <c r="W23081" s="276"/>
    </row>
    <row r="23082" spans="19:23">
      <c r="S23082" s="275"/>
      <c r="T23082" s="274"/>
      <c r="W23082" s="276"/>
    </row>
    <row r="23083" spans="19:23">
      <c r="S23083" s="275"/>
      <c r="T23083" s="274"/>
      <c r="W23083" s="276"/>
    </row>
    <row r="23084" spans="19:23">
      <c r="S23084" s="275"/>
      <c r="T23084" s="274"/>
      <c r="W23084" s="276"/>
    </row>
    <row r="23085" spans="19:23">
      <c r="S23085" s="275"/>
      <c r="T23085" s="274"/>
      <c r="W23085" s="276"/>
    </row>
    <row r="23086" spans="19:23">
      <c r="S23086" s="275"/>
      <c r="T23086" s="274"/>
      <c r="W23086" s="276"/>
    </row>
    <row r="23087" spans="19:23">
      <c r="S23087" s="275"/>
      <c r="T23087" s="274"/>
      <c r="W23087" s="276"/>
    </row>
    <row r="23088" spans="19:23">
      <c r="S23088" s="275"/>
      <c r="T23088" s="274"/>
      <c r="W23088" s="276"/>
    </row>
    <row r="23089" spans="19:23">
      <c r="S23089" s="275"/>
      <c r="T23089" s="274"/>
      <c r="W23089" s="276"/>
    </row>
    <row r="23090" spans="19:23">
      <c r="S23090" s="275"/>
      <c r="T23090" s="274"/>
      <c r="W23090" s="276"/>
    </row>
    <row r="23091" spans="19:23">
      <c r="S23091" s="275"/>
      <c r="T23091" s="274"/>
      <c r="W23091" s="276"/>
    </row>
    <row r="23092" spans="19:23">
      <c r="S23092" s="275"/>
      <c r="T23092" s="274"/>
      <c r="W23092" s="276"/>
    </row>
    <row r="23093" spans="19:23">
      <c r="S23093" s="275"/>
      <c r="T23093" s="274"/>
      <c r="W23093" s="276"/>
    </row>
    <row r="23094" spans="19:23">
      <c r="S23094" s="275"/>
      <c r="T23094" s="274"/>
      <c r="W23094" s="276"/>
    </row>
    <row r="23095" spans="19:23">
      <c r="S23095" s="275"/>
      <c r="T23095" s="274"/>
      <c r="W23095" s="276"/>
    </row>
    <row r="23096" spans="19:23">
      <c r="S23096" s="275"/>
      <c r="T23096" s="274"/>
      <c r="W23096" s="276"/>
    </row>
    <row r="23097" spans="19:23">
      <c r="S23097" s="275"/>
      <c r="T23097" s="274"/>
      <c r="W23097" s="276"/>
    </row>
    <row r="23098" spans="19:23">
      <c r="S23098" s="275"/>
      <c r="T23098" s="274"/>
      <c r="W23098" s="276"/>
    </row>
    <row r="23099" spans="19:23">
      <c r="S23099" s="275"/>
      <c r="T23099" s="274"/>
      <c r="W23099" s="276"/>
    </row>
    <row r="23100" spans="19:23">
      <c r="S23100" s="275"/>
      <c r="T23100" s="274"/>
      <c r="W23100" s="276"/>
    </row>
    <row r="23101" spans="19:23">
      <c r="S23101" s="275"/>
      <c r="T23101" s="274"/>
      <c r="W23101" s="276"/>
    </row>
    <row r="23102" spans="19:23">
      <c r="S23102" s="275"/>
      <c r="T23102" s="274"/>
      <c r="W23102" s="276"/>
    </row>
    <row r="23103" spans="19:23">
      <c r="S23103" s="275"/>
      <c r="T23103" s="274"/>
      <c r="W23103" s="276"/>
    </row>
    <row r="23104" spans="19:23">
      <c r="S23104" s="275"/>
      <c r="T23104" s="274"/>
      <c r="W23104" s="276"/>
    </row>
    <row r="23105" spans="19:23">
      <c r="S23105" s="275"/>
      <c r="T23105" s="274"/>
      <c r="W23105" s="276"/>
    </row>
    <row r="23106" spans="19:23">
      <c r="S23106" s="275"/>
      <c r="T23106" s="274"/>
      <c r="W23106" s="276"/>
    </row>
    <row r="23107" spans="19:23">
      <c r="S23107" s="275"/>
      <c r="T23107" s="274"/>
      <c r="W23107" s="276"/>
    </row>
    <row r="23108" spans="19:23">
      <c r="S23108" s="275"/>
      <c r="T23108" s="274"/>
      <c r="W23108" s="276"/>
    </row>
    <row r="23109" spans="19:23">
      <c r="S23109" s="275"/>
      <c r="T23109" s="274"/>
      <c r="W23109" s="276"/>
    </row>
    <row r="23110" spans="19:23">
      <c r="S23110" s="275"/>
      <c r="T23110" s="274"/>
      <c r="W23110" s="276"/>
    </row>
    <row r="23111" spans="19:23">
      <c r="S23111" s="275"/>
      <c r="T23111" s="274"/>
      <c r="W23111" s="276"/>
    </row>
    <row r="23112" spans="19:23">
      <c r="S23112" s="275"/>
      <c r="T23112" s="274"/>
      <c r="W23112" s="276"/>
    </row>
    <row r="23113" spans="19:23">
      <c r="S23113" s="275"/>
      <c r="T23113" s="274"/>
      <c r="W23113" s="276"/>
    </row>
    <row r="23114" spans="19:23">
      <c r="S23114" s="275"/>
      <c r="T23114" s="274"/>
      <c r="W23114" s="276"/>
    </row>
    <row r="23115" spans="19:23">
      <c r="S23115" s="275"/>
      <c r="T23115" s="274"/>
      <c r="W23115" s="276"/>
    </row>
    <row r="23116" spans="19:23">
      <c r="S23116" s="275"/>
      <c r="T23116" s="274"/>
      <c r="W23116" s="276"/>
    </row>
    <row r="23117" spans="19:23">
      <c r="S23117" s="275"/>
      <c r="T23117" s="274"/>
      <c r="W23117" s="276"/>
    </row>
    <row r="23118" spans="19:23">
      <c r="S23118" s="275"/>
      <c r="T23118" s="274"/>
      <c r="W23118" s="276"/>
    </row>
    <row r="23119" spans="19:23">
      <c r="S23119" s="275"/>
      <c r="T23119" s="274"/>
      <c r="W23119" s="276"/>
    </row>
    <row r="23120" spans="19:23">
      <c r="S23120" s="275"/>
      <c r="T23120" s="274"/>
      <c r="W23120" s="276"/>
    </row>
    <row r="23121" spans="19:23">
      <c r="S23121" s="275"/>
      <c r="T23121" s="274"/>
      <c r="W23121" s="276"/>
    </row>
    <row r="23122" spans="19:23">
      <c r="S23122" s="275"/>
      <c r="T23122" s="274"/>
      <c r="W23122" s="276"/>
    </row>
    <row r="23123" spans="19:23">
      <c r="S23123" s="275"/>
      <c r="T23123" s="274"/>
      <c r="W23123" s="276"/>
    </row>
    <row r="23124" spans="19:23">
      <c r="S23124" s="275"/>
      <c r="T23124" s="274"/>
      <c r="W23124" s="276"/>
    </row>
    <row r="23125" spans="19:23">
      <c r="S23125" s="275"/>
      <c r="T23125" s="274"/>
      <c r="W23125" s="276"/>
    </row>
    <row r="23126" spans="19:23">
      <c r="S23126" s="275"/>
      <c r="T23126" s="274"/>
      <c r="W23126" s="276"/>
    </row>
    <row r="23127" spans="19:23">
      <c r="S23127" s="275"/>
      <c r="T23127" s="274"/>
      <c r="W23127" s="276"/>
    </row>
    <row r="23128" spans="19:23">
      <c r="S23128" s="275"/>
      <c r="T23128" s="274"/>
      <c r="W23128" s="276"/>
    </row>
    <row r="23129" spans="19:23">
      <c r="S23129" s="275"/>
      <c r="T23129" s="274"/>
      <c r="W23129" s="276"/>
    </row>
    <row r="23130" spans="19:23">
      <c r="S23130" s="275"/>
      <c r="T23130" s="274"/>
      <c r="W23130" s="276"/>
    </row>
    <row r="23131" spans="19:23">
      <c r="S23131" s="275"/>
      <c r="T23131" s="274"/>
      <c r="W23131" s="276"/>
    </row>
    <row r="23132" spans="19:23">
      <c r="S23132" s="275"/>
      <c r="T23132" s="274"/>
      <c r="W23132" s="276"/>
    </row>
    <row r="23133" spans="19:23">
      <c r="S23133" s="275"/>
      <c r="T23133" s="274"/>
      <c r="W23133" s="276"/>
    </row>
    <row r="23134" spans="19:23">
      <c r="S23134" s="275"/>
      <c r="T23134" s="274"/>
      <c r="W23134" s="276"/>
    </row>
    <row r="23135" spans="19:23">
      <c r="S23135" s="275"/>
      <c r="T23135" s="274"/>
      <c r="W23135" s="276"/>
    </row>
    <row r="23136" spans="19:23">
      <c r="S23136" s="275"/>
      <c r="T23136" s="274"/>
      <c r="W23136" s="276"/>
    </row>
    <row r="23137" spans="19:23">
      <c r="S23137" s="275"/>
      <c r="T23137" s="274"/>
      <c r="W23137" s="276"/>
    </row>
    <row r="23138" spans="19:23">
      <c r="S23138" s="275"/>
      <c r="T23138" s="274"/>
      <c r="W23138" s="276"/>
    </row>
    <row r="23139" spans="19:23">
      <c r="S23139" s="275"/>
      <c r="T23139" s="274"/>
      <c r="W23139" s="276"/>
    </row>
    <row r="23140" spans="19:23">
      <c r="S23140" s="275"/>
      <c r="T23140" s="274"/>
      <c r="W23140" s="276"/>
    </row>
    <row r="23141" spans="19:23">
      <c r="S23141" s="275"/>
      <c r="T23141" s="274"/>
      <c r="W23141" s="276"/>
    </row>
    <row r="23142" spans="19:23">
      <c r="S23142" s="275"/>
      <c r="T23142" s="274"/>
      <c r="W23142" s="276"/>
    </row>
    <row r="23143" spans="19:23">
      <c r="S23143" s="275"/>
      <c r="T23143" s="274"/>
      <c r="W23143" s="276"/>
    </row>
    <row r="23144" spans="19:23">
      <c r="S23144" s="275"/>
      <c r="T23144" s="274"/>
      <c r="W23144" s="276"/>
    </row>
    <row r="23145" spans="19:23">
      <c r="S23145" s="275"/>
      <c r="T23145" s="274"/>
      <c r="W23145" s="276"/>
    </row>
    <row r="23146" spans="19:23">
      <c r="S23146" s="275"/>
      <c r="T23146" s="274"/>
      <c r="W23146" s="276"/>
    </row>
    <row r="23147" spans="19:23">
      <c r="S23147" s="275"/>
      <c r="T23147" s="274"/>
      <c r="W23147" s="276"/>
    </row>
    <row r="23148" spans="19:23">
      <c r="S23148" s="275"/>
      <c r="T23148" s="274"/>
      <c r="W23148" s="276"/>
    </row>
    <row r="23149" spans="19:23">
      <c r="S23149" s="275"/>
      <c r="T23149" s="274"/>
      <c r="W23149" s="276"/>
    </row>
    <row r="23150" spans="19:23">
      <c r="S23150" s="275"/>
      <c r="T23150" s="274"/>
      <c r="W23150" s="276"/>
    </row>
    <row r="23151" spans="19:23">
      <c r="S23151" s="275"/>
      <c r="T23151" s="274"/>
      <c r="W23151" s="276"/>
    </row>
    <row r="23152" spans="19:23">
      <c r="S23152" s="275"/>
      <c r="T23152" s="274"/>
      <c r="W23152" s="276"/>
    </row>
    <row r="23153" spans="19:23">
      <c r="S23153" s="275"/>
      <c r="T23153" s="274"/>
      <c r="W23153" s="276"/>
    </row>
    <row r="23154" spans="19:23">
      <c r="S23154" s="275"/>
      <c r="T23154" s="274"/>
      <c r="W23154" s="276"/>
    </row>
    <row r="23155" spans="19:23">
      <c r="S23155" s="275"/>
      <c r="T23155" s="274"/>
      <c r="W23155" s="276"/>
    </row>
    <row r="23156" spans="19:23">
      <c r="S23156" s="275"/>
      <c r="T23156" s="274"/>
      <c r="W23156" s="276"/>
    </row>
    <row r="23157" spans="19:23">
      <c r="S23157" s="275"/>
      <c r="T23157" s="274"/>
      <c r="W23157" s="276"/>
    </row>
    <row r="23158" spans="19:23">
      <c r="S23158" s="275"/>
      <c r="T23158" s="274"/>
      <c r="W23158" s="276"/>
    </row>
    <row r="23159" spans="19:23">
      <c r="S23159" s="275"/>
      <c r="T23159" s="274"/>
      <c r="W23159" s="276"/>
    </row>
    <row r="23160" spans="19:23">
      <c r="S23160" s="275"/>
      <c r="T23160" s="274"/>
      <c r="W23160" s="276"/>
    </row>
    <row r="23161" spans="19:23">
      <c r="S23161" s="275"/>
      <c r="T23161" s="274"/>
      <c r="W23161" s="276"/>
    </row>
    <row r="23162" spans="19:23">
      <c r="S23162" s="275"/>
      <c r="T23162" s="274"/>
      <c r="W23162" s="276"/>
    </row>
    <row r="23163" spans="19:23">
      <c r="S23163" s="275"/>
      <c r="T23163" s="274"/>
      <c r="W23163" s="276"/>
    </row>
    <row r="23164" spans="19:23">
      <c r="S23164" s="275"/>
      <c r="T23164" s="274"/>
      <c r="W23164" s="276"/>
    </row>
    <row r="23165" spans="19:23">
      <c r="S23165" s="275"/>
      <c r="T23165" s="274"/>
      <c r="W23165" s="276"/>
    </row>
    <row r="23166" spans="19:23">
      <c r="S23166" s="275"/>
      <c r="T23166" s="274"/>
      <c r="W23166" s="276"/>
    </row>
    <row r="23167" spans="19:23">
      <c r="S23167" s="275"/>
      <c r="T23167" s="274"/>
      <c r="W23167" s="276"/>
    </row>
    <row r="23168" spans="19:23">
      <c r="S23168" s="275"/>
      <c r="T23168" s="274"/>
      <c r="W23168" s="276"/>
    </row>
    <row r="23169" spans="19:23">
      <c r="S23169" s="275"/>
      <c r="T23169" s="274"/>
      <c r="W23169" s="276"/>
    </row>
    <row r="23170" spans="19:23">
      <c r="S23170" s="275"/>
      <c r="T23170" s="274"/>
      <c r="W23170" s="276"/>
    </row>
    <row r="23171" spans="19:23">
      <c r="S23171" s="275"/>
      <c r="T23171" s="274"/>
      <c r="W23171" s="276"/>
    </row>
    <row r="23172" spans="19:23">
      <c r="S23172" s="275"/>
      <c r="T23172" s="274"/>
      <c r="W23172" s="276"/>
    </row>
    <row r="23173" spans="19:23">
      <c r="S23173" s="275"/>
      <c r="T23173" s="274"/>
      <c r="W23173" s="276"/>
    </row>
    <row r="23174" spans="19:23">
      <c r="S23174" s="275"/>
      <c r="T23174" s="274"/>
      <c r="W23174" s="276"/>
    </row>
    <row r="23175" spans="19:23">
      <c r="S23175" s="275"/>
      <c r="T23175" s="274"/>
      <c r="W23175" s="276"/>
    </row>
    <row r="23176" spans="19:23">
      <c r="S23176" s="275"/>
      <c r="T23176" s="274"/>
      <c r="W23176" s="276"/>
    </row>
    <row r="23177" spans="19:23">
      <c r="S23177" s="275"/>
      <c r="T23177" s="274"/>
      <c r="W23177" s="276"/>
    </row>
    <row r="23178" spans="19:23">
      <c r="S23178" s="275"/>
      <c r="T23178" s="274"/>
      <c r="W23178" s="276"/>
    </row>
    <row r="23179" spans="19:23">
      <c r="S23179" s="275"/>
      <c r="T23179" s="274"/>
      <c r="W23179" s="276"/>
    </row>
    <row r="23180" spans="19:23">
      <c r="S23180" s="275"/>
      <c r="T23180" s="274"/>
      <c r="W23180" s="276"/>
    </row>
    <row r="23181" spans="19:23">
      <c r="S23181" s="275"/>
      <c r="T23181" s="274"/>
      <c r="W23181" s="276"/>
    </row>
    <row r="23182" spans="19:23">
      <c r="S23182" s="275"/>
      <c r="T23182" s="274"/>
      <c r="W23182" s="276"/>
    </row>
    <row r="23183" spans="19:23">
      <c r="S23183" s="275"/>
      <c r="T23183" s="274"/>
      <c r="W23183" s="276"/>
    </row>
    <row r="23184" spans="19:23">
      <c r="S23184" s="275"/>
      <c r="T23184" s="274"/>
      <c r="W23184" s="276"/>
    </row>
    <row r="23185" spans="19:23">
      <c r="S23185" s="275"/>
      <c r="T23185" s="274"/>
      <c r="W23185" s="276"/>
    </row>
    <row r="23186" spans="19:23">
      <c r="S23186" s="275"/>
      <c r="T23186" s="274"/>
      <c r="W23186" s="276"/>
    </row>
    <row r="23187" spans="19:23">
      <c r="S23187" s="275"/>
      <c r="T23187" s="274"/>
      <c r="W23187" s="276"/>
    </row>
    <row r="23188" spans="19:23">
      <c r="S23188" s="275"/>
      <c r="T23188" s="274"/>
      <c r="W23188" s="276"/>
    </row>
    <row r="23189" spans="19:23">
      <c r="S23189" s="275"/>
      <c r="T23189" s="274"/>
      <c r="W23189" s="276"/>
    </row>
    <row r="23190" spans="19:23">
      <c r="S23190" s="275"/>
      <c r="T23190" s="274"/>
      <c r="W23190" s="276"/>
    </row>
    <row r="23191" spans="19:23">
      <c r="S23191" s="275"/>
      <c r="T23191" s="274"/>
      <c r="W23191" s="276"/>
    </row>
    <row r="23192" spans="19:23">
      <c r="S23192" s="275"/>
      <c r="T23192" s="274"/>
      <c r="W23192" s="276"/>
    </row>
    <row r="23193" spans="19:23">
      <c r="S23193" s="275"/>
      <c r="T23193" s="274"/>
      <c r="W23193" s="276"/>
    </row>
    <row r="23194" spans="19:23">
      <c r="S23194" s="275"/>
      <c r="T23194" s="274"/>
      <c r="W23194" s="276"/>
    </row>
    <row r="23195" spans="19:23">
      <c r="S23195" s="275"/>
      <c r="T23195" s="274"/>
      <c r="W23195" s="276"/>
    </row>
    <row r="23196" spans="19:23">
      <c r="S23196" s="275"/>
      <c r="T23196" s="274"/>
      <c r="W23196" s="276"/>
    </row>
    <row r="23197" spans="19:23">
      <c r="S23197" s="275"/>
      <c r="T23197" s="274"/>
      <c r="W23197" s="276"/>
    </row>
    <row r="23198" spans="19:23">
      <c r="S23198" s="275"/>
      <c r="T23198" s="274"/>
      <c r="W23198" s="276"/>
    </row>
    <row r="23199" spans="19:23">
      <c r="S23199" s="275"/>
      <c r="T23199" s="274"/>
      <c r="W23199" s="276"/>
    </row>
    <row r="23200" spans="19:23">
      <c r="S23200" s="275"/>
      <c r="T23200" s="274"/>
      <c r="W23200" s="276"/>
    </row>
    <row r="23201" spans="19:23">
      <c r="S23201" s="275"/>
      <c r="T23201" s="274"/>
      <c r="W23201" s="276"/>
    </row>
    <row r="23202" spans="19:23">
      <c r="S23202" s="275"/>
      <c r="T23202" s="274"/>
      <c r="W23202" s="276"/>
    </row>
    <row r="23203" spans="19:23">
      <c r="S23203" s="275"/>
      <c r="T23203" s="274"/>
      <c r="W23203" s="276"/>
    </row>
    <row r="23204" spans="19:23">
      <c r="S23204" s="275"/>
      <c r="T23204" s="274"/>
      <c r="W23204" s="276"/>
    </row>
    <row r="23205" spans="19:23">
      <c r="S23205" s="275"/>
      <c r="T23205" s="274"/>
      <c r="W23205" s="276"/>
    </row>
    <row r="23206" spans="19:23">
      <c r="S23206" s="275"/>
      <c r="T23206" s="274"/>
      <c r="W23206" s="276"/>
    </row>
    <row r="23207" spans="19:23">
      <c r="S23207" s="275"/>
      <c r="T23207" s="274"/>
      <c r="W23207" s="276"/>
    </row>
    <row r="23208" spans="19:23">
      <c r="S23208" s="275"/>
      <c r="T23208" s="274"/>
      <c r="W23208" s="276"/>
    </row>
    <row r="23209" spans="19:23">
      <c r="S23209" s="275"/>
      <c r="T23209" s="274"/>
      <c r="W23209" s="276"/>
    </row>
    <row r="23210" spans="19:23">
      <c r="S23210" s="275"/>
      <c r="T23210" s="274"/>
      <c r="W23210" s="276"/>
    </row>
    <row r="23211" spans="19:23">
      <c r="S23211" s="275"/>
      <c r="T23211" s="274"/>
      <c r="W23211" s="276"/>
    </row>
    <row r="23212" spans="19:23">
      <c r="S23212" s="275"/>
      <c r="T23212" s="274"/>
      <c r="W23212" s="276"/>
    </row>
    <row r="23213" spans="19:23">
      <c r="S23213" s="275"/>
      <c r="T23213" s="274"/>
      <c r="W23213" s="276"/>
    </row>
    <row r="23214" spans="19:23">
      <c r="S23214" s="275"/>
      <c r="T23214" s="274"/>
      <c r="W23214" s="276"/>
    </row>
    <row r="23215" spans="19:23">
      <c r="S23215" s="275"/>
      <c r="T23215" s="274"/>
      <c r="W23215" s="276"/>
    </row>
    <row r="23216" spans="19:23">
      <c r="S23216" s="275"/>
      <c r="T23216" s="274"/>
      <c r="W23216" s="276"/>
    </row>
    <row r="23217" spans="19:23">
      <c r="S23217" s="275"/>
      <c r="T23217" s="274"/>
      <c r="W23217" s="276"/>
    </row>
    <row r="23218" spans="19:23">
      <c r="S23218" s="275"/>
      <c r="T23218" s="274"/>
      <c r="W23218" s="276"/>
    </row>
    <row r="23219" spans="19:23">
      <c r="S23219" s="275"/>
      <c r="T23219" s="274"/>
      <c r="W23219" s="276"/>
    </row>
    <row r="23220" spans="19:23">
      <c r="S23220" s="275"/>
      <c r="T23220" s="274"/>
      <c r="W23220" s="276"/>
    </row>
    <row r="23221" spans="19:23">
      <c r="S23221" s="275"/>
      <c r="T23221" s="274"/>
      <c r="W23221" s="276"/>
    </row>
    <row r="23222" spans="19:23">
      <c r="S23222" s="275"/>
      <c r="T23222" s="274"/>
      <c r="W23222" s="276"/>
    </row>
    <row r="23223" spans="19:23">
      <c r="S23223" s="275"/>
      <c r="T23223" s="274"/>
      <c r="W23223" s="276"/>
    </row>
    <row r="23224" spans="19:23">
      <c r="S23224" s="275"/>
      <c r="T23224" s="274"/>
      <c r="W23224" s="276"/>
    </row>
    <row r="23225" spans="19:23">
      <c r="S23225" s="275"/>
      <c r="T23225" s="274"/>
      <c r="W23225" s="276"/>
    </row>
    <row r="23226" spans="19:23">
      <c r="S23226" s="275"/>
      <c r="T23226" s="274"/>
      <c r="W23226" s="276"/>
    </row>
    <row r="23227" spans="19:23">
      <c r="S23227" s="275"/>
      <c r="T23227" s="274"/>
      <c r="W23227" s="276"/>
    </row>
    <row r="23228" spans="19:23">
      <c r="S23228" s="275"/>
      <c r="T23228" s="274"/>
      <c r="W23228" s="276"/>
    </row>
    <row r="23229" spans="19:23">
      <c r="S23229" s="275"/>
      <c r="T23229" s="274"/>
      <c r="W23229" s="276"/>
    </row>
    <row r="23230" spans="19:23">
      <c r="S23230" s="275"/>
      <c r="T23230" s="274"/>
      <c r="W23230" s="276"/>
    </row>
    <row r="23231" spans="19:23">
      <c r="S23231" s="275"/>
      <c r="T23231" s="274"/>
      <c r="W23231" s="276"/>
    </row>
    <row r="23232" spans="19:23">
      <c r="S23232" s="275"/>
      <c r="T23232" s="274"/>
      <c r="W23232" s="276"/>
    </row>
    <row r="23233" spans="19:23">
      <c r="S23233" s="275"/>
      <c r="T23233" s="274"/>
      <c r="W23233" s="276"/>
    </row>
    <row r="23234" spans="19:23">
      <c r="S23234" s="275"/>
      <c r="T23234" s="274"/>
      <c r="W23234" s="276"/>
    </row>
    <row r="23235" spans="19:23">
      <c r="S23235" s="275"/>
      <c r="T23235" s="274"/>
      <c r="W23235" s="276"/>
    </row>
    <row r="23236" spans="19:23">
      <c r="S23236" s="275"/>
      <c r="T23236" s="274"/>
      <c r="W23236" s="276"/>
    </row>
    <row r="23237" spans="19:23">
      <c r="S23237" s="275"/>
      <c r="T23237" s="274"/>
      <c r="W23237" s="276"/>
    </row>
    <row r="23238" spans="19:23">
      <c r="S23238" s="275"/>
      <c r="T23238" s="274"/>
      <c r="W23238" s="276"/>
    </row>
    <row r="23239" spans="19:23">
      <c r="S23239" s="275"/>
      <c r="T23239" s="274"/>
      <c r="W23239" s="276"/>
    </row>
    <row r="23240" spans="19:23">
      <c r="S23240" s="275"/>
      <c r="T23240" s="274"/>
      <c r="W23240" s="276"/>
    </row>
    <row r="23241" spans="19:23">
      <c r="S23241" s="275"/>
      <c r="T23241" s="274"/>
      <c r="W23241" s="276"/>
    </row>
    <row r="23242" spans="19:23">
      <c r="S23242" s="275"/>
      <c r="T23242" s="274"/>
      <c r="W23242" s="276"/>
    </row>
    <row r="23243" spans="19:23">
      <c r="S23243" s="275"/>
      <c r="T23243" s="274"/>
      <c r="W23243" s="276"/>
    </row>
    <row r="23244" spans="19:23">
      <c r="S23244" s="275"/>
      <c r="T23244" s="274"/>
      <c r="W23244" s="276"/>
    </row>
    <row r="23245" spans="19:23">
      <c r="S23245" s="275"/>
      <c r="T23245" s="274"/>
      <c r="W23245" s="276"/>
    </row>
    <row r="23246" spans="19:23">
      <c r="S23246" s="275"/>
      <c r="T23246" s="274"/>
      <c r="W23246" s="276"/>
    </row>
    <row r="23247" spans="19:23">
      <c r="S23247" s="275"/>
      <c r="T23247" s="274"/>
      <c r="W23247" s="276"/>
    </row>
    <row r="23248" spans="19:23">
      <c r="S23248" s="275"/>
      <c r="T23248" s="274"/>
      <c r="W23248" s="276"/>
    </row>
    <row r="23249" spans="19:23">
      <c r="S23249" s="275"/>
      <c r="T23249" s="274"/>
      <c r="W23249" s="276"/>
    </row>
    <row r="23250" spans="19:23">
      <c r="S23250" s="275"/>
      <c r="T23250" s="274"/>
      <c r="W23250" s="276"/>
    </row>
    <row r="23251" spans="19:23">
      <c r="S23251" s="275"/>
      <c r="T23251" s="274"/>
      <c r="W23251" s="276"/>
    </row>
    <row r="23252" spans="19:23">
      <c r="S23252" s="275"/>
      <c r="T23252" s="274"/>
      <c r="W23252" s="276"/>
    </row>
    <row r="23253" spans="19:23">
      <c r="S23253" s="275"/>
      <c r="T23253" s="274"/>
      <c r="W23253" s="276"/>
    </row>
    <row r="23254" spans="19:23">
      <c r="S23254" s="275"/>
      <c r="T23254" s="274"/>
      <c r="W23254" s="276"/>
    </row>
    <row r="23255" spans="19:23">
      <c r="S23255" s="275"/>
      <c r="T23255" s="274"/>
      <c r="W23255" s="276"/>
    </row>
    <row r="23256" spans="19:23">
      <c r="S23256" s="275"/>
      <c r="T23256" s="274"/>
      <c r="W23256" s="276"/>
    </row>
    <row r="23257" spans="19:23">
      <c r="S23257" s="275"/>
      <c r="T23257" s="274"/>
      <c r="W23257" s="276"/>
    </row>
    <row r="23258" spans="19:23">
      <c r="S23258" s="275"/>
      <c r="T23258" s="274"/>
      <c r="W23258" s="276"/>
    </row>
    <row r="23259" spans="19:23">
      <c r="S23259" s="275"/>
      <c r="T23259" s="274"/>
      <c r="W23259" s="276"/>
    </row>
    <row r="23260" spans="19:23">
      <c r="S23260" s="275"/>
      <c r="T23260" s="274"/>
      <c r="W23260" s="276"/>
    </row>
    <row r="23261" spans="19:23">
      <c r="S23261" s="275"/>
      <c r="T23261" s="274"/>
      <c r="W23261" s="276"/>
    </row>
    <row r="23262" spans="19:23">
      <c r="S23262" s="275"/>
      <c r="T23262" s="274"/>
      <c r="W23262" s="276"/>
    </row>
    <row r="23263" spans="19:23">
      <c r="S23263" s="275"/>
      <c r="T23263" s="274"/>
      <c r="W23263" s="276"/>
    </row>
    <row r="23264" spans="19:23">
      <c r="S23264" s="275"/>
      <c r="T23264" s="274"/>
      <c r="W23264" s="276"/>
    </row>
    <row r="23265" spans="19:23">
      <c r="S23265" s="275"/>
      <c r="T23265" s="274"/>
      <c r="W23265" s="276"/>
    </row>
    <row r="23266" spans="19:23">
      <c r="S23266" s="275"/>
      <c r="T23266" s="274"/>
      <c r="W23266" s="276"/>
    </row>
    <row r="23267" spans="19:23">
      <c r="S23267" s="275"/>
      <c r="T23267" s="274"/>
      <c r="W23267" s="276"/>
    </row>
    <row r="23268" spans="19:23">
      <c r="S23268" s="275"/>
      <c r="T23268" s="274"/>
      <c r="W23268" s="276"/>
    </row>
    <row r="23269" spans="19:23">
      <c r="S23269" s="275"/>
      <c r="T23269" s="274"/>
      <c r="W23269" s="276"/>
    </row>
    <row r="23270" spans="19:23">
      <c r="S23270" s="275"/>
      <c r="T23270" s="274"/>
      <c r="W23270" s="276"/>
    </row>
    <row r="23271" spans="19:23">
      <c r="S23271" s="275"/>
      <c r="T23271" s="274"/>
      <c r="W23271" s="276"/>
    </row>
    <row r="23272" spans="19:23">
      <c r="S23272" s="275"/>
      <c r="T23272" s="274"/>
      <c r="W23272" s="276"/>
    </row>
    <row r="23273" spans="19:23">
      <c r="S23273" s="275"/>
      <c r="T23273" s="274"/>
      <c r="W23273" s="276"/>
    </row>
    <row r="23274" spans="19:23">
      <c r="S23274" s="275"/>
      <c r="T23274" s="274"/>
      <c r="W23274" s="276"/>
    </row>
    <row r="23275" spans="19:23">
      <c r="S23275" s="275"/>
      <c r="T23275" s="274"/>
      <c r="W23275" s="276"/>
    </row>
    <row r="23276" spans="19:23">
      <c r="S23276" s="275"/>
      <c r="T23276" s="274"/>
      <c r="W23276" s="276"/>
    </row>
    <row r="23277" spans="19:23">
      <c r="S23277" s="275"/>
      <c r="T23277" s="274"/>
      <c r="W23277" s="276"/>
    </row>
    <row r="23278" spans="19:23">
      <c r="S23278" s="275"/>
      <c r="T23278" s="274"/>
      <c r="W23278" s="276"/>
    </row>
    <row r="23279" spans="19:23">
      <c r="S23279" s="275"/>
      <c r="T23279" s="274"/>
      <c r="W23279" s="276"/>
    </row>
    <row r="23280" spans="19:23">
      <c r="S23280" s="275"/>
      <c r="T23280" s="274"/>
      <c r="W23280" s="276"/>
    </row>
    <row r="23281" spans="19:23">
      <c r="S23281" s="275"/>
      <c r="T23281" s="274"/>
      <c r="W23281" s="276"/>
    </row>
    <row r="23282" spans="19:23">
      <c r="S23282" s="275"/>
      <c r="T23282" s="274"/>
      <c r="W23282" s="276"/>
    </row>
    <row r="23283" spans="19:23">
      <c r="S23283" s="275"/>
      <c r="T23283" s="274"/>
      <c r="W23283" s="276"/>
    </row>
    <row r="23284" spans="19:23">
      <c r="S23284" s="275"/>
      <c r="T23284" s="274"/>
      <c r="W23284" s="276"/>
    </row>
    <row r="23285" spans="19:23">
      <c r="S23285" s="275"/>
      <c r="T23285" s="274"/>
      <c r="W23285" s="276"/>
    </row>
    <row r="23286" spans="19:23">
      <c r="S23286" s="275"/>
      <c r="T23286" s="274"/>
      <c r="W23286" s="276"/>
    </row>
    <row r="23287" spans="19:23">
      <c r="S23287" s="275"/>
      <c r="T23287" s="274"/>
      <c r="W23287" s="276"/>
    </row>
    <row r="23288" spans="19:23">
      <c r="S23288" s="275"/>
      <c r="T23288" s="274"/>
      <c r="W23288" s="276"/>
    </row>
    <row r="23289" spans="19:23">
      <c r="S23289" s="275"/>
      <c r="T23289" s="274"/>
      <c r="W23289" s="276"/>
    </row>
    <row r="23290" spans="19:23">
      <c r="S23290" s="275"/>
      <c r="T23290" s="274"/>
      <c r="W23290" s="276"/>
    </row>
    <row r="23291" spans="19:23">
      <c r="S23291" s="275"/>
      <c r="T23291" s="274"/>
      <c r="W23291" s="276"/>
    </row>
    <row r="23292" spans="19:23">
      <c r="S23292" s="275"/>
      <c r="T23292" s="274"/>
      <c r="W23292" s="276"/>
    </row>
    <row r="23293" spans="19:23">
      <c r="S23293" s="275"/>
      <c r="T23293" s="274"/>
      <c r="W23293" s="276"/>
    </row>
    <row r="23294" spans="19:23">
      <c r="S23294" s="275"/>
      <c r="T23294" s="274"/>
      <c r="W23294" s="276"/>
    </row>
    <row r="23295" spans="19:23">
      <c r="S23295" s="275"/>
      <c r="T23295" s="274"/>
      <c r="W23295" s="276"/>
    </row>
    <row r="23296" spans="19:23">
      <c r="S23296" s="275"/>
      <c r="T23296" s="274"/>
      <c r="W23296" s="276"/>
    </row>
    <row r="23297" spans="19:23">
      <c r="S23297" s="275"/>
      <c r="T23297" s="274"/>
      <c r="W23297" s="276"/>
    </row>
    <row r="23298" spans="19:23">
      <c r="S23298" s="275"/>
      <c r="T23298" s="274"/>
      <c r="W23298" s="276"/>
    </row>
    <row r="23299" spans="19:23">
      <c r="S23299" s="275"/>
      <c r="T23299" s="274"/>
      <c r="W23299" s="276"/>
    </row>
    <row r="23300" spans="19:23">
      <c r="S23300" s="275"/>
      <c r="T23300" s="274"/>
      <c r="W23300" s="276"/>
    </row>
    <row r="23301" spans="19:23">
      <c r="S23301" s="275"/>
      <c r="T23301" s="274"/>
      <c r="W23301" s="276"/>
    </row>
    <row r="23302" spans="19:23">
      <c r="S23302" s="275"/>
      <c r="T23302" s="274"/>
      <c r="W23302" s="276"/>
    </row>
    <row r="23303" spans="19:23">
      <c r="S23303" s="275"/>
      <c r="T23303" s="274"/>
      <c r="W23303" s="276"/>
    </row>
    <row r="23304" spans="19:23">
      <c r="S23304" s="275"/>
      <c r="T23304" s="274"/>
      <c r="W23304" s="276"/>
    </row>
    <row r="23305" spans="19:23">
      <c r="S23305" s="275"/>
      <c r="T23305" s="274"/>
      <c r="W23305" s="276"/>
    </row>
    <row r="23306" spans="19:23">
      <c r="S23306" s="275"/>
      <c r="T23306" s="274"/>
      <c r="W23306" s="276"/>
    </row>
    <row r="23307" spans="19:23">
      <c r="S23307" s="275"/>
      <c r="T23307" s="274"/>
      <c r="W23307" s="276"/>
    </row>
    <row r="23308" spans="19:23">
      <c r="S23308" s="275"/>
      <c r="T23308" s="274"/>
      <c r="W23308" s="276"/>
    </row>
    <row r="23309" spans="19:23">
      <c r="S23309" s="275"/>
      <c r="T23309" s="274"/>
      <c r="W23309" s="276"/>
    </row>
    <row r="23310" spans="19:23">
      <c r="S23310" s="275"/>
      <c r="T23310" s="274"/>
      <c r="W23310" s="276"/>
    </row>
    <row r="23311" spans="19:23">
      <c r="S23311" s="275"/>
      <c r="T23311" s="274"/>
      <c r="W23311" s="276"/>
    </row>
    <row r="23312" spans="19:23">
      <c r="S23312" s="275"/>
      <c r="T23312" s="274"/>
      <c r="W23312" s="276"/>
    </row>
    <row r="23313" spans="19:23">
      <c r="S23313" s="275"/>
      <c r="T23313" s="274"/>
      <c r="W23313" s="276"/>
    </row>
    <row r="23314" spans="19:23">
      <c r="S23314" s="275"/>
      <c r="T23314" s="274"/>
      <c r="W23314" s="276"/>
    </row>
    <row r="23315" spans="19:23">
      <c r="S23315" s="275"/>
      <c r="T23315" s="274"/>
      <c r="W23315" s="276"/>
    </row>
    <row r="23316" spans="19:23">
      <c r="S23316" s="275"/>
      <c r="T23316" s="274"/>
      <c r="W23316" s="276"/>
    </row>
    <row r="23317" spans="19:23">
      <c r="S23317" s="275"/>
      <c r="T23317" s="274"/>
      <c r="W23317" s="276"/>
    </row>
    <row r="23318" spans="19:23">
      <c r="S23318" s="275"/>
      <c r="T23318" s="274"/>
      <c r="W23318" s="276"/>
    </row>
    <row r="23319" spans="19:23">
      <c r="S23319" s="275"/>
      <c r="T23319" s="274"/>
      <c r="W23319" s="276"/>
    </row>
    <row r="23320" spans="19:23">
      <c r="S23320" s="275"/>
      <c r="T23320" s="274"/>
      <c r="W23320" s="276"/>
    </row>
    <row r="23321" spans="19:23">
      <c r="S23321" s="275"/>
      <c r="T23321" s="274"/>
      <c r="W23321" s="276"/>
    </row>
    <row r="23322" spans="19:23">
      <c r="S23322" s="275"/>
      <c r="T23322" s="274"/>
      <c r="W23322" s="276"/>
    </row>
    <row r="23323" spans="19:23">
      <c r="S23323" s="275"/>
      <c r="T23323" s="274"/>
      <c r="W23323" s="276"/>
    </row>
    <row r="23324" spans="19:23">
      <c r="S23324" s="275"/>
      <c r="T23324" s="274"/>
      <c r="W23324" s="276"/>
    </row>
    <row r="23325" spans="19:23">
      <c r="S23325" s="275"/>
      <c r="T23325" s="274"/>
      <c r="W23325" s="276"/>
    </row>
    <row r="23326" spans="19:23">
      <c r="S23326" s="275"/>
      <c r="T23326" s="274"/>
      <c r="W23326" s="276"/>
    </row>
    <row r="23327" spans="19:23">
      <c r="S23327" s="275"/>
      <c r="T23327" s="274"/>
      <c r="W23327" s="276"/>
    </row>
    <row r="23328" spans="19:23">
      <c r="S23328" s="275"/>
      <c r="T23328" s="274"/>
      <c r="W23328" s="276"/>
    </row>
    <row r="23329" spans="19:23">
      <c r="S23329" s="275"/>
      <c r="T23329" s="274"/>
      <c r="W23329" s="276"/>
    </row>
    <row r="23330" spans="19:23">
      <c r="S23330" s="275"/>
      <c r="T23330" s="274"/>
      <c r="W23330" s="276"/>
    </row>
    <row r="23331" spans="19:23">
      <c r="S23331" s="275"/>
      <c r="T23331" s="274"/>
      <c r="W23331" s="276"/>
    </row>
    <row r="23332" spans="19:23">
      <c r="S23332" s="275"/>
      <c r="T23332" s="274"/>
      <c r="W23332" s="276"/>
    </row>
    <row r="23333" spans="19:23">
      <c r="S23333" s="275"/>
      <c r="T23333" s="274"/>
      <c r="W23333" s="276"/>
    </row>
    <row r="23334" spans="19:23">
      <c r="S23334" s="275"/>
      <c r="T23334" s="274"/>
      <c r="W23334" s="276"/>
    </row>
    <row r="23335" spans="19:23">
      <c r="S23335" s="275"/>
      <c r="T23335" s="274"/>
      <c r="W23335" s="276"/>
    </row>
    <row r="23336" spans="19:23">
      <c r="S23336" s="275"/>
      <c r="T23336" s="274"/>
      <c r="W23336" s="276"/>
    </row>
    <row r="23337" spans="19:23">
      <c r="S23337" s="275"/>
      <c r="T23337" s="274"/>
      <c r="W23337" s="276"/>
    </row>
    <row r="23338" spans="19:23">
      <c r="S23338" s="275"/>
      <c r="T23338" s="274"/>
      <c r="W23338" s="276"/>
    </row>
    <row r="23339" spans="19:23">
      <c r="S23339" s="275"/>
      <c r="T23339" s="274"/>
      <c r="W23339" s="276"/>
    </row>
    <row r="23340" spans="19:23">
      <c r="S23340" s="275"/>
      <c r="T23340" s="274"/>
      <c r="W23340" s="276"/>
    </row>
    <row r="23341" spans="19:23">
      <c r="S23341" s="275"/>
      <c r="T23341" s="274"/>
      <c r="W23341" s="276"/>
    </row>
    <row r="23342" spans="19:23">
      <c r="S23342" s="275"/>
      <c r="T23342" s="274"/>
      <c r="W23342" s="276"/>
    </row>
    <row r="23343" spans="19:23">
      <c r="S23343" s="275"/>
      <c r="T23343" s="274"/>
      <c r="W23343" s="276"/>
    </row>
    <row r="23344" spans="19:23">
      <c r="S23344" s="275"/>
      <c r="T23344" s="274"/>
      <c r="W23344" s="276"/>
    </row>
    <row r="23345" spans="19:23">
      <c r="S23345" s="275"/>
      <c r="T23345" s="274"/>
      <c r="W23345" s="276"/>
    </row>
    <row r="23346" spans="19:23">
      <c r="S23346" s="275"/>
      <c r="T23346" s="274"/>
      <c r="W23346" s="276"/>
    </row>
    <row r="23347" spans="19:23">
      <c r="S23347" s="275"/>
      <c r="T23347" s="274"/>
      <c r="W23347" s="276"/>
    </row>
    <row r="23348" spans="19:23">
      <c r="S23348" s="275"/>
      <c r="T23348" s="274"/>
      <c r="W23348" s="276"/>
    </row>
    <row r="23349" spans="19:23">
      <c r="S23349" s="275"/>
      <c r="T23349" s="274"/>
      <c r="W23349" s="276"/>
    </row>
    <row r="23350" spans="19:23">
      <c r="S23350" s="275"/>
      <c r="T23350" s="274"/>
      <c r="W23350" s="276"/>
    </row>
    <row r="23351" spans="19:23">
      <c r="S23351" s="275"/>
      <c r="T23351" s="274"/>
      <c r="W23351" s="276"/>
    </row>
    <row r="23352" spans="19:23">
      <c r="S23352" s="275"/>
      <c r="T23352" s="274"/>
      <c r="W23352" s="276"/>
    </row>
    <row r="23353" spans="19:23">
      <c r="S23353" s="275"/>
      <c r="T23353" s="274"/>
      <c r="W23353" s="276"/>
    </row>
    <row r="23354" spans="19:23">
      <c r="S23354" s="275"/>
      <c r="T23354" s="274"/>
      <c r="W23354" s="276"/>
    </row>
    <row r="23355" spans="19:23">
      <c r="S23355" s="275"/>
      <c r="T23355" s="274"/>
      <c r="W23355" s="276"/>
    </row>
    <row r="23356" spans="19:23">
      <c r="S23356" s="275"/>
      <c r="T23356" s="274"/>
      <c r="W23356" s="276"/>
    </row>
    <row r="23357" spans="19:23">
      <c r="S23357" s="275"/>
      <c r="T23357" s="274"/>
      <c r="W23357" s="276"/>
    </row>
    <row r="23358" spans="19:23">
      <c r="S23358" s="275"/>
      <c r="T23358" s="274"/>
      <c r="W23358" s="276"/>
    </row>
    <row r="23359" spans="19:23">
      <c r="S23359" s="275"/>
      <c r="T23359" s="274"/>
      <c r="W23359" s="276"/>
    </row>
    <row r="23360" spans="19:23">
      <c r="S23360" s="275"/>
      <c r="T23360" s="274"/>
      <c r="W23360" s="276"/>
    </row>
    <row r="23361" spans="19:23">
      <c r="S23361" s="275"/>
      <c r="T23361" s="274"/>
      <c r="W23361" s="276"/>
    </row>
    <row r="23362" spans="19:23">
      <c r="S23362" s="275"/>
      <c r="T23362" s="274"/>
      <c r="W23362" s="276"/>
    </row>
    <row r="23363" spans="19:23">
      <c r="S23363" s="275"/>
      <c r="T23363" s="274"/>
      <c r="W23363" s="276"/>
    </row>
    <row r="23364" spans="19:23">
      <c r="S23364" s="275"/>
      <c r="T23364" s="274"/>
      <c r="W23364" s="276"/>
    </row>
    <row r="23365" spans="19:23">
      <c r="S23365" s="275"/>
      <c r="T23365" s="274"/>
      <c r="W23365" s="276"/>
    </row>
    <row r="23366" spans="19:23">
      <c r="S23366" s="275"/>
      <c r="T23366" s="274"/>
      <c r="W23366" s="276"/>
    </row>
    <row r="23367" spans="19:23">
      <c r="S23367" s="275"/>
      <c r="T23367" s="274"/>
      <c r="W23367" s="276"/>
    </row>
    <row r="23368" spans="19:23">
      <c r="S23368" s="275"/>
      <c r="T23368" s="274"/>
      <c r="W23368" s="276"/>
    </row>
    <row r="23369" spans="19:23">
      <c r="S23369" s="275"/>
      <c r="T23369" s="274"/>
      <c r="W23369" s="276"/>
    </row>
    <row r="23370" spans="19:23">
      <c r="S23370" s="275"/>
      <c r="T23370" s="274"/>
      <c r="W23370" s="276"/>
    </row>
    <row r="23371" spans="19:23">
      <c r="S23371" s="275"/>
      <c r="T23371" s="274"/>
      <c r="W23371" s="276"/>
    </row>
    <row r="23372" spans="19:23">
      <c r="S23372" s="275"/>
      <c r="T23372" s="274"/>
      <c r="W23372" s="276"/>
    </row>
    <row r="23373" spans="19:23">
      <c r="S23373" s="275"/>
      <c r="T23373" s="274"/>
      <c r="W23373" s="276"/>
    </row>
    <row r="23374" spans="19:23">
      <c r="S23374" s="275"/>
      <c r="T23374" s="274"/>
      <c r="W23374" s="276"/>
    </row>
    <row r="23375" spans="19:23">
      <c r="S23375" s="275"/>
      <c r="T23375" s="274"/>
      <c r="W23375" s="276"/>
    </row>
    <row r="23376" spans="19:23">
      <c r="S23376" s="275"/>
      <c r="T23376" s="274"/>
      <c r="W23376" s="276"/>
    </row>
    <row r="23377" spans="19:23">
      <c r="S23377" s="275"/>
      <c r="T23377" s="274"/>
      <c r="W23377" s="276"/>
    </row>
    <row r="23378" spans="19:23">
      <c r="S23378" s="275"/>
      <c r="T23378" s="274"/>
      <c r="W23378" s="276"/>
    </row>
    <row r="23379" spans="19:23">
      <c r="S23379" s="275"/>
      <c r="T23379" s="274"/>
      <c r="W23379" s="276"/>
    </row>
    <row r="23380" spans="19:23">
      <c r="S23380" s="275"/>
      <c r="T23380" s="274"/>
      <c r="W23380" s="276"/>
    </row>
    <row r="23381" spans="19:23">
      <c r="S23381" s="275"/>
      <c r="T23381" s="274"/>
      <c r="W23381" s="276"/>
    </row>
    <row r="23382" spans="19:23">
      <c r="S23382" s="275"/>
      <c r="T23382" s="274"/>
      <c r="W23382" s="276"/>
    </row>
    <row r="23383" spans="19:23">
      <c r="S23383" s="275"/>
      <c r="T23383" s="274"/>
      <c r="W23383" s="276"/>
    </row>
    <row r="23384" spans="19:23">
      <c r="S23384" s="275"/>
      <c r="T23384" s="274"/>
      <c r="W23384" s="276"/>
    </row>
    <row r="23385" spans="19:23">
      <c r="S23385" s="275"/>
      <c r="T23385" s="274"/>
      <c r="W23385" s="276"/>
    </row>
    <row r="23386" spans="19:23">
      <c r="S23386" s="275"/>
      <c r="T23386" s="274"/>
      <c r="W23386" s="276"/>
    </row>
    <row r="23387" spans="19:23">
      <c r="S23387" s="275"/>
      <c r="T23387" s="274"/>
      <c r="W23387" s="276"/>
    </row>
    <row r="23388" spans="19:23">
      <c r="S23388" s="275"/>
      <c r="T23388" s="274"/>
      <c r="W23388" s="276"/>
    </row>
    <row r="23389" spans="19:23">
      <c r="S23389" s="275"/>
      <c r="T23389" s="274"/>
      <c r="W23389" s="276"/>
    </row>
    <row r="23390" spans="19:23">
      <c r="S23390" s="275"/>
      <c r="T23390" s="274"/>
      <c r="W23390" s="276"/>
    </row>
    <row r="23391" spans="19:23">
      <c r="S23391" s="275"/>
      <c r="T23391" s="274"/>
      <c r="W23391" s="276"/>
    </row>
    <row r="23392" spans="19:23">
      <c r="S23392" s="275"/>
      <c r="T23392" s="274"/>
      <c r="W23392" s="276"/>
    </row>
    <row r="23393" spans="19:23">
      <c r="S23393" s="275"/>
      <c r="T23393" s="274"/>
      <c r="W23393" s="276"/>
    </row>
    <row r="23394" spans="19:23">
      <c r="S23394" s="275"/>
      <c r="T23394" s="274"/>
      <c r="W23394" s="276"/>
    </row>
    <row r="23395" spans="19:23">
      <c r="S23395" s="275"/>
      <c r="T23395" s="274"/>
      <c r="W23395" s="276"/>
    </row>
    <row r="23396" spans="19:23">
      <c r="S23396" s="275"/>
      <c r="T23396" s="274"/>
      <c r="W23396" s="276"/>
    </row>
    <row r="23397" spans="19:23">
      <c r="S23397" s="275"/>
      <c r="T23397" s="274"/>
      <c r="W23397" s="276"/>
    </row>
    <row r="23398" spans="19:23">
      <c r="S23398" s="275"/>
      <c r="T23398" s="274"/>
      <c r="W23398" s="276"/>
    </row>
    <row r="23399" spans="19:23">
      <c r="S23399" s="275"/>
      <c r="T23399" s="274"/>
      <c r="W23399" s="276"/>
    </row>
    <row r="23400" spans="19:23">
      <c r="S23400" s="275"/>
      <c r="T23400" s="274"/>
      <c r="W23400" s="276"/>
    </row>
    <row r="23401" spans="19:23">
      <c r="S23401" s="275"/>
      <c r="T23401" s="274"/>
      <c r="W23401" s="276"/>
    </row>
    <row r="23402" spans="19:23">
      <c r="S23402" s="275"/>
      <c r="T23402" s="274"/>
      <c r="W23402" s="276"/>
    </row>
    <row r="23403" spans="19:23">
      <c r="S23403" s="275"/>
      <c r="T23403" s="274"/>
      <c r="W23403" s="276"/>
    </row>
    <row r="23404" spans="19:23">
      <c r="S23404" s="275"/>
      <c r="T23404" s="274"/>
      <c r="W23404" s="276"/>
    </row>
    <row r="23405" spans="19:23">
      <c r="S23405" s="275"/>
      <c r="T23405" s="274"/>
      <c r="W23405" s="276"/>
    </row>
    <row r="23406" spans="19:23">
      <c r="S23406" s="275"/>
      <c r="T23406" s="274"/>
      <c r="W23406" s="276"/>
    </row>
    <row r="23407" spans="19:23">
      <c r="S23407" s="275"/>
      <c r="T23407" s="274"/>
      <c r="W23407" s="276"/>
    </row>
    <row r="23408" spans="19:23">
      <c r="S23408" s="275"/>
      <c r="T23408" s="274"/>
      <c r="W23408" s="276"/>
    </row>
    <row r="23409" spans="19:23">
      <c r="S23409" s="275"/>
      <c r="T23409" s="274"/>
      <c r="W23409" s="276"/>
    </row>
    <row r="23410" spans="19:23">
      <c r="S23410" s="275"/>
      <c r="T23410" s="274"/>
      <c r="W23410" s="276"/>
    </row>
    <row r="23411" spans="19:23">
      <c r="S23411" s="275"/>
      <c r="T23411" s="274"/>
      <c r="W23411" s="276"/>
    </row>
    <row r="23412" spans="19:23">
      <c r="S23412" s="275"/>
      <c r="T23412" s="274"/>
      <c r="W23412" s="276"/>
    </row>
    <row r="23413" spans="19:23">
      <c r="S23413" s="275"/>
      <c r="T23413" s="274"/>
      <c r="W23413" s="276"/>
    </row>
    <row r="23414" spans="19:23">
      <c r="S23414" s="275"/>
      <c r="T23414" s="274"/>
      <c r="W23414" s="276"/>
    </row>
    <row r="23415" spans="19:23">
      <c r="S23415" s="275"/>
      <c r="T23415" s="274"/>
      <c r="W23415" s="276"/>
    </row>
    <row r="23416" spans="19:23">
      <c r="S23416" s="275"/>
      <c r="T23416" s="274"/>
      <c r="W23416" s="276"/>
    </row>
    <row r="23417" spans="19:23">
      <c r="S23417" s="275"/>
      <c r="T23417" s="274"/>
      <c r="W23417" s="276"/>
    </row>
    <row r="23418" spans="19:23">
      <c r="S23418" s="275"/>
      <c r="T23418" s="274"/>
      <c r="W23418" s="276"/>
    </row>
    <row r="23419" spans="19:23">
      <c r="S23419" s="275"/>
      <c r="T23419" s="274"/>
      <c r="W23419" s="276"/>
    </row>
    <row r="23420" spans="19:23">
      <c r="S23420" s="275"/>
      <c r="T23420" s="274"/>
      <c r="W23420" s="276"/>
    </row>
    <row r="23421" spans="19:23">
      <c r="S23421" s="275"/>
      <c r="T23421" s="274"/>
      <c r="W23421" s="276"/>
    </row>
    <row r="23422" spans="19:23">
      <c r="S23422" s="275"/>
      <c r="T23422" s="274"/>
      <c r="W23422" s="276"/>
    </row>
    <row r="23423" spans="19:23">
      <c r="S23423" s="275"/>
      <c r="T23423" s="274"/>
      <c r="W23423" s="276"/>
    </row>
    <row r="23424" spans="19:23">
      <c r="S23424" s="275"/>
      <c r="T23424" s="274"/>
      <c r="W23424" s="276"/>
    </row>
    <row r="23425" spans="19:23">
      <c r="S23425" s="275"/>
      <c r="T23425" s="274"/>
      <c r="W23425" s="276"/>
    </row>
    <row r="23426" spans="19:23">
      <c r="S23426" s="275"/>
      <c r="T23426" s="274"/>
      <c r="W23426" s="276"/>
    </row>
    <row r="23427" spans="19:23">
      <c r="S23427" s="275"/>
      <c r="T23427" s="274"/>
      <c r="W23427" s="276"/>
    </row>
    <row r="23428" spans="19:23">
      <c r="S23428" s="275"/>
      <c r="T23428" s="274"/>
      <c r="W23428" s="276"/>
    </row>
    <row r="23429" spans="19:23">
      <c r="S23429" s="275"/>
      <c r="T23429" s="274"/>
      <c r="W23429" s="276"/>
    </row>
    <row r="23430" spans="19:23">
      <c r="S23430" s="275"/>
      <c r="T23430" s="274"/>
      <c r="W23430" s="276"/>
    </row>
    <row r="23431" spans="19:23">
      <c r="S23431" s="275"/>
      <c r="T23431" s="274"/>
      <c r="W23431" s="276"/>
    </row>
    <row r="23432" spans="19:23">
      <c r="S23432" s="275"/>
      <c r="T23432" s="274"/>
      <c r="W23432" s="276"/>
    </row>
    <row r="23433" spans="19:23">
      <c r="S23433" s="275"/>
      <c r="T23433" s="274"/>
      <c r="W23433" s="276"/>
    </row>
    <row r="23434" spans="19:23">
      <c r="S23434" s="275"/>
      <c r="T23434" s="274"/>
      <c r="W23434" s="276"/>
    </row>
    <row r="23435" spans="19:23">
      <c r="S23435" s="275"/>
      <c r="T23435" s="274"/>
      <c r="W23435" s="276"/>
    </row>
    <row r="23436" spans="19:23">
      <c r="S23436" s="275"/>
      <c r="T23436" s="274"/>
      <c r="W23436" s="276"/>
    </row>
    <row r="23437" spans="19:23">
      <c r="S23437" s="275"/>
      <c r="T23437" s="274"/>
      <c r="W23437" s="276"/>
    </row>
    <row r="23438" spans="19:23">
      <c r="S23438" s="275"/>
      <c r="T23438" s="274"/>
      <c r="W23438" s="276"/>
    </row>
    <row r="23439" spans="19:23">
      <c r="S23439" s="275"/>
      <c r="T23439" s="274"/>
      <c r="W23439" s="276"/>
    </row>
    <row r="23440" spans="19:23">
      <c r="S23440" s="275"/>
      <c r="T23440" s="274"/>
      <c r="W23440" s="276"/>
    </row>
    <row r="23441" spans="19:23">
      <c r="S23441" s="275"/>
      <c r="T23441" s="274"/>
      <c r="W23441" s="276"/>
    </row>
    <row r="23442" spans="19:23">
      <c r="S23442" s="275"/>
      <c r="T23442" s="274"/>
      <c r="W23442" s="276"/>
    </row>
    <row r="23443" spans="19:23">
      <c r="S23443" s="275"/>
      <c r="T23443" s="274"/>
      <c r="W23443" s="276"/>
    </row>
    <row r="23444" spans="19:23">
      <c r="S23444" s="275"/>
      <c r="T23444" s="274"/>
      <c r="W23444" s="276"/>
    </row>
    <row r="23445" spans="19:23">
      <c r="S23445" s="275"/>
      <c r="T23445" s="274"/>
      <c r="W23445" s="276"/>
    </row>
    <row r="23446" spans="19:23">
      <c r="S23446" s="275"/>
      <c r="T23446" s="274"/>
      <c r="W23446" s="276"/>
    </row>
    <row r="23447" spans="19:23">
      <c r="S23447" s="275"/>
      <c r="T23447" s="274"/>
      <c r="W23447" s="276"/>
    </row>
    <row r="23448" spans="19:23">
      <c r="S23448" s="275"/>
      <c r="T23448" s="274"/>
      <c r="W23448" s="276"/>
    </row>
    <row r="23449" spans="19:23">
      <c r="S23449" s="275"/>
      <c r="T23449" s="274"/>
      <c r="W23449" s="276"/>
    </row>
    <row r="23450" spans="19:23">
      <c r="S23450" s="275"/>
      <c r="T23450" s="274"/>
      <c r="W23450" s="276"/>
    </row>
    <row r="23451" spans="19:23">
      <c r="S23451" s="275"/>
      <c r="T23451" s="274"/>
      <c r="W23451" s="276"/>
    </row>
    <row r="23452" spans="19:23">
      <c r="S23452" s="275"/>
      <c r="T23452" s="274"/>
      <c r="W23452" s="276"/>
    </row>
    <row r="23453" spans="19:23">
      <c r="S23453" s="275"/>
      <c r="T23453" s="274"/>
      <c r="W23453" s="276"/>
    </row>
    <row r="23454" spans="19:23">
      <c r="S23454" s="275"/>
      <c r="T23454" s="274"/>
      <c r="W23454" s="276"/>
    </row>
    <row r="23455" spans="19:23">
      <c r="S23455" s="275"/>
      <c r="T23455" s="274"/>
      <c r="W23455" s="276"/>
    </row>
    <row r="23456" spans="19:23">
      <c r="S23456" s="275"/>
      <c r="T23456" s="274"/>
      <c r="W23456" s="276"/>
    </row>
    <row r="23457" spans="19:23">
      <c r="S23457" s="275"/>
      <c r="T23457" s="274"/>
      <c r="W23457" s="276"/>
    </row>
    <row r="23458" spans="19:23">
      <c r="S23458" s="275"/>
      <c r="T23458" s="274"/>
      <c r="W23458" s="276"/>
    </row>
    <row r="23459" spans="19:23">
      <c r="S23459" s="275"/>
      <c r="T23459" s="274"/>
      <c r="W23459" s="276"/>
    </row>
    <row r="23460" spans="19:23">
      <c r="S23460" s="275"/>
      <c r="T23460" s="274"/>
      <c r="W23460" s="276"/>
    </row>
    <row r="23461" spans="19:23">
      <c r="S23461" s="275"/>
      <c r="T23461" s="274"/>
      <c r="W23461" s="276"/>
    </row>
    <row r="23462" spans="19:23">
      <c r="S23462" s="275"/>
      <c r="T23462" s="274"/>
      <c r="W23462" s="276"/>
    </row>
    <row r="23463" spans="19:23">
      <c r="S23463" s="275"/>
      <c r="T23463" s="274"/>
      <c r="W23463" s="276"/>
    </row>
    <row r="23464" spans="19:23">
      <c r="S23464" s="275"/>
      <c r="T23464" s="274"/>
      <c r="W23464" s="276"/>
    </row>
    <row r="23465" spans="19:23">
      <c r="S23465" s="275"/>
      <c r="T23465" s="274"/>
      <c r="W23465" s="276"/>
    </row>
    <row r="23466" spans="19:23">
      <c r="S23466" s="275"/>
      <c r="T23466" s="274"/>
      <c r="W23466" s="276"/>
    </row>
    <row r="23467" spans="19:23">
      <c r="S23467" s="275"/>
      <c r="T23467" s="274"/>
      <c r="W23467" s="276"/>
    </row>
    <row r="23468" spans="19:23">
      <c r="S23468" s="275"/>
      <c r="T23468" s="274"/>
      <c r="W23468" s="276"/>
    </row>
    <row r="23469" spans="19:23">
      <c r="S23469" s="275"/>
      <c r="T23469" s="274"/>
      <c r="W23469" s="276"/>
    </row>
    <row r="23470" spans="19:23">
      <c r="S23470" s="275"/>
      <c r="T23470" s="274"/>
      <c r="W23470" s="276"/>
    </row>
    <row r="23471" spans="19:23">
      <c r="S23471" s="275"/>
      <c r="T23471" s="274"/>
      <c r="W23471" s="276"/>
    </row>
    <row r="23472" spans="19:23">
      <c r="S23472" s="275"/>
      <c r="T23472" s="274"/>
      <c r="W23472" s="276"/>
    </row>
    <row r="23473" spans="19:23">
      <c r="S23473" s="275"/>
      <c r="T23473" s="274"/>
      <c r="W23473" s="276"/>
    </row>
    <row r="23474" spans="19:23">
      <c r="S23474" s="275"/>
      <c r="T23474" s="274"/>
      <c r="W23474" s="276"/>
    </row>
    <row r="23475" spans="19:23">
      <c r="S23475" s="275"/>
      <c r="T23475" s="274"/>
      <c r="W23475" s="276"/>
    </row>
    <row r="23476" spans="19:23">
      <c r="S23476" s="275"/>
      <c r="T23476" s="274"/>
      <c r="W23476" s="276"/>
    </row>
    <row r="23477" spans="19:23">
      <c r="S23477" s="275"/>
      <c r="T23477" s="274"/>
      <c r="W23477" s="276"/>
    </row>
    <row r="23478" spans="19:23">
      <c r="S23478" s="275"/>
      <c r="T23478" s="274"/>
      <c r="W23478" s="276"/>
    </row>
    <row r="23479" spans="19:23">
      <c r="S23479" s="275"/>
      <c r="T23479" s="274"/>
      <c r="W23479" s="276"/>
    </row>
    <row r="23480" spans="19:23">
      <c r="S23480" s="275"/>
      <c r="T23480" s="274"/>
      <c r="W23480" s="276"/>
    </row>
    <row r="23481" spans="19:23">
      <c r="S23481" s="275"/>
      <c r="T23481" s="274"/>
      <c r="W23481" s="276"/>
    </row>
    <row r="23482" spans="19:23">
      <c r="S23482" s="275"/>
      <c r="T23482" s="274"/>
      <c r="W23482" s="276"/>
    </row>
    <row r="23483" spans="19:23">
      <c r="S23483" s="275"/>
      <c r="T23483" s="274"/>
      <c r="W23483" s="276"/>
    </row>
    <row r="23484" spans="19:23">
      <c r="S23484" s="275"/>
      <c r="T23484" s="274"/>
      <c r="W23484" s="276"/>
    </row>
    <row r="23485" spans="19:23">
      <c r="S23485" s="275"/>
      <c r="T23485" s="274"/>
      <c r="W23485" s="276"/>
    </row>
    <row r="23486" spans="19:23">
      <c r="S23486" s="275"/>
      <c r="T23486" s="274"/>
      <c r="W23486" s="276"/>
    </row>
    <row r="23487" spans="19:23">
      <c r="S23487" s="275"/>
      <c r="T23487" s="274"/>
      <c r="W23487" s="276"/>
    </row>
    <row r="23488" spans="19:23">
      <c r="S23488" s="275"/>
      <c r="T23488" s="274"/>
      <c r="W23488" s="276"/>
    </row>
    <row r="23489" spans="19:23">
      <c r="S23489" s="275"/>
      <c r="T23489" s="274"/>
      <c r="W23489" s="276"/>
    </row>
    <row r="23490" spans="19:23">
      <c r="S23490" s="275"/>
      <c r="T23490" s="274"/>
      <c r="W23490" s="276"/>
    </row>
    <row r="23491" spans="19:23">
      <c r="S23491" s="275"/>
      <c r="T23491" s="274"/>
      <c r="W23491" s="276"/>
    </row>
    <row r="23492" spans="19:23">
      <c r="S23492" s="275"/>
      <c r="T23492" s="274"/>
      <c r="W23492" s="276"/>
    </row>
    <row r="23493" spans="19:23">
      <c r="S23493" s="275"/>
      <c r="T23493" s="274"/>
      <c r="W23493" s="276"/>
    </row>
    <row r="23494" spans="19:23">
      <c r="S23494" s="275"/>
      <c r="T23494" s="274"/>
      <c r="W23494" s="276"/>
    </row>
    <row r="23495" spans="19:23">
      <c r="S23495" s="275"/>
      <c r="T23495" s="274"/>
      <c r="W23495" s="276"/>
    </row>
    <row r="23496" spans="19:23">
      <c r="S23496" s="275"/>
      <c r="T23496" s="274"/>
      <c r="W23496" s="276"/>
    </row>
    <row r="23497" spans="19:23">
      <c r="S23497" s="275"/>
      <c r="T23497" s="274"/>
      <c r="W23497" s="276"/>
    </row>
    <row r="23498" spans="19:23">
      <c r="S23498" s="275"/>
      <c r="T23498" s="274"/>
      <c r="W23498" s="276"/>
    </row>
    <row r="23499" spans="19:23">
      <c r="S23499" s="275"/>
      <c r="T23499" s="274"/>
      <c r="W23499" s="276"/>
    </row>
    <row r="23500" spans="19:23">
      <c r="S23500" s="275"/>
      <c r="T23500" s="274"/>
      <c r="W23500" s="276"/>
    </row>
    <row r="23501" spans="19:23">
      <c r="S23501" s="275"/>
      <c r="T23501" s="274"/>
      <c r="W23501" s="276"/>
    </row>
    <row r="23502" spans="19:23">
      <c r="S23502" s="275"/>
      <c r="T23502" s="274"/>
      <c r="W23502" s="276"/>
    </row>
    <row r="23503" spans="19:23">
      <c r="S23503" s="275"/>
      <c r="T23503" s="274"/>
      <c r="W23503" s="276"/>
    </row>
    <row r="23504" spans="19:23">
      <c r="S23504" s="275"/>
      <c r="T23504" s="274"/>
      <c r="W23504" s="276"/>
    </row>
    <row r="23505" spans="19:23">
      <c r="S23505" s="275"/>
      <c r="T23505" s="274"/>
      <c r="W23505" s="276"/>
    </row>
    <row r="23506" spans="19:23">
      <c r="S23506" s="275"/>
      <c r="T23506" s="274"/>
      <c r="W23506" s="276"/>
    </row>
    <row r="23507" spans="19:23">
      <c r="S23507" s="275"/>
      <c r="T23507" s="274"/>
      <c r="W23507" s="276"/>
    </row>
    <row r="23508" spans="19:23">
      <c r="S23508" s="275"/>
      <c r="T23508" s="274"/>
      <c r="W23508" s="276"/>
    </row>
    <row r="23509" spans="19:23">
      <c r="S23509" s="275"/>
      <c r="T23509" s="274"/>
      <c r="W23509" s="276"/>
    </row>
    <row r="23510" spans="19:23">
      <c r="S23510" s="275"/>
      <c r="T23510" s="274"/>
      <c r="W23510" s="276"/>
    </row>
    <row r="23511" spans="19:23">
      <c r="S23511" s="275"/>
      <c r="T23511" s="274"/>
      <c r="W23511" s="276"/>
    </row>
    <row r="23512" spans="19:23">
      <c r="S23512" s="275"/>
      <c r="T23512" s="274"/>
      <c r="W23512" s="276"/>
    </row>
    <row r="23513" spans="19:23">
      <c r="S23513" s="275"/>
      <c r="T23513" s="274"/>
      <c r="W23513" s="276"/>
    </row>
    <row r="23514" spans="19:23">
      <c r="S23514" s="275"/>
      <c r="T23514" s="274"/>
      <c r="W23514" s="276"/>
    </row>
    <row r="23515" spans="19:23">
      <c r="S23515" s="275"/>
      <c r="T23515" s="274"/>
      <c r="W23515" s="276"/>
    </row>
    <row r="23516" spans="19:23">
      <c r="S23516" s="275"/>
      <c r="T23516" s="274"/>
      <c r="W23516" s="276"/>
    </row>
    <row r="23517" spans="19:23">
      <c r="S23517" s="275"/>
      <c r="T23517" s="274"/>
      <c r="W23517" s="276"/>
    </row>
    <row r="23518" spans="19:23">
      <c r="S23518" s="275"/>
      <c r="T23518" s="274"/>
      <c r="W23518" s="276"/>
    </row>
    <row r="23519" spans="19:23">
      <c r="S23519" s="275"/>
      <c r="T23519" s="274"/>
      <c r="W23519" s="276"/>
    </row>
    <row r="23520" spans="19:23">
      <c r="S23520" s="275"/>
      <c r="T23520" s="274"/>
      <c r="W23520" s="276"/>
    </row>
    <row r="23521" spans="19:23">
      <c r="S23521" s="275"/>
      <c r="T23521" s="274"/>
      <c r="W23521" s="276"/>
    </row>
    <row r="23522" spans="19:23">
      <c r="S23522" s="275"/>
      <c r="T23522" s="274"/>
      <c r="W23522" s="276"/>
    </row>
    <row r="23523" spans="19:23">
      <c r="S23523" s="275"/>
      <c r="T23523" s="274"/>
      <c r="W23523" s="276"/>
    </row>
    <row r="23524" spans="19:23">
      <c r="S23524" s="275"/>
      <c r="T23524" s="274"/>
      <c r="W23524" s="276"/>
    </row>
    <row r="23525" spans="19:23">
      <c r="S23525" s="275"/>
      <c r="T23525" s="274"/>
      <c r="W23525" s="276"/>
    </row>
    <row r="23526" spans="19:23">
      <c r="S23526" s="275"/>
      <c r="T23526" s="274"/>
      <c r="W23526" s="276"/>
    </row>
    <row r="23527" spans="19:23">
      <c r="S23527" s="275"/>
      <c r="T23527" s="274"/>
      <c r="W23527" s="276"/>
    </row>
    <row r="23528" spans="19:23">
      <c r="S23528" s="275"/>
      <c r="T23528" s="274"/>
      <c r="W23528" s="276"/>
    </row>
    <row r="23529" spans="19:23">
      <c r="S23529" s="275"/>
      <c r="T23529" s="274"/>
      <c r="W23529" s="276"/>
    </row>
    <row r="23530" spans="19:23">
      <c r="S23530" s="275"/>
      <c r="T23530" s="274"/>
      <c r="W23530" s="276"/>
    </row>
    <row r="23531" spans="19:23">
      <c r="S23531" s="275"/>
      <c r="T23531" s="274"/>
      <c r="W23531" s="276"/>
    </row>
    <row r="23532" spans="19:23">
      <c r="S23532" s="275"/>
      <c r="T23532" s="274"/>
      <c r="W23532" s="276"/>
    </row>
    <row r="23533" spans="19:23">
      <c r="S23533" s="275"/>
      <c r="T23533" s="274"/>
      <c r="W23533" s="276"/>
    </row>
    <row r="23534" spans="19:23">
      <c r="S23534" s="275"/>
      <c r="T23534" s="274"/>
      <c r="W23534" s="276"/>
    </row>
    <row r="23535" spans="19:23">
      <c r="S23535" s="275"/>
      <c r="T23535" s="274"/>
      <c r="W23535" s="276"/>
    </row>
    <row r="23536" spans="19:23">
      <c r="S23536" s="275"/>
      <c r="T23536" s="274"/>
      <c r="W23536" s="276"/>
    </row>
    <row r="23537" spans="19:23">
      <c r="S23537" s="275"/>
      <c r="T23537" s="274"/>
      <c r="W23537" s="276"/>
    </row>
    <row r="23538" spans="19:23">
      <c r="S23538" s="275"/>
      <c r="T23538" s="274"/>
      <c r="W23538" s="276"/>
    </row>
    <row r="23539" spans="19:23">
      <c r="S23539" s="275"/>
      <c r="T23539" s="274"/>
      <c r="W23539" s="276"/>
    </row>
    <row r="23540" spans="19:23">
      <c r="S23540" s="275"/>
      <c r="T23540" s="274"/>
      <c r="W23540" s="276"/>
    </row>
    <row r="23541" spans="19:23">
      <c r="S23541" s="275"/>
      <c r="T23541" s="274"/>
      <c r="W23541" s="276"/>
    </row>
    <row r="23542" spans="19:23">
      <c r="S23542" s="275"/>
      <c r="T23542" s="274"/>
      <c r="W23542" s="276"/>
    </row>
    <row r="23543" spans="19:23">
      <c r="S23543" s="275"/>
      <c r="T23543" s="274"/>
      <c r="W23543" s="276"/>
    </row>
    <row r="23544" spans="19:23">
      <c r="S23544" s="275"/>
      <c r="T23544" s="274"/>
      <c r="W23544" s="276"/>
    </row>
    <row r="23545" spans="19:23">
      <c r="S23545" s="275"/>
      <c r="T23545" s="274"/>
      <c r="W23545" s="276"/>
    </row>
    <row r="23546" spans="19:23">
      <c r="S23546" s="275"/>
      <c r="T23546" s="274"/>
      <c r="W23546" s="276"/>
    </row>
    <row r="23547" spans="19:23">
      <c r="S23547" s="275"/>
      <c r="T23547" s="274"/>
      <c r="W23547" s="276"/>
    </row>
    <row r="23548" spans="19:23">
      <c r="S23548" s="275"/>
      <c r="T23548" s="274"/>
      <c r="W23548" s="276"/>
    </row>
    <row r="23549" spans="19:23">
      <c r="S23549" s="275"/>
      <c r="T23549" s="274"/>
      <c r="W23549" s="276"/>
    </row>
    <row r="23550" spans="19:23">
      <c r="S23550" s="275"/>
      <c r="T23550" s="274"/>
      <c r="W23550" s="276"/>
    </row>
    <row r="23551" spans="19:23">
      <c r="S23551" s="275"/>
      <c r="T23551" s="274"/>
      <c r="W23551" s="276"/>
    </row>
    <row r="23552" spans="19:23">
      <c r="S23552" s="275"/>
      <c r="T23552" s="274"/>
      <c r="W23552" s="276"/>
    </row>
    <row r="23553" spans="19:23">
      <c r="S23553" s="275"/>
      <c r="T23553" s="274"/>
      <c r="W23553" s="276"/>
    </row>
    <row r="23554" spans="19:23">
      <c r="S23554" s="275"/>
      <c r="T23554" s="274"/>
      <c r="W23554" s="276"/>
    </row>
    <row r="23555" spans="19:23">
      <c r="S23555" s="275"/>
      <c r="T23555" s="274"/>
      <c r="W23555" s="276"/>
    </row>
    <row r="23556" spans="19:23">
      <c r="S23556" s="275"/>
      <c r="T23556" s="274"/>
      <c r="W23556" s="276"/>
    </row>
    <row r="23557" spans="19:23">
      <c r="S23557" s="275"/>
      <c r="T23557" s="274"/>
      <c r="W23557" s="276"/>
    </row>
    <row r="23558" spans="19:23">
      <c r="S23558" s="275"/>
      <c r="T23558" s="274"/>
      <c r="W23558" s="276"/>
    </row>
    <row r="23559" spans="19:23">
      <c r="S23559" s="275"/>
      <c r="T23559" s="274"/>
      <c r="W23559" s="276"/>
    </row>
    <row r="23560" spans="19:23">
      <c r="S23560" s="275"/>
      <c r="T23560" s="274"/>
      <c r="W23560" s="276"/>
    </row>
    <row r="23561" spans="19:23">
      <c r="S23561" s="275"/>
      <c r="T23561" s="274"/>
      <c r="W23561" s="276"/>
    </row>
    <row r="23562" spans="19:23">
      <c r="S23562" s="275"/>
      <c r="T23562" s="274"/>
      <c r="W23562" s="276"/>
    </row>
    <row r="23563" spans="19:23">
      <c r="S23563" s="275"/>
      <c r="T23563" s="274"/>
      <c r="W23563" s="276"/>
    </row>
    <row r="23564" spans="19:23">
      <c r="S23564" s="275"/>
      <c r="T23564" s="274"/>
      <c r="W23564" s="276"/>
    </row>
    <row r="23565" spans="19:23">
      <c r="S23565" s="275"/>
      <c r="T23565" s="274"/>
      <c r="W23565" s="276"/>
    </row>
    <row r="23566" spans="19:23">
      <c r="S23566" s="275"/>
      <c r="T23566" s="274"/>
      <c r="W23566" s="276"/>
    </row>
    <row r="23567" spans="19:23">
      <c r="S23567" s="275"/>
      <c r="T23567" s="274"/>
      <c r="W23567" s="276"/>
    </row>
    <row r="23568" spans="19:23">
      <c r="S23568" s="275"/>
      <c r="T23568" s="274"/>
      <c r="W23568" s="276"/>
    </row>
    <row r="23569" spans="19:23">
      <c r="S23569" s="275"/>
      <c r="T23569" s="274"/>
      <c r="W23569" s="276"/>
    </row>
    <row r="23570" spans="19:23">
      <c r="S23570" s="275"/>
      <c r="T23570" s="274"/>
      <c r="W23570" s="276"/>
    </row>
    <row r="23571" spans="19:23">
      <c r="S23571" s="275"/>
      <c r="T23571" s="274"/>
      <c r="W23571" s="276"/>
    </row>
    <row r="23572" spans="19:23">
      <c r="S23572" s="275"/>
      <c r="T23572" s="274"/>
      <c r="W23572" s="276"/>
    </row>
    <row r="23573" spans="19:23">
      <c r="S23573" s="275"/>
      <c r="T23573" s="274"/>
      <c r="W23573" s="276"/>
    </row>
    <row r="23574" spans="19:23">
      <c r="S23574" s="275"/>
      <c r="T23574" s="274"/>
      <c r="W23574" s="276"/>
    </row>
    <row r="23575" spans="19:23">
      <c r="S23575" s="275"/>
      <c r="T23575" s="274"/>
      <c r="W23575" s="276"/>
    </row>
    <row r="23576" spans="19:23">
      <c r="S23576" s="275"/>
      <c r="T23576" s="274"/>
      <c r="W23576" s="276"/>
    </row>
    <row r="23577" spans="19:23">
      <c r="S23577" s="275"/>
      <c r="T23577" s="274"/>
      <c r="W23577" s="276"/>
    </row>
    <row r="23578" spans="19:23">
      <c r="S23578" s="275"/>
      <c r="T23578" s="274"/>
      <c r="W23578" s="276"/>
    </row>
    <row r="23579" spans="19:23">
      <c r="S23579" s="275"/>
      <c r="T23579" s="274"/>
      <c r="W23579" s="276"/>
    </row>
    <row r="23580" spans="19:23">
      <c r="S23580" s="275"/>
      <c r="T23580" s="274"/>
      <c r="W23580" s="276"/>
    </row>
    <row r="23581" spans="19:23">
      <c r="S23581" s="275"/>
      <c r="T23581" s="274"/>
      <c r="W23581" s="276"/>
    </row>
    <row r="23582" spans="19:23">
      <c r="S23582" s="275"/>
      <c r="T23582" s="274"/>
      <c r="W23582" s="276"/>
    </row>
    <row r="23583" spans="19:23">
      <c r="S23583" s="275"/>
      <c r="T23583" s="274"/>
      <c r="W23583" s="276"/>
    </row>
    <row r="23584" spans="19:23">
      <c r="S23584" s="275"/>
      <c r="T23584" s="274"/>
      <c r="W23584" s="276"/>
    </row>
    <row r="23585" spans="19:23">
      <c r="S23585" s="275"/>
      <c r="T23585" s="274"/>
      <c r="W23585" s="276"/>
    </row>
    <row r="23586" spans="19:23">
      <c r="S23586" s="275"/>
      <c r="T23586" s="274"/>
      <c r="W23586" s="276"/>
    </row>
    <row r="23587" spans="19:23">
      <c r="S23587" s="275"/>
      <c r="T23587" s="274"/>
      <c r="W23587" s="276"/>
    </row>
    <row r="23588" spans="19:23">
      <c r="S23588" s="275"/>
      <c r="T23588" s="274"/>
      <c r="W23588" s="276"/>
    </row>
    <row r="23589" spans="19:23">
      <c r="S23589" s="275"/>
      <c r="T23589" s="274"/>
      <c r="W23589" s="276"/>
    </row>
    <row r="23590" spans="19:23">
      <c r="S23590" s="275"/>
      <c r="T23590" s="274"/>
      <c r="W23590" s="276"/>
    </row>
    <row r="23591" spans="19:23">
      <c r="S23591" s="275"/>
      <c r="T23591" s="274"/>
      <c r="W23591" s="276"/>
    </row>
    <row r="23592" spans="19:23">
      <c r="S23592" s="275"/>
      <c r="T23592" s="274"/>
      <c r="W23592" s="276"/>
    </row>
    <row r="23593" spans="19:23">
      <c r="S23593" s="275"/>
      <c r="T23593" s="274"/>
      <c r="W23593" s="276"/>
    </row>
    <row r="23594" spans="19:23">
      <c r="S23594" s="275"/>
      <c r="T23594" s="274"/>
      <c r="W23594" s="276"/>
    </row>
    <row r="23595" spans="19:23">
      <c r="S23595" s="275"/>
      <c r="T23595" s="274"/>
      <c r="W23595" s="276"/>
    </row>
    <row r="23596" spans="19:23">
      <c r="S23596" s="275"/>
      <c r="T23596" s="274"/>
      <c r="W23596" s="276"/>
    </row>
    <row r="23597" spans="19:23">
      <c r="S23597" s="275"/>
      <c r="T23597" s="274"/>
      <c r="W23597" s="276"/>
    </row>
    <row r="23598" spans="19:23">
      <c r="S23598" s="275"/>
      <c r="T23598" s="274"/>
      <c r="W23598" s="276"/>
    </row>
    <row r="23599" spans="19:23">
      <c r="S23599" s="275"/>
      <c r="T23599" s="274"/>
      <c r="W23599" s="276"/>
    </row>
    <row r="23600" spans="19:23">
      <c r="S23600" s="275"/>
      <c r="T23600" s="274"/>
      <c r="W23600" s="276"/>
    </row>
    <row r="23601" spans="19:23">
      <c r="S23601" s="275"/>
      <c r="T23601" s="274"/>
      <c r="W23601" s="276"/>
    </row>
    <row r="23602" spans="19:23">
      <c r="S23602" s="275"/>
      <c r="T23602" s="274"/>
      <c r="W23602" s="276"/>
    </row>
    <row r="23603" spans="19:23">
      <c r="S23603" s="275"/>
      <c r="T23603" s="274"/>
      <c r="W23603" s="276"/>
    </row>
    <row r="23604" spans="19:23">
      <c r="S23604" s="275"/>
      <c r="T23604" s="274"/>
      <c r="W23604" s="276"/>
    </row>
    <row r="23605" spans="19:23">
      <c r="S23605" s="275"/>
      <c r="T23605" s="274"/>
      <c r="W23605" s="276"/>
    </row>
    <row r="23606" spans="19:23">
      <c r="S23606" s="275"/>
      <c r="T23606" s="274"/>
      <c r="W23606" s="276"/>
    </row>
    <row r="23607" spans="19:23">
      <c r="S23607" s="275"/>
      <c r="T23607" s="274"/>
      <c r="W23607" s="276"/>
    </row>
    <row r="23608" spans="19:23">
      <c r="S23608" s="275"/>
      <c r="T23608" s="274"/>
      <c r="W23608" s="276"/>
    </row>
    <row r="23609" spans="19:23">
      <c r="S23609" s="275"/>
      <c r="T23609" s="274"/>
      <c r="W23609" s="276"/>
    </row>
    <row r="23610" spans="19:23">
      <c r="S23610" s="275"/>
      <c r="T23610" s="274"/>
      <c r="W23610" s="276"/>
    </row>
    <row r="23611" spans="19:23">
      <c r="S23611" s="275"/>
      <c r="T23611" s="274"/>
      <c r="W23611" s="276"/>
    </row>
    <row r="23612" spans="19:23">
      <c r="S23612" s="275"/>
      <c r="T23612" s="274"/>
      <c r="W23612" s="276"/>
    </row>
    <row r="23613" spans="19:23">
      <c r="S23613" s="275"/>
      <c r="T23613" s="274"/>
      <c r="W23613" s="276"/>
    </row>
    <row r="23614" spans="19:23">
      <c r="S23614" s="275"/>
      <c r="T23614" s="274"/>
      <c r="W23614" s="276"/>
    </row>
    <row r="23615" spans="19:23">
      <c r="S23615" s="275"/>
      <c r="T23615" s="274"/>
      <c r="W23615" s="276"/>
    </row>
    <row r="23616" spans="19:23">
      <c r="S23616" s="275"/>
      <c r="T23616" s="274"/>
      <c r="W23616" s="276"/>
    </row>
    <row r="23617" spans="19:23">
      <c r="S23617" s="275"/>
      <c r="T23617" s="274"/>
      <c r="W23617" s="276"/>
    </row>
    <row r="23618" spans="19:23">
      <c r="S23618" s="275"/>
      <c r="T23618" s="274"/>
      <c r="W23618" s="276"/>
    </row>
    <row r="23619" spans="19:23">
      <c r="S23619" s="275"/>
      <c r="T23619" s="274"/>
      <c r="W23619" s="276"/>
    </row>
    <row r="23620" spans="19:23">
      <c r="S23620" s="275"/>
      <c r="T23620" s="274"/>
      <c r="W23620" s="276"/>
    </row>
    <row r="23621" spans="19:23">
      <c r="S23621" s="275"/>
      <c r="T23621" s="274"/>
      <c r="W23621" s="276"/>
    </row>
    <row r="23622" spans="19:23">
      <c r="S23622" s="275"/>
      <c r="T23622" s="274"/>
      <c r="W23622" s="276"/>
    </row>
    <row r="23623" spans="19:23">
      <c r="S23623" s="275"/>
      <c r="T23623" s="274"/>
      <c r="W23623" s="276"/>
    </row>
    <row r="23624" spans="19:23">
      <c r="S23624" s="275"/>
      <c r="T23624" s="274"/>
      <c r="W23624" s="276"/>
    </row>
    <row r="23625" spans="19:23">
      <c r="S23625" s="275"/>
      <c r="T23625" s="274"/>
      <c r="W23625" s="276"/>
    </row>
    <row r="23626" spans="19:23">
      <c r="S23626" s="275"/>
      <c r="T23626" s="274"/>
      <c r="W23626" s="276"/>
    </row>
    <row r="23627" spans="19:23">
      <c r="S23627" s="275"/>
      <c r="T23627" s="274"/>
      <c r="W23627" s="276"/>
    </row>
    <row r="23628" spans="19:23">
      <c r="S23628" s="275"/>
      <c r="T23628" s="274"/>
      <c r="W23628" s="276"/>
    </row>
    <row r="23629" spans="19:23">
      <c r="S23629" s="275"/>
      <c r="T23629" s="274"/>
      <c r="W23629" s="276"/>
    </row>
    <row r="23630" spans="19:23">
      <c r="S23630" s="275"/>
      <c r="T23630" s="274"/>
      <c r="W23630" s="276"/>
    </row>
    <row r="23631" spans="19:23">
      <c r="S23631" s="275"/>
      <c r="T23631" s="274"/>
      <c r="W23631" s="276"/>
    </row>
    <row r="23632" spans="19:23">
      <c r="S23632" s="275"/>
      <c r="T23632" s="274"/>
      <c r="W23632" s="276"/>
    </row>
    <row r="23633" spans="19:23">
      <c r="S23633" s="275"/>
      <c r="T23633" s="274"/>
      <c r="W23633" s="276"/>
    </row>
    <row r="23634" spans="19:23">
      <c r="S23634" s="275"/>
      <c r="T23634" s="274"/>
      <c r="W23634" s="276"/>
    </row>
    <row r="23635" spans="19:23">
      <c r="S23635" s="275"/>
      <c r="T23635" s="274"/>
      <c r="W23635" s="276"/>
    </row>
    <row r="23636" spans="19:23">
      <c r="S23636" s="275"/>
      <c r="T23636" s="274"/>
      <c r="W23636" s="276"/>
    </row>
    <row r="23637" spans="19:23">
      <c r="S23637" s="275"/>
      <c r="T23637" s="274"/>
      <c r="W23637" s="276"/>
    </row>
    <row r="23638" spans="19:23">
      <c r="S23638" s="275"/>
      <c r="T23638" s="274"/>
      <c r="W23638" s="276"/>
    </row>
    <row r="23639" spans="19:23">
      <c r="S23639" s="275"/>
      <c r="T23639" s="274"/>
      <c r="W23639" s="276"/>
    </row>
    <row r="23640" spans="19:23">
      <c r="S23640" s="275"/>
      <c r="T23640" s="274"/>
      <c r="W23640" s="276"/>
    </row>
    <row r="23641" spans="19:23">
      <c r="S23641" s="275"/>
      <c r="T23641" s="274"/>
      <c r="W23641" s="276"/>
    </row>
    <row r="23642" spans="19:23">
      <c r="S23642" s="275"/>
      <c r="T23642" s="274"/>
      <c r="W23642" s="276"/>
    </row>
    <row r="23643" spans="19:23">
      <c r="S23643" s="275"/>
      <c r="T23643" s="274"/>
      <c r="W23643" s="276"/>
    </row>
    <row r="23644" spans="19:23">
      <c r="S23644" s="275"/>
      <c r="T23644" s="274"/>
      <c r="W23644" s="276"/>
    </row>
    <row r="23645" spans="19:23">
      <c r="S23645" s="275"/>
      <c r="T23645" s="274"/>
      <c r="W23645" s="276"/>
    </row>
    <row r="23646" spans="19:23">
      <c r="S23646" s="275"/>
      <c r="T23646" s="274"/>
      <c r="W23646" s="276"/>
    </row>
    <row r="23647" spans="19:23">
      <c r="S23647" s="275"/>
      <c r="T23647" s="274"/>
      <c r="W23647" s="276"/>
    </row>
    <row r="23648" spans="19:23">
      <c r="S23648" s="275"/>
      <c r="T23648" s="274"/>
      <c r="W23648" s="276"/>
    </row>
    <row r="23649" spans="19:23">
      <c r="S23649" s="275"/>
      <c r="T23649" s="274"/>
      <c r="W23649" s="276"/>
    </row>
    <row r="23650" spans="19:23">
      <c r="S23650" s="275"/>
      <c r="T23650" s="274"/>
      <c r="W23650" s="276"/>
    </row>
    <row r="23651" spans="19:23">
      <c r="S23651" s="275"/>
      <c r="T23651" s="274"/>
      <c r="W23651" s="276"/>
    </row>
    <row r="23652" spans="19:23">
      <c r="S23652" s="275"/>
      <c r="T23652" s="274"/>
      <c r="W23652" s="276"/>
    </row>
    <row r="23653" spans="19:23">
      <c r="S23653" s="275"/>
      <c r="T23653" s="274"/>
      <c r="W23653" s="276"/>
    </row>
    <row r="23654" spans="19:23">
      <c r="S23654" s="275"/>
      <c r="T23654" s="274"/>
      <c r="W23654" s="276"/>
    </row>
    <row r="23655" spans="19:23">
      <c r="S23655" s="275"/>
      <c r="T23655" s="274"/>
      <c r="W23655" s="276"/>
    </row>
    <row r="23656" spans="19:23">
      <c r="S23656" s="275"/>
      <c r="T23656" s="274"/>
      <c r="W23656" s="276"/>
    </row>
    <row r="23657" spans="19:23">
      <c r="S23657" s="275"/>
      <c r="T23657" s="274"/>
      <c r="W23657" s="276"/>
    </row>
    <row r="23658" spans="19:23">
      <c r="S23658" s="275"/>
      <c r="T23658" s="274"/>
      <c r="W23658" s="276"/>
    </row>
    <row r="23659" spans="19:23">
      <c r="S23659" s="275"/>
      <c r="T23659" s="274"/>
      <c r="W23659" s="276"/>
    </row>
    <row r="23660" spans="19:23">
      <c r="S23660" s="275"/>
      <c r="T23660" s="274"/>
      <c r="W23660" s="276"/>
    </row>
    <row r="23661" spans="19:23">
      <c r="S23661" s="275"/>
      <c r="T23661" s="274"/>
      <c r="W23661" s="276"/>
    </row>
    <row r="23662" spans="19:23">
      <c r="S23662" s="275"/>
      <c r="T23662" s="274"/>
      <c r="W23662" s="276"/>
    </row>
    <row r="23663" spans="19:23">
      <c r="S23663" s="275"/>
      <c r="T23663" s="274"/>
      <c r="W23663" s="276"/>
    </row>
    <row r="23664" spans="19:23">
      <c r="S23664" s="275"/>
      <c r="T23664" s="274"/>
      <c r="W23664" s="276"/>
    </row>
    <row r="23665" spans="19:23">
      <c r="S23665" s="275"/>
      <c r="T23665" s="274"/>
      <c r="W23665" s="276"/>
    </row>
    <row r="23666" spans="19:23">
      <c r="S23666" s="275"/>
      <c r="T23666" s="274"/>
      <c r="W23666" s="276"/>
    </row>
    <row r="23667" spans="19:23">
      <c r="S23667" s="275"/>
      <c r="T23667" s="274"/>
      <c r="W23667" s="276"/>
    </row>
    <row r="23668" spans="19:23">
      <c r="S23668" s="275"/>
      <c r="T23668" s="274"/>
      <c r="W23668" s="276"/>
    </row>
    <row r="23669" spans="19:23">
      <c r="S23669" s="275"/>
      <c r="T23669" s="274"/>
      <c r="W23669" s="276"/>
    </row>
    <row r="23670" spans="19:23">
      <c r="S23670" s="275"/>
      <c r="T23670" s="274"/>
      <c r="W23670" s="276"/>
    </row>
    <row r="23671" spans="19:23">
      <c r="S23671" s="275"/>
      <c r="T23671" s="274"/>
      <c r="W23671" s="276"/>
    </row>
    <row r="23672" spans="19:23">
      <c r="S23672" s="275"/>
      <c r="T23672" s="274"/>
      <c r="W23672" s="276"/>
    </row>
    <row r="23673" spans="19:23">
      <c r="S23673" s="275"/>
      <c r="T23673" s="274"/>
      <c r="W23673" s="276"/>
    </row>
    <row r="23674" spans="19:23">
      <c r="S23674" s="275"/>
      <c r="T23674" s="274"/>
      <c r="W23674" s="276"/>
    </row>
    <row r="23675" spans="19:23">
      <c r="S23675" s="275"/>
      <c r="T23675" s="274"/>
      <c r="W23675" s="276"/>
    </row>
    <row r="23676" spans="19:23">
      <c r="S23676" s="275"/>
      <c r="T23676" s="274"/>
      <c r="W23676" s="276"/>
    </row>
    <row r="23677" spans="19:23">
      <c r="S23677" s="275"/>
      <c r="T23677" s="274"/>
      <c r="W23677" s="276"/>
    </row>
    <row r="23678" spans="19:23">
      <c r="S23678" s="275"/>
      <c r="T23678" s="274"/>
      <c r="W23678" s="276"/>
    </row>
    <row r="23679" spans="19:23">
      <c r="S23679" s="275"/>
      <c r="T23679" s="274"/>
      <c r="W23679" s="276"/>
    </row>
    <row r="23680" spans="19:23">
      <c r="S23680" s="275"/>
      <c r="T23680" s="274"/>
      <c r="W23680" s="276"/>
    </row>
    <row r="23681" spans="19:23">
      <c r="S23681" s="275"/>
      <c r="T23681" s="274"/>
      <c r="W23681" s="276"/>
    </row>
    <row r="23682" spans="19:23">
      <c r="S23682" s="275"/>
      <c r="T23682" s="274"/>
      <c r="W23682" s="276"/>
    </row>
    <row r="23683" spans="19:23">
      <c r="S23683" s="275"/>
      <c r="T23683" s="274"/>
      <c r="W23683" s="276"/>
    </row>
    <row r="23684" spans="19:23">
      <c r="S23684" s="275"/>
      <c r="T23684" s="274"/>
      <c r="W23684" s="276"/>
    </row>
    <row r="23685" spans="19:23">
      <c r="S23685" s="275"/>
      <c r="T23685" s="274"/>
      <c r="W23685" s="276"/>
    </row>
    <row r="23686" spans="19:23">
      <c r="S23686" s="275"/>
      <c r="T23686" s="274"/>
      <c r="W23686" s="276"/>
    </row>
    <row r="23687" spans="19:23">
      <c r="S23687" s="275"/>
      <c r="T23687" s="274"/>
      <c r="W23687" s="276"/>
    </row>
    <row r="23688" spans="19:23">
      <c r="S23688" s="275"/>
      <c r="T23688" s="274"/>
      <c r="W23688" s="276"/>
    </row>
    <row r="23689" spans="19:23">
      <c r="S23689" s="275"/>
      <c r="T23689" s="274"/>
      <c r="W23689" s="276"/>
    </row>
    <row r="23690" spans="19:23">
      <c r="S23690" s="275"/>
      <c r="T23690" s="274"/>
      <c r="W23690" s="276"/>
    </row>
    <row r="23691" spans="19:23">
      <c r="S23691" s="275"/>
      <c r="T23691" s="274"/>
      <c r="W23691" s="276"/>
    </row>
    <row r="23692" spans="19:23">
      <c r="S23692" s="275"/>
      <c r="T23692" s="274"/>
      <c r="W23692" s="276"/>
    </row>
    <row r="23693" spans="19:23">
      <c r="S23693" s="275"/>
      <c r="T23693" s="274"/>
      <c r="W23693" s="276"/>
    </row>
    <row r="23694" spans="19:23">
      <c r="S23694" s="275"/>
      <c r="T23694" s="274"/>
      <c r="W23694" s="276"/>
    </row>
    <row r="23695" spans="19:23">
      <c r="S23695" s="275"/>
      <c r="T23695" s="274"/>
      <c r="W23695" s="276"/>
    </row>
    <row r="23696" spans="19:23">
      <c r="S23696" s="275"/>
      <c r="T23696" s="274"/>
      <c r="W23696" s="276"/>
    </row>
    <row r="23697" spans="19:23">
      <c r="S23697" s="275"/>
      <c r="T23697" s="274"/>
      <c r="W23697" s="276"/>
    </row>
    <row r="23698" spans="19:23">
      <c r="S23698" s="275"/>
      <c r="T23698" s="274"/>
      <c r="W23698" s="276"/>
    </row>
    <row r="23699" spans="19:23">
      <c r="S23699" s="275"/>
      <c r="T23699" s="274"/>
      <c r="W23699" s="276"/>
    </row>
    <row r="23700" spans="19:23">
      <c r="S23700" s="275"/>
      <c r="T23700" s="274"/>
      <c r="W23700" s="276"/>
    </row>
    <row r="23701" spans="19:23">
      <c r="S23701" s="275"/>
      <c r="T23701" s="274"/>
      <c r="W23701" s="276"/>
    </row>
    <row r="23702" spans="19:23">
      <c r="S23702" s="275"/>
      <c r="T23702" s="274"/>
      <c r="W23702" s="276"/>
    </row>
    <row r="23703" spans="19:23">
      <c r="S23703" s="275"/>
      <c r="T23703" s="274"/>
      <c r="W23703" s="276"/>
    </row>
    <row r="23704" spans="19:23">
      <c r="S23704" s="275"/>
      <c r="T23704" s="274"/>
      <c r="W23704" s="276"/>
    </row>
    <row r="23705" spans="19:23">
      <c r="S23705" s="275"/>
      <c r="T23705" s="274"/>
      <c r="W23705" s="276"/>
    </row>
    <row r="23706" spans="19:23">
      <c r="S23706" s="275"/>
      <c r="T23706" s="274"/>
      <c r="W23706" s="276"/>
    </row>
    <row r="23707" spans="19:23">
      <c r="S23707" s="275"/>
      <c r="T23707" s="274"/>
      <c r="W23707" s="276"/>
    </row>
    <row r="23708" spans="19:23">
      <c r="S23708" s="275"/>
      <c r="T23708" s="274"/>
      <c r="W23708" s="276"/>
    </row>
    <row r="23709" spans="19:23">
      <c r="S23709" s="275"/>
      <c r="T23709" s="274"/>
      <c r="W23709" s="276"/>
    </row>
    <row r="23710" spans="19:23">
      <c r="S23710" s="275"/>
      <c r="T23710" s="274"/>
      <c r="W23710" s="276"/>
    </row>
    <row r="23711" spans="19:23">
      <c r="S23711" s="275"/>
      <c r="T23711" s="274"/>
      <c r="W23711" s="276"/>
    </row>
    <row r="23712" spans="19:23">
      <c r="S23712" s="275"/>
      <c r="T23712" s="274"/>
      <c r="W23712" s="276"/>
    </row>
    <row r="23713" spans="19:23">
      <c r="S23713" s="275"/>
      <c r="T23713" s="274"/>
      <c r="W23713" s="276"/>
    </row>
    <row r="23714" spans="19:23">
      <c r="S23714" s="275"/>
      <c r="T23714" s="274"/>
      <c r="W23714" s="276"/>
    </row>
    <row r="23715" spans="19:23">
      <c r="S23715" s="275"/>
      <c r="T23715" s="274"/>
      <c r="W23715" s="276"/>
    </row>
    <row r="23716" spans="19:23">
      <c r="S23716" s="275"/>
      <c r="T23716" s="274"/>
      <c r="W23716" s="276"/>
    </row>
    <row r="23717" spans="19:23">
      <c r="S23717" s="275"/>
      <c r="T23717" s="274"/>
      <c r="W23717" s="276"/>
    </row>
    <row r="23718" spans="19:23">
      <c r="S23718" s="275"/>
      <c r="T23718" s="274"/>
      <c r="W23718" s="276"/>
    </row>
    <row r="23719" spans="19:23">
      <c r="S23719" s="275"/>
      <c r="T23719" s="274"/>
      <c r="W23719" s="276"/>
    </row>
    <row r="23720" spans="19:23">
      <c r="S23720" s="275"/>
      <c r="T23720" s="274"/>
      <c r="W23720" s="276"/>
    </row>
    <row r="23721" spans="19:23">
      <c r="S23721" s="275"/>
      <c r="T23721" s="274"/>
      <c r="W23721" s="276"/>
    </row>
    <row r="23722" spans="19:23">
      <c r="S23722" s="275"/>
      <c r="T23722" s="274"/>
      <c r="W23722" s="276"/>
    </row>
    <row r="23723" spans="19:23">
      <c r="S23723" s="275"/>
      <c r="T23723" s="274"/>
      <c r="W23723" s="276"/>
    </row>
    <row r="23724" spans="19:23">
      <c r="S23724" s="275"/>
      <c r="T23724" s="274"/>
      <c r="W23724" s="276"/>
    </row>
    <row r="23725" spans="19:23">
      <c r="S23725" s="275"/>
      <c r="T23725" s="274"/>
      <c r="W23725" s="276"/>
    </row>
    <row r="23726" spans="19:23">
      <c r="S23726" s="275"/>
      <c r="T23726" s="274"/>
      <c r="W23726" s="276"/>
    </row>
    <row r="23727" spans="19:23">
      <c r="S23727" s="275"/>
      <c r="T23727" s="274"/>
      <c r="W23727" s="276"/>
    </row>
    <row r="23728" spans="19:23">
      <c r="S23728" s="275"/>
      <c r="T23728" s="274"/>
      <c r="W23728" s="276"/>
    </row>
    <row r="23729" spans="19:23">
      <c r="S23729" s="275"/>
      <c r="T23729" s="274"/>
      <c r="W23729" s="276"/>
    </row>
    <row r="23730" spans="19:23">
      <c r="S23730" s="275"/>
      <c r="T23730" s="274"/>
      <c r="W23730" s="276"/>
    </row>
    <row r="23731" spans="19:23">
      <c r="S23731" s="275"/>
      <c r="T23731" s="274"/>
      <c r="W23731" s="276"/>
    </row>
    <row r="23732" spans="19:23">
      <c r="S23732" s="275"/>
      <c r="T23732" s="274"/>
      <c r="W23732" s="276"/>
    </row>
    <row r="23733" spans="19:23">
      <c r="S23733" s="275"/>
      <c r="T23733" s="274"/>
      <c r="W23733" s="276"/>
    </row>
    <row r="23734" spans="19:23">
      <c r="S23734" s="275"/>
      <c r="T23734" s="274"/>
      <c r="W23734" s="276"/>
    </row>
    <row r="23735" spans="19:23">
      <c r="S23735" s="275"/>
      <c r="T23735" s="274"/>
      <c r="W23735" s="276"/>
    </row>
    <row r="23736" spans="19:23">
      <c r="S23736" s="275"/>
      <c r="T23736" s="274"/>
      <c r="W23736" s="276"/>
    </row>
    <row r="23737" spans="19:23">
      <c r="S23737" s="275"/>
      <c r="T23737" s="274"/>
      <c r="W23737" s="276"/>
    </row>
    <row r="23738" spans="19:23">
      <c r="S23738" s="275"/>
      <c r="T23738" s="274"/>
      <c r="W23738" s="276"/>
    </row>
    <row r="23739" spans="19:23">
      <c r="S23739" s="275"/>
      <c r="T23739" s="274"/>
      <c r="W23739" s="276"/>
    </row>
    <row r="23740" spans="19:23">
      <c r="S23740" s="275"/>
      <c r="T23740" s="274"/>
      <c r="W23740" s="276"/>
    </row>
    <row r="23741" spans="19:23">
      <c r="S23741" s="275"/>
      <c r="T23741" s="274"/>
      <c r="W23741" s="276"/>
    </row>
    <row r="23742" spans="19:23">
      <c r="S23742" s="275"/>
      <c r="T23742" s="274"/>
      <c r="W23742" s="276"/>
    </row>
    <row r="23743" spans="19:23">
      <c r="S23743" s="275"/>
      <c r="T23743" s="274"/>
      <c r="W23743" s="276"/>
    </row>
    <row r="23744" spans="19:23">
      <c r="S23744" s="275"/>
      <c r="T23744" s="274"/>
      <c r="W23744" s="276"/>
    </row>
    <row r="23745" spans="19:23">
      <c r="S23745" s="275"/>
      <c r="T23745" s="274"/>
      <c r="W23745" s="276"/>
    </row>
    <row r="23746" spans="19:23">
      <c r="S23746" s="275"/>
      <c r="T23746" s="274"/>
      <c r="W23746" s="276"/>
    </row>
    <row r="23747" spans="19:23">
      <c r="S23747" s="275"/>
      <c r="T23747" s="274"/>
      <c r="W23747" s="276"/>
    </row>
    <row r="23748" spans="19:23">
      <c r="S23748" s="275"/>
      <c r="T23748" s="274"/>
      <c r="W23748" s="276"/>
    </row>
    <row r="23749" spans="19:23">
      <c r="S23749" s="275"/>
      <c r="T23749" s="274"/>
      <c r="W23749" s="276"/>
    </row>
    <row r="23750" spans="19:23">
      <c r="S23750" s="275"/>
      <c r="T23750" s="274"/>
      <c r="W23750" s="276"/>
    </row>
    <row r="23751" spans="19:23">
      <c r="S23751" s="275"/>
      <c r="T23751" s="274"/>
      <c r="W23751" s="276"/>
    </row>
    <row r="23752" spans="19:23">
      <c r="S23752" s="275"/>
      <c r="T23752" s="274"/>
      <c r="W23752" s="276"/>
    </row>
    <row r="23753" spans="19:23">
      <c r="S23753" s="275"/>
      <c r="T23753" s="274"/>
      <c r="W23753" s="276"/>
    </row>
    <row r="23754" spans="19:23">
      <c r="S23754" s="275"/>
      <c r="T23754" s="274"/>
      <c r="W23754" s="276"/>
    </row>
    <row r="23755" spans="19:23">
      <c r="S23755" s="275"/>
      <c r="T23755" s="274"/>
      <c r="W23755" s="276"/>
    </row>
    <row r="23756" spans="19:23">
      <c r="S23756" s="275"/>
      <c r="T23756" s="274"/>
      <c r="W23756" s="276"/>
    </row>
    <row r="23757" spans="19:23">
      <c r="S23757" s="275"/>
      <c r="T23757" s="274"/>
      <c r="W23757" s="276"/>
    </row>
    <row r="23758" spans="19:23">
      <c r="S23758" s="275"/>
      <c r="T23758" s="274"/>
      <c r="W23758" s="276"/>
    </row>
    <row r="23759" spans="19:23">
      <c r="S23759" s="275"/>
      <c r="T23759" s="274"/>
      <c r="W23759" s="276"/>
    </row>
    <row r="23760" spans="19:23">
      <c r="S23760" s="275"/>
      <c r="T23760" s="274"/>
      <c r="W23760" s="276"/>
    </row>
    <row r="23761" spans="19:23">
      <c r="S23761" s="275"/>
      <c r="T23761" s="274"/>
      <c r="W23761" s="276"/>
    </row>
    <row r="23762" spans="19:23">
      <c r="S23762" s="275"/>
      <c r="T23762" s="274"/>
      <c r="W23762" s="276"/>
    </row>
    <row r="23763" spans="19:23">
      <c r="S23763" s="275"/>
      <c r="T23763" s="274"/>
      <c r="W23763" s="276"/>
    </row>
    <row r="23764" spans="19:23">
      <c r="S23764" s="275"/>
      <c r="T23764" s="274"/>
      <c r="W23764" s="276"/>
    </row>
    <row r="23765" spans="19:23">
      <c r="S23765" s="275"/>
      <c r="T23765" s="274"/>
      <c r="W23765" s="276"/>
    </row>
    <row r="23766" spans="19:23">
      <c r="S23766" s="275"/>
      <c r="T23766" s="274"/>
      <c r="W23766" s="276"/>
    </row>
    <row r="23767" spans="19:23">
      <c r="S23767" s="275"/>
      <c r="T23767" s="274"/>
      <c r="W23767" s="276"/>
    </row>
    <row r="23768" spans="19:23">
      <c r="S23768" s="275"/>
      <c r="T23768" s="274"/>
      <c r="W23768" s="276"/>
    </row>
    <row r="23769" spans="19:23">
      <c r="S23769" s="275"/>
      <c r="T23769" s="274"/>
      <c r="W23769" s="276"/>
    </row>
    <row r="23770" spans="19:23">
      <c r="S23770" s="275"/>
      <c r="T23770" s="274"/>
      <c r="W23770" s="276"/>
    </row>
    <row r="23771" spans="19:23">
      <c r="S23771" s="275"/>
      <c r="T23771" s="274"/>
      <c r="W23771" s="276"/>
    </row>
    <row r="23772" spans="19:23">
      <c r="S23772" s="275"/>
      <c r="T23772" s="274"/>
      <c r="W23772" s="276"/>
    </row>
    <row r="23773" spans="19:23">
      <c r="S23773" s="275"/>
      <c r="T23773" s="274"/>
      <c r="W23773" s="276"/>
    </row>
    <row r="23774" spans="19:23">
      <c r="S23774" s="275"/>
      <c r="T23774" s="274"/>
      <c r="W23774" s="276"/>
    </row>
    <row r="23775" spans="19:23">
      <c r="S23775" s="275"/>
      <c r="T23775" s="274"/>
      <c r="W23775" s="276"/>
    </row>
    <row r="23776" spans="19:23">
      <c r="S23776" s="275"/>
      <c r="T23776" s="274"/>
      <c r="W23776" s="276"/>
    </row>
    <row r="23777" spans="19:23">
      <c r="S23777" s="275"/>
      <c r="T23777" s="274"/>
      <c r="W23777" s="276"/>
    </row>
    <row r="23778" spans="19:23">
      <c r="S23778" s="275"/>
      <c r="T23778" s="274"/>
      <c r="W23778" s="276"/>
    </row>
    <row r="23779" spans="19:23">
      <c r="S23779" s="275"/>
      <c r="T23779" s="274"/>
      <c r="W23779" s="276"/>
    </row>
    <row r="23780" spans="19:23">
      <c r="S23780" s="275"/>
      <c r="T23780" s="274"/>
      <c r="W23780" s="276"/>
    </row>
    <row r="23781" spans="19:23">
      <c r="S23781" s="275"/>
      <c r="T23781" s="274"/>
      <c r="W23781" s="276"/>
    </row>
    <row r="23782" spans="19:23">
      <c r="S23782" s="275"/>
      <c r="T23782" s="274"/>
      <c r="W23782" s="276"/>
    </row>
    <row r="23783" spans="19:23">
      <c r="S23783" s="275"/>
      <c r="T23783" s="274"/>
      <c r="W23783" s="276"/>
    </row>
    <row r="23784" spans="19:23">
      <c r="S23784" s="275"/>
      <c r="T23784" s="274"/>
      <c r="W23784" s="276"/>
    </row>
    <row r="23785" spans="19:23">
      <c r="S23785" s="275"/>
      <c r="T23785" s="274"/>
      <c r="W23785" s="276"/>
    </row>
    <row r="23786" spans="19:23">
      <c r="S23786" s="275"/>
      <c r="T23786" s="274"/>
      <c r="W23786" s="276"/>
    </row>
    <row r="23787" spans="19:23">
      <c r="S23787" s="275"/>
      <c r="T23787" s="274"/>
      <c r="W23787" s="276"/>
    </row>
    <row r="23788" spans="19:23">
      <c r="S23788" s="275"/>
      <c r="T23788" s="274"/>
      <c r="W23788" s="276"/>
    </row>
    <row r="23789" spans="19:23">
      <c r="S23789" s="275"/>
      <c r="T23789" s="274"/>
      <c r="W23789" s="276"/>
    </row>
    <row r="23790" spans="19:23">
      <c r="S23790" s="275"/>
      <c r="T23790" s="274"/>
      <c r="W23790" s="276"/>
    </row>
    <row r="23791" spans="19:23">
      <c r="S23791" s="275"/>
      <c r="T23791" s="274"/>
      <c r="W23791" s="276"/>
    </row>
    <row r="23792" spans="19:23">
      <c r="S23792" s="275"/>
      <c r="T23792" s="274"/>
      <c r="W23792" s="276"/>
    </row>
    <row r="23793" spans="19:23">
      <c r="S23793" s="275"/>
      <c r="T23793" s="274"/>
      <c r="W23793" s="276"/>
    </row>
    <row r="23794" spans="19:23">
      <c r="S23794" s="275"/>
      <c r="T23794" s="274"/>
      <c r="W23794" s="276"/>
    </row>
    <row r="23795" spans="19:23">
      <c r="S23795" s="275"/>
      <c r="T23795" s="274"/>
      <c r="W23795" s="276"/>
    </row>
    <row r="23796" spans="19:23">
      <c r="S23796" s="275"/>
      <c r="T23796" s="274"/>
      <c r="W23796" s="276"/>
    </row>
    <row r="23797" spans="19:23">
      <c r="S23797" s="275"/>
      <c r="T23797" s="274"/>
      <c r="W23797" s="276"/>
    </row>
    <row r="23798" spans="19:23">
      <c r="S23798" s="275"/>
      <c r="T23798" s="274"/>
      <c r="W23798" s="276"/>
    </row>
    <row r="23799" spans="19:23">
      <c r="S23799" s="275"/>
      <c r="T23799" s="274"/>
      <c r="W23799" s="276"/>
    </row>
    <row r="23800" spans="19:23">
      <c r="S23800" s="275"/>
      <c r="T23800" s="274"/>
      <c r="W23800" s="276"/>
    </row>
    <row r="23801" spans="19:23">
      <c r="S23801" s="275"/>
      <c r="T23801" s="274"/>
      <c r="W23801" s="276"/>
    </row>
    <row r="23802" spans="19:23">
      <c r="S23802" s="275"/>
      <c r="T23802" s="274"/>
      <c r="W23802" s="276"/>
    </row>
    <row r="23803" spans="19:23">
      <c r="S23803" s="275"/>
      <c r="T23803" s="274"/>
      <c r="W23803" s="276"/>
    </row>
    <row r="23804" spans="19:23">
      <c r="S23804" s="275"/>
      <c r="T23804" s="274"/>
      <c r="W23804" s="276"/>
    </row>
    <row r="23805" spans="19:23">
      <c r="S23805" s="275"/>
      <c r="T23805" s="274"/>
      <c r="W23805" s="276"/>
    </row>
    <row r="23806" spans="19:23">
      <c r="S23806" s="275"/>
      <c r="T23806" s="274"/>
      <c r="W23806" s="276"/>
    </row>
    <row r="23807" spans="19:23">
      <c r="S23807" s="275"/>
      <c r="T23807" s="274"/>
      <c r="W23807" s="276"/>
    </row>
    <row r="23808" spans="19:23">
      <c r="S23808" s="275"/>
      <c r="T23808" s="274"/>
      <c r="W23808" s="276"/>
    </row>
    <row r="23809" spans="19:23">
      <c r="S23809" s="275"/>
      <c r="T23809" s="274"/>
      <c r="W23809" s="276"/>
    </row>
    <row r="23810" spans="19:23">
      <c r="S23810" s="275"/>
      <c r="T23810" s="274"/>
      <c r="W23810" s="276"/>
    </row>
    <row r="23811" spans="19:23">
      <c r="S23811" s="275"/>
      <c r="T23811" s="274"/>
      <c r="W23811" s="276"/>
    </row>
    <row r="23812" spans="19:23">
      <c r="S23812" s="275"/>
      <c r="T23812" s="274"/>
      <c r="W23812" s="276"/>
    </row>
    <row r="23813" spans="19:23">
      <c r="S23813" s="275"/>
      <c r="T23813" s="274"/>
      <c r="W23813" s="276"/>
    </row>
    <row r="23814" spans="19:23">
      <c r="S23814" s="275"/>
      <c r="T23814" s="274"/>
      <c r="W23814" s="276"/>
    </row>
    <row r="23815" spans="19:23">
      <c r="S23815" s="275"/>
      <c r="T23815" s="274"/>
      <c r="W23815" s="276"/>
    </row>
    <row r="23816" spans="19:23">
      <c r="S23816" s="275"/>
      <c r="T23816" s="274"/>
      <c r="W23816" s="276"/>
    </row>
    <row r="23817" spans="19:23">
      <c r="S23817" s="275"/>
      <c r="T23817" s="274"/>
      <c r="W23817" s="276"/>
    </row>
    <row r="23818" spans="19:23">
      <c r="S23818" s="275"/>
      <c r="T23818" s="274"/>
      <c r="W23818" s="276"/>
    </row>
    <row r="23819" spans="19:23">
      <c r="S23819" s="275"/>
      <c r="T23819" s="274"/>
      <c r="W23819" s="276"/>
    </row>
    <row r="23820" spans="19:23">
      <c r="S23820" s="275"/>
      <c r="T23820" s="274"/>
      <c r="W23820" s="276"/>
    </row>
    <row r="23821" spans="19:23">
      <c r="S23821" s="275"/>
      <c r="T23821" s="274"/>
      <c r="W23821" s="276"/>
    </row>
    <row r="23822" spans="19:23">
      <c r="S23822" s="275"/>
      <c r="T23822" s="274"/>
      <c r="W23822" s="276"/>
    </row>
    <row r="23823" spans="19:23">
      <c r="S23823" s="275"/>
      <c r="T23823" s="274"/>
      <c r="W23823" s="276"/>
    </row>
    <row r="23824" spans="19:23">
      <c r="S23824" s="275"/>
      <c r="T23824" s="274"/>
      <c r="W23824" s="276"/>
    </row>
    <row r="23825" spans="19:23">
      <c r="S23825" s="275"/>
      <c r="T23825" s="274"/>
      <c r="W23825" s="276"/>
    </row>
    <row r="23826" spans="19:23">
      <c r="S23826" s="275"/>
      <c r="T23826" s="274"/>
      <c r="W23826" s="276"/>
    </row>
    <row r="23827" spans="19:23">
      <c r="S23827" s="275"/>
      <c r="T23827" s="274"/>
      <c r="W23827" s="276"/>
    </row>
    <row r="23828" spans="19:23">
      <c r="S23828" s="275"/>
      <c r="T23828" s="274"/>
      <c r="W23828" s="276"/>
    </row>
    <row r="23829" spans="19:23">
      <c r="S23829" s="275"/>
      <c r="T23829" s="274"/>
      <c r="W23829" s="276"/>
    </row>
    <row r="23830" spans="19:23">
      <c r="S23830" s="275"/>
      <c r="T23830" s="274"/>
      <c r="W23830" s="276"/>
    </row>
    <row r="23831" spans="19:23">
      <c r="S23831" s="275"/>
      <c r="T23831" s="274"/>
      <c r="W23831" s="276"/>
    </row>
    <row r="23832" spans="19:23">
      <c r="S23832" s="275"/>
      <c r="T23832" s="274"/>
      <c r="W23832" s="276"/>
    </row>
    <row r="23833" spans="19:23">
      <c r="S23833" s="275"/>
      <c r="T23833" s="274"/>
      <c r="W23833" s="276"/>
    </row>
    <row r="23834" spans="19:23">
      <c r="S23834" s="275"/>
      <c r="T23834" s="274"/>
      <c r="W23834" s="276"/>
    </row>
    <row r="23835" spans="19:23">
      <c r="S23835" s="275"/>
      <c r="T23835" s="274"/>
      <c r="W23835" s="276"/>
    </row>
    <row r="23836" spans="19:23">
      <c r="S23836" s="275"/>
      <c r="T23836" s="274"/>
      <c r="W23836" s="276"/>
    </row>
    <row r="23837" spans="19:23">
      <c r="S23837" s="275"/>
      <c r="T23837" s="274"/>
      <c r="W23837" s="276"/>
    </row>
    <row r="23838" spans="19:23">
      <c r="S23838" s="275"/>
      <c r="T23838" s="274"/>
      <c r="W23838" s="276"/>
    </row>
    <row r="23839" spans="19:23">
      <c r="S23839" s="275"/>
      <c r="T23839" s="274"/>
      <c r="W23839" s="276"/>
    </row>
    <row r="23840" spans="19:23">
      <c r="S23840" s="275"/>
      <c r="T23840" s="274"/>
      <c r="W23840" s="276"/>
    </row>
    <row r="23841" spans="19:23">
      <c r="S23841" s="275"/>
      <c r="T23841" s="274"/>
      <c r="W23841" s="276"/>
    </row>
    <row r="23842" spans="19:23">
      <c r="S23842" s="275"/>
      <c r="T23842" s="274"/>
      <c r="W23842" s="276"/>
    </row>
    <row r="23843" spans="19:23">
      <c r="S23843" s="275"/>
      <c r="T23843" s="274"/>
      <c r="W23843" s="276"/>
    </row>
    <row r="23844" spans="19:23">
      <c r="S23844" s="275"/>
      <c r="T23844" s="274"/>
      <c r="W23844" s="276"/>
    </row>
    <row r="23845" spans="19:23">
      <c r="S23845" s="275"/>
      <c r="T23845" s="274"/>
      <c r="W23845" s="276"/>
    </row>
    <row r="23846" spans="19:23">
      <c r="S23846" s="275"/>
      <c r="T23846" s="274"/>
      <c r="W23846" s="276"/>
    </row>
    <row r="23847" spans="19:23">
      <c r="S23847" s="275"/>
      <c r="T23847" s="274"/>
      <c r="W23847" s="276"/>
    </row>
    <row r="23848" spans="19:23">
      <c r="S23848" s="275"/>
      <c r="T23848" s="274"/>
      <c r="W23848" s="276"/>
    </row>
    <row r="23849" spans="19:23">
      <c r="S23849" s="275"/>
      <c r="T23849" s="274"/>
      <c r="W23849" s="276"/>
    </row>
    <row r="23850" spans="19:23">
      <c r="S23850" s="275"/>
      <c r="T23850" s="274"/>
      <c r="W23850" s="276"/>
    </row>
    <row r="23851" spans="19:23">
      <c r="S23851" s="275"/>
      <c r="T23851" s="274"/>
      <c r="W23851" s="276"/>
    </row>
    <row r="23852" spans="19:23">
      <c r="S23852" s="275"/>
      <c r="T23852" s="274"/>
      <c r="W23852" s="276"/>
    </row>
    <row r="23853" spans="19:23">
      <c r="S23853" s="275"/>
      <c r="T23853" s="274"/>
      <c r="W23853" s="276"/>
    </row>
    <row r="23854" spans="19:23">
      <c r="S23854" s="275"/>
      <c r="T23854" s="274"/>
      <c r="W23854" s="276"/>
    </row>
    <row r="23855" spans="19:23">
      <c r="S23855" s="275"/>
      <c r="T23855" s="274"/>
      <c r="W23855" s="276"/>
    </row>
    <row r="23856" spans="19:23">
      <c r="S23856" s="275"/>
      <c r="T23856" s="274"/>
      <c r="W23856" s="276"/>
    </row>
    <row r="23857" spans="19:23">
      <c r="S23857" s="275"/>
      <c r="T23857" s="274"/>
      <c r="W23857" s="276"/>
    </row>
    <row r="23858" spans="19:23">
      <c r="S23858" s="275"/>
      <c r="T23858" s="274"/>
      <c r="W23858" s="276"/>
    </row>
    <row r="23859" spans="19:23">
      <c r="S23859" s="275"/>
      <c r="T23859" s="274"/>
      <c r="W23859" s="276"/>
    </row>
    <row r="23860" spans="19:23">
      <c r="S23860" s="275"/>
      <c r="T23860" s="274"/>
      <c r="W23860" s="276"/>
    </row>
    <row r="23861" spans="19:23">
      <c r="S23861" s="275"/>
      <c r="T23861" s="274"/>
      <c r="W23861" s="276"/>
    </row>
    <row r="23862" spans="19:23">
      <c r="S23862" s="275"/>
      <c r="T23862" s="274"/>
      <c r="W23862" s="276"/>
    </row>
    <row r="23863" spans="19:23">
      <c r="S23863" s="275"/>
      <c r="T23863" s="274"/>
      <c r="W23863" s="276"/>
    </row>
    <row r="23864" spans="19:23">
      <c r="S23864" s="275"/>
      <c r="T23864" s="274"/>
      <c r="W23864" s="276"/>
    </row>
    <row r="23865" spans="19:23">
      <c r="S23865" s="275"/>
      <c r="T23865" s="274"/>
      <c r="W23865" s="276"/>
    </row>
    <row r="23866" spans="19:23">
      <c r="S23866" s="275"/>
      <c r="T23866" s="274"/>
      <c r="W23866" s="276"/>
    </row>
    <row r="23867" spans="19:23">
      <c r="S23867" s="275"/>
      <c r="T23867" s="274"/>
      <c r="W23867" s="276"/>
    </row>
    <row r="23868" spans="19:23">
      <c r="S23868" s="275"/>
      <c r="T23868" s="274"/>
      <c r="W23868" s="276"/>
    </row>
    <row r="23869" spans="19:23">
      <c r="S23869" s="275"/>
      <c r="T23869" s="274"/>
      <c r="W23869" s="276"/>
    </row>
    <row r="23870" spans="19:23">
      <c r="S23870" s="275"/>
      <c r="T23870" s="274"/>
      <c r="W23870" s="276"/>
    </row>
    <row r="23871" spans="19:23">
      <c r="S23871" s="275"/>
      <c r="T23871" s="274"/>
      <c r="W23871" s="276"/>
    </row>
    <row r="23872" spans="19:23">
      <c r="S23872" s="275"/>
      <c r="T23872" s="274"/>
      <c r="W23872" s="276"/>
    </row>
    <row r="23873" spans="19:23">
      <c r="S23873" s="275"/>
      <c r="T23873" s="274"/>
      <c r="W23873" s="276"/>
    </row>
    <row r="23874" spans="19:23">
      <c r="S23874" s="275"/>
      <c r="T23874" s="274"/>
      <c r="W23874" s="276"/>
    </row>
    <row r="23875" spans="19:23">
      <c r="S23875" s="275"/>
      <c r="T23875" s="274"/>
      <c r="W23875" s="276"/>
    </row>
    <row r="23876" spans="19:23">
      <c r="S23876" s="275"/>
      <c r="T23876" s="274"/>
      <c r="W23876" s="276"/>
    </row>
    <row r="23877" spans="19:23">
      <c r="S23877" s="275"/>
      <c r="T23877" s="274"/>
      <c r="W23877" s="276"/>
    </row>
    <row r="23878" spans="19:23">
      <c r="S23878" s="275"/>
      <c r="T23878" s="274"/>
      <c r="W23878" s="276"/>
    </row>
    <row r="23879" spans="19:23">
      <c r="S23879" s="275"/>
      <c r="T23879" s="274"/>
      <c r="W23879" s="276"/>
    </row>
    <row r="23880" spans="19:23">
      <c r="S23880" s="275"/>
      <c r="T23880" s="274"/>
      <c r="W23880" s="276"/>
    </row>
    <row r="23881" spans="19:23">
      <c r="S23881" s="275"/>
      <c r="T23881" s="274"/>
      <c r="W23881" s="276"/>
    </row>
    <row r="23882" spans="19:23">
      <c r="S23882" s="275"/>
      <c r="T23882" s="274"/>
      <c r="W23882" s="276"/>
    </row>
    <row r="23883" spans="19:23">
      <c r="S23883" s="275"/>
      <c r="T23883" s="274"/>
      <c r="W23883" s="276"/>
    </row>
    <row r="23884" spans="19:23">
      <c r="S23884" s="275"/>
      <c r="T23884" s="274"/>
      <c r="W23884" s="276"/>
    </row>
    <row r="23885" spans="19:23">
      <c r="S23885" s="275"/>
      <c r="T23885" s="274"/>
      <c r="W23885" s="276"/>
    </row>
    <row r="23886" spans="19:23">
      <c r="S23886" s="275"/>
      <c r="T23886" s="274"/>
      <c r="W23886" s="276"/>
    </row>
    <row r="23887" spans="19:23">
      <c r="S23887" s="275"/>
      <c r="T23887" s="274"/>
      <c r="W23887" s="276"/>
    </row>
    <row r="23888" spans="19:23">
      <c r="S23888" s="275"/>
      <c r="T23888" s="274"/>
      <c r="W23888" s="276"/>
    </row>
    <row r="23889" spans="19:23">
      <c r="S23889" s="275"/>
      <c r="T23889" s="274"/>
      <c r="W23889" s="276"/>
    </row>
    <row r="23890" spans="19:23">
      <c r="S23890" s="275"/>
      <c r="T23890" s="274"/>
      <c r="W23890" s="276"/>
    </row>
    <row r="23891" spans="19:23">
      <c r="S23891" s="275"/>
      <c r="T23891" s="274"/>
      <c r="W23891" s="276"/>
    </row>
    <row r="23892" spans="19:23">
      <c r="S23892" s="275"/>
      <c r="T23892" s="274"/>
      <c r="W23892" s="276"/>
    </row>
    <row r="23893" spans="19:23">
      <c r="S23893" s="275"/>
      <c r="T23893" s="274"/>
      <c r="W23893" s="276"/>
    </row>
    <row r="23894" spans="19:23">
      <c r="S23894" s="275"/>
      <c r="T23894" s="274"/>
      <c r="W23894" s="276"/>
    </row>
    <row r="23895" spans="19:23">
      <c r="S23895" s="275"/>
      <c r="T23895" s="274"/>
      <c r="W23895" s="276"/>
    </row>
    <row r="23896" spans="19:23">
      <c r="S23896" s="275"/>
      <c r="T23896" s="274"/>
      <c r="W23896" s="276"/>
    </row>
    <row r="23897" spans="19:23">
      <c r="S23897" s="275"/>
      <c r="T23897" s="274"/>
      <c r="W23897" s="276"/>
    </row>
    <row r="23898" spans="19:23">
      <c r="S23898" s="275"/>
      <c r="T23898" s="274"/>
      <c r="W23898" s="276"/>
    </row>
    <row r="23899" spans="19:23">
      <c r="S23899" s="275"/>
      <c r="T23899" s="274"/>
      <c r="W23899" s="276"/>
    </row>
    <row r="23900" spans="19:23">
      <c r="S23900" s="275"/>
      <c r="T23900" s="274"/>
      <c r="W23900" s="276"/>
    </row>
    <row r="23901" spans="19:23">
      <c r="S23901" s="275"/>
      <c r="T23901" s="274"/>
      <c r="W23901" s="276"/>
    </row>
    <row r="23902" spans="19:23">
      <c r="S23902" s="275"/>
      <c r="T23902" s="274"/>
      <c r="W23902" s="276"/>
    </row>
    <row r="23903" spans="19:23">
      <c r="S23903" s="275"/>
      <c r="T23903" s="274"/>
      <c r="W23903" s="276"/>
    </row>
    <row r="23904" spans="19:23">
      <c r="S23904" s="275"/>
      <c r="T23904" s="274"/>
      <c r="W23904" s="276"/>
    </row>
    <row r="23905" spans="19:23">
      <c r="S23905" s="275"/>
      <c r="T23905" s="274"/>
      <c r="W23905" s="276"/>
    </row>
    <row r="23906" spans="19:23">
      <c r="S23906" s="275"/>
      <c r="T23906" s="274"/>
      <c r="W23906" s="276"/>
    </row>
    <row r="23907" spans="19:23">
      <c r="S23907" s="275"/>
      <c r="T23907" s="274"/>
      <c r="W23907" s="276"/>
    </row>
    <row r="23908" spans="19:23">
      <c r="S23908" s="275"/>
      <c r="T23908" s="274"/>
      <c r="W23908" s="276"/>
    </row>
    <row r="23909" spans="19:23">
      <c r="S23909" s="275"/>
      <c r="T23909" s="274"/>
      <c r="W23909" s="276"/>
    </row>
    <row r="23910" spans="19:23">
      <c r="S23910" s="275"/>
      <c r="T23910" s="274"/>
      <c r="W23910" s="276"/>
    </row>
    <row r="23911" spans="19:23">
      <c r="S23911" s="275"/>
      <c r="T23911" s="274"/>
      <c r="W23911" s="276"/>
    </row>
    <row r="23912" spans="19:23">
      <c r="S23912" s="275"/>
      <c r="T23912" s="274"/>
      <c r="W23912" s="276"/>
    </row>
    <row r="23913" spans="19:23">
      <c r="S23913" s="275"/>
      <c r="T23913" s="274"/>
      <c r="W23913" s="276"/>
    </row>
    <row r="23914" spans="19:23">
      <c r="S23914" s="275"/>
      <c r="T23914" s="274"/>
      <c r="W23914" s="276"/>
    </row>
    <row r="23915" spans="19:23">
      <c r="S23915" s="275"/>
      <c r="T23915" s="274"/>
      <c r="W23915" s="276"/>
    </row>
    <row r="23916" spans="19:23">
      <c r="S23916" s="275"/>
      <c r="T23916" s="274"/>
      <c r="W23916" s="276"/>
    </row>
    <row r="23917" spans="19:23">
      <c r="S23917" s="275"/>
      <c r="T23917" s="274"/>
      <c r="W23917" s="276"/>
    </row>
    <row r="23918" spans="19:23">
      <c r="S23918" s="275"/>
      <c r="T23918" s="274"/>
      <c r="W23918" s="276"/>
    </row>
    <row r="23919" spans="19:23">
      <c r="S23919" s="275"/>
      <c r="T23919" s="274"/>
      <c r="W23919" s="276"/>
    </row>
    <row r="23920" spans="19:23">
      <c r="S23920" s="275"/>
      <c r="T23920" s="274"/>
      <c r="W23920" s="276"/>
    </row>
    <row r="23921" spans="19:23">
      <c r="S23921" s="275"/>
      <c r="T23921" s="274"/>
      <c r="W23921" s="276"/>
    </row>
    <row r="23922" spans="19:23">
      <c r="S23922" s="275"/>
      <c r="T23922" s="274"/>
      <c r="W23922" s="276"/>
    </row>
    <row r="23923" spans="19:23">
      <c r="S23923" s="275"/>
      <c r="T23923" s="274"/>
      <c r="W23923" s="276"/>
    </row>
    <row r="23924" spans="19:23">
      <c r="S23924" s="275"/>
      <c r="T23924" s="274"/>
      <c r="W23924" s="276"/>
    </row>
    <row r="23925" spans="19:23">
      <c r="S23925" s="275"/>
      <c r="T23925" s="274"/>
      <c r="W23925" s="276"/>
    </row>
    <row r="23926" spans="19:23">
      <c r="S23926" s="275"/>
      <c r="T23926" s="274"/>
      <c r="W23926" s="276"/>
    </row>
    <row r="23927" spans="19:23">
      <c r="S23927" s="275"/>
      <c r="T23927" s="274"/>
      <c r="W23927" s="276"/>
    </row>
    <row r="23928" spans="19:23">
      <c r="S23928" s="275"/>
      <c r="T23928" s="274"/>
      <c r="W23928" s="276"/>
    </row>
    <row r="23929" spans="19:23">
      <c r="S23929" s="275"/>
      <c r="T23929" s="274"/>
      <c r="W23929" s="276"/>
    </row>
    <row r="23930" spans="19:23">
      <c r="S23930" s="275"/>
      <c r="T23930" s="274"/>
      <c r="W23930" s="276"/>
    </row>
    <row r="23931" spans="19:23">
      <c r="S23931" s="275"/>
      <c r="T23931" s="274"/>
      <c r="W23931" s="276"/>
    </row>
    <row r="23932" spans="19:23">
      <c r="S23932" s="275"/>
      <c r="T23932" s="274"/>
      <c r="W23932" s="276"/>
    </row>
    <row r="23933" spans="19:23">
      <c r="S23933" s="275"/>
      <c r="T23933" s="274"/>
      <c r="W23933" s="276"/>
    </row>
    <row r="23934" spans="19:23">
      <c r="S23934" s="275"/>
      <c r="T23934" s="274"/>
      <c r="W23934" s="276"/>
    </row>
    <row r="23935" spans="19:23">
      <c r="S23935" s="275"/>
      <c r="T23935" s="274"/>
      <c r="W23935" s="276"/>
    </row>
    <row r="23936" spans="19:23">
      <c r="S23936" s="275"/>
      <c r="T23936" s="274"/>
      <c r="W23936" s="276"/>
    </row>
    <row r="23937" spans="19:23">
      <c r="S23937" s="275"/>
      <c r="T23937" s="274"/>
      <c r="W23937" s="276"/>
    </row>
    <row r="23938" spans="19:23">
      <c r="S23938" s="275"/>
      <c r="T23938" s="274"/>
      <c r="W23938" s="276"/>
    </row>
    <row r="23939" spans="19:23">
      <c r="S23939" s="275"/>
      <c r="T23939" s="274"/>
      <c r="W23939" s="276"/>
    </row>
    <row r="23940" spans="19:23">
      <c r="S23940" s="275"/>
      <c r="T23940" s="274"/>
      <c r="W23940" s="276"/>
    </row>
    <row r="23941" spans="19:23">
      <c r="S23941" s="275"/>
      <c r="T23941" s="274"/>
      <c r="W23941" s="276"/>
    </row>
    <row r="23942" spans="19:23">
      <c r="S23942" s="275"/>
      <c r="T23942" s="274"/>
      <c r="W23942" s="276"/>
    </row>
    <row r="23943" spans="19:23">
      <c r="S23943" s="275"/>
      <c r="T23943" s="274"/>
      <c r="W23943" s="276"/>
    </row>
    <row r="23944" spans="19:23">
      <c r="S23944" s="275"/>
      <c r="T23944" s="274"/>
      <c r="W23944" s="276"/>
    </row>
    <row r="23945" spans="19:23">
      <c r="S23945" s="275"/>
      <c r="T23945" s="274"/>
      <c r="W23945" s="276"/>
    </row>
    <row r="23946" spans="19:23">
      <c r="S23946" s="275"/>
      <c r="T23946" s="274"/>
      <c r="W23946" s="276"/>
    </row>
    <row r="23947" spans="19:23">
      <c r="S23947" s="275"/>
      <c r="T23947" s="274"/>
      <c r="W23947" s="276"/>
    </row>
    <row r="23948" spans="19:23">
      <c r="S23948" s="275"/>
      <c r="T23948" s="274"/>
      <c r="W23948" s="276"/>
    </row>
    <row r="23949" spans="19:23">
      <c r="S23949" s="275"/>
      <c r="T23949" s="274"/>
      <c r="W23949" s="276"/>
    </row>
    <row r="23950" spans="19:23">
      <c r="S23950" s="275"/>
      <c r="T23950" s="274"/>
      <c r="W23950" s="276"/>
    </row>
    <row r="23951" spans="19:23">
      <c r="S23951" s="275"/>
      <c r="T23951" s="274"/>
      <c r="W23951" s="276"/>
    </row>
    <row r="23952" spans="19:23">
      <c r="S23952" s="275"/>
      <c r="T23952" s="274"/>
      <c r="W23952" s="276"/>
    </row>
    <row r="23953" spans="19:23">
      <c r="S23953" s="275"/>
      <c r="T23953" s="274"/>
      <c r="W23953" s="276"/>
    </row>
    <row r="23954" spans="19:23">
      <c r="S23954" s="275"/>
      <c r="T23954" s="274"/>
      <c r="W23954" s="276"/>
    </row>
    <row r="23955" spans="19:23">
      <c r="S23955" s="275"/>
      <c r="T23955" s="274"/>
      <c r="W23955" s="276"/>
    </row>
    <row r="23956" spans="19:23">
      <c r="S23956" s="275"/>
      <c r="T23956" s="274"/>
      <c r="W23956" s="276"/>
    </row>
    <row r="23957" spans="19:23">
      <c r="S23957" s="275"/>
      <c r="T23957" s="274"/>
      <c r="W23957" s="276"/>
    </row>
    <row r="23958" spans="19:23">
      <c r="S23958" s="275"/>
      <c r="T23958" s="274"/>
      <c r="W23958" s="276"/>
    </row>
    <row r="23959" spans="19:23">
      <c r="S23959" s="275"/>
      <c r="T23959" s="274"/>
      <c r="W23959" s="276"/>
    </row>
    <row r="23960" spans="19:23">
      <c r="S23960" s="275"/>
      <c r="T23960" s="274"/>
      <c r="W23960" s="276"/>
    </row>
    <row r="23961" spans="19:23">
      <c r="S23961" s="275"/>
      <c r="T23961" s="274"/>
      <c r="W23961" s="276"/>
    </row>
    <row r="23962" spans="19:23">
      <c r="S23962" s="275"/>
      <c r="T23962" s="274"/>
      <c r="W23962" s="276"/>
    </row>
    <row r="23963" spans="19:23">
      <c r="S23963" s="275"/>
      <c r="T23963" s="274"/>
      <c r="W23963" s="276"/>
    </row>
    <row r="23964" spans="19:23">
      <c r="S23964" s="275"/>
      <c r="T23964" s="274"/>
      <c r="W23964" s="276"/>
    </row>
    <row r="23965" spans="19:23">
      <c r="S23965" s="275"/>
      <c r="T23965" s="274"/>
      <c r="W23965" s="276"/>
    </row>
    <row r="23966" spans="19:23">
      <c r="S23966" s="275"/>
      <c r="T23966" s="274"/>
      <c r="W23966" s="276"/>
    </row>
    <row r="23967" spans="19:23">
      <c r="S23967" s="275"/>
      <c r="T23967" s="274"/>
      <c r="W23967" s="276"/>
    </row>
    <row r="23968" spans="19:23">
      <c r="S23968" s="275"/>
      <c r="T23968" s="274"/>
      <c r="W23968" s="276"/>
    </row>
    <row r="23969" spans="19:23">
      <c r="S23969" s="275"/>
      <c r="T23969" s="274"/>
      <c r="W23969" s="276"/>
    </row>
    <row r="23970" spans="19:23">
      <c r="S23970" s="275"/>
      <c r="T23970" s="274"/>
      <c r="W23970" s="276"/>
    </row>
    <row r="23971" spans="19:23">
      <c r="S23971" s="275"/>
      <c r="T23971" s="274"/>
      <c r="W23971" s="276"/>
    </row>
    <row r="23972" spans="19:23">
      <c r="S23972" s="275"/>
      <c r="T23972" s="274"/>
      <c r="W23972" s="276"/>
    </row>
    <row r="23973" spans="19:23">
      <c r="S23973" s="275"/>
      <c r="T23973" s="274"/>
      <c r="W23973" s="276"/>
    </row>
    <row r="23974" spans="19:23">
      <c r="S23974" s="275"/>
      <c r="T23974" s="274"/>
      <c r="W23974" s="276"/>
    </row>
    <row r="23975" spans="19:23">
      <c r="S23975" s="275"/>
      <c r="T23975" s="274"/>
      <c r="W23975" s="276"/>
    </row>
    <row r="23976" spans="19:23">
      <c r="S23976" s="275"/>
      <c r="T23976" s="274"/>
      <c r="W23976" s="276"/>
    </row>
    <row r="23977" spans="19:23">
      <c r="S23977" s="275"/>
      <c r="T23977" s="274"/>
      <c r="W23977" s="276"/>
    </row>
    <row r="23978" spans="19:23">
      <c r="S23978" s="275"/>
      <c r="T23978" s="274"/>
      <c r="W23978" s="276"/>
    </row>
    <row r="23979" spans="19:23">
      <c r="S23979" s="275"/>
      <c r="T23979" s="274"/>
      <c r="W23979" s="276"/>
    </row>
    <row r="23980" spans="19:23">
      <c r="S23980" s="275"/>
      <c r="T23980" s="274"/>
      <c r="W23980" s="276"/>
    </row>
    <row r="23981" spans="19:23">
      <c r="S23981" s="275"/>
      <c r="T23981" s="274"/>
      <c r="W23981" s="276"/>
    </row>
    <row r="23982" spans="19:23">
      <c r="S23982" s="275"/>
      <c r="T23982" s="274"/>
      <c r="W23982" s="276"/>
    </row>
    <row r="23983" spans="19:23">
      <c r="S23983" s="275"/>
      <c r="T23983" s="274"/>
      <c r="W23983" s="276"/>
    </row>
    <row r="23984" spans="19:23">
      <c r="S23984" s="275"/>
      <c r="T23984" s="274"/>
      <c r="W23984" s="276"/>
    </row>
    <row r="23985" spans="19:23">
      <c r="S23985" s="275"/>
      <c r="T23985" s="274"/>
      <c r="W23985" s="276"/>
    </row>
    <row r="23986" spans="19:23">
      <c r="S23986" s="275"/>
      <c r="T23986" s="274"/>
      <c r="W23986" s="276"/>
    </row>
    <row r="23987" spans="19:23">
      <c r="S23987" s="275"/>
      <c r="T23987" s="274"/>
      <c r="W23987" s="276"/>
    </row>
    <row r="23988" spans="19:23">
      <c r="S23988" s="275"/>
      <c r="T23988" s="274"/>
      <c r="W23988" s="276"/>
    </row>
    <row r="23989" spans="19:23">
      <c r="S23989" s="275"/>
      <c r="T23989" s="274"/>
      <c r="W23989" s="276"/>
    </row>
    <row r="23990" spans="19:23">
      <c r="S23990" s="275"/>
      <c r="T23990" s="274"/>
      <c r="W23990" s="276"/>
    </row>
    <row r="23991" spans="19:23">
      <c r="S23991" s="275"/>
      <c r="T23991" s="274"/>
      <c r="W23991" s="276"/>
    </row>
    <row r="23992" spans="19:23">
      <c r="S23992" s="275"/>
      <c r="T23992" s="274"/>
      <c r="W23992" s="276"/>
    </row>
    <row r="23993" spans="19:23">
      <c r="S23993" s="275"/>
      <c r="T23993" s="274"/>
      <c r="W23993" s="276"/>
    </row>
    <row r="23994" spans="19:23">
      <c r="S23994" s="275"/>
      <c r="T23994" s="274"/>
      <c r="W23994" s="276"/>
    </row>
    <row r="23995" spans="19:23">
      <c r="S23995" s="275"/>
      <c r="T23995" s="274"/>
      <c r="W23995" s="276"/>
    </row>
    <row r="23996" spans="19:23">
      <c r="S23996" s="275"/>
      <c r="T23996" s="274"/>
      <c r="W23996" s="276"/>
    </row>
    <row r="23997" spans="19:23">
      <c r="S23997" s="275"/>
      <c r="T23997" s="274"/>
      <c r="W23997" s="276"/>
    </row>
    <row r="23998" spans="19:23">
      <c r="S23998" s="275"/>
      <c r="T23998" s="274"/>
      <c r="W23998" s="276"/>
    </row>
    <row r="23999" spans="19:23">
      <c r="S23999" s="275"/>
      <c r="T23999" s="274"/>
      <c r="W23999" s="276"/>
    </row>
    <row r="24000" spans="19:23">
      <c r="S24000" s="275"/>
      <c r="T24000" s="274"/>
      <c r="W24000" s="276"/>
    </row>
    <row r="24001" spans="19:23">
      <c r="S24001" s="275"/>
      <c r="T24001" s="274"/>
      <c r="W24001" s="276"/>
    </row>
    <row r="24002" spans="19:23">
      <c r="S24002" s="275"/>
      <c r="T24002" s="274"/>
      <c r="W24002" s="276"/>
    </row>
    <row r="24003" spans="19:23">
      <c r="S24003" s="275"/>
      <c r="T24003" s="274"/>
      <c r="W24003" s="276"/>
    </row>
    <row r="24004" spans="19:23">
      <c r="S24004" s="275"/>
      <c r="T24004" s="274"/>
      <c r="W24004" s="276"/>
    </row>
    <row r="24005" spans="19:23">
      <c r="S24005" s="275"/>
      <c r="T24005" s="274"/>
      <c r="W24005" s="276"/>
    </row>
    <row r="24006" spans="19:23">
      <c r="S24006" s="275"/>
      <c r="T24006" s="274"/>
      <c r="W24006" s="276"/>
    </row>
    <row r="24007" spans="19:23">
      <c r="S24007" s="275"/>
      <c r="T24007" s="274"/>
      <c r="W24007" s="276"/>
    </row>
    <row r="24008" spans="19:23">
      <c r="S24008" s="275"/>
      <c r="T24008" s="274"/>
      <c r="W24008" s="276"/>
    </row>
    <row r="24009" spans="19:23">
      <c r="S24009" s="275"/>
      <c r="T24009" s="274"/>
      <c r="W24009" s="276"/>
    </row>
    <row r="24010" spans="19:23">
      <c r="S24010" s="275"/>
      <c r="T24010" s="274"/>
      <c r="W24010" s="276"/>
    </row>
    <row r="24011" spans="19:23">
      <c r="S24011" s="275"/>
      <c r="T24011" s="274"/>
      <c r="W24011" s="276"/>
    </row>
    <row r="24012" spans="19:23">
      <c r="S24012" s="275"/>
      <c r="T24012" s="274"/>
      <c r="W24012" s="276"/>
    </row>
    <row r="24013" spans="19:23">
      <c r="S24013" s="275"/>
      <c r="T24013" s="274"/>
      <c r="W24013" s="276"/>
    </row>
    <row r="24014" spans="19:23">
      <c r="S24014" s="275"/>
      <c r="T24014" s="274"/>
      <c r="W24014" s="276"/>
    </row>
    <row r="24015" spans="19:23">
      <c r="S24015" s="275"/>
      <c r="T24015" s="274"/>
      <c r="W24015" s="276"/>
    </row>
    <row r="24016" spans="19:23">
      <c r="S24016" s="275"/>
      <c r="T24016" s="274"/>
      <c r="W24016" s="276"/>
    </row>
    <row r="24017" spans="19:23">
      <c r="S24017" s="275"/>
      <c r="T24017" s="274"/>
      <c r="W24017" s="276"/>
    </row>
    <row r="24018" spans="19:23">
      <c r="S24018" s="275"/>
      <c r="T24018" s="274"/>
      <c r="W24018" s="276"/>
    </row>
    <row r="24019" spans="19:23">
      <c r="S24019" s="275"/>
      <c r="T24019" s="274"/>
      <c r="W24019" s="276"/>
    </row>
    <row r="24020" spans="19:23">
      <c r="S24020" s="275"/>
      <c r="T24020" s="274"/>
      <c r="W24020" s="276"/>
    </row>
    <row r="24021" spans="19:23">
      <c r="S24021" s="275"/>
      <c r="T24021" s="274"/>
      <c r="W24021" s="276"/>
    </row>
    <row r="24022" spans="19:23">
      <c r="S24022" s="275"/>
      <c r="T24022" s="274"/>
      <c r="W24022" s="276"/>
    </row>
    <row r="24023" spans="19:23">
      <c r="S24023" s="275"/>
      <c r="T24023" s="274"/>
      <c r="W24023" s="276"/>
    </row>
    <row r="24024" spans="19:23">
      <c r="S24024" s="275"/>
      <c r="T24024" s="274"/>
      <c r="W24024" s="276"/>
    </row>
    <row r="24025" spans="19:23">
      <c r="S24025" s="275"/>
      <c r="T24025" s="274"/>
      <c r="W24025" s="276"/>
    </row>
    <row r="24026" spans="19:23">
      <c r="S24026" s="275"/>
      <c r="T24026" s="274"/>
      <c r="W24026" s="276"/>
    </row>
    <row r="24027" spans="19:23">
      <c r="S24027" s="275"/>
      <c r="T24027" s="274"/>
      <c r="W24027" s="276"/>
    </row>
    <row r="24028" spans="19:23">
      <c r="S24028" s="275"/>
      <c r="T24028" s="274"/>
      <c r="W24028" s="276"/>
    </row>
    <row r="24029" spans="19:23">
      <c r="S24029" s="275"/>
      <c r="T24029" s="274"/>
      <c r="W24029" s="276"/>
    </row>
    <row r="24030" spans="19:23">
      <c r="S24030" s="275"/>
      <c r="T24030" s="274"/>
      <c r="W24030" s="276"/>
    </row>
    <row r="24031" spans="19:23">
      <c r="S24031" s="275"/>
      <c r="T24031" s="274"/>
      <c r="W24031" s="276"/>
    </row>
    <row r="24032" spans="19:23">
      <c r="S24032" s="275"/>
      <c r="T24032" s="274"/>
      <c r="W24032" s="276"/>
    </row>
    <row r="24033" spans="19:23">
      <c r="S24033" s="275"/>
      <c r="T24033" s="274"/>
      <c r="W24033" s="276"/>
    </row>
    <row r="24034" spans="19:23">
      <c r="S24034" s="275"/>
      <c r="T24034" s="274"/>
      <c r="W24034" s="276"/>
    </row>
    <row r="24035" spans="19:23">
      <c r="S24035" s="275"/>
      <c r="T24035" s="274"/>
      <c r="W24035" s="276"/>
    </row>
    <row r="24036" spans="19:23">
      <c r="S24036" s="275"/>
      <c r="T24036" s="274"/>
      <c r="W24036" s="276"/>
    </row>
    <row r="24037" spans="19:23">
      <c r="S24037" s="275"/>
      <c r="T24037" s="274"/>
      <c r="W24037" s="276"/>
    </row>
    <row r="24038" spans="19:23">
      <c r="S24038" s="275"/>
      <c r="T24038" s="274"/>
      <c r="W24038" s="276"/>
    </row>
    <row r="24039" spans="19:23">
      <c r="S24039" s="275"/>
      <c r="T24039" s="274"/>
      <c r="W24039" s="276"/>
    </row>
    <row r="24040" spans="19:23">
      <c r="S24040" s="275"/>
      <c r="T24040" s="274"/>
      <c r="W24040" s="276"/>
    </row>
    <row r="24041" spans="19:23">
      <c r="S24041" s="275"/>
      <c r="T24041" s="274"/>
      <c r="W24041" s="276"/>
    </row>
    <row r="24042" spans="19:23">
      <c r="S24042" s="275"/>
      <c r="T24042" s="274"/>
      <c r="W24042" s="276"/>
    </row>
    <row r="24043" spans="19:23">
      <c r="S24043" s="275"/>
      <c r="T24043" s="274"/>
      <c r="W24043" s="276"/>
    </row>
    <row r="24044" spans="19:23">
      <c r="S24044" s="275"/>
      <c r="T24044" s="274"/>
      <c r="W24044" s="276"/>
    </row>
    <row r="24045" spans="19:23">
      <c r="S24045" s="275"/>
      <c r="T24045" s="274"/>
      <c r="W24045" s="276"/>
    </row>
    <row r="24046" spans="19:23">
      <c r="S24046" s="275"/>
      <c r="T24046" s="274"/>
      <c r="W24046" s="276"/>
    </row>
    <row r="24047" spans="19:23">
      <c r="S24047" s="275"/>
      <c r="T24047" s="274"/>
      <c r="W24047" s="276"/>
    </row>
    <row r="24048" spans="19:23">
      <c r="S24048" s="275"/>
      <c r="T24048" s="274"/>
      <c r="W24048" s="276"/>
    </row>
    <row r="24049" spans="19:23">
      <c r="S24049" s="275"/>
      <c r="T24049" s="274"/>
      <c r="W24049" s="276"/>
    </row>
    <row r="24050" spans="19:23">
      <c r="S24050" s="275"/>
      <c r="T24050" s="274"/>
      <c r="W24050" s="276"/>
    </row>
    <row r="24051" spans="19:23">
      <c r="S24051" s="275"/>
      <c r="T24051" s="274"/>
      <c r="W24051" s="276"/>
    </row>
    <row r="24052" spans="19:23">
      <c r="S24052" s="275"/>
      <c r="T24052" s="274"/>
      <c r="W24052" s="276"/>
    </row>
    <row r="24053" spans="19:23">
      <c r="S24053" s="275"/>
      <c r="T24053" s="274"/>
      <c r="W24053" s="276"/>
    </row>
    <row r="24054" spans="19:23">
      <c r="S24054" s="275"/>
      <c r="T24054" s="274"/>
      <c r="W24054" s="276"/>
    </row>
    <row r="24055" spans="19:23">
      <c r="S24055" s="275"/>
      <c r="T24055" s="274"/>
      <c r="W24055" s="276"/>
    </row>
    <row r="24056" spans="19:23">
      <c r="S24056" s="275"/>
      <c r="T24056" s="274"/>
      <c r="W24056" s="276"/>
    </row>
    <row r="24057" spans="19:23">
      <c r="S24057" s="275"/>
      <c r="T24057" s="274"/>
      <c r="W24057" s="276"/>
    </row>
    <row r="24058" spans="19:23">
      <c r="S24058" s="275"/>
      <c r="T24058" s="274"/>
      <c r="W24058" s="276"/>
    </row>
    <row r="24059" spans="19:23">
      <c r="S24059" s="275"/>
      <c r="T24059" s="274"/>
      <c r="W24059" s="276"/>
    </row>
    <row r="24060" spans="19:23">
      <c r="S24060" s="275"/>
      <c r="T24060" s="274"/>
      <c r="W24060" s="276"/>
    </row>
    <row r="24061" spans="19:23">
      <c r="S24061" s="275"/>
      <c r="T24061" s="274"/>
      <c r="W24061" s="276"/>
    </row>
    <row r="24062" spans="19:23">
      <c r="S24062" s="275"/>
      <c r="T24062" s="274"/>
      <c r="W24062" s="276"/>
    </row>
    <row r="24063" spans="19:23">
      <c r="S24063" s="275"/>
      <c r="T24063" s="274"/>
      <c r="W24063" s="276"/>
    </row>
    <row r="24064" spans="19:23">
      <c r="S24064" s="275"/>
      <c r="T24064" s="274"/>
      <c r="W24064" s="276"/>
    </row>
    <row r="24065" spans="19:23">
      <c r="S24065" s="275"/>
      <c r="T24065" s="274"/>
      <c r="W24065" s="276"/>
    </row>
    <row r="24066" spans="19:23">
      <c r="S24066" s="275"/>
      <c r="T24066" s="274"/>
      <c r="W24066" s="276"/>
    </row>
    <row r="24067" spans="19:23">
      <c r="S24067" s="275"/>
      <c r="T24067" s="274"/>
      <c r="W24067" s="276"/>
    </row>
    <row r="24068" spans="19:23">
      <c r="S24068" s="275"/>
      <c r="T24068" s="274"/>
      <c r="W24068" s="276"/>
    </row>
    <row r="24069" spans="19:23">
      <c r="S24069" s="275"/>
      <c r="T24069" s="274"/>
      <c r="W24069" s="276"/>
    </row>
    <row r="24070" spans="19:23">
      <c r="S24070" s="275"/>
      <c r="T24070" s="274"/>
      <c r="W24070" s="276"/>
    </row>
    <row r="24071" spans="19:23">
      <c r="S24071" s="275"/>
      <c r="T24071" s="274"/>
      <c r="W24071" s="276"/>
    </row>
    <row r="24072" spans="19:23">
      <c r="S24072" s="275"/>
      <c r="T24072" s="274"/>
      <c r="W24072" s="276"/>
    </row>
    <row r="24073" spans="19:23">
      <c r="S24073" s="275"/>
      <c r="T24073" s="274"/>
      <c r="W24073" s="276"/>
    </row>
    <row r="24074" spans="19:23">
      <c r="S24074" s="275"/>
      <c r="T24074" s="274"/>
      <c r="W24074" s="276"/>
    </row>
    <row r="24075" spans="19:23">
      <c r="S24075" s="275"/>
      <c r="T24075" s="274"/>
      <c r="W24075" s="276"/>
    </row>
    <row r="24076" spans="19:23">
      <c r="S24076" s="275"/>
      <c r="T24076" s="274"/>
      <c r="W24076" s="276"/>
    </row>
    <row r="24077" spans="19:23">
      <c r="S24077" s="275"/>
      <c r="T24077" s="274"/>
      <c r="W24077" s="276"/>
    </row>
    <row r="24078" spans="19:23">
      <c r="S24078" s="275"/>
      <c r="T24078" s="274"/>
      <c r="W24078" s="276"/>
    </row>
    <row r="24079" spans="19:23">
      <c r="S24079" s="275"/>
      <c r="T24079" s="274"/>
      <c r="W24079" s="276"/>
    </row>
    <row r="24080" spans="19:23">
      <c r="S24080" s="275"/>
      <c r="T24080" s="274"/>
      <c r="W24080" s="276"/>
    </row>
    <row r="24081" spans="19:23">
      <c r="S24081" s="275"/>
      <c r="T24081" s="274"/>
      <c r="W24081" s="276"/>
    </row>
    <row r="24082" spans="19:23">
      <c r="S24082" s="275"/>
      <c r="T24082" s="274"/>
      <c r="W24082" s="276"/>
    </row>
    <row r="24083" spans="19:23">
      <c r="S24083" s="275"/>
      <c r="T24083" s="274"/>
      <c r="W24083" s="276"/>
    </row>
    <row r="24084" spans="19:23">
      <c r="S24084" s="275"/>
      <c r="T24084" s="274"/>
      <c r="W24084" s="276"/>
    </row>
    <row r="24085" spans="19:23">
      <c r="S24085" s="275"/>
      <c r="T24085" s="274"/>
      <c r="W24085" s="276"/>
    </row>
    <row r="24086" spans="19:23">
      <c r="S24086" s="275"/>
      <c r="T24086" s="274"/>
      <c r="W24086" s="276"/>
    </row>
    <row r="24087" spans="19:23">
      <c r="S24087" s="275"/>
      <c r="T24087" s="274"/>
      <c r="W24087" s="276"/>
    </row>
    <row r="24088" spans="19:23">
      <c r="S24088" s="275"/>
      <c r="T24088" s="274"/>
      <c r="W24088" s="276"/>
    </row>
    <row r="24089" spans="19:23">
      <c r="S24089" s="275"/>
      <c r="T24089" s="274"/>
      <c r="W24089" s="276"/>
    </row>
    <row r="24090" spans="19:23">
      <c r="S24090" s="275"/>
      <c r="T24090" s="274"/>
      <c r="W24090" s="276"/>
    </row>
    <row r="24091" spans="19:23">
      <c r="S24091" s="275"/>
      <c r="T24091" s="274"/>
      <c r="W24091" s="276"/>
    </row>
    <row r="24092" spans="19:23">
      <c r="S24092" s="275"/>
      <c r="T24092" s="274"/>
      <c r="W24092" s="276"/>
    </row>
    <row r="24093" spans="19:23">
      <c r="S24093" s="275"/>
      <c r="T24093" s="274"/>
      <c r="W24093" s="276"/>
    </row>
    <row r="24094" spans="19:23">
      <c r="S24094" s="275"/>
      <c r="T24094" s="274"/>
      <c r="W24094" s="276"/>
    </row>
    <row r="24095" spans="19:23">
      <c r="S24095" s="275"/>
      <c r="T24095" s="274"/>
      <c r="W24095" s="276"/>
    </row>
    <row r="24096" spans="19:23">
      <c r="S24096" s="275"/>
      <c r="T24096" s="274"/>
      <c r="W24096" s="276"/>
    </row>
    <row r="24097" spans="19:23">
      <c r="S24097" s="275"/>
      <c r="T24097" s="274"/>
      <c r="W24097" s="276"/>
    </row>
    <row r="24098" spans="19:23">
      <c r="S24098" s="275"/>
      <c r="T24098" s="274"/>
      <c r="W24098" s="276"/>
    </row>
    <row r="24099" spans="19:23">
      <c r="S24099" s="275"/>
      <c r="T24099" s="274"/>
      <c r="W24099" s="276"/>
    </row>
    <row r="24100" spans="19:23">
      <c r="S24100" s="275"/>
      <c r="T24100" s="274"/>
      <c r="W24100" s="276"/>
    </row>
    <row r="24101" spans="19:23">
      <c r="S24101" s="275"/>
      <c r="T24101" s="274"/>
      <c r="W24101" s="276"/>
    </row>
    <row r="24102" spans="19:23">
      <c r="S24102" s="275"/>
      <c r="T24102" s="274"/>
      <c r="W24102" s="276"/>
    </row>
    <row r="24103" spans="19:23">
      <c r="S24103" s="275"/>
      <c r="T24103" s="274"/>
      <c r="W24103" s="276"/>
    </row>
    <row r="24104" spans="19:23">
      <c r="S24104" s="275"/>
      <c r="T24104" s="274"/>
      <c r="W24104" s="276"/>
    </row>
    <row r="24105" spans="19:23">
      <c r="S24105" s="275"/>
      <c r="T24105" s="274"/>
      <c r="W24105" s="276"/>
    </row>
    <row r="24106" spans="19:23">
      <c r="S24106" s="275"/>
      <c r="T24106" s="274"/>
      <c r="W24106" s="276"/>
    </row>
    <row r="24107" spans="19:23">
      <c r="S24107" s="275"/>
      <c r="T24107" s="274"/>
      <c r="W24107" s="276"/>
    </row>
    <row r="24108" spans="19:23">
      <c r="S24108" s="275"/>
      <c r="T24108" s="274"/>
      <c r="W24108" s="276"/>
    </row>
    <row r="24109" spans="19:23">
      <c r="S24109" s="275"/>
      <c r="T24109" s="274"/>
      <c r="W24109" s="276"/>
    </row>
    <row r="24110" spans="19:23">
      <c r="S24110" s="275"/>
      <c r="T24110" s="274"/>
      <c r="W24110" s="276"/>
    </row>
    <row r="24111" spans="19:23">
      <c r="S24111" s="275"/>
      <c r="T24111" s="274"/>
      <c r="W24111" s="276"/>
    </row>
    <row r="24112" spans="19:23">
      <c r="S24112" s="275"/>
      <c r="T24112" s="274"/>
      <c r="W24112" s="276"/>
    </row>
    <row r="24113" spans="19:23">
      <c r="S24113" s="275"/>
      <c r="T24113" s="274"/>
      <c r="W24113" s="276"/>
    </row>
    <row r="24114" spans="19:23">
      <c r="S24114" s="275"/>
      <c r="T24114" s="274"/>
      <c r="W24114" s="276"/>
    </row>
    <row r="24115" spans="19:23">
      <c r="S24115" s="275"/>
      <c r="T24115" s="274"/>
      <c r="W24115" s="276"/>
    </row>
    <row r="24116" spans="19:23">
      <c r="S24116" s="275"/>
      <c r="T24116" s="274"/>
      <c r="W24116" s="276"/>
    </row>
    <row r="24117" spans="19:23">
      <c r="S24117" s="275"/>
      <c r="T24117" s="274"/>
      <c r="W24117" s="276"/>
    </row>
    <row r="24118" spans="19:23">
      <c r="S24118" s="275"/>
      <c r="T24118" s="274"/>
      <c r="W24118" s="276"/>
    </row>
    <row r="24119" spans="19:23">
      <c r="S24119" s="275"/>
      <c r="T24119" s="274"/>
      <c r="W24119" s="276"/>
    </row>
    <row r="24120" spans="19:23">
      <c r="S24120" s="275"/>
      <c r="T24120" s="274"/>
      <c r="W24120" s="276"/>
    </row>
    <row r="24121" spans="19:23">
      <c r="S24121" s="275"/>
      <c r="T24121" s="274"/>
      <c r="W24121" s="276"/>
    </row>
    <row r="24122" spans="19:23">
      <c r="S24122" s="275"/>
      <c r="T24122" s="274"/>
      <c r="W24122" s="276"/>
    </row>
    <row r="24123" spans="19:23">
      <c r="S24123" s="275"/>
      <c r="T24123" s="274"/>
      <c r="W24123" s="276"/>
    </row>
    <row r="24124" spans="19:23">
      <c r="S24124" s="275"/>
      <c r="T24124" s="274"/>
      <c r="W24124" s="276"/>
    </row>
    <row r="24125" spans="19:23">
      <c r="S24125" s="275"/>
      <c r="T24125" s="274"/>
      <c r="W24125" s="276"/>
    </row>
    <row r="24126" spans="19:23">
      <c r="S24126" s="275"/>
      <c r="T24126" s="274"/>
      <c r="W24126" s="276"/>
    </row>
    <row r="24127" spans="19:23">
      <c r="S24127" s="275"/>
      <c r="T24127" s="274"/>
      <c r="W24127" s="276"/>
    </row>
    <row r="24128" spans="19:23">
      <c r="S24128" s="275"/>
      <c r="T24128" s="274"/>
      <c r="W24128" s="276"/>
    </row>
    <row r="24129" spans="19:23">
      <c r="S24129" s="275"/>
      <c r="T24129" s="274"/>
      <c r="W24129" s="276"/>
    </row>
    <row r="24130" spans="19:23">
      <c r="S24130" s="275"/>
      <c r="T24130" s="274"/>
      <c r="W24130" s="276"/>
    </row>
    <row r="24131" spans="19:23">
      <c r="S24131" s="275"/>
      <c r="T24131" s="274"/>
      <c r="W24131" s="276"/>
    </row>
    <row r="24132" spans="19:23">
      <c r="S24132" s="275"/>
      <c r="T24132" s="274"/>
      <c r="W24132" s="276"/>
    </row>
    <row r="24133" spans="19:23">
      <c r="S24133" s="275"/>
      <c r="T24133" s="274"/>
      <c r="W24133" s="276"/>
    </row>
    <row r="24134" spans="19:23">
      <c r="S24134" s="275"/>
      <c r="T24134" s="274"/>
      <c r="W24134" s="276"/>
    </row>
    <row r="24135" spans="19:23">
      <c r="S24135" s="275"/>
      <c r="T24135" s="274"/>
      <c r="W24135" s="276"/>
    </row>
    <row r="24136" spans="19:23">
      <c r="S24136" s="275"/>
      <c r="T24136" s="274"/>
      <c r="W24136" s="276"/>
    </row>
    <row r="24137" spans="19:23">
      <c r="S24137" s="275"/>
      <c r="T24137" s="274"/>
      <c r="W24137" s="276"/>
    </row>
    <row r="24138" spans="19:23">
      <c r="S24138" s="275"/>
      <c r="T24138" s="274"/>
      <c r="W24138" s="276"/>
    </row>
    <row r="24139" spans="19:23">
      <c r="S24139" s="275"/>
      <c r="T24139" s="274"/>
      <c r="W24139" s="276"/>
    </row>
    <row r="24140" spans="19:23">
      <c r="S24140" s="275"/>
      <c r="T24140" s="274"/>
      <c r="W24140" s="276"/>
    </row>
    <row r="24141" spans="19:23">
      <c r="S24141" s="275"/>
      <c r="T24141" s="274"/>
      <c r="W24141" s="276"/>
    </row>
    <row r="24142" spans="19:23">
      <c r="S24142" s="275"/>
      <c r="T24142" s="274"/>
      <c r="W24142" s="276"/>
    </row>
    <row r="24143" spans="19:23">
      <c r="S24143" s="275"/>
      <c r="T24143" s="274"/>
      <c r="W24143" s="276"/>
    </row>
    <row r="24144" spans="19:23">
      <c r="S24144" s="275"/>
      <c r="T24144" s="274"/>
      <c r="W24144" s="276"/>
    </row>
    <row r="24145" spans="19:23">
      <c r="S24145" s="275"/>
      <c r="T24145" s="274"/>
      <c r="W24145" s="276"/>
    </row>
    <row r="24146" spans="19:23">
      <c r="S24146" s="275"/>
      <c r="T24146" s="274"/>
      <c r="W24146" s="276"/>
    </row>
    <row r="24147" spans="19:23">
      <c r="S24147" s="275"/>
      <c r="T24147" s="274"/>
      <c r="W24147" s="276"/>
    </row>
    <row r="24148" spans="19:23">
      <c r="S24148" s="275"/>
      <c r="T24148" s="274"/>
      <c r="W24148" s="276"/>
    </row>
    <row r="24149" spans="19:23">
      <c r="S24149" s="275"/>
      <c r="T24149" s="274"/>
      <c r="W24149" s="276"/>
    </row>
    <row r="24150" spans="19:23">
      <c r="S24150" s="275"/>
      <c r="T24150" s="274"/>
      <c r="W24150" s="276"/>
    </row>
    <row r="24151" spans="19:23">
      <c r="S24151" s="275"/>
      <c r="T24151" s="274"/>
      <c r="W24151" s="276"/>
    </row>
    <row r="24152" spans="19:23">
      <c r="S24152" s="275"/>
      <c r="T24152" s="274"/>
      <c r="W24152" s="276"/>
    </row>
    <row r="24153" spans="19:23">
      <c r="S24153" s="275"/>
      <c r="T24153" s="274"/>
      <c r="W24153" s="276"/>
    </row>
    <row r="24154" spans="19:23">
      <c r="S24154" s="275"/>
      <c r="T24154" s="274"/>
      <c r="W24154" s="276"/>
    </row>
    <row r="24155" spans="19:23">
      <c r="S24155" s="275"/>
      <c r="T24155" s="274"/>
      <c r="W24155" s="276"/>
    </row>
    <row r="24156" spans="19:23">
      <c r="S24156" s="275"/>
      <c r="T24156" s="274"/>
      <c r="W24156" s="276"/>
    </row>
    <row r="24157" spans="19:23">
      <c r="S24157" s="275"/>
      <c r="T24157" s="274"/>
      <c r="W24157" s="276"/>
    </row>
    <row r="24158" spans="19:23">
      <c r="S24158" s="275"/>
      <c r="T24158" s="274"/>
      <c r="W24158" s="276"/>
    </row>
    <row r="24159" spans="19:23">
      <c r="S24159" s="275"/>
      <c r="T24159" s="274"/>
      <c r="W24159" s="276"/>
    </row>
    <row r="24160" spans="19:23">
      <c r="S24160" s="275"/>
      <c r="T24160" s="274"/>
      <c r="W24160" s="276"/>
    </row>
    <row r="24161" spans="19:23">
      <c r="S24161" s="275"/>
      <c r="T24161" s="274"/>
      <c r="W24161" s="276"/>
    </row>
    <row r="24162" spans="19:23">
      <c r="S24162" s="275"/>
      <c r="T24162" s="274"/>
      <c r="W24162" s="276"/>
    </row>
    <row r="24163" spans="19:23">
      <c r="S24163" s="275"/>
      <c r="T24163" s="274"/>
      <c r="W24163" s="276"/>
    </row>
    <row r="24164" spans="19:23">
      <c r="S24164" s="275"/>
      <c r="T24164" s="274"/>
      <c r="W24164" s="276"/>
    </row>
    <row r="24165" spans="19:23">
      <c r="S24165" s="275"/>
      <c r="T24165" s="274"/>
      <c r="W24165" s="276"/>
    </row>
    <row r="24166" spans="19:23">
      <c r="S24166" s="275"/>
      <c r="T24166" s="274"/>
      <c r="W24166" s="276"/>
    </row>
    <row r="24167" spans="19:23">
      <c r="S24167" s="275"/>
      <c r="T24167" s="274"/>
      <c r="W24167" s="276"/>
    </row>
    <row r="24168" spans="19:23">
      <c r="S24168" s="275"/>
      <c r="T24168" s="274"/>
      <c r="W24168" s="276"/>
    </row>
    <row r="24169" spans="19:23">
      <c r="S24169" s="275"/>
      <c r="T24169" s="274"/>
      <c r="W24169" s="276"/>
    </row>
    <row r="24170" spans="19:23">
      <c r="S24170" s="275"/>
      <c r="T24170" s="274"/>
      <c r="W24170" s="276"/>
    </row>
    <row r="24171" spans="19:23">
      <c r="S24171" s="275"/>
      <c r="T24171" s="274"/>
      <c r="W24171" s="276"/>
    </row>
    <row r="24172" spans="19:23">
      <c r="S24172" s="275"/>
      <c r="T24172" s="274"/>
      <c r="W24172" s="276"/>
    </row>
    <row r="24173" spans="19:23">
      <c r="S24173" s="275"/>
      <c r="T24173" s="274"/>
      <c r="W24173" s="276"/>
    </row>
    <row r="24174" spans="19:23">
      <c r="S24174" s="275"/>
      <c r="T24174" s="274"/>
      <c r="W24174" s="276"/>
    </row>
    <row r="24175" spans="19:23">
      <c r="S24175" s="275"/>
      <c r="T24175" s="274"/>
      <c r="W24175" s="276"/>
    </row>
    <row r="24176" spans="19:23">
      <c r="S24176" s="275"/>
      <c r="T24176" s="274"/>
      <c r="W24176" s="276"/>
    </row>
    <row r="24177" spans="19:23">
      <c r="S24177" s="275"/>
      <c r="T24177" s="274"/>
      <c r="W24177" s="276"/>
    </row>
    <row r="24178" spans="19:23">
      <c r="S24178" s="275"/>
      <c r="T24178" s="274"/>
      <c r="W24178" s="276"/>
    </row>
    <row r="24179" spans="19:23">
      <c r="S24179" s="275"/>
      <c r="T24179" s="274"/>
      <c r="W24179" s="276"/>
    </row>
    <row r="24180" spans="19:23">
      <c r="S24180" s="275"/>
      <c r="T24180" s="274"/>
      <c r="W24180" s="276"/>
    </row>
    <row r="24181" spans="19:23">
      <c r="S24181" s="275"/>
      <c r="T24181" s="274"/>
      <c r="W24181" s="276"/>
    </row>
    <row r="24182" spans="19:23">
      <c r="S24182" s="275"/>
      <c r="T24182" s="274"/>
      <c r="W24182" s="276"/>
    </row>
    <row r="24183" spans="19:23">
      <c r="S24183" s="275"/>
      <c r="T24183" s="274"/>
      <c r="W24183" s="276"/>
    </row>
    <row r="24184" spans="19:23">
      <c r="S24184" s="275"/>
      <c r="T24184" s="274"/>
      <c r="W24184" s="276"/>
    </row>
    <row r="24185" spans="19:23">
      <c r="S24185" s="275"/>
      <c r="T24185" s="274"/>
      <c r="W24185" s="276"/>
    </row>
    <row r="24186" spans="19:23">
      <c r="S24186" s="275"/>
      <c r="T24186" s="274"/>
      <c r="W24186" s="276"/>
    </row>
    <row r="24187" spans="19:23">
      <c r="S24187" s="275"/>
      <c r="T24187" s="274"/>
      <c r="W24187" s="276"/>
    </row>
    <row r="24188" spans="19:23">
      <c r="S24188" s="275"/>
      <c r="T24188" s="274"/>
      <c r="W24188" s="276"/>
    </row>
    <row r="24189" spans="19:23">
      <c r="S24189" s="275"/>
      <c r="T24189" s="274"/>
      <c r="W24189" s="276"/>
    </row>
    <row r="24190" spans="19:23">
      <c r="S24190" s="275"/>
      <c r="T24190" s="274"/>
      <c r="W24190" s="276"/>
    </row>
    <row r="24191" spans="19:23">
      <c r="S24191" s="275"/>
      <c r="T24191" s="274"/>
      <c r="W24191" s="276"/>
    </row>
    <row r="24192" spans="19:23">
      <c r="S24192" s="275"/>
      <c r="T24192" s="274"/>
      <c r="W24192" s="276"/>
    </row>
    <row r="24193" spans="19:23">
      <c r="S24193" s="275"/>
      <c r="T24193" s="274"/>
      <c r="W24193" s="276"/>
    </row>
    <row r="24194" spans="19:23">
      <c r="S24194" s="275"/>
      <c r="T24194" s="274"/>
      <c r="W24194" s="276"/>
    </row>
    <row r="24195" spans="19:23">
      <c r="S24195" s="275"/>
      <c r="T24195" s="274"/>
      <c r="W24195" s="276"/>
    </row>
    <row r="24196" spans="19:23">
      <c r="S24196" s="275"/>
      <c r="T24196" s="274"/>
      <c r="W24196" s="276"/>
    </row>
    <row r="24197" spans="19:23">
      <c r="S24197" s="275"/>
      <c r="T24197" s="274"/>
      <c r="W24197" s="276"/>
    </row>
    <row r="24198" spans="19:23">
      <c r="S24198" s="275"/>
      <c r="T24198" s="274"/>
      <c r="W24198" s="276"/>
    </row>
    <row r="24199" spans="19:23">
      <c r="S24199" s="275"/>
      <c r="T24199" s="274"/>
      <c r="W24199" s="276"/>
    </row>
    <row r="24200" spans="19:23">
      <c r="S24200" s="275"/>
      <c r="T24200" s="274"/>
      <c r="W24200" s="276"/>
    </row>
    <row r="24201" spans="19:23">
      <c r="S24201" s="275"/>
      <c r="T24201" s="274"/>
      <c r="W24201" s="276"/>
    </row>
    <row r="24202" spans="19:23">
      <c r="S24202" s="275"/>
      <c r="T24202" s="274"/>
      <c r="W24202" s="276"/>
    </row>
    <row r="24203" spans="19:23">
      <c r="S24203" s="275"/>
      <c r="T24203" s="274"/>
      <c r="W24203" s="276"/>
    </row>
    <row r="24204" spans="19:23">
      <c r="S24204" s="275"/>
      <c r="T24204" s="274"/>
      <c r="W24204" s="276"/>
    </row>
    <row r="24205" spans="19:23">
      <c r="S24205" s="275"/>
      <c r="T24205" s="274"/>
      <c r="W24205" s="276"/>
    </row>
    <row r="24206" spans="19:23">
      <c r="S24206" s="275"/>
      <c r="T24206" s="274"/>
      <c r="W24206" s="276"/>
    </row>
    <row r="24207" spans="19:23">
      <c r="S24207" s="275"/>
      <c r="T24207" s="274"/>
      <c r="W24207" s="276"/>
    </row>
    <row r="24208" spans="19:23">
      <c r="S24208" s="275"/>
      <c r="T24208" s="274"/>
      <c r="W24208" s="276"/>
    </row>
    <row r="24209" spans="19:23">
      <c r="S24209" s="275"/>
      <c r="T24209" s="274"/>
      <c r="W24209" s="276"/>
    </row>
    <row r="24210" spans="19:23">
      <c r="S24210" s="275"/>
      <c r="T24210" s="274"/>
      <c r="W24210" s="276"/>
    </row>
    <row r="24211" spans="19:23">
      <c r="S24211" s="275"/>
      <c r="T24211" s="274"/>
      <c r="W24211" s="276"/>
    </row>
    <row r="24212" spans="19:23">
      <c r="S24212" s="275"/>
      <c r="T24212" s="274"/>
      <c r="W24212" s="276"/>
    </row>
    <row r="24213" spans="19:23">
      <c r="S24213" s="275"/>
      <c r="T24213" s="274"/>
      <c r="W24213" s="276"/>
    </row>
    <row r="24214" spans="19:23">
      <c r="S24214" s="275"/>
      <c r="T24214" s="274"/>
      <c r="W24214" s="276"/>
    </row>
    <row r="24215" spans="19:23">
      <c r="S24215" s="275"/>
      <c r="T24215" s="274"/>
      <c r="W24215" s="276"/>
    </row>
    <row r="24216" spans="19:23">
      <c r="S24216" s="275"/>
      <c r="T24216" s="274"/>
      <c r="W24216" s="276"/>
    </row>
    <row r="24217" spans="19:23">
      <c r="S24217" s="275"/>
      <c r="T24217" s="274"/>
      <c r="W24217" s="276"/>
    </row>
    <row r="24218" spans="19:23">
      <c r="S24218" s="275"/>
      <c r="T24218" s="274"/>
      <c r="W24218" s="276"/>
    </row>
    <row r="24219" spans="19:23">
      <c r="S24219" s="275"/>
      <c r="T24219" s="274"/>
      <c r="W24219" s="276"/>
    </row>
    <row r="24220" spans="19:23">
      <c r="S24220" s="275"/>
      <c r="T24220" s="274"/>
      <c r="W24220" s="276"/>
    </row>
    <row r="24221" spans="19:23">
      <c r="S24221" s="275"/>
      <c r="T24221" s="274"/>
      <c r="W24221" s="276"/>
    </row>
    <row r="24222" spans="19:23">
      <c r="S24222" s="275"/>
      <c r="T24222" s="274"/>
      <c r="W24222" s="276"/>
    </row>
    <row r="24223" spans="19:23">
      <c r="S24223" s="275"/>
      <c r="T24223" s="274"/>
      <c r="W24223" s="276"/>
    </row>
    <row r="24224" spans="19:23">
      <c r="S24224" s="275"/>
      <c r="T24224" s="274"/>
      <c r="W24224" s="276"/>
    </row>
    <row r="24225" spans="19:23">
      <c r="S24225" s="275"/>
      <c r="T24225" s="274"/>
      <c r="W24225" s="276"/>
    </row>
    <row r="24226" spans="19:23">
      <c r="S24226" s="275"/>
      <c r="T24226" s="274"/>
      <c r="W24226" s="276"/>
    </row>
    <row r="24227" spans="19:23">
      <c r="S24227" s="275"/>
      <c r="T24227" s="274"/>
      <c r="W24227" s="276"/>
    </row>
    <row r="24228" spans="19:23">
      <c r="S24228" s="275"/>
      <c r="T24228" s="274"/>
      <c r="W24228" s="276"/>
    </row>
    <row r="24229" spans="19:23">
      <c r="S24229" s="275"/>
      <c r="T24229" s="274"/>
      <c r="W24229" s="276"/>
    </row>
    <row r="24230" spans="19:23">
      <c r="S24230" s="275"/>
      <c r="T24230" s="274"/>
      <c r="W24230" s="276"/>
    </row>
    <row r="24231" spans="19:23">
      <c r="S24231" s="275"/>
      <c r="T24231" s="274"/>
      <c r="W24231" s="276"/>
    </row>
    <row r="24232" spans="19:23">
      <c r="S24232" s="275"/>
      <c r="T24232" s="274"/>
      <c r="W24232" s="276"/>
    </row>
    <row r="24233" spans="19:23">
      <c r="S24233" s="275"/>
      <c r="T24233" s="274"/>
      <c r="W24233" s="276"/>
    </row>
    <row r="24234" spans="19:23">
      <c r="S24234" s="275"/>
      <c r="T24234" s="274"/>
      <c r="W24234" s="276"/>
    </row>
    <row r="24235" spans="19:23">
      <c r="S24235" s="275"/>
      <c r="T24235" s="274"/>
      <c r="W24235" s="276"/>
    </row>
    <row r="24236" spans="19:23">
      <c r="S24236" s="275"/>
      <c r="T24236" s="274"/>
      <c r="W24236" s="276"/>
    </row>
    <row r="24237" spans="19:23">
      <c r="S24237" s="275"/>
      <c r="T24237" s="274"/>
      <c r="W24237" s="276"/>
    </row>
    <row r="24238" spans="19:23">
      <c r="S24238" s="275"/>
      <c r="T24238" s="274"/>
      <c r="W24238" s="276"/>
    </row>
    <row r="24239" spans="19:23">
      <c r="S24239" s="275"/>
      <c r="T24239" s="274"/>
      <c r="W24239" s="276"/>
    </row>
    <row r="24240" spans="19:23">
      <c r="S24240" s="275"/>
      <c r="T24240" s="274"/>
      <c r="W24240" s="276"/>
    </row>
    <row r="24241" spans="19:23">
      <c r="S24241" s="275"/>
      <c r="T24241" s="274"/>
      <c r="W24241" s="276"/>
    </row>
    <row r="24242" spans="19:23">
      <c r="S24242" s="275"/>
      <c r="T24242" s="274"/>
      <c r="W24242" s="276"/>
    </row>
    <row r="24243" spans="19:23">
      <c r="S24243" s="275"/>
      <c r="T24243" s="274"/>
      <c r="W24243" s="276"/>
    </row>
    <row r="24244" spans="19:23">
      <c r="S24244" s="275"/>
      <c r="T24244" s="274"/>
      <c r="W24244" s="276"/>
    </row>
    <row r="24245" spans="19:23">
      <c r="S24245" s="275"/>
      <c r="T24245" s="274"/>
      <c r="W24245" s="276"/>
    </row>
    <row r="24246" spans="19:23">
      <c r="S24246" s="275"/>
      <c r="T24246" s="274"/>
      <c r="W24246" s="276"/>
    </row>
    <row r="24247" spans="19:23">
      <c r="S24247" s="275"/>
      <c r="T24247" s="274"/>
      <c r="W24247" s="276"/>
    </row>
    <row r="24248" spans="19:23">
      <c r="S24248" s="275"/>
      <c r="T24248" s="274"/>
      <c r="W24248" s="276"/>
    </row>
    <row r="24249" spans="19:23">
      <c r="S24249" s="275"/>
      <c r="T24249" s="274"/>
      <c r="W24249" s="276"/>
    </row>
    <row r="24250" spans="19:23">
      <c r="S24250" s="275"/>
      <c r="T24250" s="274"/>
      <c r="W24250" s="276"/>
    </row>
    <row r="24251" spans="19:23">
      <c r="S24251" s="275"/>
      <c r="T24251" s="274"/>
      <c r="W24251" s="276"/>
    </row>
    <row r="24252" spans="19:23">
      <c r="S24252" s="275"/>
      <c r="T24252" s="274"/>
      <c r="W24252" s="276"/>
    </row>
    <row r="24253" spans="19:23">
      <c r="S24253" s="275"/>
      <c r="T24253" s="274"/>
      <c r="W24253" s="276"/>
    </row>
    <row r="24254" spans="19:23">
      <c r="S24254" s="275"/>
      <c r="T24254" s="274"/>
      <c r="W24254" s="276"/>
    </row>
    <row r="24255" spans="19:23">
      <c r="S24255" s="275"/>
      <c r="T24255" s="274"/>
      <c r="W24255" s="276"/>
    </row>
    <row r="24256" spans="19:23">
      <c r="S24256" s="275"/>
      <c r="T24256" s="274"/>
      <c r="W24256" s="276"/>
    </row>
    <row r="24257" spans="19:23">
      <c r="S24257" s="275"/>
      <c r="T24257" s="274"/>
      <c r="W24257" s="276"/>
    </row>
    <row r="24258" spans="19:23">
      <c r="S24258" s="275"/>
      <c r="T24258" s="274"/>
      <c r="W24258" s="276"/>
    </row>
    <row r="24259" spans="19:23">
      <c r="S24259" s="275"/>
      <c r="T24259" s="274"/>
      <c r="W24259" s="276"/>
    </row>
    <row r="24260" spans="19:23">
      <c r="S24260" s="275"/>
      <c r="T24260" s="274"/>
      <c r="W24260" s="276"/>
    </row>
    <row r="24261" spans="19:23">
      <c r="S24261" s="275"/>
      <c r="T24261" s="274"/>
      <c r="W24261" s="276"/>
    </row>
    <row r="24262" spans="19:23">
      <c r="S24262" s="275"/>
      <c r="T24262" s="274"/>
      <c r="W24262" s="276"/>
    </row>
    <row r="24263" spans="19:23">
      <c r="S24263" s="275"/>
      <c r="T24263" s="274"/>
      <c r="W24263" s="276"/>
    </row>
    <row r="24264" spans="19:23">
      <c r="S24264" s="275"/>
      <c r="T24264" s="274"/>
      <c r="W24264" s="276"/>
    </row>
    <row r="24265" spans="19:23">
      <c r="S24265" s="275"/>
      <c r="T24265" s="274"/>
      <c r="W24265" s="276"/>
    </row>
    <row r="24266" spans="19:23">
      <c r="S24266" s="275"/>
      <c r="T24266" s="274"/>
      <c r="W24266" s="276"/>
    </row>
    <row r="24267" spans="19:23">
      <c r="S24267" s="275"/>
      <c r="T24267" s="274"/>
      <c r="W24267" s="276"/>
    </row>
    <row r="24268" spans="19:23">
      <c r="S24268" s="275"/>
      <c r="T24268" s="274"/>
      <c r="W24268" s="276"/>
    </row>
    <row r="24269" spans="19:23">
      <c r="S24269" s="275"/>
      <c r="T24269" s="274"/>
      <c r="W24269" s="276"/>
    </row>
    <row r="24270" spans="19:23">
      <c r="S24270" s="275"/>
      <c r="T24270" s="274"/>
      <c r="W24270" s="276"/>
    </row>
    <row r="24271" spans="19:23">
      <c r="S24271" s="275"/>
      <c r="T24271" s="274"/>
      <c r="W24271" s="276"/>
    </row>
    <row r="24272" spans="19:23">
      <c r="S24272" s="275"/>
      <c r="T24272" s="274"/>
      <c r="W24272" s="276"/>
    </row>
    <row r="24273" spans="19:23">
      <c r="S24273" s="275"/>
      <c r="T24273" s="274"/>
      <c r="W24273" s="276"/>
    </row>
    <row r="24274" spans="19:23">
      <c r="S24274" s="275"/>
      <c r="T24274" s="274"/>
      <c r="W24274" s="276"/>
    </row>
    <row r="24275" spans="19:23">
      <c r="S24275" s="275"/>
      <c r="T24275" s="274"/>
      <c r="W24275" s="276"/>
    </row>
    <row r="24276" spans="19:23">
      <c r="S24276" s="275"/>
      <c r="T24276" s="274"/>
      <c r="W24276" s="276"/>
    </row>
    <row r="24277" spans="19:23">
      <c r="S24277" s="275"/>
      <c r="T24277" s="274"/>
      <c r="W24277" s="276"/>
    </row>
    <row r="24278" spans="19:23">
      <c r="S24278" s="275"/>
      <c r="T24278" s="274"/>
      <c r="W24278" s="276"/>
    </row>
    <row r="24279" spans="19:23">
      <c r="S24279" s="275"/>
      <c r="T24279" s="274"/>
      <c r="W24279" s="276"/>
    </row>
    <row r="24280" spans="19:23">
      <c r="S24280" s="275"/>
      <c r="T24280" s="274"/>
      <c r="W24280" s="276"/>
    </row>
    <row r="24281" spans="19:23">
      <c r="S24281" s="275"/>
      <c r="T24281" s="274"/>
      <c r="W24281" s="276"/>
    </row>
    <row r="24282" spans="19:23">
      <c r="S24282" s="275"/>
      <c r="T24282" s="274"/>
      <c r="W24282" s="276"/>
    </row>
    <row r="24283" spans="19:23">
      <c r="S24283" s="275"/>
      <c r="T24283" s="274"/>
      <c r="W24283" s="276"/>
    </row>
    <row r="24284" spans="19:23">
      <c r="S24284" s="275"/>
      <c r="T24284" s="274"/>
      <c r="W24284" s="276"/>
    </row>
    <row r="24285" spans="19:23">
      <c r="S24285" s="275"/>
      <c r="T24285" s="274"/>
      <c r="W24285" s="276"/>
    </row>
    <row r="24286" spans="19:23">
      <c r="S24286" s="275"/>
      <c r="T24286" s="274"/>
      <c r="W24286" s="276"/>
    </row>
    <row r="24287" spans="19:23">
      <c r="S24287" s="275"/>
      <c r="T24287" s="274"/>
      <c r="W24287" s="276"/>
    </row>
    <row r="24288" spans="19:23">
      <c r="S24288" s="275"/>
      <c r="T24288" s="274"/>
      <c r="W24288" s="276"/>
    </row>
    <row r="24289" spans="19:23">
      <c r="S24289" s="275"/>
      <c r="T24289" s="274"/>
      <c r="W24289" s="276"/>
    </row>
    <row r="24290" spans="19:23">
      <c r="S24290" s="275"/>
      <c r="T24290" s="274"/>
      <c r="W24290" s="276"/>
    </row>
    <row r="24291" spans="19:23">
      <c r="S24291" s="275"/>
      <c r="T24291" s="274"/>
      <c r="W24291" s="276"/>
    </row>
    <row r="24292" spans="19:23">
      <c r="S24292" s="275"/>
      <c r="T24292" s="274"/>
      <c r="W24292" s="276"/>
    </row>
    <row r="24293" spans="19:23">
      <c r="S24293" s="275"/>
      <c r="T24293" s="274"/>
      <c r="W24293" s="276"/>
    </row>
    <row r="24294" spans="19:23">
      <c r="S24294" s="275"/>
      <c r="T24294" s="274"/>
      <c r="W24294" s="276"/>
    </row>
    <row r="24295" spans="19:23">
      <c r="S24295" s="275"/>
      <c r="T24295" s="274"/>
      <c r="W24295" s="276"/>
    </row>
    <row r="24296" spans="19:23">
      <c r="S24296" s="275"/>
      <c r="T24296" s="274"/>
      <c r="W24296" s="276"/>
    </row>
    <row r="24297" spans="19:23">
      <c r="S24297" s="275"/>
      <c r="T24297" s="274"/>
      <c r="W24297" s="276"/>
    </row>
    <row r="24298" spans="19:23">
      <c r="S24298" s="275"/>
      <c r="T24298" s="274"/>
      <c r="W24298" s="276"/>
    </row>
    <row r="24299" spans="19:23">
      <c r="S24299" s="275"/>
      <c r="T24299" s="274"/>
      <c r="W24299" s="276"/>
    </row>
    <row r="24300" spans="19:23">
      <c r="S24300" s="275"/>
      <c r="T24300" s="274"/>
      <c r="W24300" s="276"/>
    </row>
    <row r="24301" spans="19:23">
      <c r="S24301" s="275"/>
      <c r="T24301" s="274"/>
      <c r="W24301" s="276"/>
    </row>
    <row r="24302" spans="19:23">
      <c r="S24302" s="275"/>
      <c r="T24302" s="274"/>
      <c r="W24302" s="276"/>
    </row>
    <row r="24303" spans="19:23">
      <c r="S24303" s="275"/>
      <c r="T24303" s="274"/>
      <c r="W24303" s="276"/>
    </row>
    <row r="24304" spans="19:23">
      <c r="S24304" s="275"/>
      <c r="T24304" s="274"/>
      <c r="W24304" s="276"/>
    </row>
    <row r="24305" spans="19:23">
      <c r="S24305" s="275"/>
      <c r="T24305" s="274"/>
      <c r="W24305" s="276"/>
    </row>
    <row r="24306" spans="19:23">
      <c r="S24306" s="275"/>
      <c r="T24306" s="274"/>
      <c r="W24306" s="276"/>
    </row>
    <row r="24307" spans="19:23">
      <c r="S24307" s="275"/>
      <c r="T24307" s="274"/>
      <c r="W24307" s="276"/>
    </row>
    <row r="24308" spans="19:23">
      <c r="S24308" s="275"/>
      <c r="T24308" s="274"/>
      <c r="W24308" s="276"/>
    </row>
    <row r="24309" spans="19:23">
      <c r="S24309" s="275"/>
      <c r="T24309" s="274"/>
      <c r="W24309" s="276"/>
    </row>
    <row r="24310" spans="19:23">
      <c r="S24310" s="275"/>
      <c r="T24310" s="274"/>
      <c r="W24310" s="276"/>
    </row>
    <row r="24311" spans="19:23">
      <c r="S24311" s="275"/>
      <c r="T24311" s="274"/>
      <c r="W24311" s="276"/>
    </row>
    <row r="24312" spans="19:23">
      <c r="S24312" s="275"/>
      <c r="T24312" s="274"/>
      <c r="W24312" s="276"/>
    </row>
    <row r="24313" spans="19:23">
      <c r="S24313" s="275"/>
      <c r="T24313" s="274"/>
      <c r="W24313" s="276"/>
    </row>
    <row r="24314" spans="19:23">
      <c r="S24314" s="275"/>
      <c r="T24314" s="274"/>
      <c r="W24314" s="276"/>
    </row>
    <row r="24315" spans="19:23">
      <c r="S24315" s="275"/>
      <c r="T24315" s="274"/>
      <c r="W24315" s="276"/>
    </row>
    <row r="24316" spans="19:23">
      <c r="S24316" s="275"/>
      <c r="T24316" s="274"/>
      <c r="W24316" s="276"/>
    </row>
    <row r="24317" spans="19:23">
      <c r="S24317" s="275"/>
      <c r="T24317" s="274"/>
      <c r="W24317" s="276"/>
    </row>
    <row r="24318" spans="19:23">
      <c r="S24318" s="275"/>
      <c r="T24318" s="274"/>
      <c r="W24318" s="276"/>
    </row>
    <row r="24319" spans="19:23">
      <c r="S24319" s="275"/>
      <c r="T24319" s="274"/>
      <c r="W24319" s="276"/>
    </row>
    <row r="24320" spans="19:23">
      <c r="S24320" s="275"/>
      <c r="T24320" s="274"/>
      <c r="W24320" s="276"/>
    </row>
    <row r="24321" spans="19:23">
      <c r="S24321" s="275"/>
      <c r="T24321" s="274"/>
      <c r="W24321" s="276"/>
    </row>
    <row r="24322" spans="19:23">
      <c r="S24322" s="275"/>
      <c r="T24322" s="274"/>
      <c r="W24322" s="276"/>
    </row>
    <row r="24323" spans="19:23">
      <c r="S24323" s="275"/>
      <c r="T24323" s="274"/>
      <c r="W24323" s="276"/>
    </row>
    <row r="24324" spans="19:23">
      <c r="S24324" s="275"/>
      <c r="T24324" s="274"/>
      <c r="W24324" s="276"/>
    </row>
    <row r="24325" spans="19:23">
      <c r="S24325" s="275"/>
      <c r="T24325" s="274"/>
      <c r="W24325" s="276"/>
    </row>
    <row r="24326" spans="19:23">
      <c r="S24326" s="275"/>
      <c r="T24326" s="274"/>
      <c r="W24326" s="276"/>
    </row>
    <row r="24327" spans="19:23">
      <c r="S24327" s="275"/>
      <c r="T24327" s="274"/>
      <c r="W24327" s="276"/>
    </row>
    <row r="24328" spans="19:23">
      <c r="S24328" s="275"/>
      <c r="T24328" s="274"/>
      <c r="W24328" s="276"/>
    </row>
    <row r="24329" spans="19:23">
      <c r="S24329" s="275"/>
      <c r="T24329" s="274"/>
      <c r="W24329" s="276"/>
    </row>
    <row r="24330" spans="19:23">
      <c r="S24330" s="275"/>
      <c r="T24330" s="274"/>
      <c r="W24330" s="276"/>
    </row>
    <row r="24331" spans="19:23">
      <c r="S24331" s="275"/>
      <c r="T24331" s="274"/>
      <c r="W24331" s="276"/>
    </row>
    <row r="24332" spans="19:23">
      <c r="S24332" s="275"/>
      <c r="T24332" s="274"/>
      <c r="W24332" s="276"/>
    </row>
    <row r="24333" spans="19:23">
      <c r="S24333" s="275"/>
      <c r="T24333" s="274"/>
      <c r="W24333" s="276"/>
    </row>
    <row r="24334" spans="19:23">
      <c r="S24334" s="275"/>
      <c r="T24334" s="274"/>
      <c r="W24334" s="276"/>
    </row>
    <row r="24335" spans="19:23">
      <c r="S24335" s="275"/>
      <c r="T24335" s="274"/>
      <c r="W24335" s="276"/>
    </row>
    <row r="24336" spans="19:23">
      <c r="S24336" s="275"/>
      <c r="T24336" s="274"/>
      <c r="W24336" s="276"/>
    </row>
    <row r="24337" spans="19:23">
      <c r="S24337" s="275"/>
      <c r="T24337" s="274"/>
      <c r="W24337" s="276"/>
    </row>
    <row r="24338" spans="19:23">
      <c r="S24338" s="275"/>
      <c r="T24338" s="274"/>
      <c r="W24338" s="276"/>
    </row>
    <row r="24339" spans="19:23">
      <c r="S24339" s="275"/>
      <c r="T24339" s="274"/>
      <c r="W24339" s="276"/>
    </row>
    <row r="24340" spans="19:23">
      <c r="S24340" s="275"/>
      <c r="T24340" s="274"/>
      <c r="W24340" s="276"/>
    </row>
    <row r="24341" spans="19:23">
      <c r="S24341" s="275"/>
      <c r="T24341" s="274"/>
      <c r="W24341" s="276"/>
    </row>
    <row r="24342" spans="19:23">
      <c r="S24342" s="275"/>
      <c r="T24342" s="274"/>
      <c r="W24342" s="276"/>
    </row>
    <row r="24343" spans="19:23">
      <c r="S24343" s="275"/>
      <c r="T24343" s="274"/>
      <c r="W24343" s="276"/>
    </row>
    <row r="24344" spans="19:23">
      <c r="S24344" s="275"/>
      <c r="T24344" s="274"/>
      <c r="W24344" s="276"/>
    </row>
    <row r="24345" spans="19:23">
      <c r="S24345" s="275"/>
      <c r="T24345" s="274"/>
      <c r="W24345" s="276"/>
    </row>
    <row r="24346" spans="19:23">
      <c r="S24346" s="275"/>
      <c r="T24346" s="274"/>
      <c r="W24346" s="276"/>
    </row>
    <row r="24347" spans="19:23">
      <c r="S24347" s="275"/>
      <c r="T24347" s="274"/>
      <c r="W24347" s="276"/>
    </row>
    <row r="24348" spans="19:23">
      <c r="S24348" s="275"/>
      <c r="T24348" s="274"/>
      <c r="W24348" s="276"/>
    </row>
    <row r="24349" spans="19:23">
      <c r="S24349" s="275"/>
      <c r="T24349" s="274"/>
      <c r="W24349" s="276"/>
    </row>
    <row r="24350" spans="19:23">
      <c r="S24350" s="275"/>
      <c r="T24350" s="274"/>
      <c r="W24350" s="276"/>
    </row>
    <row r="24351" spans="19:23">
      <c r="S24351" s="275"/>
      <c r="T24351" s="274"/>
      <c r="W24351" s="276"/>
    </row>
    <row r="24352" spans="19:23">
      <c r="S24352" s="275"/>
      <c r="T24352" s="274"/>
      <c r="W24352" s="276"/>
    </row>
    <row r="24353" spans="19:23">
      <c r="S24353" s="275"/>
      <c r="T24353" s="274"/>
      <c r="W24353" s="276"/>
    </row>
    <row r="24354" spans="19:23">
      <c r="S24354" s="275"/>
      <c r="T24354" s="274"/>
      <c r="W24354" s="276"/>
    </row>
    <row r="24355" spans="19:23">
      <c r="S24355" s="275"/>
      <c r="T24355" s="274"/>
      <c r="W24355" s="276"/>
    </row>
    <row r="24356" spans="19:23">
      <c r="S24356" s="275"/>
      <c r="T24356" s="274"/>
      <c r="W24356" s="276"/>
    </row>
    <row r="24357" spans="19:23">
      <c r="S24357" s="275"/>
      <c r="T24357" s="274"/>
      <c r="W24357" s="276"/>
    </row>
    <row r="24358" spans="19:23">
      <c r="S24358" s="275"/>
      <c r="T24358" s="274"/>
      <c r="W24358" s="276"/>
    </row>
    <row r="24359" spans="19:23">
      <c r="S24359" s="275"/>
      <c r="T24359" s="274"/>
      <c r="W24359" s="276"/>
    </row>
    <row r="24360" spans="19:23">
      <c r="S24360" s="275"/>
      <c r="T24360" s="274"/>
      <c r="W24360" s="276"/>
    </row>
    <row r="24361" spans="19:23">
      <c r="S24361" s="275"/>
      <c r="T24361" s="274"/>
      <c r="W24361" s="276"/>
    </row>
    <row r="24362" spans="19:23">
      <c r="S24362" s="275"/>
      <c r="T24362" s="274"/>
      <c r="W24362" s="276"/>
    </row>
    <row r="24363" spans="19:23">
      <c r="S24363" s="275"/>
      <c r="T24363" s="274"/>
      <c r="W24363" s="276"/>
    </row>
    <row r="24364" spans="19:23">
      <c r="S24364" s="275"/>
      <c r="T24364" s="274"/>
      <c r="W24364" s="276"/>
    </row>
    <row r="24365" spans="19:23">
      <c r="S24365" s="275"/>
      <c r="T24365" s="274"/>
      <c r="W24365" s="276"/>
    </row>
    <row r="24366" spans="19:23">
      <c r="S24366" s="275"/>
      <c r="T24366" s="274"/>
      <c r="W24366" s="276"/>
    </row>
    <row r="24367" spans="19:23">
      <c r="S24367" s="275"/>
      <c r="T24367" s="274"/>
      <c r="W24367" s="276"/>
    </row>
    <row r="24368" spans="19:23">
      <c r="S24368" s="275"/>
      <c r="T24368" s="274"/>
      <c r="W24368" s="276"/>
    </row>
    <row r="24369" spans="19:23">
      <c r="S24369" s="275"/>
      <c r="T24369" s="274"/>
      <c r="W24369" s="276"/>
    </row>
    <row r="24370" spans="19:23">
      <c r="S24370" s="275"/>
      <c r="T24370" s="274"/>
      <c r="W24370" s="276"/>
    </row>
    <row r="24371" spans="19:23">
      <c r="S24371" s="275"/>
      <c r="T24371" s="274"/>
      <c r="W24371" s="276"/>
    </row>
    <row r="24372" spans="19:23">
      <c r="S24372" s="275"/>
      <c r="T24372" s="274"/>
      <c r="W24372" s="276"/>
    </row>
    <row r="24373" spans="19:23">
      <c r="S24373" s="275"/>
      <c r="T24373" s="274"/>
      <c r="W24373" s="276"/>
    </row>
    <row r="24374" spans="19:23">
      <c r="S24374" s="275"/>
      <c r="T24374" s="274"/>
      <c r="W24374" s="276"/>
    </row>
    <row r="24375" spans="19:23">
      <c r="S24375" s="275"/>
      <c r="T24375" s="274"/>
      <c r="W24375" s="276"/>
    </row>
    <row r="24376" spans="19:23">
      <c r="S24376" s="275"/>
      <c r="T24376" s="274"/>
      <c r="W24376" s="276"/>
    </row>
    <row r="24377" spans="19:23">
      <c r="S24377" s="275"/>
      <c r="T24377" s="274"/>
      <c r="W24377" s="276"/>
    </row>
    <row r="24378" spans="19:23">
      <c r="S24378" s="275"/>
      <c r="T24378" s="274"/>
      <c r="W24378" s="276"/>
    </row>
    <row r="24379" spans="19:23">
      <c r="S24379" s="275"/>
      <c r="T24379" s="274"/>
      <c r="W24379" s="276"/>
    </row>
    <row r="24380" spans="19:23">
      <c r="S24380" s="275"/>
      <c r="T24380" s="274"/>
      <c r="W24380" s="276"/>
    </row>
    <row r="24381" spans="19:23">
      <c r="S24381" s="275"/>
      <c r="T24381" s="274"/>
      <c r="W24381" s="276"/>
    </row>
    <row r="24382" spans="19:23">
      <c r="S24382" s="275"/>
      <c r="T24382" s="274"/>
      <c r="W24382" s="276"/>
    </row>
    <row r="24383" spans="19:23">
      <c r="S24383" s="275"/>
      <c r="T24383" s="274"/>
      <c r="W24383" s="276"/>
    </row>
    <row r="24384" spans="19:23">
      <c r="S24384" s="275"/>
      <c r="T24384" s="274"/>
      <c r="W24384" s="276"/>
    </row>
    <row r="24385" spans="19:23">
      <c r="S24385" s="275"/>
      <c r="T24385" s="274"/>
      <c r="W24385" s="276"/>
    </row>
    <row r="24386" spans="19:23">
      <c r="S24386" s="275"/>
      <c r="T24386" s="274"/>
      <c r="W24386" s="276"/>
    </row>
    <row r="24387" spans="19:23">
      <c r="S24387" s="275"/>
      <c r="T24387" s="274"/>
      <c r="W24387" s="276"/>
    </row>
    <row r="24388" spans="19:23">
      <c r="S24388" s="275"/>
      <c r="T24388" s="274"/>
      <c r="W24388" s="276"/>
    </row>
    <row r="24389" spans="19:23">
      <c r="S24389" s="275"/>
      <c r="T24389" s="274"/>
      <c r="W24389" s="276"/>
    </row>
    <row r="24390" spans="19:23">
      <c r="S24390" s="275"/>
      <c r="T24390" s="274"/>
      <c r="W24390" s="276"/>
    </row>
    <row r="24391" spans="19:23">
      <c r="S24391" s="275"/>
      <c r="T24391" s="274"/>
      <c r="W24391" s="276"/>
    </row>
    <row r="24392" spans="19:23">
      <c r="S24392" s="275"/>
      <c r="T24392" s="274"/>
      <c r="W24392" s="276"/>
    </row>
    <row r="24393" spans="19:23">
      <c r="S24393" s="275"/>
      <c r="T24393" s="274"/>
      <c r="W24393" s="276"/>
    </row>
    <row r="24394" spans="19:23">
      <c r="S24394" s="275"/>
      <c r="T24394" s="274"/>
      <c r="W24394" s="276"/>
    </row>
    <row r="24395" spans="19:23">
      <c r="S24395" s="275"/>
      <c r="T24395" s="274"/>
      <c r="W24395" s="276"/>
    </row>
    <row r="24396" spans="19:23">
      <c r="S24396" s="275"/>
      <c r="T24396" s="274"/>
      <c r="W24396" s="276"/>
    </row>
    <row r="24397" spans="19:23">
      <c r="S24397" s="275"/>
      <c r="T24397" s="274"/>
      <c r="W24397" s="276"/>
    </row>
    <row r="24398" spans="19:23">
      <c r="S24398" s="275"/>
      <c r="T24398" s="274"/>
      <c r="W24398" s="276"/>
    </row>
    <row r="24399" spans="19:23">
      <c r="S24399" s="275"/>
      <c r="T24399" s="274"/>
      <c r="W24399" s="276"/>
    </row>
    <row r="24400" spans="19:23">
      <c r="S24400" s="275"/>
      <c r="T24400" s="274"/>
      <c r="W24400" s="276"/>
    </row>
    <row r="24401" spans="19:23">
      <c r="S24401" s="275"/>
      <c r="T24401" s="274"/>
      <c r="W24401" s="276"/>
    </row>
    <row r="24402" spans="19:23">
      <c r="S24402" s="275"/>
      <c r="T24402" s="274"/>
      <c r="W24402" s="276"/>
    </row>
    <row r="24403" spans="19:23">
      <c r="S24403" s="275"/>
      <c r="T24403" s="274"/>
      <c r="W24403" s="276"/>
    </row>
    <row r="24404" spans="19:23">
      <c r="S24404" s="275"/>
      <c r="T24404" s="274"/>
      <c r="W24404" s="276"/>
    </row>
    <row r="24405" spans="19:23">
      <c r="S24405" s="275"/>
      <c r="T24405" s="274"/>
      <c r="W24405" s="276"/>
    </row>
    <row r="24406" spans="19:23">
      <c r="S24406" s="275"/>
      <c r="T24406" s="274"/>
      <c r="W24406" s="276"/>
    </row>
    <row r="24407" spans="19:23">
      <c r="S24407" s="275"/>
      <c r="T24407" s="274"/>
      <c r="W24407" s="276"/>
    </row>
    <row r="24408" spans="19:23">
      <c r="S24408" s="275"/>
      <c r="T24408" s="274"/>
      <c r="W24408" s="276"/>
    </row>
    <row r="24409" spans="19:23">
      <c r="S24409" s="275"/>
      <c r="T24409" s="274"/>
      <c r="W24409" s="276"/>
    </row>
    <row r="24410" spans="19:23">
      <c r="S24410" s="275"/>
      <c r="T24410" s="274"/>
      <c r="W24410" s="276"/>
    </row>
    <row r="24411" spans="19:23">
      <c r="S24411" s="275"/>
      <c r="T24411" s="274"/>
      <c r="W24411" s="276"/>
    </row>
    <row r="24412" spans="19:23">
      <c r="S24412" s="275"/>
      <c r="T24412" s="274"/>
      <c r="W24412" s="276"/>
    </row>
    <row r="24413" spans="19:23">
      <c r="S24413" s="275"/>
      <c r="T24413" s="274"/>
      <c r="W24413" s="276"/>
    </row>
    <row r="24414" spans="19:23">
      <c r="S24414" s="275"/>
      <c r="T24414" s="274"/>
      <c r="W24414" s="276"/>
    </row>
    <row r="24415" spans="19:23">
      <c r="S24415" s="275"/>
      <c r="T24415" s="274"/>
      <c r="W24415" s="276"/>
    </row>
    <row r="24416" spans="19:23">
      <c r="S24416" s="275"/>
      <c r="T24416" s="274"/>
      <c r="W24416" s="276"/>
    </row>
    <row r="24417" spans="19:23">
      <c r="S24417" s="275"/>
      <c r="T24417" s="274"/>
      <c r="W24417" s="276"/>
    </row>
    <row r="24418" spans="19:23">
      <c r="S24418" s="275"/>
      <c r="T24418" s="274"/>
      <c r="W24418" s="276"/>
    </row>
    <row r="24419" spans="19:23">
      <c r="S24419" s="275"/>
      <c r="T24419" s="274"/>
      <c r="W24419" s="276"/>
    </row>
    <row r="24420" spans="19:23">
      <c r="S24420" s="275"/>
      <c r="T24420" s="274"/>
      <c r="W24420" s="276"/>
    </row>
    <row r="24421" spans="19:23">
      <c r="S24421" s="275"/>
      <c r="T24421" s="274"/>
      <c r="W24421" s="276"/>
    </row>
    <row r="24422" spans="19:23">
      <c r="S24422" s="275"/>
      <c r="T24422" s="274"/>
      <c r="W24422" s="276"/>
    </row>
    <row r="24423" spans="19:23">
      <c r="S24423" s="275"/>
      <c r="T24423" s="274"/>
      <c r="W24423" s="276"/>
    </row>
    <row r="24424" spans="19:23">
      <c r="S24424" s="275"/>
      <c r="T24424" s="274"/>
      <c r="W24424" s="276"/>
    </row>
    <row r="24425" spans="19:23">
      <c r="S24425" s="275"/>
      <c r="T24425" s="274"/>
      <c r="W24425" s="276"/>
    </row>
    <row r="24426" spans="19:23">
      <c r="S24426" s="275"/>
      <c r="T24426" s="274"/>
      <c r="W24426" s="276"/>
    </row>
    <row r="24427" spans="19:23">
      <c r="S24427" s="275"/>
      <c r="T24427" s="274"/>
      <c r="W24427" s="276"/>
    </row>
    <row r="24428" spans="19:23">
      <c r="S24428" s="275"/>
      <c r="T24428" s="274"/>
      <c r="W24428" s="276"/>
    </row>
    <row r="24429" spans="19:23">
      <c r="S24429" s="275"/>
      <c r="T24429" s="274"/>
      <c r="W24429" s="276"/>
    </row>
    <row r="24430" spans="19:23">
      <c r="S24430" s="275"/>
      <c r="T24430" s="274"/>
      <c r="W24430" s="276"/>
    </row>
    <row r="24431" spans="19:23">
      <c r="S24431" s="275"/>
      <c r="T24431" s="274"/>
      <c r="W24431" s="276"/>
    </row>
    <row r="24432" spans="19:23">
      <c r="S24432" s="275"/>
      <c r="T24432" s="274"/>
      <c r="W24432" s="276"/>
    </row>
    <row r="24433" spans="19:23">
      <c r="S24433" s="275"/>
      <c r="T24433" s="274"/>
      <c r="W24433" s="276"/>
    </row>
    <row r="24434" spans="19:23">
      <c r="S24434" s="275"/>
      <c r="T24434" s="274"/>
      <c r="W24434" s="276"/>
    </row>
    <row r="24435" spans="19:23">
      <c r="S24435" s="275"/>
      <c r="T24435" s="274"/>
      <c r="W24435" s="276"/>
    </row>
    <row r="24436" spans="19:23">
      <c r="S24436" s="275"/>
      <c r="T24436" s="274"/>
      <c r="W24436" s="276"/>
    </row>
    <row r="24437" spans="19:23">
      <c r="S24437" s="275"/>
      <c r="T24437" s="274"/>
      <c r="W24437" s="276"/>
    </row>
    <row r="24438" spans="19:23">
      <c r="S24438" s="275"/>
      <c r="T24438" s="274"/>
      <c r="W24438" s="276"/>
    </row>
    <row r="24439" spans="19:23">
      <c r="S24439" s="275"/>
      <c r="T24439" s="274"/>
      <c r="W24439" s="276"/>
    </row>
    <row r="24440" spans="19:23">
      <c r="S24440" s="275"/>
      <c r="T24440" s="274"/>
      <c r="W24440" s="276"/>
    </row>
    <row r="24441" spans="19:23">
      <c r="S24441" s="275"/>
      <c r="T24441" s="274"/>
      <c r="W24441" s="276"/>
    </row>
    <row r="24442" spans="19:23">
      <c r="S24442" s="275"/>
      <c r="T24442" s="274"/>
      <c r="W24442" s="276"/>
    </row>
    <row r="24443" spans="19:23">
      <c r="S24443" s="275"/>
      <c r="T24443" s="274"/>
      <c r="W24443" s="276"/>
    </row>
    <row r="24444" spans="19:23">
      <c r="S24444" s="275"/>
      <c r="T24444" s="274"/>
      <c r="W24444" s="276"/>
    </row>
    <row r="24445" spans="19:23">
      <c r="S24445" s="275"/>
      <c r="T24445" s="274"/>
      <c r="W24445" s="276"/>
    </row>
    <row r="24446" spans="19:23">
      <c r="S24446" s="275"/>
      <c r="T24446" s="274"/>
      <c r="W24446" s="276"/>
    </row>
    <row r="24447" spans="19:23">
      <c r="S24447" s="275"/>
      <c r="T24447" s="274"/>
      <c r="W24447" s="276"/>
    </row>
    <row r="24448" spans="19:23">
      <c r="S24448" s="275"/>
      <c r="T24448" s="274"/>
      <c r="W24448" s="276"/>
    </row>
    <row r="24449" spans="19:23">
      <c r="S24449" s="275"/>
      <c r="T24449" s="274"/>
      <c r="W24449" s="276"/>
    </row>
    <row r="24450" spans="19:23">
      <c r="S24450" s="275"/>
      <c r="T24450" s="274"/>
      <c r="W24450" s="276"/>
    </row>
    <row r="24451" spans="19:23">
      <c r="S24451" s="275"/>
      <c r="T24451" s="274"/>
      <c r="W24451" s="276"/>
    </row>
    <row r="24452" spans="19:23">
      <c r="S24452" s="275"/>
      <c r="T24452" s="274"/>
      <c r="W24452" s="276"/>
    </row>
    <row r="24453" spans="19:23">
      <c r="S24453" s="275"/>
      <c r="T24453" s="274"/>
      <c r="W24453" s="276"/>
    </row>
    <row r="24454" spans="19:23">
      <c r="S24454" s="275"/>
      <c r="T24454" s="274"/>
      <c r="W24454" s="276"/>
    </row>
    <row r="24455" spans="19:23">
      <c r="S24455" s="275"/>
      <c r="T24455" s="274"/>
      <c r="W24455" s="276"/>
    </row>
    <row r="24456" spans="19:23">
      <c r="S24456" s="275"/>
      <c r="T24456" s="274"/>
      <c r="W24456" s="276"/>
    </row>
    <row r="24457" spans="19:23">
      <c r="S24457" s="275"/>
      <c r="T24457" s="274"/>
      <c r="W24457" s="276"/>
    </row>
    <row r="24458" spans="19:23">
      <c r="S24458" s="275"/>
      <c r="T24458" s="274"/>
      <c r="W24458" s="276"/>
    </row>
    <row r="24459" spans="19:23">
      <c r="S24459" s="275"/>
      <c r="T24459" s="274"/>
      <c r="W24459" s="276"/>
    </row>
    <row r="24460" spans="19:23">
      <c r="S24460" s="275"/>
      <c r="T24460" s="274"/>
      <c r="W24460" s="276"/>
    </row>
    <row r="24461" spans="19:23">
      <c r="S24461" s="275"/>
      <c r="T24461" s="274"/>
      <c r="W24461" s="276"/>
    </row>
    <row r="24462" spans="19:23">
      <c r="S24462" s="275"/>
      <c r="T24462" s="274"/>
      <c r="W24462" s="276"/>
    </row>
    <row r="24463" spans="19:23">
      <c r="S24463" s="275"/>
      <c r="T24463" s="274"/>
      <c r="W24463" s="276"/>
    </row>
    <row r="24464" spans="19:23">
      <c r="S24464" s="275"/>
      <c r="T24464" s="274"/>
      <c r="W24464" s="276"/>
    </row>
    <row r="24465" spans="19:23">
      <c r="S24465" s="275"/>
      <c r="T24465" s="274"/>
      <c r="W24465" s="276"/>
    </row>
    <row r="24466" spans="19:23">
      <c r="S24466" s="275"/>
      <c r="T24466" s="274"/>
      <c r="W24466" s="276"/>
    </row>
    <row r="24467" spans="19:23">
      <c r="S24467" s="275"/>
      <c r="T24467" s="274"/>
      <c r="W24467" s="276"/>
    </row>
    <row r="24468" spans="19:23">
      <c r="S24468" s="275"/>
      <c r="T24468" s="274"/>
      <c r="W24468" s="276"/>
    </row>
    <row r="24469" spans="19:23">
      <c r="S24469" s="275"/>
      <c r="T24469" s="274"/>
      <c r="W24469" s="276"/>
    </row>
    <row r="24470" spans="19:23">
      <c r="S24470" s="275"/>
      <c r="T24470" s="274"/>
      <c r="W24470" s="276"/>
    </row>
    <row r="24471" spans="19:23">
      <c r="S24471" s="275"/>
      <c r="T24471" s="274"/>
      <c r="W24471" s="276"/>
    </row>
    <row r="24472" spans="19:23">
      <c r="S24472" s="275"/>
      <c r="T24472" s="274"/>
      <c r="W24472" s="276"/>
    </row>
    <row r="24473" spans="19:23">
      <c r="S24473" s="275"/>
      <c r="T24473" s="274"/>
      <c r="W24473" s="276"/>
    </row>
    <row r="24474" spans="19:23">
      <c r="S24474" s="275"/>
      <c r="T24474" s="274"/>
      <c r="W24474" s="276"/>
    </row>
    <row r="24475" spans="19:23">
      <c r="S24475" s="275"/>
      <c r="T24475" s="274"/>
      <c r="W24475" s="276"/>
    </row>
    <row r="24476" spans="19:23">
      <c r="S24476" s="275"/>
      <c r="T24476" s="274"/>
      <c r="W24476" s="276"/>
    </row>
    <row r="24477" spans="19:23">
      <c r="S24477" s="275"/>
      <c r="T24477" s="274"/>
      <c r="W24477" s="276"/>
    </row>
    <row r="24478" spans="19:23">
      <c r="S24478" s="275"/>
      <c r="T24478" s="274"/>
      <c r="W24478" s="276"/>
    </row>
    <row r="24479" spans="19:23">
      <c r="S24479" s="275"/>
      <c r="T24479" s="274"/>
      <c r="W24479" s="276"/>
    </row>
    <row r="24480" spans="19:23">
      <c r="S24480" s="275"/>
      <c r="T24480" s="274"/>
      <c r="W24480" s="276"/>
    </row>
    <row r="24481" spans="19:23">
      <c r="S24481" s="275"/>
      <c r="T24481" s="274"/>
      <c r="W24481" s="276"/>
    </row>
    <row r="24482" spans="19:23">
      <c r="S24482" s="275"/>
      <c r="T24482" s="274"/>
      <c r="W24482" s="276"/>
    </row>
    <row r="24483" spans="19:23">
      <c r="S24483" s="275"/>
      <c r="T24483" s="274"/>
      <c r="W24483" s="276"/>
    </row>
    <row r="24484" spans="19:23">
      <c r="S24484" s="275"/>
      <c r="T24484" s="274"/>
      <c r="W24484" s="276"/>
    </row>
    <row r="24485" spans="19:23">
      <c r="S24485" s="275"/>
      <c r="T24485" s="274"/>
      <c r="W24485" s="276"/>
    </row>
    <row r="24486" spans="19:23">
      <c r="S24486" s="275"/>
      <c r="T24486" s="274"/>
      <c r="W24486" s="276"/>
    </row>
    <row r="24487" spans="19:23">
      <c r="S24487" s="275"/>
      <c r="T24487" s="274"/>
      <c r="W24487" s="276"/>
    </row>
    <row r="24488" spans="19:23">
      <c r="S24488" s="275"/>
      <c r="T24488" s="274"/>
      <c r="W24488" s="276"/>
    </row>
    <row r="24489" spans="19:23">
      <c r="S24489" s="275"/>
      <c r="T24489" s="274"/>
      <c r="W24489" s="276"/>
    </row>
    <row r="24490" spans="19:23">
      <c r="S24490" s="275"/>
      <c r="T24490" s="274"/>
      <c r="W24490" s="276"/>
    </row>
    <row r="24491" spans="19:23">
      <c r="S24491" s="275"/>
      <c r="T24491" s="274"/>
      <c r="W24491" s="276"/>
    </row>
    <row r="24492" spans="19:23">
      <c r="S24492" s="275"/>
      <c r="T24492" s="274"/>
      <c r="W24492" s="276"/>
    </row>
    <row r="24493" spans="19:23">
      <c r="S24493" s="275"/>
      <c r="T24493" s="274"/>
      <c r="W24493" s="276"/>
    </row>
    <row r="24494" spans="19:23">
      <c r="S24494" s="275"/>
      <c r="T24494" s="274"/>
      <c r="W24494" s="276"/>
    </row>
    <row r="24495" spans="19:23">
      <c r="S24495" s="275"/>
      <c r="T24495" s="274"/>
      <c r="W24495" s="276"/>
    </row>
    <row r="24496" spans="19:23">
      <c r="S24496" s="275"/>
      <c r="T24496" s="274"/>
      <c r="W24496" s="276"/>
    </row>
    <row r="24497" spans="19:23">
      <c r="S24497" s="275"/>
      <c r="T24497" s="274"/>
      <c r="W24497" s="276"/>
    </row>
    <row r="24498" spans="19:23">
      <c r="S24498" s="275"/>
      <c r="T24498" s="274"/>
      <c r="W24498" s="276"/>
    </row>
    <row r="24499" spans="19:23">
      <c r="S24499" s="275"/>
      <c r="T24499" s="274"/>
      <c r="W24499" s="276"/>
    </row>
    <row r="24500" spans="19:23">
      <c r="S24500" s="275"/>
      <c r="T24500" s="274"/>
      <c r="W24500" s="276"/>
    </row>
    <row r="24501" spans="19:23">
      <c r="S24501" s="275"/>
      <c r="T24501" s="274"/>
      <c r="W24501" s="276"/>
    </row>
    <row r="24502" spans="19:23">
      <c r="S24502" s="275"/>
      <c r="T24502" s="274"/>
      <c r="W24502" s="276"/>
    </row>
    <row r="24503" spans="19:23">
      <c r="S24503" s="275"/>
      <c r="T24503" s="274"/>
      <c r="W24503" s="276"/>
    </row>
    <row r="24504" spans="19:23">
      <c r="S24504" s="275"/>
      <c r="T24504" s="274"/>
      <c r="W24504" s="276"/>
    </row>
    <row r="24505" spans="19:23">
      <c r="S24505" s="275"/>
      <c r="T24505" s="274"/>
      <c r="W24505" s="276"/>
    </row>
    <row r="24506" spans="19:23">
      <c r="S24506" s="275"/>
      <c r="T24506" s="274"/>
      <c r="W24506" s="276"/>
    </row>
    <row r="24507" spans="19:23">
      <c r="S24507" s="275"/>
      <c r="T24507" s="274"/>
      <c r="W24507" s="276"/>
    </row>
    <row r="24508" spans="19:23">
      <c r="S24508" s="275"/>
      <c r="T24508" s="274"/>
      <c r="W24508" s="276"/>
    </row>
    <row r="24509" spans="19:23">
      <c r="S24509" s="275"/>
      <c r="T24509" s="274"/>
      <c r="W24509" s="276"/>
    </row>
    <row r="24510" spans="19:23">
      <c r="S24510" s="275"/>
      <c r="T24510" s="274"/>
      <c r="W24510" s="276"/>
    </row>
    <row r="24511" spans="19:23">
      <c r="S24511" s="275"/>
      <c r="T24511" s="274"/>
      <c r="W24511" s="276"/>
    </row>
    <row r="24512" spans="19:23">
      <c r="S24512" s="275"/>
      <c r="T24512" s="274"/>
      <c r="W24512" s="276"/>
    </row>
    <row r="24513" spans="19:23">
      <c r="S24513" s="275"/>
      <c r="T24513" s="274"/>
      <c r="W24513" s="276"/>
    </row>
    <row r="24514" spans="19:23">
      <c r="S24514" s="275"/>
      <c r="T24514" s="274"/>
      <c r="W24514" s="276"/>
    </row>
    <row r="24515" spans="19:23">
      <c r="S24515" s="275"/>
      <c r="T24515" s="274"/>
      <c r="W24515" s="276"/>
    </row>
    <row r="24516" spans="19:23">
      <c r="S24516" s="275"/>
      <c r="T24516" s="274"/>
      <c r="W24516" s="276"/>
    </row>
    <row r="24517" spans="19:23">
      <c r="S24517" s="275"/>
      <c r="T24517" s="274"/>
      <c r="W24517" s="276"/>
    </row>
    <row r="24518" spans="19:23">
      <c r="S24518" s="275"/>
      <c r="T24518" s="274"/>
      <c r="W24518" s="276"/>
    </row>
    <row r="24519" spans="19:23">
      <c r="S24519" s="275"/>
      <c r="T24519" s="274"/>
      <c r="W24519" s="276"/>
    </row>
    <row r="24520" spans="19:23">
      <c r="S24520" s="275"/>
      <c r="T24520" s="274"/>
      <c r="W24520" s="276"/>
    </row>
    <row r="24521" spans="19:23">
      <c r="S24521" s="275"/>
      <c r="T24521" s="274"/>
      <c r="W24521" s="276"/>
    </row>
    <row r="24522" spans="19:23">
      <c r="S24522" s="275"/>
      <c r="T24522" s="274"/>
      <c r="W24522" s="276"/>
    </row>
    <row r="24523" spans="19:23">
      <c r="S24523" s="275"/>
      <c r="T24523" s="274"/>
      <c r="W24523" s="276"/>
    </row>
    <row r="24524" spans="19:23">
      <c r="S24524" s="275"/>
      <c r="T24524" s="274"/>
      <c r="W24524" s="276"/>
    </row>
    <row r="24525" spans="19:23">
      <c r="S24525" s="275"/>
      <c r="T24525" s="274"/>
      <c r="W24525" s="276"/>
    </row>
    <row r="24526" spans="19:23">
      <c r="S24526" s="275"/>
      <c r="T24526" s="274"/>
      <c r="W24526" s="276"/>
    </row>
    <row r="24527" spans="19:23">
      <c r="S24527" s="275"/>
      <c r="T24527" s="274"/>
      <c r="W24527" s="276"/>
    </row>
    <row r="24528" spans="19:23">
      <c r="S24528" s="275"/>
      <c r="T24528" s="274"/>
      <c r="W24528" s="276"/>
    </row>
    <row r="24529" spans="19:23">
      <c r="S24529" s="275"/>
      <c r="T24529" s="274"/>
      <c r="W24529" s="276"/>
    </row>
    <row r="24530" spans="19:23">
      <c r="S24530" s="275"/>
      <c r="T24530" s="274"/>
      <c r="W24530" s="276"/>
    </row>
    <row r="24531" spans="19:23">
      <c r="S24531" s="275"/>
      <c r="T24531" s="274"/>
      <c r="W24531" s="276"/>
    </row>
    <row r="24532" spans="19:23">
      <c r="S24532" s="275"/>
      <c r="T24532" s="274"/>
      <c r="W24532" s="276"/>
    </row>
    <row r="24533" spans="19:23">
      <c r="S24533" s="275"/>
      <c r="T24533" s="274"/>
      <c r="W24533" s="276"/>
    </row>
    <row r="24534" spans="19:23">
      <c r="S24534" s="275"/>
      <c r="T24534" s="274"/>
      <c r="W24534" s="276"/>
    </row>
    <row r="24535" spans="19:23">
      <c r="S24535" s="275"/>
      <c r="T24535" s="274"/>
      <c r="W24535" s="276"/>
    </row>
    <row r="24536" spans="19:23">
      <c r="S24536" s="275"/>
      <c r="T24536" s="274"/>
      <c r="W24536" s="276"/>
    </row>
    <row r="24537" spans="19:23">
      <c r="S24537" s="275"/>
      <c r="T24537" s="274"/>
      <c r="W24537" s="276"/>
    </row>
    <row r="24538" spans="19:23">
      <c r="S24538" s="275"/>
      <c r="T24538" s="274"/>
      <c r="W24538" s="276"/>
    </row>
    <row r="24539" spans="19:23">
      <c r="S24539" s="275"/>
      <c r="T24539" s="274"/>
      <c r="W24539" s="276"/>
    </row>
    <row r="24540" spans="19:23">
      <c r="S24540" s="275"/>
      <c r="T24540" s="274"/>
      <c r="W24540" s="276"/>
    </row>
    <row r="24541" spans="19:23">
      <c r="S24541" s="275"/>
      <c r="T24541" s="274"/>
      <c r="W24541" s="276"/>
    </row>
    <row r="24542" spans="19:23">
      <c r="S24542" s="275"/>
      <c r="T24542" s="274"/>
      <c r="W24542" s="276"/>
    </row>
    <row r="24543" spans="19:23">
      <c r="S24543" s="275"/>
      <c r="T24543" s="274"/>
      <c r="W24543" s="276"/>
    </row>
    <row r="24544" spans="19:23">
      <c r="S24544" s="275"/>
      <c r="T24544" s="274"/>
      <c r="W24544" s="276"/>
    </row>
    <row r="24545" spans="19:23">
      <c r="S24545" s="275"/>
      <c r="T24545" s="274"/>
      <c r="W24545" s="276"/>
    </row>
    <row r="24546" spans="19:23">
      <c r="S24546" s="275"/>
      <c r="T24546" s="274"/>
      <c r="W24546" s="276"/>
    </row>
    <row r="24547" spans="19:23">
      <c r="S24547" s="275"/>
      <c r="T24547" s="274"/>
      <c r="W24547" s="276"/>
    </row>
    <row r="24548" spans="19:23">
      <c r="S24548" s="275"/>
      <c r="T24548" s="274"/>
      <c r="W24548" s="276"/>
    </row>
    <row r="24549" spans="19:23">
      <c r="S24549" s="275"/>
      <c r="T24549" s="274"/>
      <c r="W24549" s="276"/>
    </row>
    <row r="24550" spans="19:23">
      <c r="S24550" s="275"/>
      <c r="T24550" s="274"/>
      <c r="W24550" s="276"/>
    </row>
    <row r="24551" spans="19:23">
      <c r="S24551" s="275"/>
      <c r="T24551" s="274"/>
      <c r="W24551" s="276"/>
    </row>
    <row r="24552" spans="19:23">
      <c r="S24552" s="275"/>
      <c r="T24552" s="274"/>
      <c r="W24552" s="276"/>
    </row>
    <row r="24553" spans="19:23">
      <c r="S24553" s="275"/>
      <c r="T24553" s="274"/>
      <c r="W24553" s="276"/>
    </row>
    <row r="24554" spans="19:23">
      <c r="S24554" s="275"/>
      <c r="T24554" s="274"/>
      <c r="W24554" s="276"/>
    </row>
    <row r="24555" spans="19:23">
      <c r="S24555" s="275"/>
      <c r="T24555" s="274"/>
      <c r="W24555" s="276"/>
    </row>
    <row r="24556" spans="19:23">
      <c r="S24556" s="275"/>
      <c r="T24556" s="274"/>
      <c r="W24556" s="276"/>
    </row>
    <row r="24557" spans="19:23">
      <c r="S24557" s="275"/>
      <c r="T24557" s="274"/>
      <c r="W24557" s="276"/>
    </row>
    <row r="24558" spans="19:23">
      <c r="S24558" s="275"/>
      <c r="T24558" s="274"/>
      <c r="W24558" s="276"/>
    </row>
    <row r="24559" spans="19:23">
      <c r="S24559" s="275"/>
      <c r="T24559" s="274"/>
      <c r="W24559" s="276"/>
    </row>
    <row r="24560" spans="19:23">
      <c r="S24560" s="275"/>
      <c r="T24560" s="274"/>
      <c r="W24560" s="276"/>
    </row>
    <row r="24561" spans="19:23">
      <c r="S24561" s="275"/>
      <c r="T24561" s="274"/>
      <c r="W24561" s="276"/>
    </row>
    <row r="24562" spans="19:23">
      <c r="S24562" s="275"/>
      <c r="T24562" s="274"/>
      <c r="W24562" s="276"/>
    </row>
    <row r="24563" spans="19:23">
      <c r="S24563" s="275"/>
      <c r="T24563" s="274"/>
      <c r="W24563" s="276"/>
    </row>
    <row r="24564" spans="19:23">
      <c r="S24564" s="275"/>
      <c r="T24564" s="274"/>
      <c r="W24564" s="276"/>
    </row>
    <row r="24565" spans="19:23">
      <c r="S24565" s="275"/>
      <c r="T24565" s="274"/>
      <c r="W24565" s="276"/>
    </row>
    <row r="24566" spans="19:23">
      <c r="S24566" s="275"/>
      <c r="T24566" s="274"/>
      <c r="W24566" s="276"/>
    </row>
    <row r="24567" spans="19:23">
      <c r="S24567" s="275"/>
      <c r="T24567" s="274"/>
      <c r="W24567" s="276"/>
    </row>
    <row r="24568" spans="19:23">
      <c r="S24568" s="275"/>
      <c r="T24568" s="274"/>
      <c r="W24568" s="276"/>
    </row>
    <row r="24569" spans="19:23">
      <c r="S24569" s="275"/>
      <c r="T24569" s="274"/>
      <c r="W24569" s="276"/>
    </row>
    <row r="24570" spans="19:23">
      <c r="S24570" s="275"/>
      <c r="T24570" s="274"/>
      <c r="W24570" s="276"/>
    </row>
    <row r="24571" spans="19:23">
      <c r="S24571" s="275"/>
      <c r="T24571" s="274"/>
      <c r="W24571" s="276"/>
    </row>
    <row r="24572" spans="19:23">
      <c r="S24572" s="275"/>
      <c r="T24572" s="274"/>
      <c r="W24572" s="276"/>
    </row>
    <row r="24573" spans="19:23">
      <c r="S24573" s="275"/>
      <c r="T24573" s="274"/>
      <c r="W24573" s="276"/>
    </row>
    <row r="24574" spans="19:23">
      <c r="S24574" s="275"/>
      <c r="T24574" s="274"/>
      <c r="W24574" s="276"/>
    </row>
    <row r="24575" spans="19:23">
      <c r="S24575" s="275"/>
      <c r="T24575" s="274"/>
      <c r="W24575" s="276"/>
    </row>
    <row r="24576" spans="19:23">
      <c r="S24576" s="275"/>
      <c r="T24576" s="274"/>
      <c r="W24576" s="276"/>
    </row>
    <row r="24577" spans="19:23">
      <c r="S24577" s="275"/>
      <c r="T24577" s="274"/>
      <c r="W24577" s="276"/>
    </row>
    <row r="24578" spans="19:23">
      <c r="S24578" s="275"/>
      <c r="T24578" s="274"/>
      <c r="W24578" s="276"/>
    </row>
    <row r="24579" spans="19:23">
      <c r="S24579" s="275"/>
      <c r="T24579" s="274"/>
      <c r="W24579" s="276"/>
    </row>
    <row r="24580" spans="19:23">
      <c r="S24580" s="275"/>
      <c r="T24580" s="274"/>
      <c r="W24580" s="276"/>
    </row>
    <row r="24581" spans="19:23">
      <c r="S24581" s="275"/>
      <c r="T24581" s="274"/>
      <c r="W24581" s="276"/>
    </row>
    <row r="24582" spans="19:23">
      <c r="S24582" s="275"/>
      <c r="T24582" s="274"/>
      <c r="W24582" s="276"/>
    </row>
    <row r="24583" spans="19:23">
      <c r="S24583" s="275"/>
      <c r="T24583" s="274"/>
      <c r="W24583" s="276"/>
    </row>
    <row r="24584" spans="19:23">
      <c r="S24584" s="275"/>
      <c r="T24584" s="274"/>
      <c r="W24584" s="276"/>
    </row>
    <row r="24585" spans="19:23">
      <c r="S24585" s="275"/>
      <c r="T24585" s="274"/>
      <c r="W24585" s="276"/>
    </row>
    <row r="24586" spans="19:23">
      <c r="S24586" s="275"/>
      <c r="T24586" s="274"/>
      <c r="W24586" s="276"/>
    </row>
    <row r="24587" spans="19:23">
      <c r="S24587" s="275"/>
      <c r="T24587" s="274"/>
      <c r="W24587" s="276"/>
    </row>
    <row r="24588" spans="19:23">
      <c r="S24588" s="275"/>
      <c r="T24588" s="274"/>
      <c r="W24588" s="276"/>
    </row>
    <row r="24589" spans="19:23">
      <c r="S24589" s="275"/>
      <c r="T24589" s="274"/>
      <c r="W24589" s="276"/>
    </row>
    <row r="24590" spans="19:23">
      <c r="S24590" s="275"/>
      <c r="T24590" s="274"/>
      <c r="W24590" s="276"/>
    </row>
    <row r="24591" spans="19:23">
      <c r="S24591" s="275"/>
      <c r="T24591" s="274"/>
      <c r="W24591" s="276"/>
    </row>
    <row r="24592" spans="19:23">
      <c r="S24592" s="275"/>
      <c r="T24592" s="274"/>
      <c r="W24592" s="276"/>
    </row>
    <row r="24593" spans="19:23">
      <c r="S24593" s="275"/>
      <c r="T24593" s="274"/>
      <c r="W24593" s="276"/>
    </row>
    <row r="24594" spans="19:23">
      <c r="S24594" s="275"/>
      <c r="T24594" s="274"/>
      <c r="W24594" s="276"/>
    </row>
    <row r="24595" spans="19:23">
      <c r="S24595" s="275"/>
      <c r="T24595" s="274"/>
      <c r="W24595" s="276"/>
    </row>
    <row r="24596" spans="19:23">
      <c r="S24596" s="275"/>
      <c r="T24596" s="274"/>
      <c r="W24596" s="276"/>
    </row>
    <row r="24597" spans="19:23">
      <c r="S24597" s="275"/>
      <c r="T24597" s="274"/>
      <c r="W24597" s="276"/>
    </row>
    <row r="24598" spans="19:23">
      <c r="S24598" s="275"/>
      <c r="T24598" s="274"/>
      <c r="W24598" s="276"/>
    </row>
    <row r="24599" spans="19:23">
      <c r="S24599" s="275"/>
      <c r="T24599" s="274"/>
      <c r="W24599" s="276"/>
    </row>
    <row r="24600" spans="19:23">
      <c r="S24600" s="275"/>
      <c r="T24600" s="274"/>
      <c r="W24600" s="276"/>
    </row>
    <row r="24601" spans="19:23">
      <c r="S24601" s="275"/>
      <c r="T24601" s="274"/>
      <c r="W24601" s="276"/>
    </row>
    <row r="24602" spans="19:23">
      <c r="S24602" s="275"/>
      <c r="T24602" s="274"/>
      <c r="W24602" s="276"/>
    </row>
    <row r="24603" spans="19:23">
      <c r="S24603" s="275"/>
      <c r="T24603" s="274"/>
      <c r="W24603" s="276"/>
    </row>
    <row r="24604" spans="19:23">
      <c r="S24604" s="275"/>
      <c r="T24604" s="274"/>
      <c r="W24604" s="276"/>
    </row>
    <row r="24605" spans="19:23">
      <c r="S24605" s="275"/>
      <c r="T24605" s="274"/>
      <c r="W24605" s="276"/>
    </row>
    <row r="24606" spans="19:23">
      <c r="S24606" s="275"/>
      <c r="T24606" s="274"/>
      <c r="W24606" s="276"/>
    </row>
    <row r="24607" spans="19:23">
      <c r="S24607" s="275"/>
      <c r="T24607" s="274"/>
      <c r="W24607" s="276"/>
    </row>
    <row r="24608" spans="19:23">
      <c r="S24608" s="275"/>
      <c r="T24608" s="274"/>
      <c r="W24608" s="276"/>
    </row>
    <row r="24609" spans="19:23">
      <c r="S24609" s="275"/>
      <c r="T24609" s="274"/>
      <c r="W24609" s="276"/>
    </row>
    <row r="24610" spans="19:23">
      <c r="S24610" s="275"/>
      <c r="T24610" s="274"/>
      <c r="W24610" s="276"/>
    </row>
    <row r="24611" spans="19:23">
      <c r="S24611" s="275"/>
      <c r="T24611" s="274"/>
      <c r="W24611" s="276"/>
    </row>
    <row r="24612" spans="19:23">
      <c r="S24612" s="275"/>
      <c r="T24612" s="274"/>
      <c r="W24612" s="276"/>
    </row>
    <row r="24613" spans="19:23">
      <c r="S24613" s="275"/>
      <c r="T24613" s="274"/>
      <c r="W24613" s="276"/>
    </row>
    <row r="24614" spans="19:23">
      <c r="S24614" s="275"/>
      <c r="T24614" s="274"/>
      <c r="W24614" s="276"/>
    </row>
    <row r="24615" spans="19:23">
      <c r="S24615" s="275"/>
      <c r="T24615" s="274"/>
      <c r="W24615" s="276"/>
    </row>
    <row r="24616" spans="19:23">
      <c r="S24616" s="275"/>
      <c r="T24616" s="274"/>
      <c r="W24616" s="276"/>
    </row>
    <row r="24617" spans="19:23">
      <c r="S24617" s="275"/>
      <c r="T24617" s="274"/>
      <c r="W24617" s="276"/>
    </row>
    <row r="24618" spans="19:23">
      <c r="S24618" s="275"/>
      <c r="T24618" s="274"/>
      <c r="W24618" s="276"/>
    </row>
    <row r="24619" spans="19:23">
      <c r="S24619" s="275"/>
      <c r="T24619" s="274"/>
      <c r="W24619" s="276"/>
    </row>
    <row r="24620" spans="19:23">
      <c r="S24620" s="275"/>
      <c r="T24620" s="274"/>
      <c r="W24620" s="276"/>
    </row>
    <row r="24621" spans="19:23">
      <c r="S24621" s="275"/>
      <c r="T24621" s="274"/>
      <c r="W24621" s="276"/>
    </row>
    <row r="24622" spans="19:23">
      <c r="S24622" s="275"/>
      <c r="T24622" s="274"/>
      <c r="W24622" s="276"/>
    </row>
    <row r="24623" spans="19:23">
      <c r="S24623" s="275"/>
      <c r="T24623" s="274"/>
      <c r="W24623" s="276"/>
    </row>
    <row r="24624" spans="19:23">
      <c r="S24624" s="275"/>
      <c r="T24624" s="274"/>
      <c r="W24624" s="276"/>
    </row>
    <row r="24625" spans="19:23">
      <c r="S24625" s="275"/>
      <c r="T24625" s="274"/>
      <c r="W24625" s="276"/>
    </row>
    <row r="24626" spans="19:23">
      <c r="S24626" s="275"/>
      <c r="T24626" s="274"/>
      <c r="W24626" s="276"/>
    </row>
    <row r="24627" spans="19:23">
      <c r="S24627" s="275"/>
      <c r="T24627" s="274"/>
      <c r="W24627" s="276"/>
    </row>
    <row r="24628" spans="19:23">
      <c r="S24628" s="275"/>
      <c r="T24628" s="274"/>
      <c r="W24628" s="276"/>
    </row>
    <row r="24629" spans="19:23">
      <c r="S24629" s="275"/>
      <c r="T24629" s="274"/>
      <c r="W24629" s="276"/>
    </row>
    <row r="24630" spans="19:23">
      <c r="S24630" s="275"/>
      <c r="T24630" s="274"/>
      <c r="W24630" s="276"/>
    </row>
    <row r="24631" spans="19:23">
      <c r="S24631" s="275"/>
      <c r="T24631" s="274"/>
      <c r="W24631" s="276"/>
    </row>
    <row r="24632" spans="19:23">
      <c r="S24632" s="275"/>
      <c r="T24632" s="274"/>
      <c r="W24632" s="276"/>
    </row>
    <row r="24633" spans="19:23">
      <c r="S24633" s="275"/>
      <c r="T24633" s="274"/>
      <c r="W24633" s="276"/>
    </row>
    <row r="24634" spans="19:23">
      <c r="S24634" s="275"/>
      <c r="T24634" s="274"/>
      <c r="W24634" s="276"/>
    </row>
    <row r="24635" spans="19:23">
      <c r="S24635" s="275"/>
      <c r="T24635" s="274"/>
      <c r="W24635" s="276"/>
    </row>
    <row r="24636" spans="19:23">
      <c r="S24636" s="275"/>
      <c r="T24636" s="274"/>
      <c r="W24636" s="276"/>
    </row>
    <row r="24637" spans="19:23">
      <c r="S24637" s="275"/>
      <c r="T24637" s="274"/>
      <c r="W24637" s="276"/>
    </row>
    <row r="24638" spans="19:23">
      <c r="S24638" s="275"/>
      <c r="T24638" s="274"/>
      <c r="W24638" s="276"/>
    </row>
    <row r="24639" spans="19:23">
      <c r="S24639" s="275"/>
      <c r="T24639" s="274"/>
      <c r="W24639" s="276"/>
    </row>
    <row r="24640" spans="19:23">
      <c r="S24640" s="275"/>
      <c r="T24640" s="274"/>
      <c r="W24640" s="276"/>
    </row>
    <row r="24641" spans="19:23">
      <c r="S24641" s="275"/>
      <c r="T24641" s="274"/>
      <c r="W24641" s="276"/>
    </row>
    <row r="24642" spans="19:23">
      <c r="S24642" s="275"/>
      <c r="T24642" s="274"/>
      <c r="W24642" s="276"/>
    </row>
    <row r="24643" spans="19:23">
      <c r="S24643" s="275"/>
      <c r="T24643" s="274"/>
      <c r="W24643" s="276"/>
    </row>
    <row r="24644" spans="19:23">
      <c r="S24644" s="275"/>
      <c r="T24644" s="274"/>
      <c r="W24644" s="276"/>
    </row>
    <row r="24645" spans="19:23">
      <c r="S24645" s="275"/>
      <c r="T24645" s="274"/>
      <c r="W24645" s="276"/>
    </row>
    <row r="24646" spans="19:23">
      <c r="S24646" s="275"/>
      <c r="T24646" s="274"/>
      <c r="W24646" s="276"/>
    </row>
    <row r="24647" spans="19:23">
      <c r="S24647" s="275"/>
      <c r="T24647" s="274"/>
      <c r="W24647" s="276"/>
    </row>
    <row r="24648" spans="19:23">
      <c r="S24648" s="275"/>
      <c r="T24648" s="274"/>
      <c r="W24648" s="276"/>
    </row>
    <row r="24649" spans="19:23">
      <c r="S24649" s="275"/>
      <c r="T24649" s="274"/>
      <c r="W24649" s="276"/>
    </row>
    <row r="24650" spans="19:23">
      <c r="S24650" s="275"/>
      <c r="T24650" s="274"/>
      <c r="W24650" s="276"/>
    </row>
    <row r="24651" spans="19:23">
      <c r="S24651" s="275"/>
      <c r="T24651" s="274"/>
      <c r="W24651" s="276"/>
    </row>
    <row r="24652" spans="19:23">
      <c r="S24652" s="275"/>
      <c r="T24652" s="274"/>
      <c r="W24652" s="276"/>
    </row>
    <row r="24653" spans="19:23">
      <c r="S24653" s="275"/>
      <c r="T24653" s="274"/>
      <c r="W24653" s="276"/>
    </row>
    <row r="24654" spans="19:23">
      <c r="S24654" s="275"/>
      <c r="T24654" s="274"/>
      <c r="W24654" s="276"/>
    </row>
    <row r="24655" spans="19:23">
      <c r="S24655" s="275"/>
      <c r="T24655" s="274"/>
      <c r="W24655" s="276"/>
    </row>
    <row r="24656" spans="19:23">
      <c r="S24656" s="275"/>
      <c r="T24656" s="274"/>
      <c r="W24656" s="276"/>
    </row>
    <row r="24657" spans="19:23">
      <c r="S24657" s="275"/>
      <c r="T24657" s="274"/>
      <c r="W24657" s="276"/>
    </row>
    <row r="24658" spans="19:23">
      <c r="S24658" s="275"/>
      <c r="T24658" s="274"/>
      <c r="W24658" s="276"/>
    </row>
    <row r="24659" spans="19:23">
      <c r="S24659" s="275"/>
      <c r="T24659" s="274"/>
      <c r="W24659" s="276"/>
    </row>
    <row r="24660" spans="19:23">
      <c r="S24660" s="275"/>
      <c r="T24660" s="274"/>
      <c r="W24660" s="276"/>
    </row>
    <row r="24661" spans="19:23">
      <c r="S24661" s="275"/>
      <c r="T24661" s="274"/>
      <c r="W24661" s="276"/>
    </row>
    <row r="24662" spans="19:23">
      <c r="S24662" s="275"/>
      <c r="T24662" s="274"/>
      <c r="W24662" s="276"/>
    </row>
    <row r="24663" spans="19:23">
      <c r="S24663" s="275"/>
      <c r="T24663" s="274"/>
      <c r="W24663" s="276"/>
    </row>
    <row r="24664" spans="19:23">
      <c r="S24664" s="275"/>
      <c r="T24664" s="274"/>
      <c r="W24664" s="276"/>
    </row>
    <row r="24665" spans="19:23">
      <c r="S24665" s="275"/>
      <c r="T24665" s="274"/>
      <c r="W24665" s="276"/>
    </row>
    <row r="24666" spans="19:23">
      <c r="S24666" s="275"/>
      <c r="T24666" s="274"/>
      <c r="W24666" s="276"/>
    </row>
    <row r="24667" spans="19:23">
      <c r="S24667" s="275"/>
      <c r="T24667" s="274"/>
      <c r="W24667" s="276"/>
    </row>
    <row r="24668" spans="19:23">
      <c r="S24668" s="275"/>
      <c r="T24668" s="274"/>
      <c r="W24668" s="276"/>
    </row>
    <row r="24669" spans="19:23">
      <c r="S24669" s="275"/>
      <c r="T24669" s="274"/>
      <c r="W24669" s="276"/>
    </row>
    <row r="24670" spans="19:23">
      <c r="S24670" s="275"/>
      <c r="T24670" s="274"/>
      <c r="W24670" s="276"/>
    </row>
    <row r="24671" spans="19:23">
      <c r="S24671" s="275"/>
      <c r="T24671" s="274"/>
      <c r="W24671" s="276"/>
    </row>
    <row r="24672" spans="19:23">
      <c r="S24672" s="275"/>
      <c r="T24672" s="274"/>
      <c r="W24672" s="276"/>
    </row>
    <row r="24673" spans="19:23">
      <c r="S24673" s="275"/>
      <c r="T24673" s="274"/>
      <c r="W24673" s="276"/>
    </row>
    <row r="24674" spans="19:23">
      <c r="S24674" s="275"/>
      <c r="T24674" s="274"/>
      <c r="W24674" s="276"/>
    </row>
    <row r="24675" spans="19:23">
      <c r="S24675" s="275"/>
      <c r="T24675" s="274"/>
      <c r="W24675" s="276"/>
    </row>
    <row r="24676" spans="19:23">
      <c r="S24676" s="275"/>
      <c r="T24676" s="274"/>
      <c r="W24676" s="276"/>
    </row>
    <row r="24677" spans="19:23">
      <c r="S24677" s="275"/>
      <c r="T24677" s="274"/>
      <c r="W24677" s="276"/>
    </row>
    <row r="24678" spans="19:23">
      <c r="S24678" s="275"/>
      <c r="T24678" s="274"/>
      <c r="W24678" s="276"/>
    </row>
    <row r="24679" spans="19:23">
      <c r="S24679" s="275"/>
      <c r="T24679" s="274"/>
      <c r="W24679" s="276"/>
    </row>
    <row r="24680" spans="19:23">
      <c r="S24680" s="275"/>
      <c r="T24680" s="274"/>
      <c r="W24680" s="276"/>
    </row>
    <row r="24681" spans="19:23">
      <c r="S24681" s="275"/>
      <c r="T24681" s="274"/>
      <c r="W24681" s="276"/>
    </row>
    <row r="24682" spans="19:23">
      <c r="S24682" s="275"/>
      <c r="T24682" s="274"/>
      <c r="W24682" s="276"/>
    </row>
    <row r="24683" spans="19:23">
      <c r="S24683" s="275"/>
      <c r="T24683" s="274"/>
      <c r="W24683" s="276"/>
    </row>
    <row r="24684" spans="19:23">
      <c r="S24684" s="275"/>
      <c r="T24684" s="274"/>
      <c r="W24684" s="276"/>
    </row>
    <row r="24685" spans="19:23">
      <c r="S24685" s="275"/>
      <c r="T24685" s="274"/>
      <c r="W24685" s="276"/>
    </row>
    <row r="24686" spans="19:23">
      <c r="S24686" s="275"/>
      <c r="T24686" s="274"/>
      <c r="W24686" s="276"/>
    </row>
    <row r="24687" spans="19:23">
      <c r="S24687" s="275"/>
      <c r="T24687" s="274"/>
      <c r="W24687" s="276"/>
    </row>
    <row r="24688" spans="19:23">
      <c r="S24688" s="275"/>
      <c r="T24688" s="274"/>
      <c r="W24688" s="276"/>
    </row>
    <row r="24689" spans="19:23">
      <c r="S24689" s="275"/>
      <c r="T24689" s="274"/>
      <c r="W24689" s="276"/>
    </row>
    <row r="24690" spans="19:23">
      <c r="S24690" s="275"/>
      <c r="T24690" s="274"/>
      <c r="W24690" s="276"/>
    </row>
    <row r="24691" spans="19:23">
      <c r="S24691" s="275"/>
      <c r="T24691" s="274"/>
      <c r="W24691" s="276"/>
    </row>
    <row r="24692" spans="19:23">
      <c r="S24692" s="275"/>
      <c r="T24692" s="274"/>
      <c r="W24692" s="276"/>
    </row>
    <row r="24693" spans="19:23">
      <c r="S24693" s="275"/>
      <c r="T24693" s="274"/>
      <c r="W24693" s="276"/>
    </row>
    <row r="24694" spans="19:23">
      <c r="S24694" s="275"/>
      <c r="T24694" s="274"/>
      <c r="W24694" s="276"/>
    </row>
    <row r="24695" spans="19:23">
      <c r="S24695" s="275"/>
      <c r="T24695" s="274"/>
      <c r="W24695" s="276"/>
    </row>
    <row r="24696" spans="19:23">
      <c r="S24696" s="275"/>
      <c r="T24696" s="274"/>
      <c r="W24696" s="276"/>
    </row>
    <row r="24697" spans="19:23">
      <c r="S24697" s="275"/>
      <c r="T24697" s="274"/>
      <c r="W24697" s="276"/>
    </row>
    <row r="24698" spans="19:23">
      <c r="S24698" s="275"/>
      <c r="T24698" s="274"/>
      <c r="W24698" s="276"/>
    </row>
    <row r="24699" spans="19:23">
      <c r="S24699" s="275"/>
      <c r="T24699" s="274"/>
      <c r="W24699" s="276"/>
    </row>
    <row r="24700" spans="19:23">
      <c r="S24700" s="275"/>
      <c r="T24700" s="274"/>
      <c r="W24700" s="276"/>
    </row>
    <row r="24701" spans="19:23">
      <c r="S24701" s="275"/>
      <c r="T24701" s="274"/>
      <c r="W24701" s="276"/>
    </row>
    <row r="24702" spans="19:23">
      <c r="S24702" s="275"/>
      <c r="T24702" s="274"/>
      <c r="W24702" s="276"/>
    </row>
    <row r="24703" spans="19:23">
      <c r="S24703" s="275"/>
      <c r="T24703" s="274"/>
      <c r="W24703" s="276"/>
    </row>
    <row r="24704" spans="19:23">
      <c r="S24704" s="275"/>
      <c r="T24704" s="274"/>
      <c r="W24704" s="276"/>
    </row>
    <row r="24705" spans="19:23">
      <c r="S24705" s="275"/>
      <c r="T24705" s="274"/>
      <c r="W24705" s="276"/>
    </row>
    <row r="24706" spans="19:23">
      <c r="S24706" s="275"/>
      <c r="T24706" s="274"/>
      <c r="W24706" s="276"/>
    </row>
    <row r="24707" spans="19:23">
      <c r="S24707" s="275"/>
      <c r="T24707" s="274"/>
      <c r="W24707" s="276"/>
    </row>
    <row r="24708" spans="19:23">
      <c r="S24708" s="275"/>
      <c r="T24708" s="274"/>
      <c r="W24708" s="276"/>
    </row>
    <row r="24709" spans="19:23">
      <c r="S24709" s="275"/>
      <c r="T24709" s="274"/>
      <c r="W24709" s="276"/>
    </row>
    <row r="24710" spans="19:23">
      <c r="S24710" s="275"/>
      <c r="T24710" s="274"/>
      <c r="W24710" s="276"/>
    </row>
    <row r="24711" spans="19:23">
      <c r="S24711" s="275"/>
      <c r="T24711" s="274"/>
      <c r="W24711" s="276"/>
    </row>
    <row r="24712" spans="19:23">
      <c r="S24712" s="275"/>
      <c r="T24712" s="274"/>
      <c r="W24712" s="276"/>
    </row>
    <row r="24713" spans="19:23">
      <c r="S24713" s="275"/>
      <c r="T24713" s="274"/>
      <c r="W24713" s="276"/>
    </row>
    <row r="24714" spans="19:23">
      <c r="S24714" s="275"/>
      <c r="T24714" s="274"/>
      <c r="W24714" s="276"/>
    </row>
    <row r="24715" spans="19:23">
      <c r="S24715" s="275"/>
      <c r="T24715" s="274"/>
      <c r="W24715" s="276"/>
    </row>
    <row r="24716" spans="19:23">
      <c r="S24716" s="275"/>
      <c r="T24716" s="274"/>
      <c r="W24716" s="276"/>
    </row>
    <row r="24717" spans="19:23">
      <c r="S24717" s="275"/>
      <c r="T24717" s="274"/>
      <c r="W24717" s="276"/>
    </row>
    <row r="24718" spans="19:23">
      <c r="S24718" s="275"/>
      <c r="T24718" s="274"/>
      <c r="W24718" s="276"/>
    </row>
    <row r="24719" spans="19:23">
      <c r="S24719" s="275"/>
      <c r="T24719" s="274"/>
      <c r="W24719" s="276"/>
    </row>
    <row r="24720" spans="19:23">
      <c r="S24720" s="275"/>
      <c r="T24720" s="274"/>
      <c r="W24720" s="276"/>
    </row>
    <row r="24721" spans="19:23">
      <c r="S24721" s="275"/>
      <c r="T24721" s="274"/>
      <c r="W24721" s="276"/>
    </row>
    <row r="24722" spans="19:23">
      <c r="S24722" s="275"/>
      <c r="T24722" s="274"/>
      <c r="W24722" s="276"/>
    </row>
    <row r="24723" spans="19:23">
      <c r="S24723" s="275"/>
      <c r="T24723" s="274"/>
      <c r="W24723" s="276"/>
    </row>
    <row r="24724" spans="19:23">
      <c r="S24724" s="275"/>
      <c r="T24724" s="274"/>
      <c r="W24724" s="276"/>
    </row>
    <row r="24725" spans="19:23">
      <c r="S24725" s="275"/>
      <c r="T24725" s="274"/>
      <c r="W24725" s="276"/>
    </row>
    <row r="24726" spans="19:23">
      <c r="S24726" s="275"/>
      <c r="T24726" s="274"/>
      <c r="W24726" s="276"/>
    </row>
    <row r="24727" spans="19:23">
      <c r="S24727" s="275"/>
      <c r="T24727" s="274"/>
      <c r="W24727" s="276"/>
    </row>
    <row r="24728" spans="19:23">
      <c r="S24728" s="275"/>
      <c r="T24728" s="274"/>
      <c r="W24728" s="276"/>
    </row>
    <row r="24729" spans="19:23">
      <c r="S24729" s="275"/>
      <c r="T24729" s="274"/>
      <c r="W24729" s="276"/>
    </row>
    <row r="24730" spans="19:23">
      <c r="S24730" s="275"/>
      <c r="T24730" s="274"/>
      <c r="W24730" s="276"/>
    </row>
    <row r="24731" spans="19:23">
      <c r="S24731" s="275"/>
      <c r="T24731" s="274"/>
      <c r="W24731" s="276"/>
    </row>
    <row r="24732" spans="19:23">
      <c r="S24732" s="275"/>
      <c r="T24732" s="274"/>
      <c r="W24732" s="276"/>
    </row>
    <row r="24733" spans="19:23">
      <c r="S24733" s="275"/>
      <c r="T24733" s="274"/>
      <c r="W24733" s="276"/>
    </row>
    <row r="24734" spans="19:23">
      <c r="S24734" s="275"/>
      <c r="T24734" s="274"/>
      <c r="W24734" s="276"/>
    </row>
    <row r="24735" spans="19:23">
      <c r="S24735" s="275"/>
      <c r="T24735" s="274"/>
      <c r="W24735" s="276"/>
    </row>
    <row r="24736" spans="19:23">
      <c r="S24736" s="275"/>
      <c r="T24736" s="274"/>
      <c r="W24736" s="276"/>
    </row>
    <row r="24737" spans="19:23">
      <c r="S24737" s="275"/>
      <c r="T24737" s="274"/>
      <c r="W24737" s="276"/>
    </row>
    <row r="24738" spans="19:23">
      <c r="S24738" s="275"/>
      <c r="T24738" s="274"/>
      <c r="W24738" s="276"/>
    </row>
    <row r="24739" spans="19:23">
      <c r="S24739" s="275"/>
      <c r="T24739" s="274"/>
      <c r="W24739" s="276"/>
    </row>
    <row r="24740" spans="19:23">
      <c r="S24740" s="275"/>
      <c r="T24740" s="274"/>
      <c r="W24740" s="276"/>
    </row>
    <row r="24741" spans="19:23">
      <c r="S24741" s="275"/>
      <c r="T24741" s="274"/>
      <c r="W24741" s="276"/>
    </row>
    <row r="24742" spans="19:23">
      <c r="S24742" s="275"/>
      <c r="T24742" s="274"/>
      <c r="W24742" s="276"/>
    </row>
    <row r="24743" spans="19:23">
      <c r="S24743" s="275"/>
      <c r="T24743" s="274"/>
      <c r="W24743" s="276"/>
    </row>
    <row r="24744" spans="19:23">
      <c r="S24744" s="275"/>
      <c r="T24744" s="274"/>
      <c r="W24744" s="276"/>
    </row>
    <row r="24745" spans="19:23">
      <c r="S24745" s="275"/>
      <c r="T24745" s="274"/>
      <c r="W24745" s="276"/>
    </row>
    <row r="24746" spans="19:23">
      <c r="S24746" s="275"/>
      <c r="T24746" s="274"/>
      <c r="W24746" s="276"/>
    </row>
    <row r="24747" spans="19:23">
      <c r="S24747" s="275"/>
      <c r="T24747" s="274"/>
      <c r="W24747" s="276"/>
    </row>
    <row r="24748" spans="19:23">
      <c r="S24748" s="275"/>
      <c r="T24748" s="274"/>
      <c r="W24748" s="276"/>
    </row>
    <row r="24749" spans="19:23">
      <c r="S24749" s="275"/>
      <c r="T24749" s="274"/>
      <c r="W24749" s="276"/>
    </row>
    <row r="24750" spans="19:23">
      <c r="S24750" s="275"/>
      <c r="T24750" s="274"/>
      <c r="W24750" s="276"/>
    </row>
    <row r="24751" spans="19:23">
      <c r="S24751" s="275"/>
      <c r="T24751" s="274"/>
      <c r="W24751" s="276"/>
    </row>
    <row r="24752" spans="19:23">
      <c r="S24752" s="275"/>
      <c r="T24752" s="274"/>
      <c r="W24752" s="276"/>
    </row>
    <row r="24753" spans="19:23">
      <c r="S24753" s="275"/>
      <c r="T24753" s="274"/>
      <c r="W24753" s="276"/>
    </row>
    <row r="24754" spans="19:23">
      <c r="S24754" s="275"/>
      <c r="T24754" s="274"/>
      <c r="W24754" s="276"/>
    </row>
    <row r="24755" spans="19:23">
      <c r="S24755" s="275"/>
      <c r="T24755" s="274"/>
      <c r="W24755" s="276"/>
    </row>
    <row r="24756" spans="19:23">
      <c r="S24756" s="275"/>
      <c r="T24756" s="274"/>
      <c r="W24756" s="276"/>
    </row>
    <row r="24757" spans="19:23">
      <c r="S24757" s="275"/>
      <c r="T24757" s="274"/>
      <c r="W24757" s="276"/>
    </row>
    <row r="24758" spans="19:23">
      <c r="S24758" s="275"/>
      <c r="T24758" s="274"/>
      <c r="W24758" s="276"/>
    </row>
    <row r="24759" spans="19:23">
      <c r="S24759" s="275"/>
      <c r="T24759" s="274"/>
      <c r="W24759" s="276"/>
    </row>
    <row r="24760" spans="19:23">
      <c r="S24760" s="275"/>
      <c r="T24760" s="274"/>
      <c r="W24760" s="276"/>
    </row>
    <row r="24761" spans="19:23">
      <c r="S24761" s="275"/>
      <c r="T24761" s="274"/>
      <c r="W24761" s="276"/>
    </row>
    <row r="24762" spans="19:23">
      <c r="S24762" s="275"/>
      <c r="T24762" s="274"/>
      <c r="W24762" s="276"/>
    </row>
    <row r="24763" spans="19:23">
      <c r="S24763" s="275"/>
      <c r="T24763" s="274"/>
      <c r="W24763" s="276"/>
    </row>
    <row r="24764" spans="19:23">
      <c r="S24764" s="275"/>
      <c r="T24764" s="274"/>
      <c r="W24764" s="276"/>
    </row>
    <row r="24765" spans="19:23">
      <c r="S24765" s="275"/>
      <c r="T24765" s="274"/>
      <c r="W24765" s="276"/>
    </row>
    <row r="24766" spans="19:23">
      <c r="S24766" s="275"/>
      <c r="T24766" s="274"/>
      <c r="W24766" s="276"/>
    </row>
    <row r="24767" spans="19:23">
      <c r="S24767" s="275"/>
      <c r="T24767" s="274"/>
      <c r="W24767" s="276"/>
    </row>
    <row r="24768" spans="19:23">
      <c r="S24768" s="275"/>
      <c r="T24768" s="274"/>
      <c r="W24768" s="276"/>
    </row>
    <row r="24769" spans="19:23">
      <c r="S24769" s="275"/>
      <c r="T24769" s="274"/>
      <c r="W24769" s="276"/>
    </row>
    <row r="24770" spans="19:23">
      <c r="S24770" s="275"/>
      <c r="T24770" s="274"/>
      <c r="W24770" s="276"/>
    </row>
    <row r="24771" spans="19:23">
      <c r="S24771" s="275"/>
      <c r="T24771" s="274"/>
      <c r="W24771" s="276"/>
    </row>
    <row r="24772" spans="19:23">
      <c r="S24772" s="275"/>
      <c r="T24772" s="274"/>
      <c r="W24772" s="276"/>
    </row>
    <row r="24773" spans="19:23">
      <c r="S24773" s="275"/>
      <c r="T24773" s="274"/>
      <c r="W24773" s="276"/>
    </row>
    <row r="24774" spans="19:23">
      <c r="S24774" s="275"/>
      <c r="T24774" s="274"/>
      <c r="W24774" s="276"/>
    </row>
    <row r="24775" spans="19:23">
      <c r="S24775" s="275"/>
      <c r="T24775" s="274"/>
      <c r="W24775" s="276"/>
    </row>
    <row r="24776" spans="19:23">
      <c r="S24776" s="275"/>
      <c r="T24776" s="274"/>
      <c r="W24776" s="276"/>
    </row>
    <row r="24777" spans="19:23">
      <c r="S24777" s="275"/>
      <c r="T24777" s="274"/>
      <c r="W24777" s="276"/>
    </row>
    <row r="24778" spans="19:23">
      <c r="S24778" s="275"/>
      <c r="T24778" s="274"/>
      <c r="W24778" s="276"/>
    </row>
    <row r="24779" spans="19:23">
      <c r="S24779" s="275"/>
      <c r="T24779" s="274"/>
      <c r="W24779" s="276"/>
    </row>
    <row r="24780" spans="19:23">
      <c r="S24780" s="275"/>
      <c r="T24780" s="274"/>
      <c r="W24780" s="276"/>
    </row>
    <row r="24781" spans="19:23">
      <c r="S24781" s="275"/>
      <c r="T24781" s="274"/>
      <c r="W24781" s="276"/>
    </row>
    <row r="24782" spans="19:23">
      <c r="S24782" s="275"/>
      <c r="T24782" s="274"/>
      <c r="W24782" s="276"/>
    </row>
    <row r="24783" spans="19:23">
      <c r="S24783" s="275"/>
      <c r="T24783" s="274"/>
      <c r="W24783" s="276"/>
    </row>
    <row r="24784" spans="19:23">
      <c r="S24784" s="275"/>
      <c r="T24784" s="274"/>
      <c r="W24784" s="276"/>
    </row>
    <row r="24785" spans="19:23">
      <c r="S24785" s="275"/>
      <c r="T24785" s="274"/>
      <c r="W24785" s="276"/>
    </row>
    <row r="24786" spans="19:23">
      <c r="S24786" s="275"/>
      <c r="T24786" s="274"/>
      <c r="W24786" s="276"/>
    </row>
    <row r="24787" spans="19:23">
      <c r="S24787" s="275"/>
      <c r="T24787" s="274"/>
      <c r="W24787" s="276"/>
    </row>
    <row r="24788" spans="19:23">
      <c r="S24788" s="275"/>
      <c r="T24788" s="274"/>
      <c r="W24788" s="276"/>
    </row>
    <row r="24789" spans="19:23">
      <c r="S24789" s="275"/>
      <c r="T24789" s="274"/>
      <c r="W24789" s="276"/>
    </row>
    <row r="24790" spans="19:23">
      <c r="S24790" s="275"/>
      <c r="T24790" s="274"/>
      <c r="W24790" s="276"/>
    </row>
    <row r="24791" spans="19:23">
      <c r="S24791" s="275"/>
      <c r="T24791" s="274"/>
      <c r="W24791" s="276"/>
    </row>
    <row r="24792" spans="19:23">
      <c r="S24792" s="275"/>
      <c r="T24792" s="274"/>
      <c r="W24792" s="276"/>
    </row>
    <row r="24793" spans="19:23">
      <c r="S24793" s="275"/>
      <c r="T24793" s="274"/>
      <c r="W24793" s="276"/>
    </row>
    <row r="24794" spans="19:23">
      <c r="S24794" s="275"/>
      <c r="T24794" s="274"/>
      <c r="W24794" s="276"/>
    </row>
    <row r="24795" spans="19:23">
      <c r="S24795" s="275"/>
      <c r="T24795" s="274"/>
      <c r="W24795" s="276"/>
    </row>
    <row r="24796" spans="19:23">
      <c r="S24796" s="275"/>
      <c r="T24796" s="274"/>
      <c r="W24796" s="276"/>
    </row>
    <row r="24797" spans="19:23">
      <c r="S24797" s="275"/>
      <c r="T24797" s="274"/>
      <c r="W24797" s="276"/>
    </row>
    <row r="24798" spans="19:23">
      <c r="S24798" s="275"/>
      <c r="T24798" s="274"/>
      <c r="W24798" s="276"/>
    </row>
    <row r="24799" spans="19:23">
      <c r="S24799" s="275"/>
      <c r="T24799" s="274"/>
      <c r="W24799" s="276"/>
    </row>
    <row r="24800" spans="19:23">
      <c r="S24800" s="275"/>
      <c r="T24800" s="274"/>
      <c r="W24800" s="276"/>
    </row>
    <row r="24801" spans="19:23">
      <c r="S24801" s="275"/>
      <c r="T24801" s="274"/>
      <c r="W24801" s="276"/>
    </row>
    <row r="24802" spans="19:23">
      <c r="S24802" s="275"/>
      <c r="T24802" s="274"/>
      <c r="W24802" s="276"/>
    </row>
    <row r="24803" spans="19:23">
      <c r="S24803" s="275"/>
      <c r="T24803" s="274"/>
      <c r="W24803" s="276"/>
    </row>
    <row r="24804" spans="19:23">
      <c r="S24804" s="275"/>
      <c r="T24804" s="274"/>
      <c r="W24804" s="276"/>
    </row>
    <row r="24805" spans="19:23">
      <c r="S24805" s="275"/>
      <c r="T24805" s="274"/>
      <c r="W24805" s="276"/>
    </row>
    <row r="24806" spans="19:23">
      <c r="S24806" s="275"/>
      <c r="T24806" s="274"/>
      <c r="W24806" s="276"/>
    </row>
    <row r="24807" spans="19:23">
      <c r="S24807" s="275"/>
      <c r="T24807" s="274"/>
      <c r="W24807" s="276"/>
    </row>
    <row r="24808" spans="19:23">
      <c r="S24808" s="275"/>
      <c r="T24808" s="274"/>
      <c r="W24808" s="276"/>
    </row>
    <row r="24809" spans="19:23">
      <c r="S24809" s="275"/>
      <c r="T24809" s="274"/>
      <c r="W24809" s="276"/>
    </row>
    <row r="24810" spans="19:23">
      <c r="S24810" s="275"/>
      <c r="T24810" s="274"/>
      <c r="W24810" s="276"/>
    </row>
    <row r="24811" spans="19:23">
      <c r="S24811" s="275"/>
      <c r="T24811" s="274"/>
      <c r="W24811" s="276"/>
    </row>
    <row r="24812" spans="19:23">
      <c r="S24812" s="275"/>
      <c r="T24812" s="274"/>
      <c r="W24812" s="276"/>
    </row>
    <row r="24813" spans="19:23">
      <c r="S24813" s="275"/>
      <c r="T24813" s="274"/>
      <c r="W24813" s="276"/>
    </row>
    <row r="24814" spans="19:23">
      <c r="S24814" s="275"/>
      <c r="T24814" s="274"/>
      <c r="W24814" s="276"/>
    </row>
    <row r="24815" spans="19:23">
      <c r="S24815" s="275"/>
      <c r="T24815" s="274"/>
      <c r="W24815" s="276"/>
    </row>
    <row r="24816" spans="19:23">
      <c r="S24816" s="275"/>
      <c r="T24816" s="274"/>
      <c r="W24816" s="276"/>
    </row>
    <row r="24817" spans="19:23">
      <c r="S24817" s="275"/>
      <c r="T24817" s="274"/>
      <c r="W24817" s="276"/>
    </row>
    <row r="24818" spans="19:23">
      <c r="S24818" s="275"/>
      <c r="T24818" s="274"/>
      <c r="W24818" s="276"/>
    </row>
    <row r="24819" spans="19:23">
      <c r="S24819" s="275"/>
      <c r="T24819" s="274"/>
      <c r="W24819" s="276"/>
    </row>
    <row r="24820" spans="19:23">
      <c r="S24820" s="275"/>
      <c r="T24820" s="274"/>
      <c r="W24820" s="276"/>
    </row>
    <row r="24821" spans="19:23">
      <c r="S24821" s="275"/>
      <c r="T24821" s="274"/>
      <c r="W24821" s="276"/>
    </row>
    <row r="24822" spans="19:23">
      <c r="S24822" s="275"/>
      <c r="T24822" s="274"/>
      <c r="W24822" s="276"/>
    </row>
    <row r="24823" spans="19:23">
      <c r="S24823" s="275"/>
      <c r="T24823" s="274"/>
      <c r="W24823" s="276"/>
    </row>
    <row r="24824" spans="19:23">
      <c r="S24824" s="275"/>
      <c r="T24824" s="274"/>
      <c r="W24824" s="276"/>
    </row>
    <row r="24825" spans="19:23">
      <c r="S24825" s="275"/>
      <c r="T24825" s="274"/>
      <c r="W24825" s="276"/>
    </row>
    <row r="24826" spans="19:23">
      <c r="S24826" s="275"/>
      <c r="T24826" s="274"/>
      <c r="W24826" s="276"/>
    </row>
    <row r="24827" spans="19:23">
      <c r="S24827" s="275"/>
      <c r="T24827" s="274"/>
      <c r="W24827" s="276"/>
    </row>
    <row r="24828" spans="19:23">
      <c r="S24828" s="275"/>
      <c r="T24828" s="274"/>
      <c r="W24828" s="276"/>
    </row>
    <row r="24829" spans="19:23">
      <c r="S24829" s="275"/>
      <c r="T24829" s="274"/>
      <c r="W24829" s="276"/>
    </row>
    <row r="24830" spans="19:23">
      <c r="S24830" s="275"/>
      <c r="T24830" s="274"/>
      <c r="W24830" s="276"/>
    </row>
    <row r="24831" spans="19:23">
      <c r="S24831" s="275"/>
      <c r="T24831" s="274"/>
      <c r="W24831" s="276"/>
    </row>
    <row r="24832" spans="19:23">
      <c r="S24832" s="275"/>
      <c r="T24832" s="274"/>
      <c r="W24832" s="276"/>
    </row>
    <row r="24833" spans="19:23">
      <c r="S24833" s="275"/>
      <c r="T24833" s="274"/>
      <c r="W24833" s="276"/>
    </row>
    <row r="24834" spans="19:23">
      <c r="S24834" s="275"/>
      <c r="T24834" s="274"/>
      <c r="W24834" s="276"/>
    </row>
    <row r="24835" spans="19:23">
      <c r="S24835" s="275"/>
      <c r="T24835" s="274"/>
      <c r="W24835" s="276"/>
    </row>
    <row r="24836" spans="19:23">
      <c r="S24836" s="275"/>
      <c r="T24836" s="274"/>
      <c r="W24836" s="276"/>
    </row>
    <row r="24837" spans="19:23">
      <c r="S24837" s="275"/>
      <c r="T24837" s="274"/>
      <c r="W24837" s="276"/>
    </row>
    <row r="24838" spans="19:23">
      <c r="S24838" s="275"/>
      <c r="T24838" s="274"/>
      <c r="W24838" s="276"/>
    </row>
    <row r="24839" spans="19:23">
      <c r="S24839" s="275"/>
      <c r="T24839" s="274"/>
      <c r="W24839" s="276"/>
    </row>
    <row r="24840" spans="19:23">
      <c r="S24840" s="275"/>
      <c r="T24840" s="274"/>
      <c r="W24840" s="276"/>
    </row>
    <row r="24841" spans="19:23">
      <c r="S24841" s="275"/>
      <c r="T24841" s="274"/>
      <c r="W24841" s="276"/>
    </row>
    <row r="24842" spans="19:23">
      <c r="S24842" s="275"/>
      <c r="T24842" s="274"/>
      <c r="W24842" s="276"/>
    </row>
    <row r="24843" spans="19:23">
      <c r="S24843" s="275"/>
      <c r="T24843" s="274"/>
      <c r="W24843" s="276"/>
    </row>
    <row r="24844" spans="19:23">
      <c r="S24844" s="275"/>
      <c r="T24844" s="274"/>
      <c r="W24844" s="276"/>
    </row>
    <row r="24845" spans="19:23">
      <c r="S24845" s="275"/>
      <c r="T24845" s="274"/>
      <c r="W24845" s="276"/>
    </row>
    <row r="24846" spans="19:23">
      <c r="S24846" s="275"/>
      <c r="T24846" s="274"/>
      <c r="W24846" s="276"/>
    </row>
    <row r="24847" spans="19:23">
      <c r="S24847" s="275"/>
      <c r="T24847" s="274"/>
      <c r="W24847" s="276"/>
    </row>
    <row r="24848" spans="19:23">
      <c r="S24848" s="275"/>
      <c r="T24848" s="274"/>
      <c r="W24848" s="276"/>
    </row>
    <row r="24849" spans="19:23">
      <c r="S24849" s="275"/>
      <c r="T24849" s="274"/>
      <c r="W24849" s="276"/>
    </row>
    <row r="24850" spans="19:23">
      <c r="S24850" s="275"/>
      <c r="T24850" s="274"/>
      <c r="W24850" s="276"/>
    </row>
    <row r="24851" spans="19:23">
      <c r="S24851" s="275"/>
      <c r="T24851" s="274"/>
      <c r="W24851" s="276"/>
    </row>
    <row r="24852" spans="19:23">
      <c r="S24852" s="275"/>
      <c r="T24852" s="274"/>
      <c r="W24852" s="276"/>
    </row>
    <row r="24853" spans="19:23">
      <c r="S24853" s="275"/>
      <c r="T24853" s="274"/>
      <c r="W24853" s="276"/>
    </row>
    <row r="24854" spans="19:23">
      <c r="S24854" s="275"/>
      <c r="T24854" s="274"/>
      <c r="W24854" s="276"/>
    </row>
    <row r="24855" spans="19:23">
      <c r="S24855" s="275"/>
      <c r="T24855" s="274"/>
      <c r="W24855" s="276"/>
    </row>
    <row r="24856" spans="19:23">
      <c r="S24856" s="275"/>
      <c r="T24856" s="274"/>
      <c r="W24856" s="276"/>
    </row>
    <row r="24857" spans="19:23">
      <c r="S24857" s="275"/>
      <c r="T24857" s="274"/>
      <c r="W24857" s="276"/>
    </row>
    <row r="24858" spans="19:23">
      <c r="S24858" s="275"/>
      <c r="T24858" s="274"/>
      <c r="W24858" s="276"/>
    </row>
    <row r="24859" spans="19:23">
      <c r="S24859" s="275"/>
      <c r="T24859" s="274"/>
      <c r="W24859" s="276"/>
    </row>
    <row r="24860" spans="19:23">
      <c r="S24860" s="275"/>
      <c r="T24860" s="274"/>
      <c r="W24860" s="276"/>
    </row>
    <row r="24861" spans="19:23">
      <c r="S24861" s="275"/>
      <c r="T24861" s="274"/>
      <c r="W24861" s="276"/>
    </row>
    <row r="24862" spans="19:23">
      <c r="S24862" s="275"/>
      <c r="T24862" s="274"/>
      <c r="W24862" s="276"/>
    </row>
    <row r="24863" spans="19:23">
      <c r="S24863" s="275"/>
      <c r="T24863" s="274"/>
      <c r="W24863" s="276"/>
    </row>
    <row r="24864" spans="19:23">
      <c r="S24864" s="275"/>
      <c r="T24864" s="274"/>
      <c r="W24864" s="276"/>
    </row>
    <row r="24865" spans="19:23">
      <c r="S24865" s="275"/>
      <c r="T24865" s="274"/>
      <c r="W24865" s="276"/>
    </row>
    <row r="24866" spans="19:23">
      <c r="S24866" s="275"/>
      <c r="T24866" s="274"/>
      <c r="W24866" s="276"/>
    </row>
    <row r="24867" spans="19:23">
      <c r="S24867" s="275"/>
      <c r="T24867" s="274"/>
      <c r="W24867" s="276"/>
    </row>
    <row r="24868" spans="19:23">
      <c r="S24868" s="275"/>
      <c r="T24868" s="274"/>
      <c r="W24868" s="276"/>
    </row>
    <row r="24869" spans="19:23">
      <c r="S24869" s="275"/>
      <c r="T24869" s="274"/>
      <c r="W24869" s="276"/>
    </row>
    <row r="24870" spans="19:23">
      <c r="S24870" s="275"/>
      <c r="T24870" s="274"/>
      <c r="W24870" s="276"/>
    </row>
    <row r="24871" spans="19:23">
      <c r="S24871" s="275"/>
      <c r="T24871" s="274"/>
      <c r="W24871" s="276"/>
    </row>
    <row r="24872" spans="19:23">
      <c r="S24872" s="275"/>
      <c r="T24872" s="274"/>
      <c r="W24872" s="276"/>
    </row>
    <row r="24873" spans="19:23">
      <c r="S24873" s="275"/>
      <c r="T24873" s="274"/>
      <c r="W24873" s="276"/>
    </row>
    <row r="24874" spans="19:23">
      <c r="S24874" s="275"/>
      <c r="T24874" s="274"/>
      <c r="W24874" s="276"/>
    </row>
    <row r="24875" spans="19:23">
      <c r="S24875" s="275"/>
      <c r="T24875" s="274"/>
      <c r="W24875" s="276"/>
    </row>
    <row r="24876" spans="19:23">
      <c r="S24876" s="275"/>
      <c r="T24876" s="274"/>
      <c r="W24876" s="276"/>
    </row>
    <row r="24877" spans="19:23">
      <c r="S24877" s="275"/>
      <c r="T24877" s="274"/>
      <c r="W24877" s="276"/>
    </row>
    <row r="24878" spans="19:23">
      <c r="S24878" s="275"/>
      <c r="T24878" s="274"/>
      <c r="W24878" s="276"/>
    </row>
    <row r="24879" spans="19:23">
      <c r="S24879" s="275"/>
      <c r="T24879" s="274"/>
      <c r="W24879" s="276"/>
    </row>
    <row r="24880" spans="19:23">
      <c r="S24880" s="275"/>
      <c r="T24880" s="274"/>
      <c r="W24880" s="276"/>
    </row>
    <row r="24881" spans="19:23">
      <c r="S24881" s="275"/>
      <c r="T24881" s="274"/>
      <c r="W24881" s="276"/>
    </row>
    <row r="24882" spans="19:23">
      <c r="S24882" s="275"/>
      <c r="T24882" s="274"/>
      <c r="W24882" s="276"/>
    </row>
    <row r="24883" spans="19:23">
      <c r="S24883" s="275"/>
      <c r="T24883" s="274"/>
      <c r="W24883" s="276"/>
    </row>
    <row r="24884" spans="19:23">
      <c r="S24884" s="275"/>
      <c r="T24884" s="274"/>
      <c r="W24884" s="276"/>
    </row>
    <row r="24885" spans="19:23">
      <c r="S24885" s="275"/>
      <c r="T24885" s="274"/>
      <c r="W24885" s="276"/>
    </row>
    <row r="24886" spans="19:23">
      <c r="S24886" s="275"/>
      <c r="T24886" s="274"/>
      <c r="W24886" s="276"/>
    </row>
    <row r="24887" spans="19:23">
      <c r="S24887" s="275"/>
      <c r="T24887" s="274"/>
      <c r="W24887" s="276"/>
    </row>
    <row r="24888" spans="19:23">
      <c r="S24888" s="275"/>
      <c r="T24888" s="274"/>
      <c r="W24888" s="276"/>
    </row>
    <row r="24889" spans="19:23">
      <c r="S24889" s="275"/>
      <c r="T24889" s="274"/>
      <c r="W24889" s="276"/>
    </row>
    <row r="24890" spans="19:23">
      <c r="S24890" s="275"/>
      <c r="T24890" s="274"/>
      <c r="W24890" s="276"/>
    </row>
    <row r="24891" spans="19:23">
      <c r="S24891" s="275"/>
      <c r="T24891" s="274"/>
      <c r="W24891" s="276"/>
    </row>
    <row r="24892" spans="19:23">
      <c r="S24892" s="275"/>
      <c r="T24892" s="274"/>
      <c r="W24892" s="276"/>
    </row>
    <row r="24893" spans="19:23">
      <c r="S24893" s="275"/>
      <c r="T24893" s="274"/>
      <c r="W24893" s="276"/>
    </row>
    <row r="24894" spans="19:23">
      <c r="S24894" s="275"/>
      <c r="T24894" s="274"/>
      <c r="W24894" s="276"/>
    </row>
    <row r="24895" spans="19:23">
      <c r="S24895" s="275"/>
      <c r="T24895" s="274"/>
      <c r="W24895" s="276"/>
    </row>
    <row r="24896" spans="19:23">
      <c r="S24896" s="275"/>
      <c r="T24896" s="274"/>
      <c r="W24896" s="276"/>
    </row>
    <row r="24897" spans="19:23">
      <c r="S24897" s="275"/>
      <c r="T24897" s="274"/>
      <c r="W24897" s="276"/>
    </row>
    <row r="24898" spans="19:23">
      <c r="S24898" s="275"/>
      <c r="T24898" s="274"/>
      <c r="W24898" s="276"/>
    </row>
    <row r="24899" spans="19:23">
      <c r="S24899" s="275"/>
      <c r="T24899" s="274"/>
      <c r="W24899" s="276"/>
    </row>
    <row r="24900" spans="19:23">
      <c r="S24900" s="275"/>
      <c r="T24900" s="274"/>
      <c r="W24900" s="276"/>
    </row>
    <row r="24901" spans="19:23">
      <c r="S24901" s="275"/>
      <c r="T24901" s="274"/>
      <c r="W24901" s="276"/>
    </row>
    <row r="24902" spans="19:23">
      <c r="S24902" s="275"/>
      <c r="T24902" s="274"/>
      <c r="W24902" s="276"/>
    </row>
    <row r="24903" spans="19:23">
      <c r="S24903" s="275"/>
      <c r="T24903" s="274"/>
      <c r="W24903" s="276"/>
    </row>
    <row r="24904" spans="19:23">
      <c r="S24904" s="275"/>
      <c r="T24904" s="274"/>
      <c r="W24904" s="276"/>
    </row>
    <row r="24905" spans="19:23">
      <c r="S24905" s="275"/>
      <c r="T24905" s="274"/>
      <c r="W24905" s="276"/>
    </row>
    <row r="24906" spans="19:23">
      <c r="S24906" s="275"/>
      <c r="T24906" s="274"/>
      <c r="W24906" s="276"/>
    </row>
    <row r="24907" spans="19:23">
      <c r="S24907" s="275"/>
      <c r="T24907" s="274"/>
      <c r="W24907" s="276"/>
    </row>
    <row r="24908" spans="19:23">
      <c r="S24908" s="275"/>
      <c r="T24908" s="274"/>
      <c r="W24908" s="276"/>
    </row>
    <row r="24909" spans="19:23">
      <c r="S24909" s="275"/>
      <c r="T24909" s="274"/>
      <c r="W24909" s="276"/>
    </row>
    <row r="24910" spans="19:23">
      <c r="S24910" s="275"/>
      <c r="T24910" s="274"/>
      <c r="W24910" s="276"/>
    </row>
    <row r="24911" spans="19:23">
      <c r="S24911" s="275"/>
      <c r="T24911" s="274"/>
      <c r="W24911" s="276"/>
    </row>
    <row r="24912" spans="19:23">
      <c r="S24912" s="275"/>
      <c r="T24912" s="274"/>
      <c r="W24912" s="276"/>
    </row>
    <row r="24913" spans="19:23">
      <c r="S24913" s="275"/>
      <c r="T24913" s="274"/>
      <c r="W24913" s="276"/>
    </row>
    <row r="24914" spans="19:23">
      <c r="S24914" s="275"/>
      <c r="T24914" s="274"/>
      <c r="W24914" s="276"/>
    </row>
    <row r="24915" spans="19:23">
      <c r="S24915" s="275"/>
      <c r="T24915" s="274"/>
      <c r="W24915" s="276"/>
    </row>
    <row r="24916" spans="19:23">
      <c r="S24916" s="275"/>
      <c r="T24916" s="274"/>
      <c r="W24916" s="276"/>
    </row>
    <row r="24917" spans="19:23">
      <c r="S24917" s="275"/>
      <c r="T24917" s="274"/>
      <c r="W24917" s="276"/>
    </row>
    <row r="24918" spans="19:23">
      <c r="S24918" s="275"/>
      <c r="T24918" s="274"/>
      <c r="W24918" s="276"/>
    </row>
    <row r="24919" spans="19:23">
      <c r="S24919" s="275"/>
      <c r="T24919" s="274"/>
      <c r="W24919" s="276"/>
    </row>
    <row r="24920" spans="19:23">
      <c r="S24920" s="275"/>
      <c r="T24920" s="274"/>
      <c r="W24920" s="276"/>
    </row>
    <row r="24921" spans="19:23">
      <c r="S24921" s="275"/>
      <c r="T24921" s="274"/>
      <c r="W24921" s="276"/>
    </row>
    <row r="24922" spans="19:23">
      <c r="S24922" s="275"/>
      <c r="T24922" s="274"/>
      <c r="W24922" s="276"/>
    </row>
    <row r="24923" spans="19:23">
      <c r="S24923" s="275"/>
      <c r="T24923" s="274"/>
      <c r="W24923" s="276"/>
    </row>
    <row r="24924" spans="19:23">
      <c r="S24924" s="275"/>
      <c r="T24924" s="274"/>
      <c r="W24924" s="276"/>
    </row>
    <row r="24925" spans="19:23">
      <c r="S24925" s="275"/>
      <c r="T24925" s="274"/>
      <c r="W24925" s="276"/>
    </row>
    <row r="24926" spans="19:23">
      <c r="S24926" s="275"/>
      <c r="T24926" s="274"/>
      <c r="W24926" s="276"/>
    </row>
    <row r="24927" spans="19:23">
      <c r="S24927" s="275"/>
      <c r="T24927" s="274"/>
      <c r="W24927" s="276"/>
    </row>
    <row r="24928" spans="19:23">
      <c r="S24928" s="275"/>
      <c r="T24928" s="274"/>
      <c r="W24928" s="276"/>
    </row>
    <row r="24929" spans="19:23">
      <c r="S24929" s="275"/>
      <c r="T24929" s="274"/>
      <c r="W24929" s="276"/>
    </row>
    <row r="24930" spans="19:23">
      <c r="S24930" s="275"/>
      <c r="T24930" s="274"/>
      <c r="W24930" s="276"/>
    </row>
    <row r="24931" spans="19:23">
      <c r="S24931" s="275"/>
      <c r="T24931" s="274"/>
      <c r="W24931" s="276"/>
    </row>
    <row r="24932" spans="19:23">
      <c r="S24932" s="275"/>
      <c r="T24932" s="274"/>
      <c r="W24932" s="276"/>
    </row>
    <row r="24933" spans="19:23">
      <c r="S24933" s="275"/>
      <c r="T24933" s="274"/>
      <c r="W24933" s="276"/>
    </row>
    <row r="24934" spans="19:23">
      <c r="S24934" s="275"/>
      <c r="T24934" s="274"/>
      <c r="W24934" s="276"/>
    </row>
    <row r="24935" spans="19:23">
      <c r="S24935" s="275"/>
      <c r="T24935" s="274"/>
      <c r="W24935" s="276"/>
    </row>
    <row r="24936" spans="19:23">
      <c r="S24936" s="275"/>
      <c r="T24936" s="274"/>
      <c r="W24936" s="276"/>
    </row>
    <row r="24937" spans="19:23">
      <c r="S24937" s="275"/>
      <c r="T24937" s="274"/>
      <c r="W24937" s="276"/>
    </row>
    <row r="24938" spans="19:23">
      <c r="S24938" s="275"/>
      <c r="T24938" s="274"/>
      <c r="W24938" s="276"/>
    </row>
    <row r="24939" spans="19:23">
      <c r="S24939" s="275"/>
      <c r="T24939" s="274"/>
      <c r="W24939" s="276"/>
    </row>
    <row r="24940" spans="19:23">
      <c r="S24940" s="275"/>
      <c r="T24940" s="274"/>
      <c r="W24940" s="276"/>
    </row>
    <row r="24941" spans="19:23">
      <c r="S24941" s="275"/>
      <c r="T24941" s="274"/>
      <c r="W24941" s="276"/>
    </row>
    <row r="24942" spans="19:23">
      <c r="S24942" s="275"/>
      <c r="T24942" s="274"/>
      <c r="W24942" s="276"/>
    </row>
    <row r="24943" spans="19:23">
      <c r="S24943" s="275"/>
      <c r="T24943" s="274"/>
      <c r="W24943" s="276"/>
    </row>
    <row r="24944" spans="19:23">
      <c r="S24944" s="275"/>
      <c r="T24944" s="274"/>
      <c r="W24944" s="276"/>
    </row>
    <row r="24945" spans="19:23">
      <c r="S24945" s="275"/>
      <c r="T24945" s="274"/>
      <c r="W24945" s="276"/>
    </row>
    <row r="24946" spans="19:23">
      <c r="S24946" s="275"/>
      <c r="T24946" s="274"/>
      <c r="W24946" s="276"/>
    </row>
    <row r="24947" spans="19:23">
      <c r="S24947" s="275"/>
      <c r="T24947" s="274"/>
      <c r="W24947" s="276"/>
    </row>
    <row r="24948" spans="19:23">
      <c r="S24948" s="275"/>
      <c r="T24948" s="274"/>
      <c r="W24948" s="276"/>
    </row>
    <row r="24949" spans="19:23">
      <c r="S24949" s="275"/>
      <c r="T24949" s="274"/>
      <c r="W24949" s="276"/>
    </row>
    <row r="24950" spans="19:23">
      <c r="S24950" s="275"/>
      <c r="T24950" s="274"/>
      <c r="W24950" s="276"/>
    </row>
    <row r="24951" spans="19:23">
      <c r="S24951" s="275"/>
      <c r="T24951" s="274"/>
      <c r="W24951" s="276"/>
    </row>
    <row r="24952" spans="19:23">
      <c r="S24952" s="275"/>
      <c r="T24952" s="274"/>
      <c r="W24952" s="276"/>
    </row>
    <row r="24953" spans="19:23">
      <c r="S24953" s="275"/>
      <c r="T24953" s="274"/>
      <c r="W24953" s="276"/>
    </row>
    <row r="24954" spans="19:23">
      <c r="S24954" s="275"/>
      <c r="T24954" s="274"/>
      <c r="W24954" s="276"/>
    </row>
    <row r="24955" spans="19:23">
      <c r="S24955" s="275"/>
      <c r="T24955" s="274"/>
      <c r="W24955" s="276"/>
    </row>
    <row r="24956" spans="19:23">
      <c r="S24956" s="275"/>
      <c r="T24956" s="274"/>
      <c r="W24956" s="276"/>
    </row>
    <row r="24957" spans="19:23">
      <c r="S24957" s="275"/>
      <c r="T24957" s="274"/>
      <c r="W24957" s="276"/>
    </row>
    <row r="24958" spans="19:23">
      <c r="S24958" s="275"/>
      <c r="T24958" s="274"/>
      <c r="W24958" s="276"/>
    </row>
    <row r="24959" spans="19:23">
      <c r="S24959" s="275"/>
      <c r="T24959" s="274"/>
      <c r="W24959" s="276"/>
    </row>
    <row r="24960" spans="19:23">
      <c r="S24960" s="275"/>
      <c r="T24960" s="274"/>
      <c r="W24960" s="276"/>
    </row>
    <row r="24961" spans="19:23">
      <c r="S24961" s="275"/>
      <c r="T24961" s="274"/>
      <c r="W24961" s="276"/>
    </row>
    <row r="24962" spans="19:23">
      <c r="S24962" s="275"/>
      <c r="T24962" s="274"/>
      <c r="W24962" s="276"/>
    </row>
    <row r="24963" spans="19:23">
      <c r="S24963" s="275"/>
      <c r="T24963" s="274"/>
      <c r="W24963" s="276"/>
    </row>
    <row r="24964" spans="19:23">
      <c r="S24964" s="275"/>
      <c r="T24964" s="274"/>
      <c r="W24964" s="276"/>
    </row>
    <row r="24965" spans="19:23">
      <c r="S24965" s="275"/>
      <c r="T24965" s="274"/>
      <c r="W24965" s="276"/>
    </row>
    <row r="24966" spans="19:23">
      <c r="S24966" s="275"/>
      <c r="T24966" s="274"/>
      <c r="W24966" s="276"/>
    </row>
    <row r="24967" spans="19:23">
      <c r="S24967" s="275"/>
      <c r="T24967" s="274"/>
      <c r="W24967" s="276"/>
    </row>
    <row r="24968" spans="19:23">
      <c r="S24968" s="275"/>
      <c r="T24968" s="274"/>
      <c r="W24968" s="276"/>
    </row>
    <row r="24969" spans="19:23">
      <c r="S24969" s="275"/>
      <c r="T24969" s="274"/>
      <c r="W24969" s="276"/>
    </row>
    <row r="24970" spans="19:23">
      <c r="S24970" s="275"/>
      <c r="T24970" s="274"/>
      <c r="W24970" s="276"/>
    </row>
    <row r="24971" spans="19:23">
      <c r="S24971" s="275"/>
      <c r="T24971" s="274"/>
      <c r="W24971" s="276"/>
    </row>
    <row r="24972" spans="19:23">
      <c r="S24972" s="275"/>
      <c r="T24972" s="274"/>
      <c r="W24972" s="276"/>
    </row>
    <row r="24973" spans="19:23">
      <c r="S24973" s="275"/>
      <c r="T24973" s="274"/>
      <c r="W24973" s="276"/>
    </row>
    <row r="24974" spans="19:23">
      <c r="S24974" s="275"/>
      <c r="T24974" s="274"/>
      <c r="W24974" s="276"/>
    </row>
    <row r="24975" spans="19:23">
      <c r="S24975" s="275"/>
      <c r="T24975" s="274"/>
      <c r="W24975" s="276"/>
    </row>
    <row r="24976" spans="19:23">
      <c r="S24976" s="275"/>
      <c r="T24976" s="274"/>
      <c r="W24976" s="276"/>
    </row>
    <row r="24977" spans="19:23">
      <c r="S24977" s="275"/>
      <c r="T24977" s="274"/>
      <c r="W24977" s="276"/>
    </row>
    <row r="24978" spans="19:23">
      <c r="S24978" s="275"/>
      <c r="T24978" s="274"/>
      <c r="W24978" s="276"/>
    </row>
    <row r="24979" spans="19:23">
      <c r="S24979" s="275"/>
      <c r="T24979" s="274"/>
      <c r="W24979" s="276"/>
    </row>
    <row r="24980" spans="19:23">
      <c r="S24980" s="275"/>
      <c r="T24980" s="274"/>
      <c r="W24980" s="276"/>
    </row>
    <row r="24981" spans="19:23">
      <c r="S24981" s="275"/>
      <c r="T24981" s="274"/>
      <c r="W24981" s="276"/>
    </row>
    <row r="24982" spans="19:23">
      <c r="S24982" s="275"/>
      <c r="T24982" s="274"/>
      <c r="W24982" s="276"/>
    </row>
    <row r="24983" spans="19:23">
      <c r="S24983" s="275"/>
      <c r="T24983" s="274"/>
      <c r="W24983" s="276"/>
    </row>
    <row r="24984" spans="19:23">
      <c r="S24984" s="275"/>
      <c r="T24984" s="274"/>
      <c r="W24984" s="276"/>
    </row>
    <row r="24985" spans="19:23">
      <c r="S24985" s="275"/>
      <c r="T24985" s="274"/>
      <c r="W24985" s="276"/>
    </row>
    <row r="24986" spans="19:23">
      <c r="S24986" s="275"/>
      <c r="T24986" s="274"/>
      <c r="W24986" s="276"/>
    </row>
    <row r="24987" spans="19:23">
      <c r="S24987" s="275"/>
      <c r="T24987" s="274"/>
      <c r="W24987" s="276"/>
    </row>
    <row r="24988" spans="19:23">
      <c r="S24988" s="275"/>
      <c r="T24988" s="274"/>
      <c r="W24988" s="276"/>
    </row>
    <row r="24989" spans="19:23">
      <c r="S24989" s="275"/>
      <c r="T24989" s="274"/>
      <c r="W24989" s="276"/>
    </row>
    <row r="24990" spans="19:23">
      <c r="S24990" s="275"/>
      <c r="T24990" s="274"/>
      <c r="W24990" s="276"/>
    </row>
    <row r="24991" spans="19:23">
      <c r="S24991" s="275"/>
      <c r="T24991" s="274"/>
      <c r="W24991" s="276"/>
    </row>
    <row r="24992" spans="19:23">
      <c r="S24992" s="275"/>
      <c r="T24992" s="274"/>
      <c r="W24992" s="276"/>
    </row>
    <row r="24993" spans="19:23">
      <c r="S24993" s="275"/>
      <c r="T24993" s="274"/>
      <c r="W24993" s="276"/>
    </row>
    <row r="24994" spans="19:23">
      <c r="S24994" s="275"/>
      <c r="T24994" s="274"/>
      <c r="W24994" s="276"/>
    </row>
    <row r="24995" spans="19:23">
      <c r="S24995" s="275"/>
      <c r="T24995" s="274"/>
      <c r="W24995" s="276"/>
    </row>
    <row r="24996" spans="19:23">
      <c r="S24996" s="275"/>
      <c r="T24996" s="274"/>
      <c r="W24996" s="276"/>
    </row>
    <row r="24997" spans="19:23">
      <c r="S24997" s="275"/>
      <c r="T24997" s="274"/>
      <c r="W24997" s="276"/>
    </row>
    <row r="24998" spans="19:23">
      <c r="S24998" s="275"/>
      <c r="T24998" s="274"/>
      <c r="W24998" s="276"/>
    </row>
    <row r="24999" spans="19:23">
      <c r="S24999" s="275"/>
      <c r="T24999" s="274"/>
      <c r="W24999" s="276"/>
    </row>
    <row r="25000" spans="19:23">
      <c r="S25000" s="275"/>
      <c r="T25000" s="274"/>
      <c r="W25000" s="276"/>
    </row>
    <row r="25001" spans="19:23">
      <c r="S25001" s="275"/>
      <c r="T25001" s="274"/>
      <c r="W25001" s="276"/>
    </row>
    <row r="25002" spans="19:23">
      <c r="S25002" s="275"/>
      <c r="T25002" s="274"/>
      <c r="W25002" s="276"/>
    </row>
    <row r="25003" spans="19:23">
      <c r="S25003" s="275"/>
      <c r="T25003" s="274"/>
      <c r="W25003" s="276"/>
    </row>
    <row r="25004" spans="19:23">
      <c r="S25004" s="275"/>
      <c r="T25004" s="274"/>
      <c r="W25004" s="276"/>
    </row>
    <row r="25005" spans="19:23">
      <c r="S25005" s="275"/>
      <c r="T25005" s="274"/>
      <c r="W25005" s="276"/>
    </row>
    <row r="25006" spans="19:23">
      <c r="S25006" s="275"/>
      <c r="T25006" s="274"/>
      <c r="W25006" s="276"/>
    </row>
    <row r="25007" spans="19:23">
      <c r="S25007" s="275"/>
      <c r="T25007" s="274"/>
      <c r="W25007" s="276"/>
    </row>
    <row r="25008" spans="19:23">
      <c r="S25008" s="275"/>
      <c r="T25008" s="274"/>
      <c r="W25008" s="276"/>
    </row>
    <row r="25009" spans="19:23">
      <c r="S25009" s="275"/>
      <c r="T25009" s="274"/>
      <c r="W25009" s="276"/>
    </row>
    <row r="25010" spans="19:23">
      <c r="S25010" s="275"/>
      <c r="T25010" s="274"/>
      <c r="W25010" s="276"/>
    </row>
    <row r="25011" spans="19:23">
      <c r="S25011" s="275"/>
      <c r="T25011" s="274"/>
      <c r="W25011" s="276"/>
    </row>
    <row r="25012" spans="19:23">
      <c r="S25012" s="275"/>
      <c r="T25012" s="274"/>
      <c r="W25012" s="276"/>
    </row>
    <row r="25013" spans="19:23">
      <c r="S25013" s="275"/>
      <c r="T25013" s="274"/>
      <c r="W25013" s="276"/>
    </row>
    <row r="25014" spans="19:23">
      <c r="S25014" s="275"/>
      <c r="T25014" s="274"/>
      <c r="W25014" s="276"/>
    </row>
    <row r="25015" spans="19:23">
      <c r="S25015" s="275"/>
      <c r="T25015" s="274"/>
      <c r="W25015" s="276"/>
    </row>
    <row r="25016" spans="19:23">
      <c r="S25016" s="275"/>
      <c r="T25016" s="274"/>
      <c r="W25016" s="276"/>
    </row>
    <row r="25017" spans="19:23">
      <c r="S25017" s="275"/>
      <c r="T25017" s="274"/>
      <c r="W25017" s="276"/>
    </row>
    <row r="25018" spans="19:23">
      <c r="S25018" s="275"/>
      <c r="T25018" s="274"/>
      <c r="W25018" s="276"/>
    </row>
    <row r="25019" spans="19:23">
      <c r="S25019" s="275"/>
      <c r="T25019" s="274"/>
      <c r="W25019" s="276"/>
    </row>
    <row r="25020" spans="19:23">
      <c r="S25020" s="275"/>
      <c r="T25020" s="274"/>
      <c r="W25020" s="276"/>
    </row>
    <row r="25021" spans="19:23">
      <c r="S25021" s="275"/>
      <c r="T25021" s="274"/>
      <c r="W25021" s="276"/>
    </row>
    <row r="25022" spans="19:23">
      <c r="S25022" s="275"/>
      <c r="T25022" s="274"/>
      <c r="W25022" s="276"/>
    </row>
    <row r="25023" spans="19:23">
      <c r="S25023" s="275"/>
      <c r="T25023" s="274"/>
      <c r="W25023" s="276"/>
    </row>
    <row r="25024" spans="19:23">
      <c r="S25024" s="275"/>
      <c r="T25024" s="274"/>
      <c r="W25024" s="276"/>
    </row>
    <row r="25025" spans="19:23">
      <c r="S25025" s="275"/>
      <c r="T25025" s="274"/>
      <c r="W25025" s="276"/>
    </row>
    <row r="25026" spans="19:23">
      <c r="S25026" s="275"/>
      <c r="T25026" s="274"/>
      <c r="W25026" s="276"/>
    </row>
    <row r="25027" spans="19:23">
      <c r="S25027" s="275"/>
      <c r="T25027" s="274"/>
      <c r="W25027" s="276"/>
    </row>
    <row r="25028" spans="19:23">
      <c r="S25028" s="275"/>
      <c r="T25028" s="274"/>
      <c r="W25028" s="276"/>
    </row>
    <row r="25029" spans="19:23">
      <c r="S25029" s="275"/>
      <c r="T25029" s="274"/>
      <c r="W25029" s="276"/>
    </row>
    <row r="25030" spans="19:23">
      <c r="S25030" s="275"/>
      <c r="T25030" s="274"/>
      <c r="W25030" s="276"/>
    </row>
    <row r="25031" spans="19:23">
      <c r="S25031" s="275"/>
      <c r="T25031" s="274"/>
      <c r="W25031" s="276"/>
    </row>
    <row r="25032" spans="19:23">
      <c r="S25032" s="275"/>
      <c r="T25032" s="274"/>
      <c r="W25032" s="276"/>
    </row>
    <row r="25033" spans="19:23">
      <c r="S25033" s="275"/>
      <c r="T25033" s="274"/>
      <c r="W25033" s="276"/>
    </row>
    <row r="25034" spans="19:23">
      <c r="S25034" s="275"/>
      <c r="T25034" s="274"/>
      <c r="W25034" s="276"/>
    </row>
    <row r="25035" spans="19:23">
      <c r="S25035" s="275"/>
      <c r="T25035" s="274"/>
      <c r="W25035" s="276"/>
    </row>
    <row r="25036" spans="19:23">
      <c r="S25036" s="275"/>
      <c r="T25036" s="274"/>
      <c r="W25036" s="276"/>
    </row>
    <row r="25037" spans="19:23">
      <c r="S25037" s="275"/>
      <c r="T25037" s="274"/>
      <c r="W25037" s="276"/>
    </row>
    <row r="25038" spans="19:23">
      <c r="S25038" s="275"/>
      <c r="T25038" s="274"/>
      <c r="W25038" s="276"/>
    </row>
    <row r="25039" spans="19:23">
      <c r="S25039" s="275"/>
      <c r="T25039" s="274"/>
      <c r="W25039" s="276"/>
    </row>
    <row r="25040" spans="19:23">
      <c r="S25040" s="275"/>
      <c r="T25040" s="274"/>
      <c r="W25040" s="276"/>
    </row>
    <row r="25041" spans="19:23">
      <c r="S25041" s="275"/>
      <c r="T25041" s="274"/>
      <c r="W25041" s="276"/>
    </row>
    <row r="25042" spans="19:23">
      <c r="S25042" s="275"/>
      <c r="T25042" s="274"/>
      <c r="W25042" s="276"/>
    </row>
    <row r="25043" spans="19:23">
      <c r="S25043" s="275"/>
      <c r="T25043" s="274"/>
      <c r="W25043" s="276"/>
    </row>
    <row r="25044" spans="19:23">
      <c r="S25044" s="275"/>
      <c r="T25044" s="274"/>
      <c r="W25044" s="276"/>
    </row>
    <row r="25045" spans="19:23">
      <c r="S25045" s="275"/>
      <c r="T25045" s="274"/>
      <c r="W25045" s="276"/>
    </row>
    <row r="25046" spans="19:23">
      <c r="S25046" s="275"/>
      <c r="T25046" s="274"/>
      <c r="W25046" s="276"/>
    </row>
    <row r="25047" spans="19:23">
      <c r="S25047" s="275"/>
      <c r="T25047" s="274"/>
      <c r="W25047" s="276"/>
    </row>
    <row r="25048" spans="19:23">
      <c r="S25048" s="275"/>
      <c r="T25048" s="274"/>
      <c r="W25048" s="276"/>
    </row>
    <row r="25049" spans="19:23">
      <c r="S25049" s="275"/>
      <c r="T25049" s="274"/>
      <c r="W25049" s="276"/>
    </row>
    <row r="25050" spans="19:23">
      <c r="S25050" s="275"/>
      <c r="T25050" s="274"/>
      <c r="W25050" s="276"/>
    </row>
    <row r="25051" spans="19:23">
      <c r="S25051" s="275"/>
      <c r="T25051" s="274"/>
      <c r="W25051" s="276"/>
    </row>
    <row r="25052" spans="19:23">
      <c r="S25052" s="275"/>
      <c r="T25052" s="274"/>
      <c r="W25052" s="276"/>
    </row>
    <row r="25053" spans="19:23">
      <c r="S25053" s="275"/>
      <c r="T25053" s="274"/>
      <c r="W25053" s="276"/>
    </row>
    <row r="25054" spans="19:23">
      <c r="S25054" s="275"/>
      <c r="T25054" s="274"/>
      <c r="W25054" s="276"/>
    </row>
    <row r="25055" spans="19:23">
      <c r="S25055" s="275"/>
      <c r="T25055" s="274"/>
      <c r="W25055" s="276"/>
    </row>
    <row r="25056" spans="19:23">
      <c r="S25056" s="275"/>
      <c r="T25056" s="274"/>
      <c r="W25056" s="276"/>
    </row>
    <row r="25057" spans="19:23">
      <c r="S25057" s="275"/>
      <c r="T25057" s="274"/>
      <c r="W25057" s="276"/>
    </row>
    <row r="25058" spans="19:23">
      <c r="S25058" s="275"/>
      <c r="T25058" s="274"/>
      <c r="W25058" s="276"/>
    </row>
    <row r="25059" spans="19:23">
      <c r="S25059" s="275"/>
      <c r="T25059" s="274"/>
      <c r="W25059" s="276"/>
    </row>
    <row r="25060" spans="19:23">
      <c r="S25060" s="275"/>
      <c r="T25060" s="274"/>
      <c r="W25060" s="276"/>
    </row>
    <row r="25061" spans="19:23">
      <c r="S25061" s="275"/>
      <c r="T25061" s="274"/>
      <c r="W25061" s="276"/>
    </row>
    <row r="25062" spans="19:23">
      <c r="S25062" s="275"/>
      <c r="T25062" s="274"/>
      <c r="W25062" s="276"/>
    </row>
    <row r="25063" spans="19:23">
      <c r="S25063" s="275"/>
      <c r="T25063" s="274"/>
      <c r="W25063" s="276"/>
    </row>
    <row r="25064" spans="19:23">
      <c r="S25064" s="275"/>
      <c r="T25064" s="274"/>
      <c r="W25064" s="276"/>
    </row>
    <row r="25065" spans="19:23">
      <c r="S25065" s="275"/>
      <c r="T25065" s="274"/>
      <c r="W25065" s="276"/>
    </row>
    <row r="25066" spans="19:23">
      <c r="S25066" s="275"/>
      <c r="T25066" s="274"/>
      <c r="W25066" s="276"/>
    </row>
    <row r="25067" spans="19:23">
      <c r="S25067" s="275"/>
      <c r="T25067" s="274"/>
      <c r="W25067" s="276"/>
    </row>
    <row r="25068" spans="19:23">
      <c r="S25068" s="275"/>
      <c r="T25068" s="274"/>
      <c r="W25068" s="276"/>
    </row>
    <row r="25069" spans="19:23">
      <c r="S25069" s="275"/>
      <c r="T25069" s="274"/>
      <c r="W25069" s="276"/>
    </row>
    <row r="25070" spans="19:23">
      <c r="S25070" s="275"/>
      <c r="T25070" s="274"/>
      <c r="W25070" s="276"/>
    </row>
    <row r="25071" spans="19:23">
      <c r="S25071" s="275"/>
      <c r="T25071" s="274"/>
      <c r="W25071" s="276"/>
    </row>
    <row r="25072" spans="19:23">
      <c r="S25072" s="275"/>
      <c r="T25072" s="274"/>
      <c r="W25072" s="276"/>
    </row>
    <row r="25073" spans="19:23">
      <c r="S25073" s="275"/>
      <c r="T25073" s="274"/>
      <c r="W25073" s="276"/>
    </row>
    <row r="25074" spans="19:23">
      <c r="S25074" s="275"/>
      <c r="T25074" s="274"/>
      <c r="W25074" s="276"/>
    </row>
    <row r="25075" spans="19:23">
      <c r="S25075" s="275"/>
      <c r="T25075" s="274"/>
      <c r="W25075" s="276"/>
    </row>
    <row r="25076" spans="19:23">
      <c r="S25076" s="275"/>
      <c r="T25076" s="274"/>
      <c r="W25076" s="276"/>
    </row>
    <row r="25077" spans="19:23">
      <c r="S25077" s="275"/>
      <c r="T25077" s="274"/>
      <c r="W25077" s="276"/>
    </row>
    <row r="25078" spans="19:23">
      <c r="S25078" s="275"/>
      <c r="T25078" s="274"/>
      <c r="W25078" s="276"/>
    </row>
    <row r="25079" spans="19:23">
      <c r="S25079" s="275"/>
      <c r="T25079" s="274"/>
      <c r="W25079" s="276"/>
    </row>
    <row r="25080" spans="19:23">
      <c r="S25080" s="275"/>
      <c r="T25080" s="274"/>
      <c r="W25080" s="276"/>
    </row>
    <row r="25081" spans="19:23">
      <c r="S25081" s="275"/>
      <c r="T25081" s="274"/>
      <c r="W25081" s="276"/>
    </row>
    <row r="25082" spans="19:23">
      <c r="S25082" s="275"/>
      <c r="T25082" s="274"/>
      <c r="W25082" s="276"/>
    </row>
    <row r="25083" spans="19:23">
      <c r="S25083" s="275"/>
      <c r="T25083" s="274"/>
      <c r="W25083" s="276"/>
    </row>
    <row r="25084" spans="19:23">
      <c r="S25084" s="275"/>
      <c r="T25084" s="274"/>
      <c r="W25084" s="276"/>
    </row>
    <row r="25085" spans="19:23">
      <c r="S25085" s="275"/>
      <c r="T25085" s="274"/>
      <c r="W25085" s="276"/>
    </row>
    <row r="25086" spans="19:23">
      <c r="S25086" s="275"/>
      <c r="T25086" s="274"/>
      <c r="W25086" s="276"/>
    </row>
    <row r="25087" spans="19:23">
      <c r="S25087" s="275"/>
      <c r="T25087" s="274"/>
      <c r="W25087" s="276"/>
    </row>
    <row r="25088" spans="19:23">
      <c r="S25088" s="275"/>
      <c r="T25088" s="274"/>
      <c r="W25088" s="276"/>
    </row>
    <row r="25089" spans="19:23">
      <c r="S25089" s="275"/>
      <c r="T25089" s="274"/>
      <c r="W25089" s="276"/>
    </row>
    <row r="25090" spans="19:23">
      <c r="S25090" s="275"/>
      <c r="T25090" s="274"/>
      <c r="W25090" s="276"/>
    </row>
    <row r="25091" spans="19:23">
      <c r="S25091" s="275"/>
      <c r="T25091" s="274"/>
      <c r="W25091" s="276"/>
    </row>
    <row r="25092" spans="19:23">
      <c r="S25092" s="275"/>
      <c r="T25092" s="274"/>
      <c r="W25092" s="276"/>
    </row>
    <row r="25093" spans="19:23">
      <c r="S25093" s="275"/>
      <c r="T25093" s="274"/>
      <c r="W25093" s="276"/>
    </row>
    <row r="25094" spans="19:23">
      <c r="S25094" s="275"/>
      <c r="T25094" s="274"/>
      <c r="W25094" s="276"/>
    </row>
    <row r="25095" spans="19:23">
      <c r="S25095" s="275"/>
      <c r="T25095" s="274"/>
      <c r="W25095" s="276"/>
    </row>
    <row r="25096" spans="19:23">
      <c r="S25096" s="275"/>
      <c r="T25096" s="274"/>
      <c r="W25096" s="276"/>
    </row>
    <row r="25097" spans="19:23">
      <c r="S25097" s="275"/>
      <c r="T25097" s="274"/>
      <c r="W25097" s="276"/>
    </row>
    <row r="25098" spans="19:23">
      <c r="S25098" s="275"/>
      <c r="T25098" s="274"/>
      <c r="W25098" s="276"/>
    </row>
    <row r="25099" spans="19:23">
      <c r="S25099" s="275"/>
      <c r="T25099" s="274"/>
      <c r="W25099" s="276"/>
    </row>
    <row r="25100" spans="19:23">
      <c r="S25100" s="275"/>
      <c r="T25100" s="274"/>
      <c r="W25100" s="276"/>
    </row>
    <row r="25101" spans="19:23">
      <c r="S25101" s="275"/>
      <c r="T25101" s="274"/>
      <c r="W25101" s="276"/>
    </row>
    <row r="25102" spans="19:23">
      <c r="S25102" s="275"/>
      <c r="T25102" s="274"/>
      <c r="W25102" s="276"/>
    </row>
    <row r="25103" spans="19:23">
      <c r="S25103" s="275"/>
      <c r="T25103" s="274"/>
      <c r="W25103" s="276"/>
    </row>
    <row r="25104" spans="19:23">
      <c r="S25104" s="275"/>
      <c r="T25104" s="274"/>
      <c r="W25104" s="276"/>
    </row>
    <row r="25105" spans="19:23">
      <c r="S25105" s="275"/>
      <c r="T25105" s="274"/>
      <c r="W25105" s="276"/>
    </row>
    <row r="25106" spans="19:23">
      <c r="S25106" s="275"/>
      <c r="T25106" s="274"/>
      <c r="W25106" s="276"/>
    </row>
    <row r="25107" spans="19:23">
      <c r="S25107" s="275"/>
      <c r="T25107" s="274"/>
      <c r="W25107" s="276"/>
    </row>
    <row r="25108" spans="19:23">
      <c r="S25108" s="275"/>
      <c r="T25108" s="274"/>
      <c r="W25108" s="276"/>
    </row>
    <row r="25109" spans="19:23">
      <c r="S25109" s="275"/>
      <c r="T25109" s="274"/>
      <c r="W25109" s="276"/>
    </row>
    <row r="25110" spans="19:23">
      <c r="S25110" s="275"/>
      <c r="T25110" s="274"/>
      <c r="W25110" s="276"/>
    </row>
    <row r="25111" spans="19:23">
      <c r="S25111" s="275"/>
      <c r="T25111" s="274"/>
      <c r="W25111" s="276"/>
    </row>
    <row r="25112" spans="19:23">
      <c r="S25112" s="275"/>
      <c r="T25112" s="274"/>
      <c r="W25112" s="276"/>
    </row>
    <row r="25113" spans="19:23">
      <c r="S25113" s="275"/>
      <c r="T25113" s="274"/>
      <c r="W25113" s="276"/>
    </row>
    <row r="25114" spans="19:23">
      <c r="S25114" s="275"/>
      <c r="T25114" s="274"/>
      <c r="W25114" s="276"/>
    </row>
    <row r="25115" spans="19:23">
      <c r="S25115" s="275"/>
      <c r="T25115" s="274"/>
      <c r="W25115" s="276"/>
    </row>
    <row r="25116" spans="19:23">
      <c r="S25116" s="275"/>
      <c r="T25116" s="274"/>
      <c r="W25116" s="276"/>
    </row>
    <row r="25117" spans="19:23">
      <c r="S25117" s="275"/>
      <c r="T25117" s="274"/>
      <c r="W25117" s="276"/>
    </row>
    <row r="25118" spans="19:23">
      <c r="S25118" s="275"/>
      <c r="T25118" s="274"/>
      <c r="W25118" s="276"/>
    </row>
    <row r="25119" spans="19:23">
      <c r="S25119" s="275"/>
      <c r="T25119" s="274"/>
      <c r="W25119" s="276"/>
    </row>
    <row r="25120" spans="19:23">
      <c r="S25120" s="275"/>
      <c r="T25120" s="274"/>
      <c r="W25120" s="276"/>
    </row>
    <row r="25121" spans="19:23">
      <c r="S25121" s="275"/>
      <c r="T25121" s="274"/>
      <c r="W25121" s="276"/>
    </row>
    <row r="25122" spans="19:23">
      <c r="S25122" s="275"/>
      <c r="T25122" s="274"/>
      <c r="W25122" s="276"/>
    </row>
    <row r="25123" spans="19:23">
      <c r="S25123" s="275"/>
      <c r="T25123" s="274"/>
      <c r="W25123" s="276"/>
    </row>
    <row r="25124" spans="19:23">
      <c r="S25124" s="275"/>
      <c r="T25124" s="274"/>
      <c r="W25124" s="276"/>
    </row>
    <row r="25125" spans="19:23">
      <c r="S25125" s="275"/>
      <c r="T25125" s="274"/>
      <c r="W25125" s="276"/>
    </row>
    <row r="25126" spans="19:23">
      <c r="S25126" s="275"/>
      <c r="T25126" s="274"/>
      <c r="W25126" s="276"/>
    </row>
    <row r="25127" spans="19:23">
      <c r="S25127" s="275"/>
      <c r="T25127" s="274"/>
      <c r="W25127" s="276"/>
    </row>
    <row r="25128" spans="19:23">
      <c r="S25128" s="275"/>
      <c r="T25128" s="274"/>
      <c r="W25128" s="276"/>
    </row>
    <row r="25129" spans="19:23">
      <c r="S25129" s="275"/>
      <c r="T25129" s="274"/>
      <c r="W25129" s="276"/>
    </row>
    <row r="25130" spans="19:23">
      <c r="S25130" s="275"/>
      <c r="T25130" s="274"/>
      <c r="W25130" s="276"/>
    </row>
    <row r="25131" spans="19:23">
      <c r="S25131" s="275"/>
      <c r="T25131" s="274"/>
      <c r="W25131" s="276"/>
    </row>
    <row r="25132" spans="19:23">
      <c r="S25132" s="275"/>
      <c r="T25132" s="274"/>
      <c r="W25132" s="276"/>
    </row>
    <row r="25133" spans="19:23">
      <c r="S25133" s="275"/>
      <c r="T25133" s="274"/>
      <c r="W25133" s="276"/>
    </row>
    <row r="25134" spans="19:23">
      <c r="S25134" s="275"/>
      <c r="T25134" s="274"/>
      <c r="W25134" s="276"/>
    </row>
    <row r="25135" spans="19:23">
      <c r="S25135" s="275"/>
      <c r="T25135" s="274"/>
      <c r="W25135" s="276"/>
    </row>
    <row r="25136" spans="19:23">
      <c r="S25136" s="275"/>
      <c r="T25136" s="274"/>
      <c r="W25136" s="276"/>
    </row>
    <row r="25137" spans="19:23">
      <c r="S25137" s="275"/>
      <c r="T25137" s="274"/>
      <c r="W25137" s="276"/>
    </row>
    <row r="25138" spans="19:23">
      <c r="S25138" s="275"/>
      <c r="T25138" s="274"/>
      <c r="W25138" s="276"/>
    </row>
    <row r="25139" spans="19:23">
      <c r="S25139" s="275"/>
      <c r="T25139" s="274"/>
      <c r="W25139" s="276"/>
    </row>
    <row r="25140" spans="19:23">
      <c r="S25140" s="275"/>
      <c r="T25140" s="274"/>
      <c r="W25140" s="276"/>
    </row>
    <row r="25141" spans="19:23">
      <c r="S25141" s="275"/>
      <c r="T25141" s="274"/>
      <c r="W25141" s="276"/>
    </row>
    <row r="25142" spans="19:23">
      <c r="S25142" s="275"/>
      <c r="T25142" s="274"/>
      <c r="W25142" s="276"/>
    </row>
    <row r="25143" spans="19:23">
      <c r="S25143" s="275"/>
      <c r="T25143" s="274"/>
      <c r="W25143" s="276"/>
    </row>
    <row r="25144" spans="19:23">
      <c r="S25144" s="275"/>
      <c r="T25144" s="274"/>
      <c r="W25144" s="276"/>
    </row>
    <row r="25145" spans="19:23">
      <c r="S25145" s="275"/>
      <c r="T25145" s="274"/>
      <c r="W25145" s="276"/>
    </row>
    <row r="25146" spans="19:23">
      <c r="S25146" s="275"/>
      <c r="T25146" s="274"/>
      <c r="W25146" s="276"/>
    </row>
    <row r="25147" spans="19:23">
      <c r="S25147" s="275"/>
      <c r="T25147" s="274"/>
      <c r="W25147" s="276"/>
    </row>
    <row r="25148" spans="19:23">
      <c r="S25148" s="275"/>
      <c r="T25148" s="274"/>
      <c r="W25148" s="276"/>
    </row>
    <row r="25149" spans="19:23">
      <c r="S25149" s="275"/>
      <c r="T25149" s="274"/>
      <c r="W25149" s="276"/>
    </row>
    <row r="25150" spans="19:23">
      <c r="S25150" s="275"/>
      <c r="T25150" s="274"/>
      <c r="W25150" s="276"/>
    </row>
    <row r="25151" spans="19:23">
      <c r="S25151" s="275"/>
      <c r="T25151" s="274"/>
      <c r="W25151" s="276"/>
    </row>
    <row r="25152" spans="19:23">
      <c r="S25152" s="275"/>
      <c r="T25152" s="274"/>
      <c r="W25152" s="276"/>
    </row>
    <row r="25153" spans="19:23">
      <c r="S25153" s="275"/>
      <c r="T25153" s="274"/>
      <c r="W25153" s="276"/>
    </row>
    <row r="25154" spans="19:23">
      <c r="S25154" s="275"/>
      <c r="T25154" s="274"/>
      <c r="W25154" s="276"/>
    </row>
    <row r="25155" spans="19:23">
      <c r="S25155" s="275"/>
      <c r="T25155" s="274"/>
      <c r="W25155" s="276"/>
    </row>
    <row r="25156" spans="19:23">
      <c r="S25156" s="275"/>
      <c r="T25156" s="274"/>
      <c r="W25156" s="276"/>
    </row>
    <row r="25157" spans="19:23">
      <c r="S25157" s="275"/>
      <c r="T25157" s="274"/>
      <c r="W25157" s="276"/>
    </row>
    <row r="25158" spans="19:23">
      <c r="S25158" s="275"/>
      <c r="T25158" s="274"/>
      <c r="W25158" s="276"/>
    </row>
    <row r="25159" spans="19:23">
      <c r="S25159" s="275"/>
      <c r="T25159" s="274"/>
      <c r="W25159" s="276"/>
    </row>
    <row r="25160" spans="19:23">
      <c r="S25160" s="275"/>
      <c r="T25160" s="274"/>
      <c r="W25160" s="276"/>
    </row>
    <row r="25161" spans="19:23">
      <c r="S25161" s="275"/>
      <c r="T25161" s="274"/>
      <c r="W25161" s="276"/>
    </row>
    <row r="25162" spans="19:23">
      <c r="S25162" s="275"/>
      <c r="T25162" s="274"/>
      <c r="W25162" s="276"/>
    </row>
    <row r="25163" spans="19:23">
      <c r="S25163" s="275"/>
      <c r="T25163" s="274"/>
      <c r="W25163" s="276"/>
    </row>
    <row r="25164" spans="19:23">
      <c r="S25164" s="275"/>
      <c r="T25164" s="274"/>
      <c r="W25164" s="276"/>
    </row>
    <row r="25165" spans="19:23">
      <c r="S25165" s="275"/>
      <c r="T25165" s="274"/>
      <c r="W25165" s="276"/>
    </row>
    <row r="25166" spans="19:23">
      <c r="S25166" s="275"/>
      <c r="T25166" s="274"/>
      <c r="W25166" s="276"/>
    </row>
    <row r="25167" spans="19:23">
      <c r="S25167" s="275"/>
      <c r="T25167" s="274"/>
      <c r="W25167" s="276"/>
    </row>
    <row r="25168" spans="19:23">
      <c r="S25168" s="275"/>
      <c r="T25168" s="274"/>
      <c r="W25168" s="276"/>
    </row>
    <row r="25169" spans="19:23">
      <c r="S25169" s="275"/>
      <c r="T25169" s="274"/>
      <c r="W25169" s="276"/>
    </row>
    <row r="25170" spans="19:23">
      <c r="S25170" s="275"/>
      <c r="T25170" s="274"/>
      <c r="W25170" s="276"/>
    </row>
    <row r="25171" spans="19:23">
      <c r="S25171" s="275"/>
      <c r="T25171" s="274"/>
      <c r="W25171" s="276"/>
    </row>
    <row r="25172" spans="19:23">
      <c r="S25172" s="275"/>
      <c r="T25172" s="274"/>
      <c r="W25172" s="276"/>
    </row>
    <row r="25173" spans="19:23">
      <c r="S25173" s="275"/>
      <c r="T25173" s="274"/>
      <c r="W25173" s="276"/>
    </row>
    <row r="25174" spans="19:23">
      <c r="S25174" s="275"/>
      <c r="T25174" s="274"/>
      <c r="W25174" s="276"/>
    </row>
    <row r="25175" spans="19:23">
      <c r="S25175" s="275"/>
      <c r="T25175" s="274"/>
      <c r="W25175" s="276"/>
    </row>
    <row r="25176" spans="19:23">
      <c r="S25176" s="275"/>
      <c r="T25176" s="274"/>
      <c r="W25176" s="276"/>
    </row>
    <row r="25177" spans="19:23">
      <c r="S25177" s="275"/>
      <c r="T25177" s="274"/>
      <c r="W25177" s="276"/>
    </row>
    <row r="25178" spans="19:23">
      <c r="S25178" s="275"/>
      <c r="T25178" s="274"/>
      <c r="W25178" s="276"/>
    </row>
    <row r="25179" spans="19:23">
      <c r="S25179" s="275"/>
      <c r="T25179" s="274"/>
      <c r="W25179" s="276"/>
    </row>
    <row r="25180" spans="19:23">
      <c r="S25180" s="275"/>
      <c r="T25180" s="274"/>
      <c r="W25180" s="276"/>
    </row>
    <row r="25181" spans="19:23">
      <c r="S25181" s="275"/>
      <c r="T25181" s="274"/>
      <c r="W25181" s="276"/>
    </row>
    <row r="25182" spans="19:23">
      <c r="S25182" s="275"/>
      <c r="T25182" s="274"/>
      <c r="W25182" s="276"/>
    </row>
    <row r="25183" spans="19:23">
      <c r="S25183" s="275"/>
      <c r="T25183" s="274"/>
      <c r="W25183" s="276"/>
    </row>
    <row r="25184" spans="19:23">
      <c r="S25184" s="275"/>
      <c r="T25184" s="274"/>
      <c r="W25184" s="276"/>
    </row>
    <row r="25185" spans="19:23">
      <c r="S25185" s="275"/>
      <c r="T25185" s="274"/>
      <c r="W25185" s="276"/>
    </row>
    <row r="25186" spans="19:23">
      <c r="S25186" s="275"/>
      <c r="T25186" s="274"/>
      <c r="W25186" s="276"/>
    </row>
    <row r="25187" spans="19:23">
      <c r="S25187" s="275"/>
      <c r="T25187" s="274"/>
      <c r="W25187" s="276"/>
    </row>
    <row r="25188" spans="19:23">
      <c r="S25188" s="275"/>
      <c r="T25188" s="274"/>
      <c r="W25188" s="276"/>
    </row>
    <row r="25189" spans="19:23">
      <c r="S25189" s="275"/>
      <c r="T25189" s="274"/>
      <c r="W25189" s="276"/>
    </row>
    <row r="25190" spans="19:23">
      <c r="S25190" s="275"/>
      <c r="T25190" s="274"/>
      <c r="W25190" s="276"/>
    </row>
    <row r="25191" spans="19:23">
      <c r="S25191" s="275"/>
      <c r="T25191" s="274"/>
      <c r="W25191" s="276"/>
    </row>
    <row r="25192" spans="19:23">
      <c r="S25192" s="275"/>
      <c r="T25192" s="274"/>
      <c r="W25192" s="276"/>
    </row>
    <row r="25193" spans="19:23">
      <c r="S25193" s="275"/>
      <c r="T25193" s="274"/>
      <c r="W25193" s="276"/>
    </row>
    <row r="25194" spans="19:23">
      <c r="S25194" s="275"/>
      <c r="T25194" s="274"/>
      <c r="W25194" s="276"/>
    </row>
    <row r="25195" spans="19:23">
      <c r="S25195" s="275"/>
      <c r="T25195" s="274"/>
      <c r="W25195" s="276"/>
    </row>
    <row r="25196" spans="19:23">
      <c r="S25196" s="275"/>
      <c r="T25196" s="274"/>
      <c r="W25196" s="276"/>
    </row>
    <row r="25197" spans="19:23">
      <c r="S25197" s="275"/>
      <c r="T25197" s="274"/>
      <c r="W25197" s="276"/>
    </row>
    <row r="25198" spans="19:23">
      <c r="S25198" s="275"/>
      <c r="T25198" s="274"/>
      <c r="W25198" s="276"/>
    </row>
    <row r="25199" spans="19:23">
      <c r="S25199" s="275"/>
      <c r="T25199" s="274"/>
      <c r="W25199" s="276"/>
    </row>
    <row r="25200" spans="19:23">
      <c r="S25200" s="275"/>
      <c r="T25200" s="274"/>
      <c r="W25200" s="276"/>
    </row>
    <row r="25201" spans="19:23">
      <c r="S25201" s="275"/>
      <c r="T25201" s="274"/>
      <c r="W25201" s="276"/>
    </row>
    <row r="25202" spans="19:23">
      <c r="S25202" s="275"/>
      <c r="T25202" s="274"/>
      <c r="W25202" s="276"/>
    </row>
    <row r="25203" spans="19:23">
      <c r="S25203" s="275"/>
      <c r="T25203" s="274"/>
      <c r="W25203" s="276"/>
    </row>
    <row r="25204" spans="19:23">
      <c r="S25204" s="275"/>
      <c r="T25204" s="274"/>
      <c r="W25204" s="276"/>
    </row>
    <row r="25205" spans="19:23">
      <c r="S25205" s="275"/>
      <c r="T25205" s="274"/>
      <c r="W25205" s="276"/>
    </row>
    <row r="25206" spans="19:23">
      <c r="S25206" s="275"/>
      <c r="T25206" s="274"/>
      <c r="W25206" s="276"/>
    </row>
    <row r="25207" spans="19:23">
      <c r="S25207" s="275"/>
      <c r="T25207" s="274"/>
      <c r="W25207" s="276"/>
    </row>
    <row r="25208" spans="19:23">
      <c r="S25208" s="275"/>
      <c r="T25208" s="274"/>
      <c r="W25208" s="276"/>
    </row>
    <row r="25209" spans="19:23">
      <c r="S25209" s="275"/>
      <c r="T25209" s="274"/>
      <c r="W25209" s="276"/>
    </row>
    <row r="25210" spans="19:23">
      <c r="S25210" s="275"/>
      <c r="T25210" s="274"/>
      <c r="W25210" s="276"/>
    </row>
    <row r="25211" spans="19:23">
      <c r="S25211" s="275"/>
      <c r="T25211" s="274"/>
      <c r="W25211" s="276"/>
    </row>
    <row r="25212" spans="19:23">
      <c r="S25212" s="275"/>
      <c r="T25212" s="274"/>
      <c r="W25212" s="276"/>
    </row>
    <row r="25213" spans="19:23">
      <c r="S25213" s="275"/>
      <c r="T25213" s="274"/>
      <c r="W25213" s="276"/>
    </row>
    <row r="25214" spans="19:23">
      <c r="S25214" s="275"/>
      <c r="T25214" s="274"/>
      <c r="W25214" s="276"/>
    </row>
    <row r="25215" spans="19:23">
      <c r="S25215" s="275"/>
      <c r="T25215" s="274"/>
      <c r="W25215" s="276"/>
    </row>
    <row r="25216" spans="19:23">
      <c r="S25216" s="275"/>
      <c r="T25216" s="274"/>
      <c r="W25216" s="276"/>
    </row>
    <row r="25217" spans="19:23">
      <c r="S25217" s="275"/>
      <c r="T25217" s="274"/>
      <c r="W25217" s="276"/>
    </row>
    <row r="25218" spans="19:23">
      <c r="S25218" s="275"/>
      <c r="T25218" s="274"/>
      <c r="W25218" s="276"/>
    </row>
    <row r="25219" spans="19:23">
      <c r="S25219" s="275"/>
      <c r="T25219" s="274"/>
      <c r="W25219" s="276"/>
    </row>
    <row r="25220" spans="19:23">
      <c r="S25220" s="275"/>
      <c r="T25220" s="274"/>
      <c r="W25220" s="276"/>
    </row>
    <row r="25221" spans="19:23">
      <c r="S25221" s="275"/>
      <c r="T25221" s="274"/>
      <c r="W25221" s="276"/>
    </row>
    <row r="25222" spans="19:23">
      <c r="S25222" s="275"/>
      <c r="T25222" s="274"/>
      <c r="W25222" s="276"/>
    </row>
    <row r="25223" spans="19:23">
      <c r="S25223" s="275"/>
      <c r="T25223" s="274"/>
      <c r="W25223" s="276"/>
    </row>
    <row r="25224" spans="19:23">
      <c r="S25224" s="275"/>
      <c r="T25224" s="274"/>
      <c r="W25224" s="276"/>
    </row>
    <row r="25225" spans="19:23">
      <c r="S25225" s="275"/>
      <c r="T25225" s="274"/>
      <c r="W25225" s="276"/>
    </row>
    <row r="25226" spans="19:23">
      <c r="S25226" s="275"/>
      <c r="T25226" s="274"/>
      <c r="W25226" s="276"/>
    </row>
    <row r="25227" spans="19:23">
      <c r="S25227" s="275"/>
      <c r="T25227" s="274"/>
      <c r="W25227" s="276"/>
    </row>
    <row r="25228" spans="19:23">
      <c r="S25228" s="275"/>
      <c r="T25228" s="274"/>
      <c r="W25228" s="276"/>
    </row>
    <row r="25229" spans="19:23">
      <c r="S25229" s="275"/>
      <c r="T25229" s="274"/>
      <c r="W25229" s="276"/>
    </row>
    <row r="25230" spans="19:23">
      <c r="S25230" s="275"/>
      <c r="T25230" s="274"/>
      <c r="W25230" s="276"/>
    </row>
    <row r="25231" spans="19:23">
      <c r="S25231" s="275"/>
      <c r="T25231" s="274"/>
      <c r="W25231" s="276"/>
    </row>
    <row r="25232" spans="19:23">
      <c r="S25232" s="275"/>
      <c r="T25232" s="274"/>
      <c r="W25232" s="276"/>
    </row>
    <row r="25233" spans="19:23">
      <c r="S25233" s="275"/>
      <c r="T25233" s="274"/>
      <c r="W25233" s="276"/>
    </row>
    <row r="25234" spans="19:23">
      <c r="S25234" s="275"/>
      <c r="T25234" s="274"/>
      <c r="W25234" s="276"/>
    </row>
    <row r="25235" spans="19:23">
      <c r="S25235" s="275"/>
      <c r="T25235" s="274"/>
      <c r="W25235" s="276"/>
    </row>
    <row r="25236" spans="19:23">
      <c r="S25236" s="275"/>
      <c r="T25236" s="274"/>
      <c r="W25236" s="276"/>
    </row>
    <row r="25237" spans="19:23">
      <c r="S25237" s="275"/>
      <c r="T25237" s="274"/>
      <c r="W25237" s="276"/>
    </row>
    <row r="25238" spans="19:23">
      <c r="S25238" s="275"/>
      <c r="T25238" s="274"/>
      <c r="W25238" s="276"/>
    </row>
    <row r="25239" spans="19:23">
      <c r="S25239" s="275"/>
      <c r="T25239" s="274"/>
      <c r="W25239" s="276"/>
    </row>
    <row r="25240" spans="19:23">
      <c r="S25240" s="275"/>
      <c r="T25240" s="274"/>
      <c r="W25240" s="276"/>
    </row>
    <row r="25241" spans="19:23">
      <c r="S25241" s="275"/>
      <c r="T25241" s="274"/>
      <c r="W25241" s="276"/>
    </row>
    <row r="25242" spans="19:23">
      <c r="S25242" s="275"/>
      <c r="T25242" s="274"/>
      <c r="W25242" s="276"/>
    </row>
    <row r="25243" spans="19:23">
      <c r="S25243" s="275"/>
      <c r="T25243" s="274"/>
      <c r="W25243" s="276"/>
    </row>
    <row r="25244" spans="19:23">
      <c r="S25244" s="275"/>
      <c r="T25244" s="274"/>
      <c r="W25244" s="276"/>
    </row>
    <row r="25245" spans="19:23">
      <c r="S25245" s="275"/>
      <c r="T25245" s="274"/>
      <c r="W25245" s="276"/>
    </row>
    <row r="25246" spans="19:23">
      <c r="S25246" s="275"/>
      <c r="T25246" s="274"/>
      <c r="W25246" s="276"/>
    </row>
    <row r="25247" spans="19:23">
      <c r="S25247" s="275"/>
      <c r="T25247" s="274"/>
      <c r="W25247" s="276"/>
    </row>
    <row r="25248" spans="19:23">
      <c r="S25248" s="275"/>
      <c r="T25248" s="274"/>
      <c r="W25248" s="276"/>
    </row>
    <row r="25249" spans="19:23">
      <c r="S25249" s="275"/>
      <c r="T25249" s="274"/>
      <c r="W25249" s="276"/>
    </row>
    <row r="25250" spans="19:23">
      <c r="S25250" s="275"/>
      <c r="T25250" s="274"/>
      <c r="W25250" s="276"/>
    </row>
    <row r="25251" spans="19:23">
      <c r="S25251" s="275"/>
      <c r="T25251" s="274"/>
      <c r="W25251" s="276"/>
    </row>
    <row r="25252" spans="19:23">
      <c r="S25252" s="275"/>
      <c r="T25252" s="274"/>
      <c r="W25252" s="276"/>
    </row>
    <row r="25253" spans="19:23">
      <c r="S25253" s="275"/>
      <c r="T25253" s="274"/>
      <c r="W25253" s="276"/>
    </row>
    <row r="25254" spans="19:23">
      <c r="S25254" s="275"/>
      <c r="T25254" s="274"/>
      <c r="W25254" s="276"/>
    </row>
    <row r="25255" spans="19:23">
      <c r="S25255" s="275"/>
      <c r="T25255" s="274"/>
      <c r="W25255" s="276"/>
    </row>
    <row r="25256" spans="19:23">
      <c r="S25256" s="275"/>
      <c r="T25256" s="274"/>
      <c r="W25256" s="276"/>
    </row>
    <row r="25257" spans="19:23">
      <c r="S25257" s="275"/>
      <c r="T25257" s="274"/>
      <c r="W25257" s="276"/>
    </row>
    <row r="25258" spans="19:23">
      <c r="S25258" s="275"/>
      <c r="T25258" s="274"/>
      <c r="W25258" s="276"/>
    </row>
    <row r="25259" spans="19:23">
      <c r="S25259" s="275"/>
      <c r="T25259" s="274"/>
      <c r="W25259" s="276"/>
    </row>
    <row r="25260" spans="19:23">
      <c r="S25260" s="275"/>
      <c r="T25260" s="274"/>
      <c r="W25260" s="276"/>
    </row>
    <row r="25261" spans="19:23">
      <c r="S25261" s="275"/>
      <c r="T25261" s="274"/>
      <c r="W25261" s="276"/>
    </row>
    <row r="25262" spans="19:23">
      <c r="S25262" s="275"/>
      <c r="T25262" s="274"/>
      <c r="W25262" s="276"/>
    </row>
    <row r="25263" spans="19:23">
      <c r="S25263" s="275"/>
      <c r="T25263" s="274"/>
      <c r="W25263" s="276"/>
    </row>
    <row r="25264" spans="19:23">
      <c r="S25264" s="275"/>
      <c r="T25264" s="274"/>
      <c r="W25264" s="276"/>
    </row>
    <row r="25265" spans="19:23">
      <c r="S25265" s="275"/>
      <c r="T25265" s="274"/>
      <c r="W25265" s="276"/>
    </row>
    <row r="25266" spans="19:23">
      <c r="S25266" s="275"/>
      <c r="T25266" s="274"/>
      <c r="W25266" s="276"/>
    </row>
    <row r="25267" spans="19:23">
      <c r="S25267" s="275"/>
      <c r="T25267" s="274"/>
      <c r="W25267" s="276"/>
    </row>
    <row r="25268" spans="19:23">
      <c r="S25268" s="275"/>
      <c r="T25268" s="274"/>
      <c r="W25268" s="276"/>
    </row>
    <row r="25269" spans="19:23">
      <c r="S25269" s="275"/>
      <c r="T25269" s="274"/>
      <c r="W25269" s="276"/>
    </row>
    <row r="25270" spans="19:23">
      <c r="S25270" s="275"/>
      <c r="T25270" s="274"/>
      <c r="W25270" s="276"/>
    </row>
    <row r="25271" spans="19:23">
      <c r="S25271" s="275"/>
      <c r="T25271" s="274"/>
      <c r="W25271" s="276"/>
    </row>
    <row r="25272" spans="19:23">
      <c r="S25272" s="275"/>
      <c r="T25272" s="274"/>
      <c r="W25272" s="276"/>
    </row>
    <row r="25273" spans="19:23">
      <c r="S25273" s="275"/>
      <c r="T25273" s="274"/>
      <c r="W25273" s="276"/>
    </row>
    <row r="25274" spans="19:23">
      <c r="S25274" s="275"/>
      <c r="T25274" s="274"/>
      <c r="W25274" s="276"/>
    </row>
    <row r="25275" spans="19:23">
      <c r="S25275" s="275"/>
      <c r="T25275" s="274"/>
      <c r="W25275" s="276"/>
    </row>
    <row r="25276" spans="19:23">
      <c r="S25276" s="275"/>
      <c r="T25276" s="274"/>
      <c r="W25276" s="276"/>
    </row>
    <row r="25277" spans="19:23">
      <c r="S25277" s="275"/>
      <c r="T25277" s="274"/>
      <c r="W25277" s="276"/>
    </row>
    <row r="25278" spans="19:23">
      <c r="S25278" s="275"/>
      <c r="T25278" s="274"/>
      <c r="W25278" s="276"/>
    </row>
    <row r="25279" spans="19:23">
      <c r="S25279" s="275"/>
      <c r="T25279" s="274"/>
      <c r="W25279" s="276"/>
    </row>
    <row r="25280" spans="19:23">
      <c r="S25280" s="275"/>
      <c r="T25280" s="274"/>
      <c r="W25280" s="276"/>
    </row>
    <row r="25281" spans="19:23">
      <c r="S25281" s="275"/>
      <c r="T25281" s="274"/>
      <c r="W25281" s="276"/>
    </row>
    <row r="25282" spans="19:23">
      <c r="S25282" s="275"/>
      <c r="T25282" s="274"/>
      <c r="W25282" s="276"/>
    </row>
    <row r="25283" spans="19:23">
      <c r="S25283" s="275"/>
      <c r="T25283" s="274"/>
      <c r="W25283" s="276"/>
    </row>
    <row r="25284" spans="19:23">
      <c r="S25284" s="275"/>
      <c r="T25284" s="274"/>
      <c r="W25284" s="276"/>
    </row>
    <row r="25285" spans="19:23">
      <c r="S25285" s="275"/>
      <c r="T25285" s="274"/>
      <c r="W25285" s="276"/>
    </row>
    <row r="25286" spans="19:23">
      <c r="S25286" s="275"/>
      <c r="T25286" s="274"/>
      <c r="W25286" s="276"/>
    </row>
    <row r="25287" spans="19:23">
      <c r="S25287" s="275"/>
      <c r="T25287" s="274"/>
      <c r="W25287" s="276"/>
    </row>
    <row r="25288" spans="19:23">
      <c r="S25288" s="275"/>
      <c r="T25288" s="274"/>
      <c r="W25288" s="276"/>
    </row>
    <row r="25289" spans="19:23">
      <c r="S25289" s="275"/>
      <c r="T25289" s="274"/>
      <c r="W25289" s="276"/>
    </row>
    <row r="25290" spans="19:23">
      <c r="S25290" s="275"/>
      <c r="T25290" s="274"/>
      <c r="W25290" s="276"/>
    </row>
    <row r="25291" spans="19:23">
      <c r="S25291" s="275"/>
      <c r="T25291" s="274"/>
      <c r="W25291" s="276"/>
    </row>
    <row r="25292" spans="19:23">
      <c r="S25292" s="275"/>
      <c r="T25292" s="274"/>
      <c r="W25292" s="276"/>
    </row>
    <row r="25293" spans="19:23">
      <c r="S25293" s="275"/>
      <c r="T25293" s="274"/>
      <c r="W25293" s="276"/>
    </row>
    <row r="25294" spans="19:23">
      <c r="S25294" s="275"/>
      <c r="T25294" s="274"/>
      <c r="W25294" s="276"/>
    </row>
    <row r="25295" spans="19:23">
      <c r="S25295" s="275"/>
      <c r="T25295" s="274"/>
      <c r="W25295" s="276"/>
    </row>
    <row r="25296" spans="19:23">
      <c r="S25296" s="275"/>
      <c r="T25296" s="274"/>
      <c r="W25296" s="276"/>
    </row>
    <row r="25297" spans="19:23">
      <c r="S25297" s="275"/>
      <c r="T25297" s="274"/>
      <c r="W25297" s="276"/>
    </row>
    <row r="25298" spans="19:23">
      <c r="S25298" s="275"/>
      <c r="T25298" s="274"/>
      <c r="W25298" s="276"/>
    </row>
    <row r="25299" spans="19:23">
      <c r="S25299" s="275"/>
      <c r="T25299" s="274"/>
      <c r="W25299" s="276"/>
    </row>
    <row r="25300" spans="19:23">
      <c r="S25300" s="275"/>
      <c r="T25300" s="274"/>
      <c r="W25300" s="276"/>
    </row>
    <row r="25301" spans="19:23">
      <c r="S25301" s="275"/>
      <c r="T25301" s="274"/>
      <c r="W25301" s="276"/>
    </row>
    <row r="25302" spans="19:23">
      <c r="S25302" s="275"/>
      <c r="T25302" s="274"/>
      <c r="W25302" s="276"/>
    </row>
    <row r="25303" spans="19:23">
      <c r="S25303" s="275"/>
      <c r="T25303" s="274"/>
      <c r="W25303" s="276"/>
    </row>
    <row r="25304" spans="19:23">
      <c r="S25304" s="275"/>
      <c r="T25304" s="274"/>
      <c r="W25304" s="276"/>
    </row>
    <row r="25305" spans="19:23">
      <c r="S25305" s="275"/>
      <c r="T25305" s="274"/>
      <c r="W25305" s="276"/>
    </row>
    <row r="25306" spans="19:23">
      <c r="S25306" s="275"/>
      <c r="T25306" s="274"/>
      <c r="W25306" s="276"/>
    </row>
    <row r="25307" spans="19:23">
      <c r="S25307" s="275"/>
      <c r="T25307" s="274"/>
      <c r="W25307" s="276"/>
    </row>
    <row r="25308" spans="19:23">
      <c r="S25308" s="275"/>
      <c r="T25308" s="274"/>
      <c r="W25308" s="276"/>
    </row>
    <row r="25309" spans="19:23">
      <c r="S25309" s="275"/>
      <c r="T25309" s="274"/>
      <c r="W25309" s="276"/>
    </row>
    <row r="25310" spans="19:23">
      <c r="S25310" s="275"/>
      <c r="T25310" s="274"/>
      <c r="W25310" s="276"/>
    </row>
    <row r="25311" spans="19:23">
      <c r="S25311" s="275"/>
      <c r="T25311" s="274"/>
      <c r="W25311" s="276"/>
    </row>
    <row r="25312" spans="19:23">
      <c r="S25312" s="275"/>
      <c r="T25312" s="274"/>
      <c r="W25312" s="276"/>
    </row>
    <row r="25313" spans="19:23">
      <c r="S25313" s="275"/>
      <c r="T25313" s="274"/>
      <c r="W25313" s="276"/>
    </row>
    <row r="25314" spans="19:23">
      <c r="S25314" s="275"/>
      <c r="T25314" s="274"/>
      <c r="W25314" s="276"/>
    </row>
    <row r="25315" spans="19:23">
      <c r="S25315" s="275"/>
      <c r="T25315" s="274"/>
      <c r="W25315" s="276"/>
    </row>
    <row r="25316" spans="19:23">
      <c r="S25316" s="275"/>
      <c r="T25316" s="274"/>
      <c r="W25316" s="276"/>
    </row>
    <row r="25317" spans="19:23">
      <c r="S25317" s="275"/>
      <c r="T25317" s="274"/>
      <c r="W25317" s="276"/>
    </row>
    <row r="25318" spans="19:23">
      <c r="S25318" s="275"/>
      <c r="T25318" s="274"/>
      <c r="W25318" s="276"/>
    </row>
    <row r="25319" spans="19:23">
      <c r="S25319" s="275"/>
      <c r="T25319" s="274"/>
      <c r="W25319" s="276"/>
    </row>
    <row r="25320" spans="19:23">
      <c r="S25320" s="275"/>
      <c r="T25320" s="274"/>
      <c r="W25320" s="276"/>
    </row>
    <row r="25321" spans="19:23">
      <c r="S25321" s="275"/>
      <c r="T25321" s="274"/>
      <c r="W25321" s="276"/>
    </row>
    <row r="25322" spans="19:23">
      <c r="S25322" s="275"/>
      <c r="T25322" s="274"/>
      <c r="W25322" s="276"/>
    </row>
    <row r="25323" spans="19:23">
      <c r="S25323" s="275"/>
      <c r="T25323" s="274"/>
      <c r="W25323" s="276"/>
    </row>
    <row r="25324" spans="19:23">
      <c r="S25324" s="275"/>
      <c r="T25324" s="274"/>
      <c r="W25324" s="276"/>
    </row>
    <row r="25325" spans="19:23">
      <c r="S25325" s="275"/>
      <c r="T25325" s="274"/>
      <c r="W25325" s="276"/>
    </row>
    <row r="25326" spans="19:23">
      <c r="S25326" s="275"/>
      <c r="T25326" s="274"/>
      <c r="W25326" s="276"/>
    </row>
    <row r="25327" spans="19:23">
      <c r="S25327" s="275"/>
      <c r="T25327" s="274"/>
      <c r="W25327" s="276"/>
    </row>
    <row r="25328" spans="19:23">
      <c r="S25328" s="275"/>
      <c r="T25328" s="274"/>
      <c r="W25328" s="276"/>
    </row>
    <row r="25329" spans="19:23">
      <c r="S25329" s="275"/>
      <c r="T25329" s="274"/>
      <c r="W25329" s="276"/>
    </row>
    <row r="25330" spans="19:23">
      <c r="S25330" s="275"/>
      <c r="T25330" s="274"/>
      <c r="W25330" s="276"/>
    </row>
    <row r="25331" spans="19:23">
      <c r="S25331" s="275"/>
      <c r="T25331" s="274"/>
      <c r="W25331" s="276"/>
    </row>
    <row r="25332" spans="19:23">
      <c r="S25332" s="275"/>
      <c r="T25332" s="274"/>
      <c r="W25332" s="276"/>
    </row>
    <row r="25333" spans="19:23">
      <c r="S25333" s="275"/>
      <c r="T25333" s="274"/>
      <c r="W25333" s="276"/>
    </row>
    <row r="25334" spans="19:23">
      <c r="S25334" s="275"/>
      <c r="T25334" s="274"/>
      <c r="W25334" s="276"/>
    </row>
    <row r="25335" spans="19:23">
      <c r="S25335" s="275"/>
      <c r="T25335" s="274"/>
      <c r="W25335" s="276"/>
    </row>
    <row r="25336" spans="19:23">
      <c r="S25336" s="275"/>
      <c r="T25336" s="274"/>
      <c r="W25336" s="276"/>
    </row>
    <row r="25337" spans="19:23">
      <c r="S25337" s="275"/>
      <c r="T25337" s="274"/>
      <c r="W25337" s="276"/>
    </row>
    <row r="25338" spans="19:23">
      <c r="S25338" s="275"/>
      <c r="T25338" s="274"/>
      <c r="W25338" s="276"/>
    </row>
    <row r="25339" spans="19:23">
      <c r="S25339" s="275"/>
      <c r="T25339" s="274"/>
      <c r="W25339" s="276"/>
    </row>
    <row r="25340" spans="19:23">
      <c r="S25340" s="275"/>
      <c r="T25340" s="274"/>
      <c r="W25340" s="276"/>
    </row>
    <row r="25341" spans="19:23">
      <c r="S25341" s="275"/>
      <c r="T25341" s="274"/>
      <c r="W25341" s="276"/>
    </row>
    <row r="25342" spans="19:23">
      <c r="S25342" s="275"/>
      <c r="T25342" s="274"/>
      <c r="W25342" s="276"/>
    </row>
    <row r="25343" spans="19:23">
      <c r="S25343" s="275"/>
      <c r="T25343" s="274"/>
      <c r="W25343" s="276"/>
    </row>
    <row r="25344" spans="19:23">
      <c r="S25344" s="275"/>
      <c r="T25344" s="274"/>
      <c r="W25344" s="276"/>
    </row>
    <row r="25345" spans="19:23">
      <c r="S25345" s="275"/>
      <c r="T25345" s="274"/>
      <c r="W25345" s="276"/>
    </row>
    <row r="25346" spans="19:23">
      <c r="S25346" s="275"/>
      <c r="T25346" s="274"/>
      <c r="W25346" s="276"/>
    </row>
    <row r="25347" spans="19:23">
      <c r="S25347" s="275"/>
      <c r="T25347" s="274"/>
      <c r="W25347" s="276"/>
    </row>
    <row r="25348" spans="19:23">
      <c r="S25348" s="275"/>
      <c r="T25348" s="274"/>
      <c r="W25348" s="276"/>
    </row>
    <row r="25349" spans="19:23">
      <c r="S25349" s="275"/>
      <c r="T25349" s="274"/>
      <c r="W25349" s="276"/>
    </row>
    <row r="25350" spans="19:23">
      <c r="S25350" s="275"/>
      <c r="T25350" s="274"/>
      <c r="W25350" s="276"/>
    </row>
    <row r="25351" spans="19:23">
      <c r="S25351" s="275"/>
      <c r="T25351" s="274"/>
      <c r="W25351" s="276"/>
    </row>
    <row r="25352" spans="19:23">
      <c r="S25352" s="275"/>
      <c r="T25352" s="274"/>
      <c r="W25352" s="276"/>
    </row>
    <row r="25353" spans="19:23">
      <c r="S25353" s="275"/>
      <c r="T25353" s="274"/>
      <c r="W25353" s="276"/>
    </row>
    <row r="25354" spans="19:23">
      <c r="S25354" s="275"/>
      <c r="T25354" s="274"/>
      <c r="W25354" s="276"/>
    </row>
    <row r="25355" spans="19:23">
      <c r="S25355" s="275"/>
      <c r="T25355" s="274"/>
      <c r="W25355" s="276"/>
    </row>
    <row r="25356" spans="19:23">
      <c r="S25356" s="275"/>
      <c r="T25356" s="274"/>
      <c r="W25356" s="276"/>
    </row>
    <row r="25357" spans="19:23">
      <c r="S25357" s="275"/>
      <c r="T25357" s="274"/>
      <c r="W25357" s="276"/>
    </row>
    <row r="25358" spans="19:23">
      <c r="S25358" s="275"/>
      <c r="T25358" s="274"/>
      <c r="W25358" s="276"/>
    </row>
    <row r="25359" spans="19:23">
      <c r="S25359" s="275"/>
      <c r="T25359" s="274"/>
      <c r="W25359" s="276"/>
    </row>
    <row r="25360" spans="19:23">
      <c r="S25360" s="275"/>
      <c r="T25360" s="274"/>
      <c r="W25360" s="276"/>
    </row>
    <row r="25361" spans="19:23">
      <c r="S25361" s="275"/>
      <c r="T25361" s="274"/>
      <c r="W25361" s="276"/>
    </row>
    <row r="25362" spans="19:23">
      <c r="S25362" s="275"/>
      <c r="T25362" s="274"/>
      <c r="W25362" s="276"/>
    </row>
    <row r="25363" spans="19:23">
      <c r="S25363" s="275"/>
      <c r="T25363" s="274"/>
      <c r="W25363" s="276"/>
    </row>
    <row r="25364" spans="19:23">
      <c r="S25364" s="275"/>
      <c r="T25364" s="274"/>
      <c r="W25364" s="276"/>
    </row>
    <row r="25365" spans="19:23">
      <c r="S25365" s="275"/>
      <c r="T25365" s="274"/>
      <c r="W25365" s="276"/>
    </row>
    <row r="25366" spans="19:23">
      <c r="S25366" s="275"/>
      <c r="T25366" s="274"/>
      <c r="W25366" s="276"/>
    </row>
    <row r="25367" spans="19:23">
      <c r="S25367" s="275"/>
      <c r="T25367" s="274"/>
      <c r="W25367" s="276"/>
    </row>
    <row r="25368" spans="19:23">
      <c r="S25368" s="275"/>
      <c r="T25368" s="274"/>
      <c r="W25368" s="276"/>
    </row>
    <row r="25369" spans="19:23">
      <c r="S25369" s="275"/>
      <c r="T25369" s="274"/>
      <c r="W25369" s="276"/>
    </row>
    <row r="25370" spans="19:23">
      <c r="S25370" s="275"/>
      <c r="T25370" s="274"/>
      <c r="W25370" s="276"/>
    </row>
    <row r="25371" spans="19:23">
      <c r="S25371" s="275"/>
      <c r="T25371" s="274"/>
      <c r="W25371" s="276"/>
    </row>
    <row r="25372" spans="19:23">
      <c r="S25372" s="275"/>
      <c r="T25372" s="274"/>
      <c r="W25372" s="276"/>
    </row>
    <row r="25373" spans="19:23">
      <c r="S25373" s="275"/>
      <c r="T25373" s="274"/>
      <c r="W25373" s="276"/>
    </row>
    <row r="25374" spans="19:23">
      <c r="S25374" s="275"/>
      <c r="T25374" s="274"/>
      <c r="W25374" s="276"/>
    </row>
    <row r="25375" spans="19:23">
      <c r="S25375" s="275"/>
      <c r="T25375" s="274"/>
      <c r="W25375" s="276"/>
    </row>
    <row r="25376" spans="19:23">
      <c r="S25376" s="275"/>
      <c r="T25376" s="274"/>
      <c r="W25376" s="276"/>
    </row>
    <row r="25377" spans="19:23">
      <c r="S25377" s="275"/>
      <c r="T25377" s="274"/>
      <c r="W25377" s="276"/>
    </row>
    <row r="25378" spans="19:23">
      <c r="S25378" s="275"/>
      <c r="T25378" s="274"/>
      <c r="W25378" s="276"/>
    </row>
    <row r="25379" spans="19:23">
      <c r="S25379" s="275"/>
      <c r="T25379" s="274"/>
      <c r="W25379" s="276"/>
    </row>
    <row r="25380" spans="19:23">
      <c r="S25380" s="275"/>
      <c r="T25380" s="274"/>
      <c r="W25380" s="276"/>
    </row>
    <row r="25381" spans="19:23">
      <c r="S25381" s="275"/>
      <c r="T25381" s="274"/>
      <c r="W25381" s="276"/>
    </row>
    <row r="25382" spans="19:23">
      <c r="S25382" s="275"/>
      <c r="T25382" s="274"/>
      <c r="W25382" s="276"/>
    </row>
    <row r="25383" spans="19:23">
      <c r="S25383" s="275"/>
      <c r="T25383" s="274"/>
      <c r="W25383" s="276"/>
    </row>
    <row r="25384" spans="19:23">
      <c r="S25384" s="275"/>
      <c r="T25384" s="274"/>
      <c r="W25384" s="276"/>
    </row>
    <row r="25385" spans="19:23">
      <c r="S25385" s="275"/>
      <c r="T25385" s="274"/>
      <c r="W25385" s="276"/>
    </row>
    <row r="25386" spans="19:23">
      <c r="S25386" s="275"/>
      <c r="T25386" s="274"/>
      <c r="W25386" s="276"/>
    </row>
    <row r="25387" spans="19:23">
      <c r="S25387" s="275"/>
      <c r="T25387" s="274"/>
      <c r="W25387" s="276"/>
    </row>
    <row r="25388" spans="19:23">
      <c r="S25388" s="275"/>
      <c r="T25388" s="274"/>
      <c r="W25388" s="276"/>
    </row>
    <row r="25389" spans="19:23">
      <c r="S25389" s="275"/>
      <c r="T25389" s="274"/>
      <c r="W25389" s="276"/>
    </row>
    <row r="25390" spans="19:23">
      <c r="S25390" s="275"/>
      <c r="T25390" s="274"/>
      <c r="W25390" s="276"/>
    </row>
    <row r="25391" spans="19:23">
      <c r="S25391" s="275"/>
      <c r="T25391" s="274"/>
      <c r="W25391" s="276"/>
    </row>
    <row r="25392" spans="19:23">
      <c r="S25392" s="275"/>
      <c r="T25392" s="274"/>
      <c r="W25392" s="276"/>
    </row>
    <row r="25393" spans="19:23">
      <c r="S25393" s="275"/>
      <c r="T25393" s="274"/>
      <c r="W25393" s="276"/>
    </row>
    <row r="25394" spans="19:23">
      <c r="S25394" s="275"/>
      <c r="T25394" s="274"/>
      <c r="W25394" s="276"/>
    </row>
    <row r="25395" spans="19:23">
      <c r="S25395" s="275"/>
      <c r="T25395" s="274"/>
      <c r="W25395" s="276"/>
    </row>
    <row r="25396" spans="19:23">
      <c r="S25396" s="275"/>
      <c r="T25396" s="274"/>
      <c r="W25396" s="276"/>
    </row>
    <row r="25397" spans="19:23">
      <c r="S25397" s="275"/>
      <c r="T25397" s="274"/>
      <c r="W25397" s="276"/>
    </row>
    <row r="25398" spans="19:23">
      <c r="S25398" s="275"/>
      <c r="T25398" s="274"/>
      <c r="W25398" s="276"/>
    </row>
    <row r="25399" spans="19:23">
      <c r="S25399" s="275"/>
      <c r="T25399" s="274"/>
      <c r="W25399" s="276"/>
    </row>
    <row r="25400" spans="19:23">
      <c r="S25400" s="275"/>
      <c r="T25400" s="274"/>
      <c r="W25400" s="276"/>
    </row>
    <row r="25401" spans="19:23">
      <c r="S25401" s="275"/>
      <c r="T25401" s="274"/>
      <c r="W25401" s="276"/>
    </row>
    <row r="25402" spans="19:23">
      <c r="S25402" s="275"/>
      <c r="T25402" s="274"/>
      <c r="W25402" s="276"/>
    </row>
    <row r="25403" spans="19:23">
      <c r="S25403" s="275"/>
      <c r="T25403" s="274"/>
      <c r="W25403" s="276"/>
    </row>
    <row r="25404" spans="19:23">
      <c r="S25404" s="275"/>
      <c r="T25404" s="274"/>
      <c r="W25404" s="276"/>
    </row>
    <row r="25405" spans="19:23">
      <c r="S25405" s="275"/>
      <c r="T25405" s="274"/>
      <c r="W25405" s="276"/>
    </row>
    <row r="25406" spans="19:23">
      <c r="S25406" s="275"/>
      <c r="T25406" s="274"/>
      <c r="W25406" s="276"/>
    </row>
    <row r="25407" spans="19:23">
      <c r="S25407" s="275"/>
      <c r="T25407" s="274"/>
      <c r="W25407" s="276"/>
    </row>
    <row r="25408" spans="19:23">
      <c r="S25408" s="275"/>
      <c r="T25408" s="274"/>
      <c r="W25408" s="276"/>
    </row>
    <row r="25409" spans="19:23">
      <c r="S25409" s="275"/>
      <c r="T25409" s="274"/>
      <c r="W25409" s="276"/>
    </row>
    <row r="25410" spans="19:23">
      <c r="S25410" s="275"/>
      <c r="T25410" s="274"/>
      <c r="W25410" s="276"/>
    </row>
    <row r="25411" spans="19:23">
      <c r="S25411" s="275"/>
      <c r="T25411" s="274"/>
      <c r="W25411" s="276"/>
    </row>
    <row r="25412" spans="19:23">
      <c r="S25412" s="275"/>
      <c r="T25412" s="274"/>
      <c r="W25412" s="276"/>
    </row>
    <row r="25413" spans="19:23">
      <c r="S25413" s="275"/>
      <c r="T25413" s="274"/>
      <c r="W25413" s="276"/>
    </row>
    <row r="25414" spans="19:23">
      <c r="S25414" s="275"/>
      <c r="T25414" s="274"/>
      <c r="W25414" s="276"/>
    </row>
    <row r="25415" spans="19:23">
      <c r="S25415" s="275"/>
      <c r="T25415" s="274"/>
      <c r="W25415" s="276"/>
    </row>
    <row r="25416" spans="19:23">
      <c r="S25416" s="275"/>
      <c r="T25416" s="274"/>
      <c r="W25416" s="276"/>
    </row>
    <row r="25417" spans="19:23">
      <c r="S25417" s="275"/>
      <c r="T25417" s="274"/>
      <c r="W25417" s="276"/>
    </row>
    <row r="25418" spans="19:23">
      <c r="S25418" s="275"/>
      <c r="T25418" s="274"/>
      <c r="W25418" s="276"/>
    </row>
    <row r="25419" spans="19:23">
      <c r="S25419" s="275"/>
      <c r="T25419" s="274"/>
      <c r="W25419" s="276"/>
    </row>
    <row r="25420" spans="19:23">
      <c r="S25420" s="275"/>
      <c r="T25420" s="274"/>
      <c r="W25420" s="276"/>
    </row>
    <row r="25421" spans="19:23">
      <c r="S25421" s="275"/>
      <c r="T25421" s="274"/>
      <c r="W25421" s="276"/>
    </row>
    <row r="25422" spans="19:23">
      <c r="S25422" s="275"/>
      <c r="T25422" s="274"/>
      <c r="W25422" s="276"/>
    </row>
    <row r="25423" spans="19:23">
      <c r="S25423" s="275"/>
      <c r="T25423" s="274"/>
      <c r="W25423" s="276"/>
    </row>
    <row r="25424" spans="19:23">
      <c r="S25424" s="275"/>
      <c r="T25424" s="274"/>
      <c r="W25424" s="276"/>
    </row>
    <row r="25425" spans="19:23">
      <c r="S25425" s="275"/>
      <c r="T25425" s="274"/>
      <c r="W25425" s="276"/>
    </row>
    <row r="25426" spans="19:23">
      <c r="S25426" s="275"/>
      <c r="T25426" s="274"/>
      <c r="W25426" s="276"/>
    </row>
    <row r="25427" spans="19:23">
      <c r="S25427" s="275"/>
      <c r="T25427" s="274"/>
      <c r="W25427" s="276"/>
    </row>
    <row r="25428" spans="19:23">
      <c r="S25428" s="275"/>
      <c r="T25428" s="274"/>
      <c r="W25428" s="276"/>
    </row>
    <row r="25429" spans="19:23">
      <c r="S25429" s="275"/>
      <c r="T25429" s="274"/>
      <c r="W25429" s="276"/>
    </row>
    <row r="25430" spans="19:23">
      <c r="S25430" s="275"/>
      <c r="T25430" s="274"/>
      <c r="W25430" s="276"/>
    </row>
    <row r="25431" spans="19:23">
      <c r="S25431" s="275"/>
      <c r="T25431" s="274"/>
      <c r="W25431" s="276"/>
    </row>
    <row r="25432" spans="19:23">
      <c r="S25432" s="275"/>
      <c r="T25432" s="274"/>
      <c r="W25432" s="276"/>
    </row>
    <row r="25433" spans="19:23">
      <c r="S25433" s="275"/>
      <c r="T25433" s="274"/>
      <c r="W25433" s="276"/>
    </row>
    <row r="25434" spans="19:23">
      <c r="S25434" s="275"/>
      <c r="T25434" s="274"/>
      <c r="W25434" s="276"/>
    </row>
    <row r="25435" spans="19:23">
      <c r="S25435" s="275"/>
      <c r="T25435" s="274"/>
      <c r="W25435" s="276"/>
    </row>
    <row r="25436" spans="19:23">
      <c r="S25436" s="275"/>
      <c r="T25436" s="274"/>
      <c r="W25436" s="276"/>
    </row>
    <row r="25437" spans="19:23">
      <c r="S25437" s="275"/>
      <c r="T25437" s="274"/>
      <c r="W25437" s="276"/>
    </row>
    <row r="25438" spans="19:23">
      <c r="S25438" s="275"/>
      <c r="T25438" s="274"/>
      <c r="W25438" s="276"/>
    </row>
    <row r="25439" spans="19:23">
      <c r="S25439" s="275"/>
      <c r="T25439" s="274"/>
      <c r="W25439" s="276"/>
    </row>
    <row r="25440" spans="19:23">
      <c r="S25440" s="275"/>
      <c r="T25440" s="274"/>
      <c r="W25440" s="276"/>
    </row>
    <row r="25441" spans="19:23">
      <c r="S25441" s="275"/>
      <c r="T25441" s="274"/>
      <c r="W25441" s="276"/>
    </row>
    <row r="25442" spans="19:23">
      <c r="S25442" s="275"/>
      <c r="T25442" s="274"/>
      <c r="W25442" s="276"/>
    </row>
    <row r="25443" spans="19:23">
      <c r="S25443" s="275"/>
      <c r="T25443" s="274"/>
      <c r="W25443" s="276"/>
    </row>
    <row r="25444" spans="19:23">
      <c r="S25444" s="275"/>
      <c r="T25444" s="274"/>
      <c r="W25444" s="276"/>
    </row>
    <row r="25445" spans="19:23">
      <c r="S25445" s="275"/>
      <c r="T25445" s="274"/>
      <c r="W25445" s="276"/>
    </row>
    <row r="25446" spans="19:23">
      <c r="S25446" s="275"/>
      <c r="T25446" s="274"/>
      <c r="W25446" s="276"/>
    </row>
    <row r="25447" spans="19:23">
      <c r="S25447" s="275"/>
      <c r="T25447" s="274"/>
      <c r="W25447" s="276"/>
    </row>
    <row r="25448" spans="19:23">
      <c r="S25448" s="275"/>
      <c r="T25448" s="274"/>
      <c r="W25448" s="276"/>
    </row>
    <row r="25449" spans="19:23">
      <c r="S25449" s="275"/>
      <c r="T25449" s="274"/>
      <c r="W25449" s="276"/>
    </row>
    <row r="25450" spans="19:23">
      <c r="S25450" s="275"/>
      <c r="T25450" s="274"/>
      <c r="W25450" s="276"/>
    </row>
    <row r="25451" spans="19:23">
      <c r="S25451" s="275"/>
      <c r="T25451" s="274"/>
      <c r="W25451" s="276"/>
    </row>
    <row r="25452" spans="19:23">
      <c r="S25452" s="275"/>
      <c r="T25452" s="274"/>
      <c r="W25452" s="276"/>
    </row>
    <row r="25453" spans="19:23">
      <c r="S25453" s="275"/>
      <c r="T25453" s="274"/>
      <c r="W25453" s="276"/>
    </row>
    <row r="25454" spans="19:23">
      <c r="S25454" s="275"/>
      <c r="T25454" s="274"/>
      <c r="W25454" s="276"/>
    </row>
    <row r="25455" spans="19:23">
      <c r="S25455" s="275"/>
      <c r="T25455" s="274"/>
      <c r="W25455" s="276"/>
    </row>
    <row r="25456" spans="19:23">
      <c r="S25456" s="275"/>
      <c r="T25456" s="274"/>
      <c r="W25456" s="276"/>
    </row>
    <row r="25457" spans="19:23">
      <c r="S25457" s="275"/>
      <c r="T25457" s="274"/>
      <c r="W25457" s="276"/>
    </row>
    <row r="25458" spans="19:23">
      <c r="S25458" s="275"/>
      <c r="T25458" s="274"/>
      <c r="W25458" s="276"/>
    </row>
    <row r="25459" spans="19:23">
      <c r="S25459" s="275"/>
      <c r="T25459" s="274"/>
      <c r="W25459" s="276"/>
    </row>
    <row r="25460" spans="19:23">
      <c r="S25460" s="275"/>
      <c r="T25460" s="274"/>
      <c r="W25460" s="276"/>
    </row>
    <row r="25461" spans="19:23">
      <c r="S25461" s="275"/>
      <c r="T25461" s="274"/>
      <c r="W25461" s="276"/>
    </row>
    <row r="25462" spans="19:23">
      <c r="S25462" s="275"/>
      <c r="T25462" s="274"/>
      <c r="W25462" s="276"/>
    </row>
    <row r="25463" spans="19:23">
      <c r="S25463" s="275"/>
      <c r="T25463" s="274"/>
      <c r="W25463" s="276"/>
    </row>
    <row r="25464" spans="19:23">
      <c r="S25464" s="275"/>
      <c r="T25464" s="274"/>
      <c r="W25464" s="276"/>
    </row>
    <row r="25465" spans="19:23">
      <c r="S25465" s="275"/>
      <c r="T25465" s="274"/>
      <c r="W25465" s="276"/>
    </row>
    <row r="25466" spans="19:23">
      <c r="S25466" s="275"/>
      <c r="T25466" s="274"/>
      <c r="W25466" s="276"/>
    </row>
    <row r="25467" spans="19:23">
      <c r="S25467" s="275"/>
      <c r="T25467" s="274"/>
      <c r="W25467" s="276"/>
    </row>
    <row r="25468" spans="19:23">
      <c r="S25468" s="275"/>
      <c r="T25468" s="274"/>
      <c r="W25468" s="276"/>
    </row>
    <row r="25469" spans="19:23">
      <c r="S25469" s="275"/>
      <c r="T25469" s="274"/>
      <c r="W25469" s="276"/>
    </row>
    <row r="25470" spans="19:23">
      <c r="S25470" s="275"/>
      <c r="T25470" s="274"/>
      <c r="W25470" s="276"/>
    </row>
    <row r="25471" spans="19:23">
      <c r="S25471" s="275"/>
      <c r="T25471" s="274"/>
      <c r="W25471" s="276"/>
    </row>
    <row r="25472" spans="19:23">
      <c r="S25472" s="275"/>
      <c r="T25472" s="274"/>
      <c r="W25472" s="276"/>
    </row>
    <row r="25473" spans="19:23">
      <c r="S25473" s="275"/>
      <c r="T25473" s="274"/>
      <c r="W25473" s="276"/>
    </row>
    <row r="25474" spans="19:23">
      <c r="S25474" s="275"/>
      <c r="T25474" s="274"/>
      <c r="W25474" s="276"/>
    </row>
    <row r="25475" spans="19:23">
      <c r="S25475" s="275"/>
      <c r="T25475" s="274"/>
      <c r="W25475" s="276"/>
    </row>
    <row r="25476" spans="19:23">
      <c r="S25476" s="275"/>
      <c r="T25476" s="274"/>
      <c r="W25476" s="276"/>
    </row>
    <row r="25477" spans="19:23">
      <c r="S25477" s="275"/>
      <c r="T25477" s="274"/>
      <c r="W25477" s="276"/>
    </row>
    <row r="25478" spans="19:23">
      <c r="S25478" s="275"/>
      <c r="T25478" s="274"/>
      <c r="W25478" s="276"/>
    </row>
    <row r="25479" spans="19:23">
      <c r="S25479" s="275"/>
      <c r="T25479" s="274"/>
      <c r="W25479" s="276"/>
    </row>
    <row r="25480" spans="19:23">
      <c r="S25480" s="275"/>
      <c r="T25480" s="274"/>
      <c r="W25480" s="276"/>
    </row>
    <row r="25481" spans="19:23">
      <c r="S25481" s="275"/>
      <c r="T25481" s="274"/>
      <c r="W25481" s="276"/>
    </row>
    <row r="25482" spans="19:23">
      <c r="S25482" s="275"/>
      <c r="T25482" s="274"/>
      <c r="W25482" s="276"/>
    </row>
    <row r="25483" spans="19:23">
      <c r="S25483" s="275"/>
      <c r="T25483" s="274"/>
      <c r="W25483" s="276"/>
    </row>
    <row r="25484" spans="19:23">
      <c r="S25484" s="275"/>
      <c r="T25484" s="274"/>
      <c r="W25484" s="276"/>
    </row>
    <row r="25485" spans="19:23">
      <c r="S25485" s="275"/>
      <c r="T25485" s="274"/>
      <c r="W25485" s="276"/>
    </row>
    <row r="25486" spans="19:23">
      <c r="S25486" s="275"/>
      <c r="T25486" s="274"/>
      <c r="W25486" s="276"/>
    </row>
    <row r="25487" spans="19:23">
      <c r="S25487" s="275"/>
      <c r="T25487" s="274"/>
      <c r="W25487" s="276"/>
    </row>
    <row r="25488" spans="19:23">
      <c r="S25488" s="275"/>
      <c r="T25488" s="274"/>
      <c r="W25488" s="276"/>
    </row>
    <row r="25489" spans="19:23">
      <c r="S25489" s="275"/>
      <c r="T25489" s="274"/>
      <c r="W25489" s="276"/>
    </row>
    <row r="25490" spans="19:23">
      <c r="S25490" s="275"/>
      <c r="T25490" s="274"/>
      <c r="W25490" s="276"/>
    </row>
    <row r="25491" spans="19:23">
      <c r="S25491" s="275"/>
      <c r="T25491" s="274"/>
      <c r="W25491" s="276"/>
    </row>
    <row r="25492" spans="19:23">
      <c r="S25492" s="275"/>
      <c r="T25492" s="274"/>
      <c r="W25492" s="276"/>
    </row>
    <row r="25493" spans="19:23">
      <c r="S25493" s="275"/>
      <c r="T25493" s="274"/>
      <c r="W25493" s="276"/>
    </row>
    <row r="25494" spans="19:23">
      <c r="S25494" s="275"/>
      <c r="T25494" s="274"/>
      <c r="W25494" s="276"/>
    </row>
    <row r="25495" spans="19:23">
      <c r="S25495" s="275"/>
      <c r="T25495" s="274"/>
      <c r="W25495" s="276"/>
    </row>
    <row r="25496" spans="19:23">
      <c r="S25496" s="275"/>
      <c r="T25496" s="274"/>
      <c r="W25496" s="276"/>
    </row>
    <row r="25497" spans="19:23">
      <c r="S25497" s="275"/>
      <c r="T25497" s="274"/>
      <c r="W25497" s="276"/>
    </row>
    <row r="25498" spans="19:23">
      <c r="S25498" s="275"/>
      <c r="T25498" s="274"/>
      <c r="W25498" s="276"/>
    </row>
    <row r="25499" spans="19:23">
      <c r="S25499" s="275"/>
      <c r="T25499" s="274"/>
      <c r="W25499" s="276"/>
    </row>
    <row r="25500" spans="19:23">
      <c r="S25500" s="275"/>
      <c r="T25500" s="274"/>
      <c r="W25500" s="276"/>
    </row>
    <row r="25501" spans="19:23">
      <c r="S25501" s="275"/>
      <c r="T25501" s="274"/>
      <c r="W25501" s="276"/>
    </row>
    <row r="25502" spans="19:23">
      <c r="S25502" s="275"/>
      <c r="T25502" s="274"/>
      <c r="W25502" s="276"/>
    </row>
    <row r="25503" spans="19:23">
      <c r="S25503" s="275"/>
      <c r="T25503" s="274"/>
      <c r="W25503" s="276"/>
    </row>
    <row r="25504" spans="19:23">
      <c r="S25504" s="275"/>
      <c r="T25504" s="274"/>
      <c r="W25504" s="276"/>
    </row>
    <row r="25505" spans="19:23">
      <c r="S25505" s="275"/>
      <c r="T25505" s="274"/>
      <c r="W25505" s="276"/>
    </row>
    <row r="25506" spans="19:23">
      <c r="S25506" s="275"/>
      <c r="T25506" s="274"/>
      <c r="W25506" s="276"/>
    </row>
    <row r="25507" spans="19:23">
      <c r="S25507" s="275"/>
      <c r="T25507" s="274"/>
      <c r="W25507" s="276"/>
    </row>
    <row r="25508" spans="19:23">
      <c r="S25508" s="275"/>
      <c r="T25508" s="274"/>
      <c r="W25508" s="276"/>
    </row>
    <row r="25509" spans="19:23">
      <c r="S25509" s="275"/>
      <c r="T25509" s="274"/>
      <c r="W25509" s="276"/>
    </row>
    <row r="25510" spans="19:23">
      <c r="S25510" s="275"/>
      <c r="T25510" s="274"/>
      <c r="W25510" s="276"/>
    </row>
    <row r="25511" spans="19:23">
      <c r="S25511" s="275"/>
      <c r="T25511" s="274"/>
      <c r="W25511" s="276"/>
    </row>
    <row r="25512" spans="19:23">
      <c r="S25512" s="275"/>
      <c r="T25512" s="274"/>
      <c r="W25512" s="276"/>
    </row>
    <row r="25513" spans="19:23">
      <c r="S25513" s="275"/>
      <c r="T25513" s="274"/>
      <c r="W25513" s="276"/>
    </row>
    <row r="25514" spans="19:23">
      <c r="S25514" s="275"/>
      <c r="T25514" s="274"/>
      <c r="W25514" s="276"/>
    </row>
    <row r="25515" spans="19:23">
      <c r="S25515" s="275"/>
      <c r="T25515" s="274"/>
      <c r="W25515" s="276"/>
    </row>
    <row r="25516" spans="19:23">
      <c r="S25516" s="275"/>
      <c r="T25516" s="274"/>
      <c r="W25516" s="276"/>
    </row>
    <row r="25517" spans="19:23">
      <c r="S25517" s="275"/>
      <c r="T25517" s="274"/>
      <c r="W25517" s="276"/>
    </row>
    <row r="25518" spans="19:23">
      <c r="S25518" s="275"/>
      <c r="T25518" s="274"/>
      <c r="W25518" s="276"/>
    </row>
    <row r="25519" spans="19:23">
      <c r="S25519" s="275"/>
      <c r="T25519" s="274"/>
      <c r="W25519" s="276"/>
    </row>
    <row r="25520" spans="19:23">
      <c r="S25520" s="275"/>
      <c r="T25520" s="274"/>
      <c r="W25520" s="276"/>
    </row>
    <row r="25521" spans="19:23">
      <c r="S25521" s="275"/>
      <c r="T25521" s="274"/>
      <c r="W25521" s="276"/>
    </row>
    <row r="25522" spans="19:23">
      <c r="S25522" s="275"/>
      <c r="T25522" s="274"/>
      <c r="W25522" s="276"/>
    </row>
    <row r="25523" spans="19:23">
      <c r="S25523" s="275"/>
      <c r="T25523" s="274"/>
      <c r="W25523" s="276"/>
    </row>
    <row r="25524" spans="19:23">
      <c r="S25524" s="275"/>
      <c r="T25524" s="274"/>
      <c r="W25524" s="276"/>
    </row>
    <row r="25525" spans="19:23">
      <c r="S25525" s="275"/>
      <c r="T25525" s="274"/>
      <c r="W25525" s="276"/>
    </row>
    <row r="25526" spans="19:23">
      <c r="S25526" s="275"/>
      <c r="T25526" s="274"/>
      <c r="W25526" s="276"/>
    </row>
    <row r="25527" spans="19:23">
      <c r="S25527" s="275"/>
      <c r="T25527" s="274"/>
      <c r="W25527" s="276"/>
    </row>
    <row r="25528" spans="19:23">
      <c r="S25528" s="275"/>
      <c r="T25528" s="274"/>
      <c r="W25528" s="276"/>
    </row>
    <row r="25529" spans="19:23">
      <c r="S25529" s="275"/>
      <c r="T25529" s="274"/>
      <c r="W25529" s="276"/>
    </row>
    <row r="25530" spans="19:23">
      <c r="S25530" s="275"/>
      <c r="T25530" s="274"/>
      <c r="W25530" s="276"/>
    </row>
    <row r="25531" spans="19:23">
      <c r="S25531" s="275"/>
      <c r="T25531" s="274"/>
      <c r="W25531" s="276"/>
    </row>
    <row r="25532" spans="19:23">
      <c r="S25532" s="275"/>
      <c r="T25532" s="274"/>
      <c r="W25532" s="276"/>
    </row>
    <row r="25533" spans="19:23">
      <c r="S25533" s="275"/>
      <c r="T25533" s="274"/>
      <c r="W25533" s="276"/>
    </row>
    <row r="25534" spans="19:23">
      <c r="S25534" s="275"/>
      <c r="T25534" s="274"/>
      <c r="W25534" s="276"/>
    </row>
    <row r="25535" spans="19:23">
      <c r="S25535" s="275"/>
      <c r="T25535" s="274"/>
      <c r="W25535" s="276"/>
    </row>
    <row r="25536" spans="19:23">
      <c r="S25536" s="275"/>
      <c r="T25536" s="274"/>
      <c r="W25536" s="276"/>
    </row>
    <row r="25537" spans="19:23">
      <c r="S25537" s="275"/>
      <c r="T25537" s="274"/>
      <c r="W25537" s="276"/>
    </row>
    <row r="25538" spans="19:23">
      <c r="S25538" s="275"/>
      <c r="T25538" s="274"/>
      <c r="W25538" s="276"/>
    </row>
    <row r="25539" spans="19:23">
      <c r="S25539" s="275"/>
      <c r="T25539" s="274"/>
      <c r="W25539" s="276"/>
    </row>
    <row r="25540" spans="19:23">
      <c r="S25540" s="275"/>
      <c r="T25540" s="274"/>
      <c r="W25540" s="276"/>
    </row>
    <row r="25541" spans="19:23">
      <c r="S25541" s="275"/>
      <c r="T25541" s="274"/>
      <c r="W25541" s="276"/>
    </row>
    <row r="25542" spans="19:23">
      <c r="S25542" s="275"/>
      <c r="T25542" s="274"/>
      <c r="W25542" s="276"/>
    </row>
    <row r="25543" spans="19:23">
      <c r="S25543" s="275"/>
      <c r="T25543" s="274"/>
      <c r="W25543" s="276"/>
    </row>
    <row r="25544" spans="19:23">
      <c r="S25544" s="275"/>
      <c r="T25544" s="274"/>
      <c r="W25544" s="276"/>
    </row>
    <row r="25545" spans="19:23">
      <c r="S25545" s="275"/>
      <c r="T25545" s="274"/>
      <c r="W25545" s="276"/>
    </row>
    <row r="25546" spans="19:23">
      <c r="S25546" s="275"/>
      <c r="T25546" s="274"/>
      <c r="W25546" s="276"/>
    </row>
    <row r="25547" spans="19:23">
      <c r="S25547" s="275"/>
      <c r="T25547" s="274"/>
      <c r="W25547" s="276"/>
    </row>
    <row r="25548" spans="19:23">
      <c r="S25548" s="275"/>
      <c r="T25548" s="274"/>
      <c r="W25548" s="276"/>
    </row>
    <row r="25549" spans="19:23">
      <c r="S25549" s="275"/>
      <c r="T25549" s="274"/>
      <c r="W25549" s="276"/>
    </row>
    <row r="25550" spans="19:23">
      <c r="S25550" s="275"/>
      <c r="T25550" s="274"/>
      <c r="W25550" s="276"/>
    </row>
    <row r="25551" spans="19:23">
      <c r="S25551" s="275"/>
      <c r="T25551" s="274"/>
      <c r="W25551" s="276"/>
    </row>
    <row r="25552" spans="19:23">
      <c r="S25552" s="275"/>
      <c r="T25552" s="274"/>
      <c r="W25552" s="276"/>
    </row>
    <row r="25553" spans="19:23">
      <c r="S25553" s="275"/>
      <c r="T25553" s="274"/>
      <c r="W25553" s="276"/>
    </row>
    <row r="25554" spans="19:23">
      <c r="S25554" s="275"/>
      <c r="T25554" s="274"/>
      <c r="W25554" s="276"/>
    </row>
    <row r="25555" spans="19:23">
      <c r="S25555" s="275"/>
      <c r="T25555" s="274"/>
      <c r="W25555" s="276"/>
    </row>
    <row r="25556" spans="19:23">
      <c r="S25556" s="275"/>
      <c r="T25556" s="274"/>
      <c r="W25556" s="276"/>
    </row>
    <row r="25557" spans="19:23">
      <c r="S25557" s="275"/>
      <c r="T25557" s="274"/>
      <c r="W25557" s="276"/>
    </row>
    <row r="25558" spans="19:23">
      <c r="S25558" s="275"/>
      <c r="T25558" s="274"/>
      <c r="W25558" s="276"/>
    </row>
    <row r="25559" spans="19:23">
      <c r="S25559" s="275"/>
      <c r="T25559" s="274"/>
      <c r="W25559" s="276"/>
    </row>
    <row r="25560" spans="19:23">
      <c r="S25560" s="275"/>
      <c r="T25560" s="274"/>
      <c r="W25560" s="276"/>
    </row>
    <row r="25561" spans="19:23">
      <c r="S25561" s="275"/>
      <c r="T25561" s="274"/>
      <c r="W25561" s="276"/>
    </row>
    <row r="25562" spans="19:23">
      <c r="S25562" s="275"/>
      <c r="T25562" s="274"/>
      <c r="W25562" s="276"/>
    </row>
    <row r="25563" spans="19:23">
      <c r="S25563" s="275"/>
      <c r="T25563" s="274"/>
      <c r="W25563" s="276"/>
    </row>
    <row r="25564" spans="19:23">
      <c r="S25564" s="275"/>
      <c r="T25564" s="274"/>
      <c r="W25564" s="276"/>
    </row>
    <row r="25565" spans="19:23">
      <c r="S25565" s="275"/>
      <c r="T25565" s="274"/>
      <c r="W25565" s="276"/>
    </row>
    <row r="25566" spans="19:23">
      <c r="S25566" s="275"/>
      <c r="T25566" s="274"/>
      <c r="W25566" s="276"/>
    </row>
    <row r="25567" spans="19:23">
      <c r="S25567" s="275"/>
      <c r="T25567" s="274"/>
      <c r="W25567" s="276"/>
    </row>
    <row r="25568" spans="19:23">
      <c r="S25568" s="275"/>
      <c r="T25568" s="274"/>
      <c r="W25568" s="276"/>
    </row>
    <row r="25569" spans="19:23">
      <c r="S25569" s="275"/>
      <c r="T25569" s="274"/>
      <c r="W25569" s="276"/>
    </row>
    <row r="25570" spans="19:23">
      <c r="S25570" s="275"/>
      <c r="T25570" s="274"/>
      <c r="W25570" s="276"/>
    </row>
    <row r="25571" spans="19:23">
      <c r="S25571" s="275"/>
      <c r="T25571" s="274"/>
      <c r="W25571" s="276"/>
    </row>
    <row r="25572" spans="19:23">
      <c r="S25572" s="275"/>
      <c r="T25572" s="274"/>
      <c r="W25572" s="276"/>
    </row>
    <row r="25573" spans="19:23">
      <c r="S25573" s="275"/>
      <c r="T25573" s="274"/>
      <c r="W25573" s="276"/>
    </row>
    <row r="25574" spans="19:23">
      <c r="S25574" s="275"/>
      <c r="T25574" s="274"/>
      <c r="W25574" s="276"/>
    </row>
    <row r="25575" spans="19:23">
      <c r="S25575" s="275"/>
      <c r="T25575" s="274"/>
      <c r="W25575" s="276"/>
    </row>
    <row r="25576" spans="19:23">
      <c r="S25576" s="275"/>
      <c r="T25576" s="274"/>
      <c r="W25576" s="276"/>
    </row>
    <row r="25577" spans="19:23">
      <c r="S25577" s="275"/>
      <c r="T25577" s="274"/>
      <c r="W25577" s="276"/>
    </row>
    <row r="25578" spans="19:23">
      <c r="S25578" s="275"/>
      <c r="T25578" s="274"/>
      <c r="W25578" s="276"/>
    </row>
    <row r="25579" spans="19:23">
      <c r="S25579" s="275"/>
      <c r="T25579" s="274"/>
      <c r="W25579" s="276"/>
    </row>
    <row r="25580" spans="19:23">
      <c r="S25580" s="275"/>
      <c r="T25580" s="274"/>
      <c r="W25580" s="276"/>
    </row>
    <row r="25581" spans="19:23">
      <c r="S25581" s="275"/>
      <c r="T25581" s="274"/>
      <c r="W25581" s="276"/>
    </row>
    <row r="25582" spans="19:23">
      <c r="S25582" s="275"/>
      <c r="T25582" s="274"/>
      <c r="W25582" s="276"/>
    </row>
    <row r="25583" spans="19:23">
      <c r="S25583" s="275"/>
      <c r="T25583" s="274"/>
      <c r="W25583" s="276"/>
    </row>
    <row r="25584" spans="19:23">
      <c r="S25584" s="275"/>
      <c r="T25584" s="274"/>
      <c r="W25584" s="276"/>
    </row>
    <row r="25585" spans="19:23">
      <c r="S25585" s="275"/>
      <c r="T25585" s="274"/>
      <c r="W25585" s="276"/>
    </row>
    <row r="25586" spans="19:23">
      <c r="S25586" s="275"/>
      <c r="T25586" s="274"/>
      <c r="W25586" s="276"/>
    </row>
    <row r="25587" spans="19:23">
      <c r="S25587" s="275"/>
      <c r="T25587" s="274"/>
      <c r="W25587" s="276"/>
    </row>
    <row r="25588" spans="19:23">
      <c r="S25588" s="275"/>
      <c r="T25588" s="274"/>
      <c r="W25588" s="276"/>
    </row>
    <row r="25589" spans="19:23">
      <c r="S25589" s="275"/>
      <c r="T25589" s="274"/>
      <c r="W25589" s="276"/>
    </row>
    <row r="25590" spans="19:23">
      <c r="S25590" s="275"/>
      <c r="T25590" s="274"/>
      <c r="W25590" s="276"/>
    </row>
    <row r="25591" spans="19:23">
      <c r="S25591" s="275"/>
      <c r="T25591" s="274"/>
      <c r="W25591" s="276"/>
    </row>
    <row r="25592" spans="19:23">
      <c r="S25592" s="275"/>
      <c r="T25592" s="274"/>
      <c r="W25592" s="276"/>
    </row>
    <row r="25593" spans="19:23">
      <c r="S25593" s="275"/>
      <c r="T25593" s="274"/>
      <c r="W25593" s="276"/>
    </row>
    <row r="25594" spans="19:23">
      <c r="S25594" s="275"/>
      <c r="T25594" s="274"/>
      <c r="W25594" s="276"/>
    </row>
    <row r="25595" spans="19:23">
      <c r="S25595" s="275"/>
      <c r="T25595" s="274"/>
      <c r="W25595" s="276"/>
    </row>
    <row r="25596" spans="19:23">
      <c r="S25596" s="275"/>
      <c r="T25596" s="274"/>
      <c r="W25596" s="276"/>
    </row>
    <row r="25597" spans="19:23">
      <c r="S25597" s="275"/>
      <c r="T25597" s="274"/>
      <c r="W25597" s="276"/>
    </row>
    <row r="25598" spans="19:23">
      <c r="S25598" s="275"/>
      <c r="T25598" s="274"/>
      <c r="W25598" s="276"/>
    </row>
    <row r="25599" spans="19:23">
      <c r="S25599" s="275"/>
      <c r="T25599" s="274"/>
      <c r="W25599" s="276"/>
    </row>
    <row r="25600" spans="19:23">
      <c r="S25600" s="275"/>
      <c r="T25600" s="274"/>
      <c r="W25600" s="276"/>
    </row>
    <row r="25601" spans="19:23">
      <c r="S25601" s="275"/>
      <c r="T25601" s="274"/>
      <c r="W25601" s="276"/>
    </row>
    <row r="25602" spans="19:23">
      <c r="S25602" s="275"/>
      <c r="T25602" s="274"/>
      <c r="W25602" s="276"/>
    </row>
    <row r="25603" spans="19:23">
      <c r="S25603" s="275"/>
      <c r="T25603" s="274"/>
      <c r="W25603" s="276"/>
    </row>
    <row r="25604" spans="19:23">
      <c r="S25604" s="275"/>
      <c r="T25604" s="274"/>
      <c r="W25604" s="276"/>
    </row>
    <row r="25605" spans="19:23">
      <c r="S25605" s="275"/>
      <c r="T25605" s="274"/>
      <c r="W25605" s="276"/>
    </row>
    <row r="25606" spans="19:23">
      <c r="S25606" s="275"/>
      <c r="T25606" s="274"/>
      <c r="W25606" s="276"/>
    </row>
    <row r="25607" spans="19:23">
      <c r="S25607" s="275"/>
      <c r="T25607" s="274"/>
      <c r="W25607" s="276"/>
    </row>
    <row r="25608" spans="19:23">
      <c r="S25608" s="275"/>
      <c r="T25608" s="274"/>
      <c r="W25608" s="276"/>
    </row>
    <row r="25609" spans="19:23">
      <c r="S25609" s="275"/>
      <c r="T25609" s="274"/>
      <c r="W25609" s="276"/>
    </row>
    <row r="25610" spans="19:23">
      <c r="S25610" s="275"/>
      <c r="T25610" s="274"/>
      <c r="W25610" s="276"/>
    </row>
    <row r="25611" spans="19:23">
      <c r="S25611" s="275"/>
      <c r="T25611" s="274"/>
      <c r="W25611" s="276"/>
    </row>
    <row r="25612" spans="19:23">
      <c r="S25612" s="275"/>
      <c r="T25612" s="274"/>
      <c r="W25612" s="276"/>
    </row>
    <row r="25613" spans="19:23">
      <c r="S25613" s="275"/>
      <c r="T25613" s="274"/>
      <c r="W25613" s="276"/>
    </row>
    <row r="25614" spans="19:23">
      <c r="S25614" s="275"/>
      <c r="T25614" s="274"/>
      <c r="W25614" s="276"/>
    </row>
    <row r="25615" spans="19:23">
      <c r="S25615" s="275"/>
      <c r="T25615" s="274"/>
      <c r="W25615" s="276"/>
    </row>
    <row r="25616" spans="19:23">
      <c r="S25616" s="275"/>
      <c r="T25616" s="274"/>
      <c r="W25616" s="276"/>
    </row>
    <row r="25617" spans="19:23">
      <c r="S25617" s="275"/>
      <c r="T25617" s="274"/>
      <c r="W25617" s="276"/>
    </row>
    <row r="25618" spans="19:23">
      <c r="S25618" s="275"/>
      <c r="T25618" s="274"/>
      <c r="W25618" s="276"/>
    </row>
    <row r="25619" spans="19:23">
      <c r="S25619" s="275"/>
      <c r="T25619" s="274"/>
      <c r="W25619" s="276"/>
    </row>
    <row r="25620" spans="19:23">
      <c r="S25620" s="275"/>
      <c r="T25620" s="274"/>
      <c r="W25620" s="276"/>
    </row>
    <row r="25621" spans="19:23">
      <c r="S25621" s="275"/>
      <c r="T25621" s="274"/>
      <c r="W25621" s="276"/>
    </row>
    <row r="25622" spans="19:23">
      <c r="S25622" s="275"/>
      <c r="T25622" s="274"/>
      <c r="W25622" s="276"/>
    </row>
    <row r="25623" spans="19:23">
      <c r="S25623" s="275"/>
      <c r="T25623" s="274"/>
      <c r="W25623" s="276"/>
    </row>
    <row r="25624" spans="19:23">
      <c r="S25624" s="275"/>
      <c r="T25624" s="274"/>
      <c r="W25624" s="276"/>
    </row>
    <row r="25625" spans="19:23">
      <c r="S25625" s="275"/>
      <c r="T25625" s="274"/>
      <c r="W25625" s="276"/>
    </row>
    <row r="25626" spans="19:23">
      <c r="S25626" s="275"/>
      <c r="T25626" s="274"/>
      <c r="W25626" s="276"/>
    </row>
    <row r="25627" spans="19:23">
      <c r="S25627" s="275"/>
      <c r="T25627" s="274"/>
      <c r="W25627" s="276"/>
    </row>
    <row r="25628" spans="19:23">
      <c r="S25628" s="275"/>
      <c r="T25628" s="274"/>
      <c r="W25628" s="276"/>
    </row>
    <row r="25629" spans="19:23">
      <c r="S25629" s="275"/>
      <c r="T25629" s="274"/>
      <c r="W25629" s="276"/>
    </row>
    <row r="25630" spans="19:23">
      <c r="S25630" s="275"/>
      <c r="T25630" s="274"/>
      <c r="W25630" s="276"/>
    </row>
    <row r="25631" spans="19:23">
      <c r="S25631" s="275"/>
      <c r="T25631" s="274"/>
      <c r="W25631" s="276"/>
    </row>
    <row r="25632" spans="19:23">
      <c r="S25632" s="275"/>
      <c r="T25632" s="274"/>
      <c r="W25632" s="276"/>
    </row>
    <row r="25633" spans="19:23">
      <c r="S25633" s="275"/>
      <c r="T25633" s="274"/>
      <c r="W25633" s="276"/>
    </row>
    <row r="25634" spans="19:23">
      <c r="S25634" s="275"/>
      <c r="T25634" s="274"/>
      <c r="W25634" s="276"/>
    </row>
    <row r="25635" spans="19:23">
      <c r="S25635" s="275"/>
      <c r="T25635" s="274"/>
      <c r="W25635" s="276"/>
    </row>
    <row r="25636" spans="19:23">
      <c r="S25636" s="275"/>
      <c r="T25636" s="274"/>
      <c r="W25636" s="276"/>
    </row>
    <row r="25637" spans="19:23">
      <c r="S25637" s="275"/>
      <c r="T25637" s="274"/>
      <c r="W25637" s="276"/>
    </row>
    <row r="25638" spans="19:23">
      <c r="S25638" s="275"/>
      <c r="T25638" s="274"/>
      <c r="W25638" s="276"/>
    </row>
    <row r="25639" spans="19:23">
      <c r="S25639" s="275"/>
      <c r="T25639" s="274"/>
      <c r="W25639" s="276"/>
    </row>
    <row r="25640" spans="19:23">
      <c r="S25640" s="275"/>
      <c r="T25640" s="274"/>
      <c r="W25640" s="276"/>
    </row>
    <row r="25641" spans="19:23">
      <c r="S25641" s="275"/>
      <c r="T25641" s="274"/>
      <c r="W25641" s="276"/>
    </row>
    <row r="25642" spans="19:23">
      <c r="S25642" s="275"/>
      <c r="T25642" s="274"/>
      <c r="W25642" s="276"/>
    </row>
    <row r="25643" spans="19:23">
      <c r="S25643" s="275"/>
      <c r="T25643" s="274"/>
      <c r="W25643" s="276"/>
    </row>
    <row r="25644" spans="19:23">
      <c r="S25644" s="275"/>
      <c r="T25644" s="274"/>
      <c r="W25644" s="276"/>
    </row>
    <row r="25645" spans="19:23">
      <c r="S25645" s="275"/>
      <c r="T25645" s="274"/>
      <c r="W25645" s="276"/>
    </row>
    <row r="25646" spans="19:23">
      <c r="S25646" s="275"/>
      <c r="T25646" s="274"/>
      <c r="W25646" s="276"/>
    </row>
    <row r="25647" spans="19:23">
      <c r="S25647" s="275"/>
      <c r="T25647" s="274"/>
      <c r="W25647" s="276"/>
    </row>
    <row r="25648" spans="19:23">
      <c r="S25648" s="275"/>
      <c r="T25648" s="274"/>
      <c r="W25648" s="276"/>
    </row>
    <row r="25649" spans="19:23">
      <c r="S25649" s="275"/>
      <c r="T25649" s="274"/>
      <c r="W25649" s="276"/>
    </row>
    <row r="25650" spans="19:23">
      <c r="S25650" s="275"/>
      <c r="T25650" s="274"/>
      <c r="W25650" s="276"/>
    </row>
    <row r="25651" spans="19:23">
      <c r="S25651" s="275"/>
      <c r="T25651" s="274"/>
      <c r="W25651" s="276"/>
    </row>
    <row r="25652" spans="19:23">
      <c r="S25652" s="275"/>
      <c r="T25652" s="274"/>
      <c r="W25652" s="276"/>
    </row>
    <row r="25653" spans="19:23">
      <c r="S25653" s="275"/>
      <c r="T25653" s="274"/>
      <c r="W25653" s="276"/>
    </row>
    <row r="25654" spans="19:23">
      <c r="S25654" s="275"/>
      <c r="T25654" s="274"/>
      <c r="W25654" s="276"/>
    </row>
    <row r="25655" spans="19:23">
      <c r="S25655" s="275"/>
      <c r="T25655" s="274"/>
      <c r="W25655" s="276"/>
    </row>
    <row r="25656" spans="19:23">
      <c r="S25656" s="275"/>
      <c r="T25656" s="274"/>
      <c r="W25656" s="276"/>
    </row>
    <row r="25657" spans="19:23">
      <c r="S25657" s="275"/>
      <c r="T25657" s="274"/>
      <c r="W25657" s="276"/>
    </row>
    <row r="25658" spans="19:23">
      <c r="S25658" s="275"/>
      <c r="T25658" s="274"/>
      <c r="W25658" s="276"/>
    </row>
    <row r="25659" spans="19:23">
      <c r="S25659" s="275"/>
      <c r="T25659" s="274"/>
      <c r="W25659" s="276"/>
    </row>
    <row r="25660" spans="19:23">
      <c r="S25660" s="275"/>
      <c r="T25660" s="274"/>
      <c r="W25660" s="276"/>
    </row>
    <row r="25661" spans="19:23">
      <c r="S25661" s="275"/>
      <c r="T25661" s="274"/>
      <c r="W25661" s="276"/>
    </row>
    <row r="25662" spans="19:23">
      <c r="S25662" s="275"/>
      <c r="T25662" s="274"/>
      <c r="W25662" s="276"/>
    </row>
    <row r="25663" spans="19:23">
      <c r="S25663" s="275"/>
      <c r="T25663" s="274"/>
      <c r="W25663" s="276"/>
    </row>
    <row r="25664" spans="19:23">
      <c r="S25664" s="275"/>
      <c r="T25664" s="274"/>
      <c r="W25664" s="276"/>
    </row>
    <row r="25665" spans="19:23">
      <c r="S25665" s="275"/>
      <c r="T25665" s="274"/>
      <c r="W25665" s="276"/>
    </row>
    <row r="25666" spans="19:23">
      <c r="S25666" s="275"/>
      <c r="T25666" s="274"/>
      <c r="W25666" s="276"/>
    </row>
    <row r="25667" spans="19:23">
      <c r="S25667" s="275"/>
      <c r="T25667" s="274"/>
      <c r="W25667" s="276"/>
    </row>
    <row r="25668" spans="19:23">
      <c r="S25668" s="275"/>
      <c r="T25668" s="274"/>
      <c r="W25668" s="276"/>
    </row>
    <row r="25669" spans="19:23">
      <c r="S25669" s="275"/>
      <c r="T25669" s="274"/>
      <c r="W25669" s="276"/>
    </row>
    <row r="25670" spans="19:23">
      <c r="S25670" s="275"/>
      <c r="T25670" s="274"/>
      <c r="W25670" s="276"/>
    </row>
    <row r="25671" spans="19:23">
      <c r="S25671" s="275"/>
      <c r="T25671" s="274"/>
      <c r="W25671" s="276"/>
    </row>
    <row r="25672" spans="19:23">
      <c r="S25672" s="275"/>
      <c r="T25672" s="274"/>
      <c r="W25672" s="276"/>
    </row>
    <row r="25673" spans="19:23">
      <c r="S25673" s="275"/>
      <c r="T25673" s="274"/>
      <c r="W25673" s="276"/>
    </row>
    <row r="25674" spans="19:23">
      <c r="S25674" s="275"/>
      <c r="T25674" s="274"/>
      <c r="W25674" s="276"/>
    </row>
    <row r="25675" spans="19:23">
      <c r="S25675" s="275"/>
      <c r="T25675" s="274"/>
      <c r="W25675" s="276"/>
    </row>
    <row r="25676" spans="19:23">
      <c r="S25676" s="275"/>
      <c r="T25676" s="274"/>
      <c r="W25676" s="276"/>
    </row>
    <row r="25677" spans="19:23">
      <c r="S25677" s="275"/>
      <c r="T25677" s="274"/>
      <c r="W25677" s="276"/>
    </row>
    <row r="25678" spans="19:23">
      <c r="S25678" s="275"/>
      <c r="T25678" s="274"/>
      <c r="W25678" s="276"/>
    </row>
    <row r="25679" spans="19:23">
      <c r="S25679" s="275"/>
      <c r="T25679" s="274"/>
      <c r="W25679" s="276"/>
    </row>
    <row r="25680" spans="19:23">
      <c r="S25680" s="275"/>
      <c r="T25680" s="274"/>
      <c r="W25680" s="276"/>
    </row>
    <row r="25681" spans="19:23">
      <c r="S25681" s="275"/>
      <c r="T25681" s="274"/>
      <c r="W25681" s="276"/>
    </row>
    <row r="25682" spans="19:23">
      <c r="S25682" s="275"/>
      <c r="T25682" s="274"/>
      <c r="W25682" s="276"/>
    </row>
    <row r="25683" spans="19:23">
      <c r="S25683" s="275"/>
      <c r="T25683" s="274"/>
      <c r="W25683" s="276"/>
    </row>
    <row r="25684" spans="19:23">
      <c r="S25684" s="275"/>
      <c r="T25684" s="274"/>
      <c r="W25684" s="276"/>
    </row>
    <row r="25685" spans="19:23">
      <c r="S25685" s="275"/>
      <c r="T25685" s="274"/>
      <c r="W25685" s="276"/>
    </row>
    <row r="25686" spans="19:23">
      <c r="S25686" s="275"/>
      <c r="T25686" s="274"/>
      <c r="W25686" s="276"/>
    </row>
    <row r="25687" spans="19:23">
      <c r="S25687" s="275"/>
      <c r="T25687" s="274"/>
      <c r="W25687" s="276"/>
    </row>
    <row r="25688" spans="19:23">
      <c r="S25688" s="275"/>
      <c r="T25688" s="274"/>
      <c r="W25688" s="276"/>
    </row>
    <row r="25689" spans="19:23">
      <c r="S25689" s="275"/>
      <c r="T25689" s="274"/>
      <c r="W25689" s="276"/>
    </row>
    <row r="25690" spans="19:23">
      <c r="S25690" s="275"/>
      <c r="T25690" s="274"/>
      <c r="W25690" s="276"/>
    </row>
    <row r="25691" spans="19:23">
      <c r="S25691" s="275"/>
      <c r="T25691" s="274"/>
      <c r="W25691" s="276"/>
    </row>
    <row r="25692" spans="19:23">
      <c r="S25692" s="275"/>
      <c r="T25692" s="274"/>
      <c r="W25692" s="276"/>
    </row>
    <row r="25693" spans="19:23">
      <c r="S25693" s="275"/>
      <c r="T25693" s="274"/>
      <c r="W25693" s="276"/>
    </row>
    <row r="25694" spans="19:23">
      <c r="S25694" s="275"/>
      <c r="T25694" s="274"/>
      <c r="W25694" s="276"/>
    </row>
    <row r="25695" spans="19:23">
      <c r="S25695" s="275"/>
      <c r="T25695" s="274"/>
      <c r="W25695" s="276"/>
    </row>
    <row r="25696" spans="19:23">
      <c r="S25696" s="275"/>
      <c r="T25696" s="274"/>
      <c r="W25696" s="276"/>
    </row>
    <row r="25697" spans="19:23">
      <c r="S25697" s="275"/>
      <c r="T25697" s="274"/>
      <c r="W25697" s="276"/>
    </row>
    <row r="25698" spans="19:23">
      <c r="S25698" s="275"/>
      <c r="T25698" s="274"/>
      <c r="W25698" s="276"/>
    </row>
    <row r="25699" spans="19:23">
      <c r="S25699" s="275"/>
      <c r="T25699" s="274"/>
      <c r="W25699" s="276"/>
    </row>
    <row r="25700" spans="19:23">
      <c r="S25700" s="275"/>
      <c r="T25700" s="274"/>
      <c r="W25700" s="276"/>
    </row>
    <row r="25701" spans="19:23">
      <c r="S25701" s="275"/>
      <c r="T25701" s="274"/>
      <c r="W25701" s="276"/>
    </row>
    <row r="25702" spans="19:23">
      <c r="S25702" s="275"/>
      <c r="T25702" s="274"/>
      <c r="W25702" s="276"/>
    </row>
    <row r="25703" spans="19:23">
      <c r="S25703" s="275"/>
      <c r="T25703" s="274"/>
      <c r="W25703" s="276"/>
    </row>
    <row r="25704" spans="19:23">
      <c r="S25704" s="275"/>
      <c r="T25704" s="274"/>
      <c r="W25704" s="276"/>
    </row>
    <row r="25705" spans="19:23">
      <c r="S25705" s="275"/>
      <c r="T25705" s="274"/>
      <c r="W25705" s="276"/>
    </row>
    <row r="25706" spans="19:23">
      <c r="S25706" s="275"/>
      <c r="T25706" s="274"/>
      <c r="W25706" s="276"/>
    </row>
    <row r="25707" spans="19:23">
      <c r="S25707" s="275"/>
      <c r="T25707" s="274"/>
      <c r="W25707" s="276"/>
    </row>
    <row r="25708" spans="19:23">
      <c r="S25708" s="275"/>
      <c r="T25708" s="274"/>
      <c r="W25708" s="276"/>
    </row>
    <row r="25709" spans="19:23">
      <c r="S25709" s="275"/>
      <c r="T25709" s="274"/>
      <c r="W25709" s="276"/>
    </row>
    <row r="25710" spans="19:23">
      <c r="S25710" s="275"/>
      <c r="T25710" s="274"/>
      <c r="W25710" s="276"/>
    </row>
    <row r="25711" spans="19:23">
      <c r="S25711" s="275"/>
      <c r="T25711" s="274"/>
      <c r="W25711" s="276"/>
    </row>
    <row r="25712" spans="19:23">
      <c r="S25712" s="275"/>
      <c r="T25712" s="274"/>
      <c r="W25712" s="276"/>
    </row>
    <row r="25713" spans="19:23">
      <c r="S25713" s="275"/>
      <c r="T25713" s="274"/>
      <c r="W25713" s="276"/>
    </row>
    <row r="25714" spans="19:23">
      <c r="S25714" s="275"/>
      <c r="T25714" s="274"/>
      <c r="W25714" s="276"/>
    </row>
    <row r="25715" spans="19:23">
      <c r="S25715" s="275"/>
      <c r="T25715" s="274"/>
      <c r="W25715" s="276"/>
    </row>
    <row r="25716" spans="19:23">
      <c r="S25716" s="275"/>
      <c r="T25716" s="274"/>
      <c r="W25716" s="276"/>
    </row>
    <row r="25717" spans="19:23">
      <c r="S25717" s="275"/>
      <c r="T25717" s="274"/>
      <c r="W25717" s="276"/>
    </row>
    <row r="25718" spans="19:23">
      <c r="S25718" s="275"/>
      <c r="T25718" s="274"/>
      <c r="W25718" s="276"/>
    </row>
    <row r="25719" spans="19:23">
      <c r="S25719" s="275"/>
      <c r="T25719" s="274"/>
      <c r="W25719" s="276"/>
    </row>
    <row r="25720" spans="19:23">
      <c r="S25720" s="275"/>
      <c r="T25720" s="274"/>
      <c r="W25720" s="276"/>
    </row>
    <row r="25721" spans="19:23">
      <c r="S25721" s="275"/>
      <c r="T25721" s="274"/>
      <c r="W25721" s="276"/>
    </row>
    <row r="25722" spans="19:23">
      <c r="S25722" s="275"/>
      <c r="T25722" s="274"/>
      <c r="W25722" s="276"/>
    </row>
    <row r="25723" spans="19:23">
      <c r="S25723" s="275"/>
      <c r="T25723" s="274"/>
      <c r="W25723" s="276"/>
    </row>
    <row r="25724" spans="19:23">
      <c r="S25724" s="275"/>
      <c r="T25724" s="274"/>
      <c r="W25724" s="276"/>
    </row>
    <row r="25725" spans="19:23">
      <c r="S25725" s="275"/>
      <c r="T25725" s="274"/>
      <c r="W25725" s="276"/>
    </row>
    <row r="25726" spans="19:23">
      <c r="S25726" s="275"/>
      <c r="T25726" s="274"/>
      <c r="W25726" s="276"/>
    </row>
    <row r="25727" spans="19:23">
      <c r="S25727" s="275"/>
      <c r="T25727" s="274"/>
      <c r="W25727" s="276"/>
    </row>
    <row r="25728" spans="19:23">
      <c r="S25728" s="275"/>
      <c r="T25728" s="274"/>
      <c r="W25728" s="276"/>
    </row>
    <row r="25729" spans="19:23">
      <c r="S25729" s="275"/>
      <c r="T25729" s="274"/>
      <c r="W25729" s="276"/>
    </row>
    <row r="25730" spans="19:23">
      <c r="S25730" s="275"/>
      <c r="T25730" s="274"/>
      <c r="W25730" s="276"/>
    </row>
    <row r="25731" spans="19:23">
      <c r="S25731" s="275"/>
      <c r="T25731" s="274"/>
      <c r="W25731" s="276"/>
    </row>
    <row r="25732" spans="19:23">
      <c r="S25732" s="275"/>
      <c r="T25732" s="274"/>
      <c r="W25732" s="276"/>
    </row>
    <row r="25733" spans="19:23">
      <c r="S25733" s="275"/>
      <c r="T25733" s="274"/>
      <c r="W25733" s="276"/>
    </row>
    <row r="25734" spans="19:23">
      <c r="S25734" s="275"/>
      <c r="T25734" s="274"/>
      <c r="W25734" s="276"/>
    </row>
    <row r="25735" spans="19:23">
      <c r="S25735" s="275"/>
      <c r="T25735" s="274"/>
      <c r="W25735" s="276"/>
    </row>
    <row r="25736" spans="19:23">
      <c r="S25736" s="275"/>
      <c r="T25736" s="274"/>
      <c r="W25736" s="276"/>
    </row>
    <row r="25737" spans="19:23">
      <c r="S25737" s="275"/>
      <c r="T25737" s="274"/>
      <c r="W25737" s="276"/>
    </row>
    <row r="25738" spans="19:23">
      <c r="S25738" s="275"/>
      <c r="T25738" s="274"/>
      <c r="W25738" s="276"/>
    </row>
    <row r="25739" spans="19:23">
      <c r="S25739" s="275"/>
      <c r="T25739" s="274"/>
      <c r="W25739" s="276"/>
    </row>
    <row r="25740" spans="19:23">
      <c r="S25740" s="275"/>
      <c r="T25740" s="274"/>
      <c r="W25740" s="276"/>
    </row>
    <row r="25741" spans="19:23">
      <c r="S25741" s="275"/>
      <c r="T25741" s="274"/>
      <c r="W25741" s="276"/>
    </row>
    <row r="25742" spans="19:23">
      <c r="S25742" s="275"/>
      <c r="T25742" s="274"/>
      <c r="W25742" s="276"/>
    </row>
    <row r="25743" spans="19:23">
      <c r="S25743" s="275"/>
      <c r="T25743" s="274"/>
      <c r="W25743" s="276"/>
    </row>
    <row r="25744" spans="19:23">
      <c r="S25744" s="275"/>
      <c r="T25744" s="274"/>
      <c r="W25744" s="276"/>
    </row>
    <row r="25745" spans="19:23">
      <c r="S25745" s="275"/>
      <c r="T25745" s="274"/>
      <c r="W25745" s="276"/>
    </row>
    <row r="25746" spans="19:23">
      <c r="S25746" s="275"/>
      <c r="T25746" s="274"/>
      <c r="W25746" s="276"/>
    </row>
    <row r="25747" spans="19:23">
      <c r="S25747" s="275"/>
      <c r="T25747" s="274"/>
      <c r="W25747" s="276"/>
    </row>
    <row r="25748" spans="19:23">
      <c r="S25748" s="275"/>
      <c r="T25748" s="274"/>
      <c r="W25748" s="276"/>
    </row>
    <row r="25749" spans="19:23">
      <c r="S25749" s="275"/>
      <c r="T25749" s="274"/>
      <c r="W25749" s="276"/>
    </row>
    <row r="25750" spans="19:23">
      <c r="S25750" s="275"/>
      <c r="T25750" s="274"/>
      <c r="W25750" s="276"/>
    </row>
    <row r="25751" spans="19:23">
      <c r="S25751" s="275"/>
      <c r="T25751" s="274"/>
      <c r="W25751" s="276"/>
    </row>
    <row r="25752" spans="19:23">
      <c r="S25752" s="275"/>
      <c r="T25752" s="274"/>
      <c r="W25752" s="276"/>
    </row>
    <row r="25753" spans="19:23">
      <c r="S25753" s="275"/>
      <c r="T25753" s="274"/>
      <c r="W25753" s="276"/>
    </row>
    <row r="25754" spans="19:23">
      <c r="S25754" s="275"/>
      <c r="T25754" s="274"/>
      <c r="W25754" s="276"/>
    </row>
    <row r="25755" spans="19:23">
      <c r="S25755" s="275"/>
      <c r="T25755" s="274"/>
      <c r="W25755" s="276"/>
    </row>
    <row r="25756" spans="19:23">
      <c r="S25756" s="275"/>
      <c r="T25756" s="274"/>
      <c r="W25756" s="276"/>
    </row>
    <row r="25757" spans="19:23">
      <c r="S25757" s="275"/>
      <c r="T25757" s="274"/>
      <c r="W25757" s="276"/>
    </row>
    <row r="25758" spans="19:23">
      <c r="S25758" s="275"/>
      <c r="T25758" s="274"/>
      <c r="W25758" s="276"/>
    </row>
    <row r="25759" spans="19:23">
      <c r="S25759" s="275"/>
      <c r="T25759" s="274"/>
      <c r="W25759" s="276"/>
    </row>
    <row r="25760" spans="19:23">
      <c r="S25760" s="275"/>
      <c r="T25760" s="274"/>
      <c r="W25760" s="276"/>
    </row>
    <row r="25761" spans="19:23">
      <c r="S25761" s="275"/>
      <c r="T25761" s="274"/>
      <c r="W25761" s="276"/>
    </row>
    <row r="25762" spans="19:23">
      <c r="S25762" s="275"/>
      <c r="T25762" s="274"/>
      <c r="W25762" s="276"/>
    </row>
    <row r="25763" spans="19:23">
      <c r="S25763" s="275"/>
      <c r="T25763" s="274"/>
      <c r="W25763" s="276"/>
    </row>
    <row r="25764" spans="19:23">
      <c r="S25764" s="275"/>
      <c r="T25764" s="274"/>
      <c r="W25764" s="276"/>
    </row>
    <row r="25765" spans="19:23">
      <c r="S25765" s="275"/>
      <c r="T25765" s="274"/>
      <c r="W25765" s="276"/>
    </row>
    <row r="25766" spans="19:23">
      <c r="S25766" s="275"/>
      <c r="T25766" s="274"/>
      <c r="W25766" s="276"/>
    </row>
    <row r="25767" spans="19:23">
      <c r="S25767" s="275"/>
      <c r="T25767" s="274"/>
      <c r="W25767" s="276"/>
    </row>
    <row r="25768" spans="19:23">
      <c r="S25768" s="275"/>
      <c r="T25768" s="274"/>
      <c r="W25768" s="276"/>
    </row>
    <row r="25769" spans="19:23">
      <c r="S25769" s="275"/>
      <c r="T25769" s="274"/>
      <c r="W25769" s="276"/>
    </row>
    <row r="25770" spans="19:23">
      <c r="S25770" s="275"/>
      <c r="T25770" s="274"/>
      <c r="W25770" s="276"/>
    </row>
    <row r="25771" spans="19:23">
      <c r="S25771" s="275"/>
      <c r="T25771" s="274"/>
      <c r="W25771" s="276"/>
    </row>
    <row r="25772" spans="19:23">
      <c r="S25772" s="275"/>
      <c r="T25772" s="274"/>
      <c r="W25772" s="276"/>
    </row>
    <row r="25773" spans="19:23">
      <c r="S25773" s="275"/>
      <c r="T25773" s="274"/>
      <c r="W25773" s="276"/>
    </row>
    <row r="25774" spans="19:23">
      <c r="S25774" s="275"/>
      <c r="T25774" s="274"/>
      <c r="W25774" s="276"/>
    </row>
    <row r="25775" spans="19:23">
      <c r="S25775" s="275"/>
      <c r="T25775" s="274"/>
      <c r="W25775" s="276"/>
    </row>
    <row r="25776" spans="19:23">
      <c r="S25776" s="275"/>
      <c r="T25776" s="274"/>
      <c r="W25776" s="276"/>
    </row>
    <row r="25777" spans="19:23">
      <c r="S25777" s="275"/>
      <c r="T25777" s="274"/>
      <c r="W25777" s="276"/>
    </row>
    <row r="25778" spans="19:23">
      <c r="S25778" s="275"/>
      <c r="T25778" s="274"/>
      <c r="W25778" s="276"/>
    </row>
    <row r="25779" spans="19:23">
      <c r="S25779" s="275"/>
      <c r="T25779" s="274"/>
      <c r="W25779" s="276"/>
    </row>
    <row r="25780" spans="19:23">
      <c r="S25780" s="275"/>
      <c r="T25780" s="274"/>
      <c r="W25780" s="276"/>
    </row>
    <row r="25781" spans="19:23">
      <c r="S25781" s="275"/>
      <c r="T25781" s="274"/>
      <c r="W25781" s="276"/>
    </row>
    <row r="25782" spans="19:23">
      <c r="S25782" s="275"/>
      <c r="T25782" s="274"/>
      <c r="W25782" s="276"/>
    </row>
    <row r="25783" spans="19:23">
      <c r="S25783" s="275"/>
      <c r="T25783" s="274"/>
      <c r="W25783" s="276"/>
    </row>
    <row r="25784" spans="19:23">
      <c r="S25784" s="275"/>
      <c r="T25784" s="274"/>
      <c r="W25784" s="276"/>
    </row>
    <row r="25785" spans="19:23">
      <c r="S25785" s="275"/>
      <c r="T25785" s="274"/>
      <c r="W25785" s="276"/>
    </row>
    <row r="25786" spans="19:23">
      <c r="S25786" s="275"/>
      <c r="T25786" s="274"/>
      <c r="W25786" s="276"/>
    </row>
    <row r="25787" spans="19:23">
      <c r="S25787" s="275"/>
      <c r="T25787" s="274"/>
      <c r="W25787" s="276"/>
    </row>
    <row r="25788" spans="19:23">
      <c r="S25788" s="275"/>
      <c r="T25788" s="274"/>
      <c r="W25788" s="276"/>
    </row>
    <row r="25789" spans="19:23">
      <c r="S25789" s="275"/>
      <c r="T25789" s="274"/>
      <c r="W25789" s="276"/>
    </row>
    <row r="25790" spans="19:23">
      <c r="S25790" s="275"/>
      <c r="T25790" s="274"/>
      <c r="W25790" s="276"/>
    </row>
    <row r="25791" spans="19:23">
      <c r="S25791" s="275"/>
      <c r="T25791" s="274"/>
      <c r="W25791" s="276"/>
    </row>
    <row r="25792" spans="19:23">
      <c r="S25792" s="275"/>
      <c r="T25792" s="274"/>
      <c r="W25792" s="276"/>
    </row>
    <row r="25793" spans="19:23">
      <c r="S25793" s="275"/>
      <c r="T25793" s="274"/>
      <c r="W25793" s="276"/>
    </row>
    <row r="25794" spans="19:23">
      <c r="S25794" s="275"/>
      <c r="T25794" s="274"/>
      <c r="W25794" s="276"/>
    </row>
    <row r="25795" spans="19:23">
      <c r="S25795" s="275"/>
      <c r="T25795" s="274"/>
      <c r="W25795" s="276"/>
    </row>
    <row r="25796" spans="19:23">
      <c r="S25796" s="275"/>
      <c r="T25796" s="274"/>
      <c r="W25796" s="276"/>
    </row>
    <row r="25797" spans="19:23">
      <c r="S25797" s="275"/>
      <c r="T25797" s="274"/>
      <c r="W25797" s="276"/>
    </row>
    <row r="25798" spans="19:23">
      <c r="S25798" s="275"/>
      <c r="T25798" s="274"/>
      <c r="W25798" s="276"/>
    </row>
    <row r="25799" spans="19:23">
      <c r="S25799" s="275"/>
      <c r="T25799" s="274"/>
      <c r="W25799" s="276"/>
    </row>
    <row r="25800" spans="19:23">
      <c r="S25800" s="275"/>
      <c r="T25800" s="274"/>
      <c r="W25800" s="276"/>
    </row>
    <row r="25801" spans="19:23">
      <c r="S25801" s="275"/>
      <c r="T25801" s="274"/>
      <c r="W25801" s="276"/>
    </row>
    <row r="25802" spans="19:23">
      <c r="S25802" s="275"/>
      <c r="T25802" s="274"/>
      <c r="W25802" s="276"/>
    </row>
    <row r="25803" spans="19:23">
      <c r="S25803" s="275"/>
      <c r="T25803" s="274"/>
      <c r="W25803" s="276"/>
    </row>
    <row r="25804" spans="19:23">
      <c r="S25804" s="275"/>
      <c r="T25804" s="274"/>
      <c r="W25804" s="276"/>
    </row>
    <row r="25805" spans="19:23">
      <c r="S25805" s="275"/>
      <c r="T25805" s="274"/>
      <c r="W25805" s="276"/>
    </row>
    <row r="25806" spans="19:23">
      <c r="S25806" s="275"/>
      <c r="T25806" s="274"/>
      <c r="W25806" s="276"/>
    </row>
    <row r="25807" spans="19:23">
      <c r="S25807" s="275"/>
      <c r="T25807" s="274"/>
      <c r="W25807" s="276"/>
    </row>
    <row r="25808" spans="19:23">
      <c r="S25808" s="275"/>
      <c r="T25808" s="274"/>
      <c r="W25808" s="276"/>
    </row>
    <row r="25809" spans="19:23">
      <c r="S25809" s="275"/>
      <c r="T25809" s="274"/>
      <c r="W25809" s="276"/>
    </row>
    <row r="25810" spans="19:23">
      <c r="S25810" s="275"/>
      <c r="T25810" s="274"/>
      <c r="W25810" s="276"/>
    </row>
    <row r="25811" spans="19:23">
      <c r="S25811" s="275"/>
      <c r="T25811" s="274"/>
      <c r="W25811" s="276"/>
    </row>
    <row r="25812" spans="19:23">
      <c r="S25812" s="275"/>
      <c r="T25812" s="274"/>
      <c r="W25812" s="276"/>
    </row>
    <row r="25813" spans="19:23">
      <c r="S25813" s="275"/>
      <c r="T25813" s="274"/>
      <c r="W25813" s="276"/>
    </row>
    <row r="25814" spans="19:23">
      <c r="S25814" s="275"/>
      <c r="T25814" s="274"/>
      <c r="W25814" s="276"/>
    </row>
    <row r="25815" spans="19:23">
      <c r="S25815" s="275"/>
      <c r="T25815" s="274"/>
      <c r="W25815" s="276"/>
    </row>
    <row r="25816" spans="19:23">
      <c r="S25816" s="275"/>
      <c r="T25816" s="274"/>
      <c r="W25816" s="276"/>
    </row>
    <row r="25817" spans="19:23">
      <c r="S25817" s="275"/>
      <c r="T25817" s="274"/>
      <c r="W25817" s="276"/>
    </row>
    <row r="25818" spans="19:23">
      <c r="S25818" s="275"/>
      <c r="T25818" s="274"/>
      <c r="W25818" s="276"/>
    </row>
    <row r="25819" spans="19:23">
      <c r="S25819" s="275"/>
      <c r="T25819" s="274"/>
      <c r="W25819" s="276"/>
    </row>
    <row r="25820" spans="19:23">
      <c r="S25820" s="275"/>
      <c r="T25820" s="274"/>
      <c r="W25820" s="276"/>
    </row>
    <row r="25821" spans="19:23">
      <c r="S25821" s="275"/>
      <c r="T25821" s="274"/>
      <c r="W25821" s="276"/>
    </row>
    <row r="25822" spans="19:23">
      <c r="S25822" s="275"/>
      <c r="T25822" s="274"/>
      <c r="W25822" s="276"/>
    </row>
    <row r="25823" spans="19:23">
      <c r="S25823" s="275"/>
      <c r="T25823" s="274"/>
      <c r="W25823" s="276"/>
    </row>
    <row r="25824" spans="19:23">
      <c r="S25824" s="275"/>
      <c r="T25824" s="274"/>
      <c r="W25824" s="276"/>
    </row>
    <row r="25825" spans="19:23">
      <c r="S25825" s="275"/>
      <c r="T25825" s="274"/>
      <c r="W25825" s="276"/>
    </row>
    <row r="25826" spans="19:23">
      <c r="S25826" s="275"/>
      <c r="T25826" s="274"/>
      <c r="W25826" s="276"/>
    </row>
    <row r="25827" spans="19:23">
      <c r="S25827" s="275"/>
      <c r="T25827" s="274"/>
      <c r="W25827" s="276"/>
    </row>
    <row r="25828" spans="19:23">
      <c r="S25828" s="275"/>
      <c r="T25828" s="274"/>
      <c r="W25828" s="276"/>
    </row>
    <row r="25829" spans="19:23">
      <c r="S25829" s="275"/>
      <c r="T25829" s="274"/>
      <c r="W25829" s="276"/>
    </row>
    <row r="25830" spans="19:23">
      <c r="S25830" s="275"/>
      <c r="T25830" s="274"/>
      <c r="W25830" s="276"/>
    </row>
    <row r="25831" spans="19:23">
      <c r="S25831" s="275"/>
      <c r="T25831" s="274"/>
      <c r="W25831" s="276"/>
    </row>
    <row r="25832" spans="19:23">
      <c r="S25832" s="275"/>
      <c r="T25832" s="274"/>
      <c r="W25832" s="276"/>
    </row>
    <row r="25833" spans="19:23">
      <c r="S25833" s="275"/>
      <c r="T25833" s="274"/>
      <c r="W25833" s="276"/>
    </row>
    <row r="25834" spans="19:23">
      <c r="S25834" s="275"/>
      <c r="T25834" s="274"/>
      <c r="W25834" s="276"/>
    </row>
    <row r="25835" spans="19:23">
      <c r="S25835" s="275"/>
      <c r="T25835" s="274"/>
      <c r="W25835" s="276"/>
    </row>
    <row r="25836" spans="19:23">
      <c r="S25836" s="275"/>
      <c r="T25836" s="274"/>
      <c r="W25836" s="276"/>
    </row>
    <row r="25837" spans="19:23">
      <c r="S25837" s="275"/>
      <c r="T25837" s="274"/>
      <c r="W25837" s="276"/>
    </row>
    <row r="25838" spans="19:23">
      <c r="S25838" s="275"/>
      <c r="T25838" s="274"/>
      <c r="W25838" s="276"/>
    </row>
    <row r="25839" spans="19:23">
      <c r="S25839" s="275"/>
      <c r="T25839" s="274"/>
      <c r="W25839" s="276"/>
    </row>
    <row r="25840" spans="19:23">
      <c r="S25840" s="275"/>
      <c r="T25840" s="274"/>
      <c r="W25840" s="276"/>
    </row>
    <row r="25841" spans="19:23">
      <c r="S25841" s="275"/>
      <c r="T25841" s="274"/>
      <c r="W25841" s="276"/>
    </row>
    <row r="25842" spans="19:23">
      <c r="S25842" s="275"/>
      <c r="T25842" s="274"/>
      <c r="W25842" s="276"/>
    </row>
    <row r="25843" spans="19:23">
      <c r="S25843" s="275"/>
      <c r="T25843" s="274"/>
      <c r="W25843" s="276"/>
    </row>
    <row r="25844" spans="19:23">
      <c r="S25844" s="275"/>
      <c r="T25844" s="274"/>
      <c r="W25844" s="276"/>
    </row>
    <row r="25845" spans="19:23">
      <c r="S25845" s="275"/>
      <c r="T25845" s="274"/>
      <c r="W25845" s="276"/>
    </row>
    <row r="25846" spans="19:23">
      <c r="S25846" s="275"/>
      <c r="T25846" s="274"/>
      <c r="W25846" s="276"/>
    </row>
    <row r="25847" spans="19:23">
      <c r="S25847" s="275"/>
      <c r="T25847" s="274"/>
      <c r="W25847" s="276"/>
    </row>
    <row r="25848" spans="19:23">
      <c r="S25848" s="275"/>
      <c r="T25848" s="274"/>
      <c r="W25848" s="276"/>
    </row>
    <row r="25849" spans="19:23">
      <c r="S25849" s="275"/>
      <c r="T25849" s="274"/>
      <c r="W25849" s="276"/>
    </row>
    <row r="25850" spans="19:23">
      <c r="S25850" s="275"/>
      <c r="T25850" s="274"/>
      <c r="W25850" s="276"/>
    </row>
    <row r="25851" spans="19:23">
      <c r="S25851" s="275"/>
      <c r="T25851" s="274"/>
      <c r="W25851" s="276"/>
    </row>
    <row r="25852" spans="19:23">
      <c r="S25852" s="275"/>
      <c r="T25852" s="274"/>
      <c r="W25852" s="276"/>
    </row>
    <row r="25853" spans="19:23">
      <c r="S25853" s="275"/>
      <c r="T25853" s="274"/>
      <c r="W25853" s="276"/>
    </row>
    <row r="25854" spans="19:23">
      <c r="S25854" s="275"/>
      <c r="T25854" s="274"/>
      <c r="W25854" s="276"/>
    </row>
    <row r="25855" spans="19:23">
      <c r="S25855" s="275"/>
      <c r="T25855" s="274"/>
      <c r="W25855" s="276"/>
    </row>
    <row r="25856" spans="19:23">
      <c r="S25856" s="275"/>
      <c r="T25856" s="274"/>
      <c r="W25856" s="276"/>
    </row>
    <row r="25857" spans="19:23">
      <c r="S25857" s="275"/>
      <c r="T25857" s="274"/>
      <c r="W25857" s="276"/>
    </row>
    <row r="25858" spans="19:23">
      <c r="S25858" s="275"/>
      <c r="T25858" s="274"/>
      <c r="W25858" s="276"/>
    </row>
    <row r="25859" spans="19:23">
      <c r="S25859" s="275"/>
      <c r="T25859" s="274"/>
      <c r="W25859" s="276"/>
    </row>
    <row r="25860" spans="19:23">
      <c r="S25860" s="275"/>
      <c r="T25860" s="274"/>
      <c r="W25860" s="276"/>
    </row>
    <row r="25861" spans="19:23">
      <c r="S25861" s="275"/>
      <c r="T25861" s="274"/>
      <c r="W25861" s="276"/>
    </row>
    <row r="25862" spans="19:23">
      <c r="S25862" s="275"/>
      <c r="T25862" s="274"/>
      <c r="W25862" s="276"/>
    </row>
    <row r="25863" spans="19:23">
      <c r="S25863" s="275"/>
      <c r="T25863" s="274"/>
      <c r="W25863" s="276"/>
    </row>
    <row r="25864" spans="19:23">
      <c r="S25864" s="275"/>
      <c r="T25864" s="274"/>
      <c r="W25864" s="276"/>
    </row>
    <row r="25865" spans="19:23">
      <c r="S25865" s="275"/>
      <c r="T25865" s="274"/>
      <c r="W25865" s="276"/>
    </row>
    <row r="25866" spans="19:23">
      <c r="S25866" s="275"/>
      <c r="T25866" s="274"/>
      <c r="W25866" s="276"/>
    </row>
    <row r="25867" spans="19:23">
      <c r="S25867" s="275"/>
      <c r="T25867" s="274"/>
      <c r="W25867" s="276"/>
    </row>
    <row r="25868" spans="19:23">
      <c r="S25868" s="275"/>
      <c r="T25868" s="274"/>
      <c r="W25868" s="276"/>
    </row>
    <row r="25869" spans="19:23">
      <c r="S25869" s="275"/>
      <c r="T25869" s="274"/>
      <c r="W25869" s="276"/>
    </row>
    <row r="25870" spans="19:23">
      <c r="S25870" s="275"/>
      <c r="T25870" s="274"/>
      <c r="W25870" s="276"/>
    </row>
    <row r="25871" spans="19:23">
      <c r="S25871" s="275"/>
      <c r="T25871" s="274"/>
      <c r="W25871" s="276"/>
    </row>
    <row r="25872" spans="19:23">
      <c r="S25872" s="275"/>
      <c r="T25872" s="274"/>
      <c r="W25872" s="276"/>
    </row>
    <row r="25873" spans="19:23">
      <c r="S25873" s="275"/>
      <c r="T25873" s="274"/>
      <c r="W25873" s="276"/>
    </row>
    <row r="25874" spans="19:23">
      <c r="S25874" s="275"/>
      <c r="T25874" s="274"/>
      <c r="W25874" s="276"/>
    </row>
    <row r="25875" spans="19:23">
      <c r="S25875" s="275"/>
      <c r="T25875" s="274"/>
      <c r="W25875" s="276"/>
    </row>
    <row r="25876" spans="19:23">
      <c r="S25876" s="275"/>
      <c r="T25876" s="274"/>
      <c r="W25876" s="276"/>
    </row>
    <row r="25877" spans="19:23">
      <c r="S25877" s="275"/>
      <c r="T25877" s="274"/>
      <c r="W25877" s="276"/>
    </row>
    <row r="25878" spans="19:23">
      <c r="S25878" s="275"/>
      <c r="T25878" s="274"/>
      <c r="W25878" s="276"/>
    </row>
    <row r="25879" spans="19:23">
      <c r="S25879" s="275"/>
      <c r="T25879" s="274"/>
      <c r="W25879" s="276"/>
    </row>
    <row r="25880" spans="19:23">
      <c r="S25880" s="275"/>
      <c r="T25880" s="274"/>
      <c r="W25880" s="276"/>
    </row>
    <row r="25881" spans="19:23">
      <c r="S25881" s="275"/>
      <c r="T25881" s="274"/>
      <c r="W25881" s="276"/>
    </row>
    <row r="25882" spans="19:23">
      <c r="S25882" s="275"/>
      <c r="T25882" s="274"/>
      <c r="W25882" s="276"/>
    </row>
    <row r="25883" spans="19:23">
      <c r="S25883" s="275"/>
      <c r="T25883" s="274"/>
      <c r="W25883" s="276"/>
    </row>
    <row r="25884" spans="19:23">
      <c r="S25884" s="275"/>
      <c r="T25884" s="274"/>
      <c r="W25884" s="276"/>
    </row>
    <row r="25885" spans="19:23">
      <c r="S25885" s="275"/>
      <c r="T25885" s="274"/>
      <c r="W25885" s="276"/>
    </row>
    <row r="25886" spans="19:23">
      <c r="S25886" s="275"/>
      <c r="T25886" s="274"/>
      <c r="W25886" s="276"/>
    </row>
    <row r="25887" spans="19:23">
      <c r="S25887" s="275"/>
      <c r="T25887" s="274"/>
      <c r="W25887" s="276"/>
    </row>
    <row r="25888" spans="19:23">
      <c r="S25888" s="275"/>
      <c r="T25888" s="274"/>
      <c r="W25888" s="276"/>
    </row>
    <row r="25889" spans="19:23">
      <c r="S25889" s="275"/>
      <c r="T25889" s="274"/>
      <c r="W25889" s="276"/>
    </row>
    <row r="25890" spans="19:23">
      <c r="S25890" s="275"/>
      <c r="T25890" s="274"/>
      <c r="W25890" s="276"/>
    </row>
    <row r="25891" spans="19:23">
      <c r="S25891" s="275"/>
      <c r="T25891" s="274"/>
      <c r="W25891" s="276"/>
    </row>
    <row r="25892" spans="19:23">
      <c r="S25892" s="275"/>
      <c r="T25892" s="274"/>
      <c r="W25892" s="276"/>
    </row>
    <row r="25893" spans="19:23">
      <c r="S25893" s="275"/>
      <c r="T25893" s="274"/>
      <c r="W25893" s="276"/>
    </row>
    <row r="25894" spans="19:23">
      <c r="S25894" s="275"/>
      <c r="T25894" s="274"/>
      <c r="W25894" s="276"/>
    </row>
    <row r="25895" spans="19:23">
      <c r="S25895" s="275"/>
      <c r="T25895" s="274"/>
      <c r="W25895" s="276"/>
    </row>
    <row r="25896" spans="19:23">
      <c r="S25896" s="275"/>
      <c r="T25896" s="274"/>
      <c r="W25896" s="276"/>
    </row>
    <row r="25897" spans="19:23">
      <c r="S25897" s="275"/>
      <c r="T25897" s="274"/>
      <c r="W25897" s="276"/>
    </row>
    <row r="25898" spans="19:23">
      <c r="S25898" s="275"/>
      <c r="T25898" s="274"/>
      <c r="W25898" s="276"/>
    </row>
    <row r="25899" spans="19:23">
      <c r="S25899" s="275"/>
      <c r="T25899" s="274"/>
      <c r="W25899" s="276"/>
    </row>
    <row r="25900" spans="19:23">
      <c r="S25900" s="275"/>
      <c r="T25900" s="274"/>
      <c r="W25900" s="276"/>
    </row>
    <row r="25901" spans="19:23">
      <c r="S25901" s="275"/>
      <c r="T25901" s="274"/>
      <c r="W25901" s="276"/>
    </row>
    <row r="25902" spans="19:23">
      <c r="S25902" s="275"/>
      <c r="T25902" s="274"/>
      <c r="W25902" s="276"/>
    </row>
    <row r="25903" spans="19:23">
      <c r="S25903" s="275"/>
      <c r="T25903" s="274"/>
      <c r="W25903" s="276"/>
    </row>
    <row r="25904" spans="19:23">
      <c r="S25904" s="275"/>
      <c r="T25904" s="274"/>
      <c r="W25904" s="276"/>
    </row>
    <row r="25905" spans="19:23">
      <c r="S25905" s="275"/>
      <c r="T25905" s="274"/>
      <c r="W25905" s="276"/>
    </row>
    <row r="25906" spans="19:23">
      <c r="S25906" s="275"/>
      <c r="T25906" s="274"/>
      <c r="W25906" s="276"/>
    </row>
    <row r="25907" spans="19:23">
      <c r="S25907" s="275"/>
      <c r="T25907" s="274"/>
      <c r="W25907" s="276"/>
    </row>
    <row r="25908" spans="19:23">
      <c r="S25908" s="275"/>
      <c r="T25908" s="274"/>
      <c r="W25908" s="276"/>
    </row>
    <row r="25909" spans="19:23">
      <c r="S25909" s="275"/>
      <c r="T25909" s="274"/>
      <c r="W25909" s="276"/>
    </row>
    <row r="25910" spans="19:23">
      <c r="S25910" s="275"/>
      <c r="T25910" s="274"/>
      <c r="W25910" s="276"/>
    </row>
    <row r="25911" spans="19:23">
      <c r="S25911" s="275"/>
      <c r="T25911" s="274"/>
      <c r="W25911" s="276"/>
    </row>
    <row r="25912" spans="19:23">
      <c r="S25912" s="275"/>
      <c r="T25912" s="274"/>
      <c r="W25912" s="276"/>
    </row>
    <row r="25913" spans="19:23">
      <c r="S25913" s="275"/>
      <c r="T25913" s="274"/>
      <c r="W25913" s="276"/>
    </row>
    <row r="25914" spans="19:23">
      <c r="S25914" s="275"/>
      <c r="T25914" s="274"/>
      <c r="W25914" s="276"/>
    </row>
    <row r="25915" spans="19:23">
      <c r="S25915" s="275"/>
      <c r="T25915" s="274"/>
      <c r="W25915" s="276"/>
    </row>
    <row r="25916" spans="19:23">
      <c r="S25916" s="275"/>
      <c r="T25916" s="274"/>
      <c r="W25916" s="276"/>
    </row>
    <row r="25917" spans="19:23">
      <c r="S25917" s="275"/>
      <c r="T25917" s="274"/>
      <c r="W25917" s="276"/>
    </row>
    <row r="25918" spans="19:23">
      <c r="S25918" s="275"/>
      <c r="T25918" s="274"/>
      <c r="W25918" s="276"/>
    </row>
    <row r="25919" spans="19:23">
      <c r="S25919" s="275"/>
      <c r="T25919" s="274"/>
      <c r="W25919" s="276"/>
    </row>
    <row r="25920" spans="19:23">
      <c r="S25920" s="275"/>
      <c r="T25920" s="274"/>
      <c r="W25920" s="276"/>
    </row>
    <row r="25921" spans="19:23">
      <c r="S25921" s="275"/>
      <c r="T25921" s="274"/>
      <c r="W25921" s="276"/>
    </row>
    <row r="25922" spans="19:23">
      <c r="S25922" s="275"/>
      <c r="T25922" s="274"/>
      <c r="W25922" s="276"/>
    </row>
    <row r="25923" spans="19:23">
      <c r="S25923" s="275"/>
      <c r="T25923" s="274"/>
      <c r="W25923" s="276"/>
    </row>
    <row r="25924" spans="19:23">
      <c r="S25924" s="275"/>
      <c r="T25924" s="274"/>
      <c r="W25924" s="276"/>
    </row>
    <row r="25925" spans="19:23">
      <c r="S25925" s="275"/>
      <c r="T25925" s="274"/>
      <c r="W25925" s="276"/>
    </row>
    <row r="25926" spans="19:23">
      <c r="S25926" s="275"/>
      <c r="T25926" s="274"/>
      <c r="W25926" s="276"/>
    </row>
    <row r="25927" spans="19:23">
      <c r="S25927" s="275"/>
      <c r="T25927" s="274"/>
      <c r="W25927" s="276"/>
    </row>
    <row r="25928" spans="19:23">
      <c r="S25928" s="275"/>
      <c r="T25928" s="274"/>
      <c r="W25928" s="276"/>
    </row>
    <row r="25929" spans="19:23">
      <c r="S25929" s="275"/>
      <c r="T25929" s="274"/>
      <c r="W25929" s="276"/>
    </row>
    <row r="25930" spans="19:23">
      <c r="S25930" s="275"/>
      <c r="T25930" s="274"/>
      <c r="W25930" s="276"/>
    </row>
    <row r="25931" spans="19:23">
      <c r="S25931" s="275"/>
      <c r="T25931" s="274"/>
      <c r="W25931" s="276"/>
    </row>
    <row r="25932" spans="19:23">
      <c r="S25932" s="275"/>
      <c r="T25932" s="274"/>
      <c r="W25932" s="276"/>
    </row>
    <row r="25933" spans="19:23">
      <c r="S25933" s="275"/>
      <c r="T25933" s="274"/>
      <c r="W25933" s="276"/>
    </row>
    <row r="25934" spans="19:23">
      <c r="S25934" s="275"/>
      <c r="T25934" s="274"/>
      <c r="W25934" s="276"/>
    </row>
    <row r="25935" spans="19:23">
      <c r="S25935" s="275"/>
      <c r="T25935" s="274"/>
      <c r="W25935" s="276"/>
    </row>
    <row r="25936" spans="19:23">
      <c r="S25936" s="275"/>
      <c r="T25936" s="274"/>
      <c r="W25936" s="276"/>
    </row>
    <row r="25937" spans="19:23">
      <c r="S25937" s="275"/>
      <c r="T25937" s="274"/>
      <c r="W25937" s="276"/>
    </row>
    <row r="25938" spans="19:23">
      <c r="S25938" s="275"/>
      <c r="T25938" s="274"/>
      <c r="W25938" s="276"/>
    </row>
    <row r="25939" spans="19:23">
      <c r="S25939" s="275"/>
      <c r="T25939" s="274"/>
      <c r="W25939" s="276"/>
    </row>
    <row r="25940" spans="19:23">
      <c r="S25940" s="275"/>
      <c r="T25940" s="274"/>
      <c r="W25940" s="276"/>
    </row>
    <row r="25941" spans="19:23">
      <c r="S25941" s="275"/>
      <c r="T25941" s="274"/>
      <c r="W25941" s="276"/>
    </row>
    <row r="25942" spans="19:23">
      <c r="S25942" s="275"/>
      <c r="T25942" s="274"/>
      <c r="W25942" s="276"/>
    </row>
    <row r="25943" spans="19:23">
      <c r="S25943" s="275"/>
      <c r="T25943" s="274"/>
      <c r="W25943" s="276"/>
    </row>
    <row r="25944" spans="19:23">
      <c r="S25944" s="275"/>
      <c r="T25944" s="274"/>
      <c r="W25944" s="276"/>
    </row>
    <row r="25945" spans="19:23">
      <c r="S25945" s="275"/>
      <c r="T25945" s="274"/>
      <c r="W25945" s="276"/>
    </row>
    <row r="25946" spans="19:23">
      <c r="S25946" s="275"/>
      <c r="T25946" s="274"/>
      <c r="W25946" s="276"/>
    </row>
    <row r="25947" spans="19:23">
      <c r="S25947" s="275"/>
      <c r="T25947" s="274"/>
      <c r="W25947" s="276"/>
    </row>
    <row r="25948" spans="19:23">
      <c r="S25948" s="275"/>
      <c r="T25948" s="274"/>
      <c r="W25948" s="276"/>
    </row>
    <row r="25949" spans="19:23">
      <c r="S25949" s="275"/>
      <c r="T25949" s="274"/>
      <c r="W25949" s="276"/>
    </row>
    <row r="25950" spans="19:23">
      <c r="S25950" s="275"/>
      <c r="T25950" s="274"/>
      <c r="W25950" s="276"/>
    </row>
    <row r="25951" spans="19:23">
      <c r="S25951" s="275"/>
      <c r="T25951" s="274"/>
      <c r="W25951" s="276"/>
    </row>
    <row r="25952" spans="19:23">
      <c r="S25952" s="275"/>
      <c r="T25952" s="274"/>
      <c r="W25952" s="276"/>
    </row>
    <row r="25953" spans="19:23">
      <c r="S25953" s="275"/>
      <c r="T25953" s="274"/>
      <c r="W25953" s="276"/>
    </row>
    <row r="25954" spans="19:23">
      <c r="S25954" s="275"/>
      <c r="T25954" s="274"/>
      <c r="W25954" s="276"/>
    </row>
    <row r="25955" spans="19:23">
      <c r="S25955" s="275"/>
      <c r="T25955" s="274"/>
      <c r="W25955" s="276"/>
    </row>
    <row r="25956" spans="19:23">
      <c r="S25956" s="275"/>
      <c r="T25956" s="274"/>
      <c r="W25956" s="276"/>
    </row>
    <row r="25957" spans="19:23">
      <c r="S25957" s="275"/>
      <c r="T25957" s="274"/>
      <c r="W25957" s="276"/>
    </row>
    <row r="25958" spans="19:23">
      <c r="S25958" s="275"/>
      <c r="T25958" s="274"/>
      <c r="W25958" s="276"/>
    </row>
    <row r="25959" spans="19:23">
      <c r="S25959" s="275"/>
      <c r="T25959" s="274"/>
      <c r="W25959" s="276"/>
    </row>
    <row r="25960" spans="19:23">
      <c r="S25960" s="275"/>
      <c r="T25960" s="274"/>
      <c r="W25960" s="276"/>
    </row>
    <row r="25961" spans="19:23">
      <c r="S25961" s="275"/>
      <c r="T25961" s="274"/>
      <c r="W25961" s="276"/>
    </row>
    <row r="25962" spans="19:23">
      <c r="S25962" s="275"/>
      <c r="T25962" s="274"/>
      <c r="W25962" s="276"/>
    </row>
    <row r="25963" spans="19:23">
      <c r="S25963" s="275"/>
      <c r="T25963" s="274"/>
      <c r="W25963" s="276"/>
    </row>
    <row r="25964" spans="19:23">
      <c r="S25964" s="275"/>
      <c r="T25964" s="274"/>
      <c r="W25964" s="276"/>
    </row>
    <row r="25965" spans="19:23">
      <c r="S25965" s="275"/>
      <c r="T25965" s="274"/>
      <c r="W25965" s="276"/>
    </row>
    <row r="25966" spans="19:23">
      <c r="S25966" s="275"/>
      <c r="T25966" s="274"/>
      <c r="W25966" s="276"/>
    </row>
    <row r="25967" spans="19:23">
      <c r="S25967" s="275"/>
      <c r="T25967" s="274"/>
      <c r="W25967" s="276"/>
    </row>
    <row r="25968" spans="19:23">
      <c r="S25968" s="275"/>
      <c r="T25968" s="274"/>
      <c r="W25968" s="276"/>
    </row>
    <row r="25969" spans="19:23">
      <c r="S25969" s="275"/>
      <c r="T25969" s="274"/>
      <c r="W25969" s="276"/>
    </row>
    <row r="25970" spans="19:23">
      <c r="S25970" s="275"/>
      <c r="T25970" s="274"/>
      <c r="W25970" s="276"/>
    </row>
    <row r="25971" spans="19:23">
      <c r="S25971" s="275"/>
      <c r="T25971" s="274"/>
      <c r="W25971" s="276"/>
    </row>
    <row r="25972" spans="19:23">
      <c r="S25972" s="275"/>
      <c r="T25972" s="274"/>
      <c r="W25972" s="276"/>
    </row>
    <row r="25973" spans="19:23">
      <c r="S25973" s="275"/>
      <c r="T25973" s="274"/>
      <c r="W25973" s="276"/>
    </row>
    <row r="25974" spans="19:23">
      <c r="S25974" s="275"/>
      <c r="T25974" s="274"/>
      <c r="W25974" s="276"/>
    </row>
    <row r="25975" spans="19:23">
      <c r="S25975" s="275"/>
      <c r="T25975" s="274"/>
      <c r="W25975" s="276"/>
    </row>
    <row r="25976" spans="19:23">
      <c r="S25976" s="275"/>
      <c r="T25976" s="274"/>
      <c r="W25976" s="276"/>
    </row>
    <row r="25977" spans="19:23">
      <c r="S25977" s="275"/>
      <c r="T25977" s="274"/>
      <c r="W25977" s="276"/>
    </row>
    <row r="25978" spans="19:23">
      <c r="S25978" s="275"/>
      <c r="T25978" s="274"/>
      <c r="W25978" s="276"/>
    </row>
    <row r="25979" spans="19:23">
      <c r="S25979" s="275"/>
      <c r="T25979" s="274"/>
      <c r="W25979" s="276"/>
    </row>
    <row r="25980" spans="19:23">
      <c r="S25980" s="275"/>
      <c r="T25980" s="274"/>
      <c r="W25980" s="276"/>
    </row>
    <row r="25981" spans="19:23">
      <c r="S25981" s="275"/>
      <c r="T25981" s="274"/>
      <c r="W25981" s="276"/>
    </row>
    <row r="25982" spans="19:23">
      <c r="S25982" s="275"/>
      <c r="T25982" s="274"/>
      <c r="W25982" s="276"/>
    </row>
    <row r="25983" spans="19:23">
      <c r="S25983" s="275"/>
      <c r="T25983" s="274"/>
      <c r="W25983" s="276"/>
    </row>
    <row r="25984" spans="19:23">
      <c r="S25984" s="275"/>
      <c r="T25984" s="274"/>
      <c r="W25984" s="276"/>
    </row>
    <row r="25985" spans="19:23">
      <c r="S25985" s="275"/>
      <c r="T25985" s="274"/>
      <c r="W25985" s="276"/>
    </row>
    <row r="25986" spans="19:23">
      <c r="S25986" s="275"/>
      <c r="T25986" s="274"/>
      <c r="W25986" s="276"/>
    </row>
    <row r="25987" spans="19:23">
      <c r="S25987" s="275"/>
      <c r="T25987" s="274"/>
      <c r="W25987" s="276"/>
    </row>
    <row r="25988" spans="19:23">
      <c r="S25988" s="275"/>
      <c r="T25988" s="274"/>
      <c r="W25988" s="276"/>
    </row>
    <row r="25989" spans="19:23">
      <c r="S25989" s="275"/>
      <c r="T25989" s="274"/>
      <c r="W25989" s="276"/>
    </row>
    <row r="25990" spans="19:23">
      <c r="S25990" s="275"/>
      <c r="T25990" s="274"/>
      <c r="W25990" s="276"/>
    </row>
    <row r="25991" spans="19:23">
      <c r="S25991" s="275"/>
      <c r="T25991" s="274"/>
      <c r="W25991" s="276"/>
    </row>
    <row r="25992" spans="19:23">
      <c r="S25992" s="275"/>
      <c r="T25992" s="274"/>
      <c r="W25992" s="276"/>
    </row>
    <row r="25993" spans="19:23">
      <c r="S25993" s="275"/>
      <c r="T25993" s="274"/>
      <c r="W25993" s="276"/>
    </row>
    <row r="25994" spans="19:23">
      <c r="S25994" s="275"/>
      <c r="T25994" s="274"/>
      <c r="W25994" s="276"/>
    </row>
    <row r="25995" spans="19:23">
      <c r="S25995" s="275"/>
      <c r="T25995" s="274"/>
      <c r="W25995" s="276"/>
    </row>
    <row r="25996" spans="19:23">
      <c r="S25996" s="275"/>
      <c r="T25996" s="274"/>
      <c r="W25996" s="276"/>
    </row>
    <row r="25997" spans="19:23">
      <c r="S25997" s="275"/>
      <c r="T25997" s="274"/>
      <c r="W25997" s="276"/>
    </row>
    <row r="25998" spans="19:23">
      <c r="S25998" s="275"/>
      <c r="T25998" s="274"/>
      <c r="W25998" s="276"/>
    </row>
    <row r="25999" spans="19:23">
      <c r="S25999" s="275"/>
      <c r="T25999" s="274"/>
      <c r="W25999" s="276"/>
    </row>
    <row r="26000" spans="19:23">
      <c r="S26000" s="275"/>
      <c r="T26000" s="274"/>
      <c r="W26000" s="276"/>
    </row>
    <row r="26001" spans="19:23">
      <c r="S26001" s="275"/>
      <c r="T26001" s="274"/>
      <c r="W26001" s="276"/>
    </row>
    <row r="26002" spans="19:23">
      <c r="S26002" s="275"/>
      <c r="T26002" s="274"/>
      <c r="W26002" s="276"/>
    </row>
    <row r="26003" spans="19:23">
      <c r="S26003" s="275"/>
      <c r="T26003" s="274"/>
      <c r="W26003" s="276"/>
    </row>
    <row r="26004" spans="19:23">
      <c r="S26004" s="275"/>
      <c r="T26004" s="274"/>
      <c r="W26004" s="276"/>
    </row>
    <row r="26005" spans="19:23">
      <c r="S26005" s="275"/>
      <c r="T26005" s="274"/>
      <c r="W26005" s="276"/>
    </row>
    <row r="26006" spans="19:23">
      <c r="S26006" s="275"/>
      <c r="T26006" s="274"/>
      <c r="W26006" s="276"/>
    </row>
    <row r="26007" spans="19:23">
      <c r="S26007" s="275"/>
      <c r="T26007" s="274"/>
      <c r="W26007" s="276"/>
    </row>
    <row r="26008" spans="19:23">
      <c r="S26008" s="275"/>
      <c r="T26008" s="274"/>
      <c r="W26008" s="276"/>
    </row>
    <row r="26009" spans="19:23">
      <c r="S26009" s="275"/>
      <c r="T26009" s="274"/>
      <c r="W26009" s="276"/>
    </row>
    <row r="26010" spans="19:23">
      <c r="S26010" s="275"/>
      <c r="T26010" s="274"/>
      <c r="W26010" s="276"/>
    </row>
    <row r="26011" spans="19:23">
      <c r="S26011" s="275"/>
      <c r="T26011" s="274"/>
      <c r="W26011" s="276"/>
    </row>
    <row r="26012" spans="19:23">
      <c r="S26012" s="275"/>
      <c r="T26012" s="274"/>
      <c r="W26012" s="276"/>
    </row>
    <row r="26013" spans="19:23">
      <c r="S26013" s="275"/>
      <c r="T26013" s="274"/>
      <c r="W26013" s="276"/>
    </row>
    <row r="26014" spans="19:23">
      <c r="S26014" s="275"/>
      <c r="T26014" s="274"/>
      <c r="W26014" s="276"/>
    </row>
    <row r="26015" spans="19:23">
      <c r="S26015" s="275"/>
      <c r="T26015" s="274"/>
      <c r="W26015" s="276"/>
    </row>
    <row r="26016" spans="19:23">
      <c r="S26016" s="275"/>
      <c r="T26016" s="274"/>
      <c r="W26016" s="276"/>
    </row>
    <row r="26017" spans="19:23">
      <c r="S26017" s="275"/>
      <c r="T26017" s="274"/>
      <c r="W26017" s="276"/>
    </row>
    <row r="26018" spans="19:23">
      <c r="S26018" s="275"/>
      <c r="T26018" s="274"/>
      <c r="W26018" s="276"/>
    </row>
    <row r="26019" spans="19:23">
      <c r="S26019" s="275"/>
      <c r="T26019" s="274"/>
      <c r="W26019" s="276"/>
    </row>
    <row r="26020" spans="19:23">
      <c r="S26020" s="275"/>
      <c r="T26020" s="274"/>
      <c r="W26020" s="276"/>
    </row>
    <row r="26021" spans="19:23">
      <c r="S26021" s="275"/>
      <c r="T26021" s="274"/>
      <c r="W26021" s="276"/>
    </row>
    <row r="26022" spans="19:23">
      <c r="S26022" s="275"/>
      <c r="T26022" s="274"/>
      <c r="W26022" s="276"/>
    </row>
    <row r="26023" spans="19:23">
      <c r="S26023" s="275"/>
      <c r="T26023" s="274"/>
      <c r="W26023" s="276"/>
    </row>
    <row r="26024" spans="19:23">
      <c r="S26024" s="275"/>
      <c r="T26024" s="274"/>
      <c r="W26024" s="276"/>
    </row>
    <row r="26025" spans="19:23">
      <c r="S26025" s="275"/>
      <c r="T26025" s="274"/>
      <c r="W26025" s="276"/>
    </row>
    <row r="26026" spans="19:23">
      <c r="S26026" s="275"/>
      <c r="T26026" s="274"/>
      <c r="W26026" s="276"/>
    </row>
    <row r="26027" spans="19:23">
      <c r="S26027" s="275"/>
      <c r="T26027" s="274"/>
      <c r="W26027" s="276"/>
    </row>
    <row r="26028" spans="19:23">
      <c r="S26028" s="275"/>
      <c r="T26028" s="274"/>
      <c r="W26028" s="276"/>
    </row>
    <row r="26029" spans="19:23">
      <c r="S26029" s="275"/>
      <c r="T26029" s="274"/>
      <c r="W26029" s="276"/>
    </row>
    <row r="26030" spans="19:23">
      <c r="S26030" s="275"/>
      <c r="T26030" s="274"/>
      <c r="W26030" s="276"/>
    </row>
    <row r="26031" spans="19:23">
      <c r="S26031" s="275"/>
      <c r="T26031" s="274"/>
      <c r="W26031" s="276"/>
    </row>
    <row r="26032" spans="19:23">
      <c r="S26032" s="275"/>
      <c r="T26032" s="274"/>
      <c r="W26032" s="276"/>
    </row>
    <row r="26033" spans="19:23">
      <c r="S26033" s="275"/>
      <c r="T26033" s="274"/>
      <c r="W26033" s="276"/>
    </row>
    <row r="26034" spans="19:23">
      <c r="S26034" s="275"/>
      <c r="T26034" s="274"/>
      <c r="W26034" s="276"/>
    </row>
    <row r="26035" spans="19:23">
      <c r="S26035" s="275"/>
      <c r="T26035" s="274"/>
      <c r="W26035" s="276"/>
    </row>
    <row r="26036" spans="19:23">
      <c r="S26036" s="275"/>
      <c r="T26036" s="274"/>
      <c r="W26036" s="276"/>
    </row>
    <row r="26037" spans="19:23">
      <c r="S26037" s="275"/>
      <c r="T26037" s="274"/>
      <c r="W26037" s="276"/>
    </row>
    <row r="26038" spans="19:23">
      <c r="S26038" s="275"/>
      <c r="T26038" s="274"/>
      <c r="W26038" s="276"/>
    </row>
    <row r="26039" spans="19:23">
      <c r="S26039" s="275"/>
      <c r="T26039" s="274"/>
      <c r="W26039" s="276"/>
    </row>
    <row r="26040" spans="19:23">
      <c r="S26040" s="275"/>
      <c r="T26040" s="274"/>
      <c r="W26040" s="276"/>
    </row>
    <row r="26041" spans="19:23">
      <c r="S26041" s="275"/>
      <c r="T26041" s="274"/>
      <c r="W26041" s="276"/>
    </row>
    <row r="26042" spans="19:23">
      <c r="S26042" s="275"/>
      <c r="T26042" s="274"/>
      <c r="W26042" s="276"/>
    </row>
    <row r="26043" spans="19:23">
      <c r="S26043" s="275"/>
      <c r="T26043" s="274"/>
      <c r="W26043" s="276"/>
    </row>
    <row r="26044" spans="19:23">
      <c r="S26044" s="275"/>
      <c r="T26044" s="274"/>
      <c r="W26044" s="276"/>
    </row>
    <row r="26045" spans="19:23">
      <c r="S26045" s="275"/>
      <c r="T26045" s="274"/>
      <c r="W26045" s="276"/>
    </row>
    <row r="26046" spans="19:23">
      <c r="S26046" s="275"/>
      <c r="T26046" s="274"/>
      <c r="W26046" s="276"/>
    </row>
    <row r="26047" spans="19:23">
      <c r="S26047" s="275"/>
      <c r="T26047" s="274"/>
      <c r="W26047" s="276"/>
    </row>
    <row r="26048" spans="19:23">
      <c r="S26048" s="275"/>
      <c r="T26048" s="274"/>
      <c r="W26048" s="276"/>
    </row>
    <row r="26049" spans="19:23">
      <c r="S26049" s="275"/>
      <c r="T26049" s="274"/>
      <c r="W26049" s="276"/>
    </row>
    <row r="26050" spans="19:23">
      <c r="S26050" s="275"/>
      <c r="T26050" s="274"/>
      <c r="W26050" s="276"/>
    </row>
    <row r="26051" spans="19:23">
      <c r="S26051" s="275"/>
      <c r="T26051" s="274"/>
      <c r="W26051" s="276"/>
    </row>
    <row r="26052" spans="19:23">
      <c r="S26052" s="275"/>
      <c r="T26052" s="274"/>
      <c r="W26052" s="276"/>
    </row>
    <row r="26053" spans="19:23">
      <c r="S26053" s="275"/>
      <c r="T26053" s="274"/>
      <c r="W26053" s="276"/>
    </row>
    <row r="26054" spans="19:23">
      <c r="S26054" s="275"/>
      <c r="T26054" s="274"/>
      <c r="W26054" s="276"/>
    </row>
    <row r="26055" spans="19:23">
      <c r="S26055" s="275"/>
      <c r="T26055" s="274"/>
      <c r="W26055" s="276"/>
    </row>
    <row r="26056" spans="19:23">
      <c r="S26056" s="275"/>
      <c r="T26056" s="274"/>
      <c r="W26056" s="276"/>
    </row>
    <row r="26057" spans="19:23">
      <c r="S26057" s="275"/>
      <c r="T26057" s="274"/>
      <c r="W26057" s="276"/>
    </row>
    <row r="26058" spans="19:23">
      <c r="S26058" s="275"/>
      <c r="T26058" s="274"/>
      <c r="W26058" s="276"/>
    </row>
    <row r="26059" spans="19:23">
      <c r="S26059" s="275"/>
      <c r="T26059" s="274"/>
      <c r="W26059" s="276"/>
    </row>
    <row r="26060" spans="19:23">
      <c r="S26060" s="275"/>
      <c r="T26060" s="274"/>
      <c r="W26060" s="276"/>
    </row>
    <row r="26061" spans="19:23">
      <c r="S26061" s="275"/>
      <c r="T26061" s="274"/>
      <c r="W26061" s="276"/>
    </row>
    <row r="26062" spans="19:23">
      <c r="S26062" s="275"/>
      <c r="T26062" s="274"/>
      <c r="W26062" s="276"/>
    </row>
    <row r="26063" spans="19:23">
      <c r="S26063" s="275"/>
      <c r="T26063" s="274"/>
      <c r="W26063" s="276"/>
    </row>
    <row r="26064" spans="19:23">
      <c r="S26064" s="275"/>
      <c r="T26064" s="274"/>
      <c r="W26064" s="276"/>
    </row>
    <row r="26065" spans="19:23">
      <c r="S26065" s="275"/>
      <c r="T26065" s="274"/>
      <c r="W26065" s="276"/>
    </row>
    <row r="26066" spans="19:23">
      <c r="S26066" s="275"/>
      <c r="T26066" s="274"/>
      <c r="W26066" s="276"/>
    </row>
    <row r="26067" spans="19:23">
      <c r="S26067" s="275"/>
      <c r="T26067" s="274"/>
      <c r="W26067" s="276"/>
    </row>
    <row r="26068" spans="19:23">
      <c r="S26068" s="275"/>
      <c r="T26068" s="274"/>
      <c r="W26068" s="276"/>
    </row>
    <row r="26069" spans="19:23">
      <c r="S26069" s="275"/>
      <c r="T26069" s="274"/>
      <c r="W26069" s="276"/>
    </row>
    <row r="26070" spans="19:23">
      <c r="S26070" s="275"/>
      <c r="T26070" s="274"/>
      <c r="W26070" s="276"/>
    </row>
    <row r="26071" spans="19:23">
      <c r="S26071" s="275"/>
      <c r="T26071" s="274"/>
      <c r="W26071" s="276"/>
    </row>
    <row r="26072" spans="19:23">
      <c r="S26072" s="275"/>
      <c r="T26072" s="274"/>
      <c r="W26072" s="276"/>
    </row>
    <row r="26073" spans="19:23">
      <c r="S26073" s="275"/>
      <c r="T26073" s="274"/>
      <c r="W26073" s="276"/>
    </row>
    <row r="26074" spans="19:23">
      <c r="S26074" s="275"/>
      <c r="T26074" s="274"/>
      <c r="W26074" s="276"/>
    </row>
    <row r="26075" spans="19:23">
      <c r="S26075" s="275"/>
      <c r="T26075" s="274"/>
      <c r="W26075" s="276"/>
    </row>
    <row r="26076" spans="19:23">
      <c r="S26076" s="275"/>
      <c r="T26076" s="274"/>
      <c r="W26076" s="276"/>
    </row>
    <row r="26077" spans="19:23">
      <c r="S26077" s="275"/>
      <c r="T26077" s="274"/>
      <c r="W26077" s="276"/>
    </row>
    <row r="26078" spans="19:23">
      <c r="S26078" s="275"/>
      <c r="T26078" s="274"/>
      <c r="W26078" s="276"/>
    </row>
    <row r="26079" spans="19:23">
      <c r="S26079" s="275"/>
      <c r="T26079" s="274"/>
      <c r="W26079" s="276"/>
    </row>
    <row r="26080" spans="19:23">
      <c r="S26080" s="275"/>
      <c r="T26080" s="274"/>
      <c r="W26080" s="276"/>
    </row>
    <row r="26081" spans="19:23">
      <c r="S26081" s="275"/>
      <c r="T26081" s="274"/>
      <c r="W26081" s="276"/>
    </row>
    <row r="26082" spans="19:23">
      <c r="S26082" s="275"/>
      <c r="T26082" s="274"/>
      <c r="W26082" s="276"/>
    </row>
    <row r="26083" spans="19:23">
      <c r="S26083" s="275"/>
      <c r="T26083" s="274"/>
      <c r="W26083" s="276"/>
    </row>
    <row r="26084" spans="19:23">
      <c r="S26084" s="275"/>
      <c r="T26084" s="274"/>
      <c r="W26084" s="276"/>
    </row>
    <row r="26085" spans="19:23">
      <c r="S26085" s="275"/>
      <c r="T26085" s="274"/>
      <c r="W26085" s="276"/>
    </row>
    <row r="26086" spans="19:23">
      <c r="S26086" s="275"/>
      <c r="T26086" s="274"/>
      <c r="W26086" s="276"/>
    </row>
    <row r="26087" spans="19:23">
      <c r="S26087" s="275"/>
      <c r="T26087" s="274"/>
      <c r="W26087" s="276"/>
    </row>
    <row r="26088" spans="19:23">
      <c r="S26088" s="275"/>
      <c r="T26088" s="274"/>
      <c r="W26088" s="276"/>
    </row>
    <row r="26089" spans="19:23">
      <c r="S26089" s="275"/>
      <c r="T26089" s="274"/>
      <c r="W26089" s="276"/>
    </row>
    <row r="26090" spans="19:23">
      <c r="S26090" s="275"/>
      <c r="T26090" s="274"/>
      <c r="W26090" s="276"/>
    </row>
    <row r="26091" spans="19:23">
      <c r="S26091" s="275"/>
      <c r="T26091" s="274"/>
      <c r="W26091" s="276"/>
    </row>
    <row r="26092" spans="19:23">
      <c r="S26092" s="275"/>
      <c r="T26092" s="274"/>
      <c r="W26092" s="276"/>
    </row>
    <row r="26093" spans="19:23">
      <c r="S26093" s="275"/>
      <c r="T26093" s="274"/>
      <c r="W26093" s="276"/>
    </row>
    <row r="26094" spans="19:23">
      <c r="S26094" s="275"/>
      <c r="T26094" s="274"/>
      <c r="W26094" s="276"/>
    </row>
    <row r="26095" spans="19:23">
      <c r="S26095" s="275"/>
      <c r="T26095" s="274"/>
      <c r="W26095" s="276"/>
    </row>
    <row r="26096" spans="19:23">
      <c r="S26096" s="275"/>
      <c r="T26096" s="274"/>
      <c r="W26096" s="276"/>
    </row>
    <row r="26097" spans="19:23">
      <c r="S26097" s="275"/>
      <c r="T26097" s="274"/>
      <c r="W26097" s="276"/>
    </row>
    <row r="26098" spans="19:23">
      <c r="S26098" s="275"/>
      <c r="T26098" s="274"/>
      <c r="W26098" s="276"/>
    </row>
    <row r="26099" spans="19:23">
      <c r="S26099" s="275"/>
      <c r="T26099" s="274"/>
      <c r="W26099" s="276"/>
    </row>
    <row r="26100" spans="19:23">
      <c r="S26100" s="275"/>
      <c r="T26100" s="274"/>
      <c r="W26100" s="276"/>
    </row>
    <row r="26101" spans="19:23">
      <c r="S26101" s="275"/>
      <c r="T26101" s="274"/>
      <c r="W26101" s="276"/>
    </row>
    <row r="26102" spans="19:23">
      <c r="S26102" s="275"/>
      <c r="T26102" s="274"/>
      <c r="W26102" s="276"/>
    </row>
    <row r="26103" spans="19:23">
      <c r="S26103" s="275"/>
      <c r="T26103" s="274"/>
      <c r="W26103" s="276"/>
    </row>
    <row r="26104" spans="19:23">
      <c r="S26104" s="275"/>
      <c r="T26104" s="274"/>
      <c r="W26104" s="276"/>
    </row>
    <row r="26105" spans="19:23">
      <c r="S26105" s="275"/>
      <c r="T26105" s="274"/>
      <c r="W26105" s="276"/>
    </row>
    <row r="26106" spans="19:23">
      <c r="S26106" s="275"/>
      <c r="T26106" s="274"/>
      <c r="W26106" s="276"/>
    </row>
    <row r="26107" spans="19:23">
      <c r="S26107" s="275"/>
      <c r="T26107" s="274"/>
      <c r="W26107" s="276"/>
    </row>
    <row r="26108" spans="19:23">
      <c r="S26108" s="275"/>
      <c r="T26108" s="274"/>
      <c r="W26108" s="276"/>
    </row>
    <row r="26109" spans="19:23">
      <c r="S26109" s="275"/>
      <c r="T26109" s="274"/>
      <c r="W26109" s="276"/>
    </row>
    <row r="26110" spans="19:23">
      <c r="S26110" s="275"/>
      <c r="T26110" s="274"/>
      <c r="W26110" s="276"/>
    </row>
    <row r="26111" spans="19:23">
      <c r="S26111" s="275"/>
      <c r="T26111" s="274"/>
      <c r="W26111" s="276"/>
    </row>
    <row r="26112" spans="19:23">
      <c r="S26112" s="275"/>
      <c r="T26112" s="274"/>
      <c r="W26112" s="276"/>
    </row>
    <row r="26113" spans="19:23">
      <c r="S26113" s="275"/>
      <c r="T26113" s="274"/>
      <c r="W26113" s="276"/>
    </row>
    <row r="26114" spans="19:23">
      <c r="S26114" s="275"/>
      <c r="T26114" s="274"/>
      <c r="W26114" s="276"/>
    </row>
    <row r="26115" spans="19:23">
      <c r="S26115" s="275"/>
      <c r="T26115" s="274"/>
      <c r="W26115" s="276"/>
    </row>
    <row r="26116" spans="19:23">
      <c r="S26116" s="275"/>
      <c r="T26116" s="274"/>
      <c r="W26116" s="276"/>
    </row>
    <row r="26117" spans="19:23">
      <c r="S26117" s="275"/>
      <c r="T26117" s="274"/>
      <c r="W26117" s="276"/>
    </row>
    <row r="26118" spans="19:23">
      <c r="S26118" s="275"/>
      <c r="T26118" s="274"/>
      <c r="W26118" s="276"/>
    </row>
    <row r="26119" spans="19:23">
      <c r="S26119" s="275"/>
      <c r="T26119" s="274"/>
      <c r="W26119" s="276"/>
    </row>
    <row r="26120" spans="19:23">
      <c r="S26120" s="275"/>
      <c r="T26120" s="274"/>
      <c r="W26120" s="276"/>
    </row>
    <row r="26121" spans="19:23">
      <c r="S26121" s="275"/>
      <c r="T26121" s="274"/>
      <c r="W26121" s="276"/>
    </row>
    <row r="26122" spans="19:23">
      <c r="S26122" s="275"/>
      <c r="T26122" s="274"/>
      <c r="W26122" s="276"/>
    </row>
    <row r="26123" spans="19:23">
      <c r="S26123" s="275"/>
      <c r="T26123" s="274"/>
      <c r="W26123" s="276"/>
    </row>
    <row r="26124" spans="19:23">
      <c r="S26124" s="275"/>
      <c r="T26124" s="274"/>
      <c r="W26124" s="276"/>
    </row>
    <row r="26125" spans="19:23">
      <c r="S26125" s="275"/>
      <c r="T26125" s="274"/>
      <c r="W26125" s="276"/>
    </row>
    <row r="26126" spans="19:23">
      <c r="S26126" s="275"/>
      <c r="T26126" s="274"/>
      <c r="W26126" s="276"/>
    </row>
    <row r="26127" spans="19:23">
      <c r="S26127" s="275"/>
      <c r="T26127" s="274"/>
      <c r="W26127" s="276"/>
    </row>
    <row r="26128" spans="19:23">
      <c r="S26128" s="275"/>
      <c r="T26128" s="274"/>
      <c r="W26128" s="276"/>
    </row>
    <row r="26129" spans="19:23">
      <c r="S26129" s="275"/>
      <c r="T26129" s="274"/>
      <c r="W26129" s="276"/>
    </row>
    <row r="26130" spans="19:23">
      <c r="S26130" s="275"/>
      <c r="T26130" s="274"/>
      <c r="W26130" s="276"/>
    </row>
    <row r="26131" spans="19:23">
      <c r="S26131" s="275"/>
      <c r="T26131" s="274"/>
      <c r="W26131" s="276"/>
    </row>
    <row r="26132" spans="19:23">
      <c r="S26132" s="275"/>
      <c r="T26132" s="274"/>
      <c r="W26132" s="276"/>
    </row>
    <row r="26133" spans="19:23">
      <c r="S26133" s="275"/>
      <c r="T26133" s="274"/>
      <c r="W26133" s="276"/>
    </row>
    <row r="26134" spans="19:23">
      <c r="S26134" s="275"/>
      <c r="T26134" s="274"/>
      <c r="W26134" s="276"/>
    </row>
    <row r="26135" spans="19:23">
      <c r="S26135" s="275"/>
      <c r="T26135" s="274"/>
      <c r="W26135" s="276"/>
    </row>
    <row r="26136" spans="19:23">
      <c r="S26136" s="275"/>
      <c r="T26136" s="274"/>
      <c r="W26136" s="276"/>
    </row>
    <row r="26137" spans="19:23">
      <c r="S26137" s="275"/>
      <c r="T26137" s="274"/>
      <c r="W26137" s="276"/>
    </row>
    <row r="26138" spans="19:23">
      <c r="S26138" s="275"/>
      <c r="T26138" s="274"/>
      <c r="W26138" s="276"/>
    </row>
    <row r="26139" spans="19:23">
      <c r="S26139" s="275"/>
      <c r="T26139" s="274"/>
      <c r="W26139" s="276"/>
    </row>
    <row r="26140" spans="19:23">
      <c r="S26140" s="275"/>
      <c r="T26140" s="274"/>
      <c r="W26140" s="276"/>
    </row>
    <row r="26141" spans="19:23">
      <c r="S26141" s="275"/>
      <c r="T26141" s="274"/>
      <c r="W26141" s="276"/>
    </row>
    <row r="26142" spans="19:23">
      <c r="S26142" s="275"/>
      <c r="T26142" s="274"/>
      <c r="W26142" s="276"/>
    </row>
    <row r="26143" spans="19:23">
      <c r="S26143" s="275"/>
      <c r="T26143" s="274"/>
      <c r="W26143" s="276"/>
    </row>
    <row r="26144" spans="19:23">
      <c r="S26144" s="275"/>
      <c r="T26144" s="274"/>
      <c r="W26144" s="276"/>
    </row>
    <row r="26145" spans="19:23">
      <c r="S26145" s="275"/>
      <c r="T26145" s="274"/>
      <c r="W26145" s="276"/>
    </row>
    <row r="26146" spans="19:23">
      <c r="S26146" s="275"/>
      <c r="T26146" s="274"/>
      <c r="W26146" s="276"/>
    </row>
    <row r="26147" spans="19:23">
      <c r="S26147" s="275"/>
      <c r="T26147" s="274"/>
      <c r="W26147" s="276"/>
    </row>
    <row r="26148" spans="19:23">
      <c r="S26148" s="275"/>
      <c r="T26148" s="274"/>
      <c r="W26148" s="276"/>
    </row>
    <row r="26149" spans="19:23">
      <c r="S26149" s="275"/>
      <c r="T26149" s="274"/>
      <c r="W26149" s="276"/>
    </row>
    <row r="26150" spans="19:23">
      <c r="S26150" s="275"/>
      <c r="T26150" s="274"/>
      <c r="W26150" s="276"/>
    </row>
    <row r="26151" spans="19:23">
      <c r="S26151" s="275"/>
      <c r="T26151" s="274"/>
      <c r="W26151" s="276"/>
    </row>
    <row r="26152" spans="19:23">
      <c r="S26152" s="275"/>
      <c r="T26152" s="274"/>
      <c r="W26152" s="276"/>
    </row>
    <row r="26153" spans="19:23">
      <c r="S26153" s="275"/>
      <c r="T26153" s="274"/>
      <c r="W26153" s="276"/>
    </row>
    <row r="26154" spans="19:23">
      <c r="S26154" s="275"/>
      <c r="T26154" s="274"/>
      <c r="W26154" s="276"/>
    </row>
    <row r="26155" spans="19:23">
      <c r="S26155" s="275"/>
      <c r="T26155" s="274"/>
      <c r="W26155" s="276"/>
    </row>
    <row r="26156" spans="19:23">
      <c r="S26156" s="275"/>
      <c r="T26156" s="274"/>
      <c r="W26156" s="276"/>
    </row>
    <row r="26157" spans="19:23">
      <c r="S26157" s="275"/>
      <c r="T26157" s="274"/>
      <c r="W26157" s="276"/>
    </row>
    <row r="26158" spans="19:23">
      <c r="S26158" s="275"/>
      <c r="T26158" s="274"/>
      <c r="W26158" s="276"/>
    </row>
    <row r="26159" spans="19:23">
      <c r="S26159" s="275"/>
      <c r="T26159" s="274"/>
      <c r="W26159" s="276"/>
    </row>
    <row r="26160" spans="19:23">
      <c r="S26160" s="275"/>
      <c r="T26160" s="274"/>
      <c r="W26160" s="276"/>
    </row>
    <row r="26161" spans="19:23">
      <c r="S26161" s="275"/>
      <c r="T26161" s="274"/>
      <c r="W26161" s="276"/>
    </row>
    <row r="26162" spans="19:23">
      <c r="S26162" s="275"/>
      <c r="T26162" s="274"/>
      <c r="W26162" s="276"/>
    </row>
    <row r="26163" spans="19:23">
      <c r="S26163" s="275"/>
      <c r="T26163" s="274"/>
      <c r="W26163" s="276"/>
    </row>
    <row r="26164" spans="19:23">
      <c r="S26164" s="275"/>
      <c r="T26164" s="274"/>
      <c r="W26164" s="276"/>
    </row>
    <row r="26165" spans="19:23">
      <c r="S26165" s="275"/>
      <c r="T26165" s="274"/>
      <c r="W26165" s="276"/>
    </row>
    <row r="26166" spans="19:23">
      <c r="S26166" s="275"/>
      <c r="T26166" s="274"/>
      <c r="W26166" s="276"/>
    </row>
    <row r="26167" spans="19:23">
      <c r="S26167" s="275"/>
      <c r="T26167" s="274"/>
      <c r="W26167" s="276"/>
    </row>
    <row r="26168" spans="19:23">
      <c r="S26168" s="275"/>
      <c r="T26168" s="274"/>
      <c r="W26168" s="276"/>
    </row>
    <row r="26169" spans="19:23">
      <c r="S26169" s="275"/>
      <c r="T26169" s="274"/>
      <c r="W26169" s="276"/>
    </row>
    <row r="26170" spans="19:23">
      <c r="S26170" s="275"/>
      <c r="T26170" s="274"/>
      <c r="W26170" s="276"/>
    </row>
    <row r="26171" spans="19:23">
      <c r="S26171" s="275"/>
      <c r="T26171" s="274"/>
      <c r="W26171" s="276"/>
    </row>
    <row r="26172" spans="19:23">
      <c r="S26172" s="275"/>
      <c r="T26172" s="274"/>
      <c r="W26172" s="276"/>
    </row>
    <row r="26173" spans="19:23">
      <c r="S26173" s="275"/>
      <c r="T26173" s="274"/>
      <c r="W26173" s="276"/>
    </row>
    <row r="26174" spans="19:23">
      <c r="S26174" s="275"/>
      <c r="T26174" s="274"/>
      <c r="W26174" s="276"/>
    </row>
    <row r="26175" spans="19:23">
      <c r="S26175" s="275"/>
      <c r="T26175" s="274"/>
      <c r="W26175" s="276"/>
    </row>
    <row r="26176" spans="19:23">
      <c r="S26176" s="275"/>
      <c r="T26176" s="274"/>
      <c r="W26176" s="276"/>
    </row>
    <row r="26177" spans="19:23">
      <c r="S26177" s="275"/>
      <c r="T26177" s="274"/>
      <c r="W26177" s="276"/>
    </row>
    <row r="26178" spans="19:23">
      <c r="S26178" s="275"/>
      <c r="T26178" s="274"/>
      <c r="W26178" s="276"/>
    </row>
    <row r="26179" spans="19:23">
      <c r="S26179" s="275"/>
      <c r="T26179" s="274"/>
      <c r="W26179" s="276"/>
    </row>
    <row r="26180" spans="19:23">
      <c r="S26180" s="275"/>
      <c r="T26180" s="274"/>
      <c r="W26180" s="276"/>
    </row>
    <row r="26181" spans="19:23">
      <c r="S26181" s="275"/>
      <c r="T26181" s="274"/>
      <c r="W26181" s="276"/>
    </row>
    <row r="26182" spans="19:23">
      <c r="S26182" s="275"/>
      <c r="T26182" s="274"/>
      <c r="W26182" s="276"/>
    </row>
    <row r="26183" spans="19:23">
      <c r="S26183" s="275"/>
      <c r="T26183" s="274"/>
      <c r="W26183" s="276"/>
    </row>
    <row r="26184" spans="19:23">
      <c r="S26184" s="275"/>
      <c r="T26184" s="274"/>
      <c r="W26184" s="276"/>
    </row>
    <row r="26185" spans="19:23">
      <c r="S26185" s="275"/>
      <c r="T26185" s="274"/>
      <c r="W26185" s="276"/>
    </row>
    <row r="26186" spans="19:23">
      <c r="S26186" s="275"/>
      <c r="T26186" s="274"/>
      <c r="W26186" s="276"/>
    </row>
    <row r="26187" spans="19:23">
      <c r="S26187" s="275"/>
      <c r="T26187" s="274"/>
      <c r="W26187" s="276"/>
    </row>
    <row r="26188" spans="19:23">
      <c r="S26188" s="275"/>
      <c r="T26188" s="274"/>
      <c r="W26188" s="276"/>
    </row>
    <row r="26189" spans="19:23">
      <c r="S26189" s="275"/>
      <c r="T26189" s="274"/>
      <c r="W26189" s="276"/>
    </row>
    <row r="26190" spans="19:23">
      <c r="S26190" s="275"/>
      <c r="T26190" s="274"/>
      <c r="W26190" s="276"/>
    </row>
    <row r="26191" spans="19:23">
      <c r="S26191" s="275"/>
      <c r="T26191" s="274"/>
      <c r="W26191" s="276"/>
    </row>
    <row r="26192" spans="19:23">
      <c r="S26192" s="275"/>
      <c r="T26192" s="274"/>
      <c r="W26192" s="276"/>
    </row>
    <row r="26193" spans="19:23">
      <c r="S26193" s="275"/>
      <c r="T26193" s="274"/>
      <c r="W26193" s="276"/>
    </row>
    <row r="26194" spans="19:23">
      <c r="S26194" s="275"/>
      <c r="T26194" s="274"/>
      <c r="W26194" s="276"/>
    </row>
    <row r="26195" spans="19:23">
      <c r="S26195" s="275"/>
      <c r="T26195" s="274"/>
      <c r="W26195" s="276"/>
    </row>
    <row r="26196" spans="19:23">
      <c r="S26196" s="275"/>
      <c r="T26196" s="274"/>
      <c r="W26196" s="276"/>
    </row>
    <row r="26197" spans="19:23">
      <c r="S26197" s="275"/>
      <c r="T26197" s="274"/>
      <c r="W26197" s="276"/>
    </row>
    <row r="26198" spans="19:23">
      <c r="S26198" s="275"/>
      <c r="T26198" s="274"/>
      <c r="W26198" s="276"/>
    </row>
    <row r="26199" spans="19:23">
      <c r="S26199" s="275"/>
      <c r="T26199" s="274"/>
      <c r="W26199" s="276"/>
    </row>
    <row r="26200" spans="19:23">
      <c r="S26200" s="275"/>
      <c r="T26200" s="274"/>
      <c r="W26200" s="276"/>
    </row>
    <row r="26201" spans="19:23">
      <c r="S26201" s="275"/>
      <c r="T26201" s="274"/>
      <c r="W26201" s="276"/>
    </row>
    <row r="26202" spans="19:23">
      <c r="S26202" s="275"/>
      <c r="T26202" s="274"/>
      <c r="W26202" s="276"/>
    </row>
    <row r="26203" spans="19:23">
      <c r="S26203" s="275"/>
      <c r="T26203" s="274"/>
      <c r="W26203" s="276"/>
    </row>
    <row r="26204" spans="19:23">
      <c r="S26204" s="275"/>
      <c r="T26204" s="274"/>
      <c r="W26204" s="276"/>
    </row>
    <row r="26205" spans="19:23">
      <c r="S26205" s="275"/>
      <c r="T26205" s="274"/>
      <c r="W26205" s="276"/>
    </row>
    <row r="26206" spans="19:23">
      <c r="S26206" s="275"/>
      <c r="T26206" s="274"/>
      <c r="W26206" s="276"/>
    </row>
    <row r="26207" spans="19:23">
      <c r="S26207" s="275"/>
      <c r="T26207" s="274"/>
      <c r="W26207" s="276"/>
    </row>
    <row r="26208" spans="19:23">
      <c r="S26208" s="275"/>
      <c r="T26208" s="274"/>
      <c r="W26208" s="276"/>
    </row>
    <row r="26209" spans="19:23">
      <c r="S26209" s="275"/>
      <c r="T26209" s="274"/>
      <c r="W26209" s="276"/>
    </row>
    <row r="26210" spans="19:23">
      <c r="S26210" s="275"/>
      <c r="T26210" s="274"/>
      <c r="W26210" s="276"/>
    </row>
    <row r="26211" spans="19:23">
      <c r="S26211" s="275"/>
      <c r="T26211" s="274"/>
      <c r="W26211" s="276"/>
    </row>
    <row r="26212" spans="19:23">
      <c r="S26212" s="275"/>
      <c r="T26212" s="274"/>
      <c r="W26212" s="276"/>
    </row>
    <row r="26213" spans="19:23">
      <c r="S26213" s="275"/>
      <c r="T26213" s="274"/>
      <c r="W26213" s="276"/>
    </row>
    <row r="26214" spans="19:23">
      <c r="S26214" s="275"/>
      <c r="T26214" s="274"/>
      <c r="W26214" s="276"/>
    </row>
    <row r="26215" spans="19:23">
      <c r="S26215" s="275"/>
      <c r="T26215" s="274"/>
      <c r="W26215" s="276"/>
    </row>
    <row r="26216" spans="19:23">
      <c r="S26216" s="275"/>
      <c r="T26216" s="274"/>
      <c r="W26216" s="276"/>
    </row>
    <row r="26217" spans="19:23">
      <c r="S26217" s="275"/>
      <c r="T26217" s="274"/>
      <c r="W26217" s="276"/>
    </row>
    <row r="26218" spans="19:23">
      <c r="S26218" s="275"/>
      <c r="T26218" s="274"/>
      <c r="W26218" s="276"/>
    </row>
    <row r="26219" spans="19:23">
      <c r="S26219" s="275"/>
      <c r="T26219" s="274"/>
      <c r="W26219" s="276"/>
    </row>
    <row r="26220" spans="19:23">
      <c r="S26220" s="275"/>
      <c r="T26220" s="274"/>
      <c r="W26220" s="276"/>
    </row>
    <row r="26221" spans="19:23">
      <c r="S26221" s="275"/>
      <c r="T26221" s="274"/>
      <c r="W26221" s="276"/>
    </row>
    <row r="26222" spans="19:23">
      <c r="S26222" s="275"/>
      <c r="T26222" s="274"/>
      <c r="W26222" s="276"/>
    </row>
    <row r="26223" spans="19:23">
      <c r="S26223" s="275"/>
      <c r="T26223" s="274"/>
      <c r="W26223" s="276"/>
    </row>
    <row r="26224" spans="19:23">
      <c r="S26224" s="275"/>
      <c r="T26224" s="274"/>
      <c r="W26224" s="276"/>
    </row>
    <row r="26225" spans="19:23">
      <c r="S26225" s="275"/>
      <c r="T26225" s="274"/>
      <c r="W26225" s="276"/>
    </row>
    <row r="26226" spans="19:23">
      <c r="S26226" s="275"/>
      <c r="T26226" s="274"/>
      <c r="W26226" s="276"/>
    </row>
    <row r="26227" spans="19:23">
      <c r="S26227" s="275"/>
      <c r="T26227" s="274"/>
      <c r="W26227" s="276"/>
    </row>
    <row r="26228" spans="19:23">
      <c r="S26228" s="275"/>
      <c r="T26228" s="274"/>
      <c r="W26228" s="276"/>
    </row>
    <row r="26229" spans="19:23">
      <c r="S26229" s="275"/>
      <c r="T26229" s="274"/>
      <c r="W26229" s="276"/>
    </row>
    <row r="26230" spans="19:23">
      <c r="S26230" s="275"/>
      <c r="T26230" s="274"/>
      <c r="W26230" s="276"/>
    </row>
    <row r="26231" spans="19:23">
      <c r="S26231" s="275"/>
      <c r="T26231" s="274"/>
      <c r="W26231" s="276"/>
    </row>
    <row r="26232" spans="19:23">
      <c r="S26232" s="275"/>
      <c r="T26232" s="274"/>
      <c r="W26232" s="276"/>
    </row>
    <row r="26233" spans="19:23">
      <c r="S26233" s="275"/>
      <c r="T26233" s="274"/>
      <c r="W26233" s="276"/>
    </row>
    <row r="26234" spans="19:23">
      <c r="S26234" s="275"/>
      <c r="T26234" s="274"/>
      <c r="W26234" s="276"/>
    </row>
    <row r="26235" spans="19:23">
      <c r="S26235" s="275"/>
      <c r="T26235" s="274"/>
      <c r="W26235" s="276"/>
    </row>
    <row r="26236" spans="19:23">
      <c r="S26236" s="275"/>
      <c r="T26236" s="274"/>
      <c r="W26236" s="276"/>
    </row>
    <row r="26237" spans="19:23">
      <c r="S26237" s="275"/>
      <c r="T26237" s="274"/>
      <c r="W26237" s="276"/>
    </row>
    <row r="26238" spans="19:23">
      <c r="S26238" s="275"/>
      <c r="T26238" s="274"/>
      <c r="W26238" s="276"/>
    </row>
    <row r="26239" spans="19:23">
      <c r="S26239" s="275"/>
      <c r="T26239" s="274"/>
      <c r="W26239" s="276"/>
    </row>
    <row r="26240" spans="19:23">
      <c r="S26240" s="275"/>
      <c r="T26240" s="274"/>
      <c r="W26240" s="276"/>
    </row>
    <row r="26241" spans="19:23">
      <c r="S26241" s="275"/>
      <c r="T26241" s="274"/>
      <c r="W26241" s="276"/>
    </row>
    <row r="26242" spans="19:23">
      <c r="S26242" s="275"/>
      <c r="T26242" s="274"/>
      <c r="W26242" s="276"/>
    </row>
    <row r="26243" spans="19:23">
      <c r="S26243" s="275"/>
      <c r="T26243" s="274"/>
      <c r="W26243" s="276"/>
    </row>
    <row r="26244" spans="19:23">
      <c r="S26244" s="275"/>
      <c r="T26244" s="274"/>
      <c r="W26244" s="276"/>
    </row>
    <row r="26245" spans="19:23">
      <c r="S26245" s="275"/>
      <c r="T26245" s="274"/>
      <c r="W26245" s="276"/>
    </row>
    <row r="26246" spans="19:23">
      <c r="S26246" s="275"/>
      <c r="T26246" s="274"/>
      <c r="W26246" s="276"/>
    </row>
    <row r="26247" spans="19:23">
      <c r="S26247" s="275"/>
      <c r="T26247" s="274"/>
      <c r="W26247" s="276"/>
    </row>
    <row r="26248" spans="19:23">
      <c r="S26248" s="275"/>
      <c r="T26248" s="274"/>
      <c r="W26248" s="276"/>
    </row>
    <row r="26249" spans="19:23">
      <c r="S26249" s="275"/>
      <c r="T26249" s="274"/>
      <c r="W26249" s="276"/>
    </row>
    <row r="26250" spans="19:23">
      <c r="S26250" s="275"/>
      <c r="T26250" s="274"/>
      <c r="W26250" s="276"/>
    </row>
    <row r="26251" spans="19:23">
      <c r="S26251" s="275"/>
      <c r="T26251" s="274"/>
      <c r="W26251" s="276"/>
    </row>
    <row r="26252" spans="19:23">
      <c r="S26252" s="275"/>
      <c r="T26252" s="274"/>
      <c r="W26252" s="276"/>
    </row>
    <row r="26253" spans="19:23">
      <c r="S26253" s="275"/>
      <c r="T26253" s="274"/>
      <c r="W26253" s="276"/>
    </row>
    <row r="26254" spans="19:23">
      <c r="S26254" s="275"/>
      <c r="T26254" s="274"/>
      <c r="W26254" s="276"/>
    </row>
    <row r="26255" spans="19:23">
      <c r="S26255" s="275"/>
      <c r="T26255" s="274"/>
      <c r="W26255" s="276"/>
    </row>
    <row r="26256" spans="19:23">
      <c r="S26256" s="275"/>
      <c r="T26256" s="274"/>
      <c r="W26256" s="276"/>
    </row>
    <row r="26257" spans="19:23">
      <c r="S26257" s="275"/>
      <c r="T26257" s="274"/>
      <c r="W26257" s="276"/>
    </row>
    <row r="26258" spans="19:23">
      <c r="S26258" s="275"/>
      <c r="T26258" s="274"/>
      <c r="W26258" s="276"/>
    </row>
    <row r="26259" spans="19:23">
      <c r="S26259" s="275"/>
      <c r="T26259" s="274"/>
      <c r="W26259" s="276"/>
    </row>
    <row r="26260" spans="19:23">
      <c r="S26260" s="275"/>
      <c r="T26260" s="274"/>
      <c r="W26260" s="276"/>
    </row>
    <row r="26261" spans="19:23">
      <c r="S26261" s="275"/>
      <c r="T26261" s="274"/>
      <c r="W26261" s="276"/>
    </row>
    <row r="26262" spans="19:23">
      <c r="S26262" s="275"/>
      <c r="T26262" s="274"/>
      <c r="W26262" s="276"/>
    </row>
    <row r="26263" spans="19:23">
      <c r="S26263" s="275"/>
      <c r="T26263" s="274"/>
      <c r="W26263" s="276"/>
    </row>
    <row r="26264" spans="19:23">
      <c r="S26264" s="275"/>
      <c r="T26264" s="274"/>
      <c r="W26264" s="276"/>
    </row>
    <row r="26265" spans="19:23">
      <c r="S26265" s="275"/>
      <c r="T26265" s="274"/>
      <c r="W26265" s="276"/>
    </row>
    <row r="26266" spans="19:23">
      <c r="S26266" s="275"/>
      <c r="T26266" s="274"/>
      <c r="W26266" s="276"/>
    </row>
    <row r="26267" spans="19:23">
      <c r="S26267" s="275"/>
      <c r="T26267" s="274"/>
      <c r="W26267" s="276"/>
    </row>
    <row r="26268" spans="19:23">
      <c r="S26268" s="275"/>
      <c r="T26268" s="274"/>
      <c r="W26268" s="276"/>
    </row>
    <row r="26269" spans="19:23">
      <c r="S26269" s="275"/>
      <c r="T26269" s="274"/>
      <c r="W26269" s="276"/>
    </row>
    <row r="26270" spans="19:23">
      <c r="S26270" s="275"/>
      <c r="T26270" s="274"/>
      <c r="W26270" s="276"/>
    </row>
    <row r="26271" spans="19:23">
      <c r="S26271" s="275"/>
      <c r="T26271" s="274"/>
      <c r="W26271" s="276"/>
    </row>
    <row r="26272" spans="19:23">
      <c r="S26272" s="275"/>
      <c r="T26272" s="274"/>
      <c r="W26272" s="276"/>
    </row>
    <row r="26273" spans="19:23">
      <c r="S26273" s="275"/>
      <c r="T26273" s="274"/>
      <c r="W26273" s="276"/>
    </row>
    <row r="26274" spans="19:23">
      <c r="S26274" s="275"/>
      <c r="T26274" s="274"/>
      <c r="W26274" s="276"/>
    </row>
    <row r="26275" spans="19:23">
      <c r="S26275" s="275"/>
      <c r="T26275" s="274"/>
      <c r="W26275" s="276"/>
    </row>
    <row r="26276" spans="19:23">
      <c r="S26276" s="275"/>
      <c r="T26276" s="274"/>
      <c r="W26276" s="276"/>
    </row>
    <row r="26277" spans="19:23">
      <c r="S26277" s="275"/>
      <c r="T26277" s="274"/>
      <c r="W26277" s="276"/>
    </row>
    <row r="26278" spans="19:23">
      <c r="S26278" s="275"/>
      <c r="T26278" s="274"/>
      <c r="W26278" s="276"/>
    </row>
    <row r="26279" spans="19:23">
      <c r="S26279" s="275"/>
      <c r="T26279" s="274"/>
      <c r="W26279" s="276"/>
    </row>
    <row r="26280" spans="19:23">
      <c r="S26280" s="275"/>
      <c r="T26280" s="274"/>
      <c r="W26280" s="276"/>
    </row>
    <row r="26281" spans="19:23">
      <c r="S26281" s="275"/>
      <c r="T26281" s="274"/>
      <c r="W26281" s="276"/>
    </row>
    <row r="26282" spans="19:23">
      <c r="S26282" s="275"/>
      <c r="T26282" s="274"/>
      <c r="W26282" s="276"/>
    </row>
    <row r="26283" spans="19:23">
      <c r="S26283" s="275"/>
      <c r="T26283" s="274"/>
      <c r="W26283" s="276"/>
    </row>
    <row r="26284" spans="19:23">
      <c r="S26284" s="275"/>
      <c r="T26284" s="274"/>
      <c r="W26284" s="276"/>
    </row>
    <row r="26285" spans="19:23">
      <c r="S26285" s="275"/>
      <c r="T26285" s="274"/>
      <c r="W26285" s="276"/>
    </row>
    <row r="26286" spans="19:23">
      <c r="S26286" s="275"/>
      <c r="T26286" s="274"/>
      <c r="W26286" s="276"/>
    </row>
    <row r="26287" spans="19:23">
      <c r="S26287" s="275"/>
      <c r="T26287" s="274"/>
      <c r="W26287" s="276"/>
    </row>
    <row r="26288" spans="19:23">
      <c r="S26288" s="275"/>
      <c r="T26288" s="274"/>
      <c r="W26288" s="276"/>
    </row>
    <row r="26289" spans="19:23">
      <c r="S26289" s="275"/>
      <c r="T26289" s="274"/>
      <c r="W26289" s="276"/>
    </row>
    <row r="26290" spans="19:23">
      <c r="S26290" s="275"/>
      <c r="T26290" s="274"/>
      <c r="W26290" s="276"/>
    </row>
    <row r="26291" spans="19:23">
      <c r="S26291" s="275"/>
      <c r="T26291" s="274"/>
      <c r="W26291" s="276"/>
    </row>
    <row r="26292" spans="19:23">
      <c r="S26292" s="275"/>
      <c r="T26292" s="274"/>
      <c r="W26292" s="276"/>
    </row>
    <row r="26293" spans="19:23">
      <c r="S26293" s="275"/>
      <c r="T26293" s="274"/>
      <c r="W26293" s="276"/>
    </row>
    <row r="26294" spans="19:23">
      <c r="S26294" s="275"/>
      <c r="T26294" s="274"/>
      <c r="W26294" s="276"/>
    </row>
    <row r="26295" spans="19:23">
      <c r="S26295" s="275"/>
      <c r="T26295" s="274"/>
      <c r="W26295" s="276"/>
    </row>
    <row r="26296" spans="19:23">
      <c r="S26296" s="275"/>
      <c r="T26296" s="274"/>
      <c r="W26296" s="276"/>
    </row>
    <row r="26297" spans="19:23">
      <c r="S26297" s="275"/>
      <c r="T26297" s="274"/>
      <c r="W26297" s="276"/>
    </row>
    <row r="26298" spans="19:23">
      <c r="S26298" s="275"/>
      <c r="T26298" s="274"/>
      <c r="W26298" s="276"/>
    </row>
    <row r="26299" spans="19:23">
      <c r="S26299" s="275"/>
      <c r="T26299" s="274"/>
      <c r="W26299" s="276"/>
    </row>
    <row r="26300" spans="19:23">
      <c r="S26300" s="275"/>
      <c r="T26300" s="274"/>
      <c r="W26300" s="276"/>
    </row>
    <row r="26301" spans="19:23">
      <c r="S26301" s="275"/>
      <c r="T26301" s="274"/>
      <c r="W26301" s="276"/>
    </row>
    <row r="26302" spans="19:23">
      <c r="S26302" s="275"/>
      <c r="T26302" s="274"/>
      <c r="W26302" s="276"/>
    </row>
    <row r="26303" spans="19:23">
      <c r="S26303" s="275"/>
      <c r="T26303" s="274"/>
      <c r="W26303" s="276"/>
    </row>
    <row r="26304" spans="19:23">
      <c r="S26304" s="275"/>
      <c r="T26304" s="274"/>
      <c r="W26304" s="276"/>
    </row>
    <row r="26305" spans="19:23">
      <c r="S26305" s="275"/>
      <c r="T26305" s="274"/>
      <c r="W26305" s="276"/>
    </row>
    <row r="26306" spans="19:23">
      <c r="S26306" s="275"/>
      <c r="T26306" s="274"/>
      <c r="W26306" s="276"/>
    </row>
    <row r="26307" spans="19:23">
      <c r="S26307" s="275"/>
      <c r="T26307" s="274"/>
      <c r="W26307" s="276"/>
    </row>
    <row r="26308" spans="19:23">
      <c r="S26308" s="275"/>
      <c r="T26308" s="274"/>
      <c r="W26308" s="276"/>
    </row>
    <row r="26309" spans="19:23">
      <c r="S26309" s="275"/>
      <c r="T26309" s="274"/>
      <c r="W26309" s="276"/>
    </row>
    <row r="26310" spans="19:23">
      <c r="S26310" s="275"/>
      <c r="T26310" s="274"/>
      <c r="W26310" s="276"/>
    </row>
    <row r="26311" spans="19:23">
      <c r="S26311" s="275"/>
      <c r="T26311" s="274"/>
      <c r="W26311" s="276"/>
    </row>
    <row r="26312" spans="19:23">
      <c r="S26312" s="275"/>
      <c r="T26312" s="274"/>
      <c r="W26312" s="276"/>
    </row>
    <row r="26313" spans="19:23">
      <c r="S26313" s="275"/>
      <c r="T26313" s="274"/>
      <c r="W26313" s="276"/>
    </row>
    <row r="26314" spans="19:23">
      <c r="S26314" s="275"/>
      <c r="T26314" s="274"/>
      <c r="W26314" s="276"/>
    </row>
    <row r="26315" spans="19:23">
      <c r="S26315" s="275"/>
      <c r="T26315" s="274"/>
      <c r="W26315" s="276"/>
    </row>
    <row r="26316" spans="19:23">
      <c r="S26316" s="275"/>
      <c r="T26316" s="274"/>
      <c r="W26316" s="276"/>
    </row>
    <row r="26317" spans="19:23">
      <c r="S26317" s="275"/>
      <c r="T26317" s="274"/>
      <c r="W26317" s="276"/>
    </row>
    <row r="26318" spans="19:23">
      <c r="S26318" s="275"/>
      <c r="T26318" s="274"/>
      <c r="W26318" s="276"/>
    </row>
    <row r="26319" spans="19:23">
      <c r="S26319" s="275"/>
      <c r="T26319" s="274"/>
      <c r="W26319" s="276"/>
    </row>
    <row r="26320" spans="19:23">
      <c r="S26320" s="275"/>
      <c r="T26320" s="274"/>
      <c r="W26320" s="276"/>
    </row>
    <row r="26321" spans="19:23">
      <c r="S26321" s="275"/>
      <c r="T26321" s="274"/>
      <c r="W26321" s="276"/>
    </row>
    <row r="26322" spans="19:23">
      <c r="S26322" s="275"/>
      <c r="T26322" s="274"/>
      <c r="W26322" s="276"/>
    </row>
    <row r="26323" spans="19:23">
      <c r="S26323" s="275"/>
      <c r="T26323" s="274"/>
      <c r="W26323" s="276"/>
    </row>
    <row r="26324" spans="19:23">
      <c r="S26324" s="275"/>
      <c r="T26324" s="274"/>
      <c r="W26324" s="276"/>
    </row>
    <row r="26325" spans="19:23">
      <c r="S26325" s="275"/>
      <c r="T26325" s="274"/>
      <c r="W26325" s="276"/>
    </row>
    <row r="26326" spans="19:23">
      <c r="S26326" s="275"/>
      <c r="T26326" s="274"/>
      <c r="W26326" s="276"/>
    </row>
    <row r="26327" spans="19:23">
      <c r="S26327" s="275"/>
      <c r="T26327" s="274"/>
      <c r="W26327" s="276"/>
    </row>
    <row r="26328" spans="19:23">
      <c r="S26328" s="275"/>
      <c r="T26328" s="274"/>
      <c r="W26328" s="276"/>
    </row>
    <row r="26329" spans="19:23">
      <c r="S26329" s="275"/>
      <c r="T26329" s="274"/>
      <c r="W26329" s="276"/>
    </row>
    <row r="26330" spans="19:23">
      <c r="S26330" s="275"/>
      <c r="T26330" s="274"/>
      <c r="W26330" s="276"/>
    </row>
    <row r="26331" spans="19:23">
      <c r="S26331" s="275"/>
      <c r="T26331" s="274"/>
      <c r="W26331" s="276"/>
    </row>
    <row r="26332" spans="19:23">
      <c r="S26332" s="275"/>
      <c r="T26332" s="274"/>
      <c r="W26332" s="276"/>
    </row>
    <row r="26333" spans="19:23">
      <c r="S26333" s="275"/>
      <c r="T26333" s="274"/>
      <c r="W26333" s="276"/>
    </row>
    <row r="26334" spans="19:23">
      <c r="S26334" s="275"/>
      <c r="T26334" s="274"/>
      <c r="W26334" s="276"/>
    </row>
    <row r="26335" spans="19:23">
      <c r="S26335" s="275"/>
      <c r="T26335" s="274"/>
      <c r="W26335" s="276"/>
    </row>
    <row r="26336" spans="19:23">
      <c r="S26336" s="275"/>
      <c r="T26336" s="274"/>
      <c r="W26336" s="276"/>
    </row>
    <row r="26337" spans="19:23">
      <c r="S26337" s="275"/>
      <c r="T26337" s="274"/>
      <c r="W26337" s="276"/>
    </row>
    <row r="26338" spans="19:23">
      <c r="S26338" s="275"/>
      <c r="T26338" s="274"/>
      <c r="W26338" s="276"/>
    </row>
    <row r="26339" spans="19:23">
      <c r="S26339" s="275"/>
      <c r="T26339" s="274"/>
      <c r="W26339" s="276"/>
    </row>
    <row r="26340" spans="19:23">
      <c r="S26340" s="275"/>
      <c r="T26340" s="274"/>
      <c r="W26340" s="276"/>
    </row>
    <row r="26341" spans="19:23">
      <c r="S26341" s="275"/>
      <c r="T26341" s="274"/>
      <c r="W26341" s="276"/>
    </row>
    <row r="26342" spans="19:23">
      <c r="S26342" s="275"/>
      <c r="T26342" s="274"/>
      <c r="W26342" s="276"/>
    </row>
    <row r="26343" spans="19:23">
      <c r="S26343" s="275"/>
      <c r="T26343" s="274"/>
      <c r="W26343" s="276"/>
    </row>
    <row r="26344" spans="19:23">
      <c r="S26344" s="275"/>
      <c r="T26344" s="274"/>
      <c r="W26344" s="276"/>
    </row>
    <row r="26345" spans="19:23">
      <c r="S26345" s="275"/>
      <c r="T26345" s="274"/>
      <c r="W26345" s="276"/>
    </row>
    <row r="26346" spans="19:23">
      <c r="S26346" s="275"/>
      <c r="T26346" s="274"/>
      <c r="W26346" s="276"/>
    </row>
    <row r="26347" spans="19:23">
      <c r="S26347" s="275"/>
      <c r="T26347" s="274"/>
      <c r="W26347" s="276"/>
    </row>
    <row r="26348" spans="19:23">
      <c r="S26348" s="275"/>
      <c r="T26348" s="274"/>
      <c r="W26348" s="276"/>
    </row>
    <row r="26349" spans="19:23">
      <c r="S26349" s="275"/>
      <c r="T26349" s="274"/>
      <c r="W26349" s="276"/>
    </row>
    <row r="26350" spans="19:23">
      <c r="S26350" s="275"/>
      <c r="T26350" s="274"/>
      <c r="W26350" s="276"/>
    </row>
    <row r="26351" spans="19:23">
      <c r="S26351" s="275"/>
      <c r="T26351" s="274"/>
      <c r="W26351" s="276"/>
    </row>
    <row r="26352" spans="19:23">
      <c r="S26352" s="275"/>
      <c r="T26352" s="274"/>
      <c r="W26352" s="276"/>
    </row>
    <row r="26353" spans="19:23">
      <c r="S26353" s="275"/>
      <c r="T26353" s="274"/>
      <c r="W26353" s="276"/>
    </row>
    <row r="26354" spans="19:23">
      <c r="S26354" s="275"/>
      <c r="T26354" s="274"/>
      <c r="W26354" s="276"/>
    </row>
    <row r="26355" spans="19:23">
      <c r="S26355" s="275"/>
      <c r="T26355" s="274"/>
      <c r="W26355" s="276"/>
    </row>
    <row r="26356" spans="19:23">
      <c r="S26356" s="275"/>
      <c r="T26356" s="274"/>
      <c r="W26356" s="276"/>
    </row>
    <row r="26357" spans="19:23">
      <c r="S26357" s="275"/>
      <c r="T26357" s="274"/>
      <c r="W26357" s="276"/>
    </row>
    <row r="26358" spans="19:23">
      <c r="S26358" s="275"/>
      <c r="T26358" s="274"/>
      <c r="W26358" s="276"/>
    </row>
    <row r="26359" spans="19:23">
      <c r="S26359" s="275"/>
      <c r="T26359" s="274"/>
      <c r="W26359" s="276"/>
    </row>
    <row r="26360" spans="19:23">
      <c r="S26360" s="275"/>
      <c r="T26360" s="274"/>
      <c r="W26360" s="276"/>
    </row>
    <row r="26361" spans="19:23">
      <c r="S26361" s="275"/>
      <c r="T26361" s="274"/>
      <c r="W26361" s="276"/>
    </row>
    <row r="26362" spans="19:23">
      <c r="S26362" s="275"/>
      <c r="T26362" s="274"/>
      <c r="W26362" s="276"/>
    </row>
    <row r="26363" spans="19:23">
      <c r="S26363" s="275"/>
      <c r="T26363" s="274"/>
      <c r="W26363" s="276"/>
    </row>
    <row r="26364" spans="19:23">
      <c r="S26364" s="275"/>
      <c r="T26364" s="274"/>
      <c r="W26364" s="276"/>
    </row>
    <row r="26365" spans="19:23">
      <c r="S26365" s="275"/>
      <c r="T26365" s="274"/>
      <c r="W26365" s="276"/>
    </row>
    <row r="26366" spans="19:23">
      <c r="S26366" s="275"/>
      <c r="T26366" s="274"/>
      <c r="W26366" s="276"/>
    </row>
    <row r="26367" spans="19:23">
      <c r="S26367" s="275"/>
      <c r="T26367" s="274"/>
      <c r="W26367" s="276"/>
    </row>
    <row r="26368" spans="19:23">
      <c r="S26368" s="275"/>
      <c r="T26368" s="274"/>
      <c r="W26368" s="276"/>
    </row>
    <row r="26369" spans="19:23">
      <c r="S26369" s="275"/>
      <c r="T26369" s="274"/>
      <c r="W26369" s="276"/>
    </row>
    <row r="26370" spans="19:23">
      <c r="S26370" s="275"/>
      <c r="T26370" s="274"/>
      <c r="W26370" s="276"/>
    </row>
    <row r="26371" spans="19:23">
      <c r="S26371" s="275"/>
      <c r="T26371" s="274"/>
      <c r="W26371" s="276"/>
    </row>
    <row r="26372" spans="19:23">
      <c r="S26372" s="275"/>
      <c r="T26372" s="274"/>
      <c r="W26372" s="276"/>
    </row>
    <row r="26373" spans="19:23">
      <c r="S26373" s="275"/>
      <c r="T26373" s="274"/>
      <c r="W26373" s="276"/>
    </row>
    <row r="26374" spans="19:23">
      <c r="S26374" s="275"/>
      <c r="T26374" s="274"/>
      <c r="W26374" s="276"/>
    </row>
    <row r="26375" spans="19:23">
      <c r="S26375" s="275"/>
      <c r="T26375" s="274"/>
      <c r="W26375" s="276"/>
    </row>
    <row r="26376" spans="19:23">
      <c r="S26376" s="275"/>
      <c r="T26376" s="274"/>
      <c r="W26376" s="276"/>
    </row>
    <row r="26377" spans="19:23">
      <c r="S26377" s="275"/>
      <c r="T26377" s="274"/>
      <c r="W26377" s="276"/>
    </row>
    <row r="26378" spans="19:23">
      <c r="S26378" s="275"/>
      <c r="T26378" s="274"/>
      <c r="W26378" s="276"/>
    </row>
    <row r="26379" spans="19:23">
      <c r="S26379" s="275"/>
      <c r="T26379" s="274"/>
      <c r="W26379" s="276"/>
    </row>
    <row r="26380" spans="19:23">
      <c r="S26380" s="275"/>
      <c r="T26380" s="274"/>
      <c r="W26380" s="276"/>
    </row>
    <row r="26381" spans="19:23">
      <c r="S26381" s="275"/>
      <c r="T26381" s="274"/>
      <c r="W26381" s="276"/>
    </row>
    <row r="26382" spans="19:23">
      <c r="S26382" s="275"/>
      <c r="T26382" s="274"/>
      <c r="W26382" s="276"/>
    </row>
    <row r="26383" spans="19:23">
      <c r="S26383" s="275"/>
      <c r="T26383" s="274"/>
      <c r="W26383" s="276"/>
    </row>
    <row r="26384" spans="19:23">
      <c r="S26384" s="275"/>
      <c r="T26384" s="274"/>
      <c r="W26384" s="276"/>
    </row>
    <row r="26385" spans="19:23">
      <c r="S26385" s="275"/>
      <c r="T26385" s="274"/>
      <c r="W26385" s="276"/>
    </row>
    <row r="26386" spans="19:23">
      <c r="S26386" s="275"/>
      <c r="T26386" s="274"/>
      <c r="W26386" s="276"/>
    </row>
    <row r="26387" spans="19:23">
      <c r="S26387" s="275"/>
      <c r="T26387" s="274"/>
      <c r="W26387" s="276"/>
    </row>
    <row r="26388" spans="19:23">
      <c r="S26388" s="275"/>
      <c r="T26388" s="274"/>
      <c r="W26388" s="276"/>
    </row>
    <row r="26389" spans="19:23">
      <c r="S26389" s="275"/>
      <c r="T26389" s="274"/>
      <c r="W26389" s="276"/>
    </row>
    <row r="26390" spans="19:23">
      <c r="S26390" s="275"/>
      <c r="T26390" s="274"/>
      <c r="W26390" s="276"/>
    </row>
    <row r="26391" spans="19:23">
      <c r="S26391" s="275"/>
      <c r="T26391" s="274"/>
      <c r="W26391" s="276"/>
    </row>
    <row r="26392" spans="19:23">
      <c r="S26392" s="275"/>
      <c r="T26392" s="274"/>
      <c r="W26392" s="276"/>
    </row>
    <row r="26393" spans="19:23">
      <c r="S26393" s="275"/>
      <c r="T26393" s="274"/>
      <c r="W26393" s="276"/>
    </row>
    <row r="26394" spans="19:23">
      <c r="S26394" s="275"/>
      <c r="T26394" s="274"/>
      <c r="W26394" s="276"/>
    </row>
    <row r="26395" spans="19:23">
      <c r="S26395" s="275"/>
      <c r="T26395" s="274"/>
      <c r="W26395" s="276"/>
    </row>
    <row r="26396" spans="19:23">
      <c r="S26396" s="275"/>
      <c r="T26396" s="274"/>
      <c r="W26396" s="276"/>
    </row>
    <row r="26397" spans="19:23">
      <c r="S26397" s="275"/>
      <c r="T26397" s="274"/>
      <c r="W26397" s="276"/>
    </row>
    <row r="26398" spans="19:23">
      <c r="S26398" s="275"/>
      <c r="T26398" s="274"/>
      <c r="W26398" s="276"/>
    </row>
    <row r="26399" spans="19:23">
      <c r="S26399" s="275"/>
      <c r="T26399" s="274"/>
      <c r="W26399" s="276"/>
    </row>
    <row r="26400" spans="19:23">
      <c r="S26400" s="275"/>
      <c r="T26400" s="274"/>
      <c r="W26400" s="276"/>
    </row>
    <row r="26401" spans="19:23">
      <c r="S26401" s="275"/>
      <c r="T26401" s="274"/>
      <c r="W26401" s="276"/>
    </row>
    <row r="26402" spans="19:23">
      <c r="S26402" s="275"/>
      <c r="T26402" s="274"/>
      <c r="W26402" s="276"/>
    </row>
    <row r="26403" spans="19:23">
      <c r="S26403" s="275"/>
      <c r="T26403" s="274"/>
      <c r="W26403" s="276"/>
    </row>
    <row r="26404" spans="19:23">
      <c r="S26404" s="275"/>
      <c r="T26404" s="274"/>
      <c r="W26404" s="276"/>
    </row>
    <row r="26405" spans="19:23">
      <c r="S26405" s="275"/>
      <c r="T26405" s="274"/>
      <c r="W26405" s="276"/>
    </row>
    <row r="26406" spans="19:23">
      <c r="S26406" s="275"/>
      <c r="T26406" s="274"/>
      <c r="W26406" s="276"/>
    </row>
    <row r="26407" spans="19:23">
      <c r="S26407" s="275"/>
      <c r="T26407" s="274"/>
      <c r="W26407" s="276"/>
    </row>
    <row r="26408" spans="19:23">
      <c r="S26408" s="275"/>
      <c r="T26408" s="274"/>
      <c r="W26408" s="276"/>
    </row>
    <row r="26409" spans="19:23">
      <c r="S26409" s="275"/>
      <c r="T26409" s="274"/>
      <c r="W26409" s="276"/>
    </row>
    <row r="26410" spans="19:23">
      <c r="S26410" s="275"/>
      <c r="T26410" s="274"/>
      <c r="W26410" s="276"/>
    </row>
    <row r="26411" spans="19:23">
      <c r="S26411" s="275"/>
      <c r="T26411" s="274"/>
      <c r="W26411" s="276"/>
    </row>
    <row r="26412" spans="19:23">
      <c r="S26412" s="275"/>
      <c r="T26412" s="274"/>
      <c r="W26412" s="276"/>
    </row>
    <row r="26413" spans="19:23">
      <c r="S26413" s="275"/>
      <c r="T26413" s="274"/>
      <c r="W26413" s="276"/>
    </row>
    <row r="26414" spans="19:23">
      <c r="S26414" s="275"/>
      <c r="T26414" s="274"/>
      <c r="W26414" s="276"/>
    </row>
    <row r="26415" spans="19:23">
      <c r="S26415" s="275"/>
      <c r="T26415" s="274"/>
      <c r="W26415" s="276"/>
    </row>
    <row r="26416" spans="19:23">
      <c r="S26416" s="275"/>
      <c r="T26416" s="274"/>
      <c r="W26416" s="276"/>
    </row>
    <row r="26417" spans="19:23">
      <c r="S26417" s="275"/>
      <c r="T26417" s="274"/>
      <c r="W26417" s="276"/>
    </row>
    <row r="26418" spans="19:23">
      <c r="S26418" s="275"/>
      <c r="T26418" s="274"/>
      <c r="W26418" s="276"/>
    </row>
    <row r="26419" spans="19:23">
      <c r="S26419" s="275"/>
      <c r="T26419" s="274"/>
      <c r="W26419" s="276"/>
    </row>
    <row r="26420" spans="19:23">
      <c r="S26420" s="275"/>
      <c r="T26420" s="274"/>
      <c r="W26420" s="276"/>
    </row>
    <row r="26421" spans="19:23">
      <c r="S26421" s="275"/>
      <c r="T26421" s="274"/>
      <c r="W26421" s="276"/>
    </row>
    <row r="26422" spans="19:23">
      <c r="S26422" s="275"/>
      <c r="T26422" s="274"/>
      <c r="W26422" s="276"/>
    </row>
    <row r="26423" spans="19:23">
      <c r="S26423" s="275"/>
      <c r="T26423" s="274"/>
      <c r="W26423" s="276"/>
    </row>
    <row r="26424" spans="19:23">
      <c r="S26424" s="275"/>
      <c r="T26424" s="274"/>
      <c r="W26424" s="276"/>
    </row>
    <row r="26425" spans="19:23">
      <c r="S26425" s="275"/>
      <c r="T26425" s="274"/>
      <c r="W26425" s="276"/>
    </row>
    <row r="26426" spans="19:23">
      <c r="S26426" s="275"/>
      <c r="T26426" s="274"/>
      <c r="W26426" s="276"/>
    </row>
    <row r="26427" spans="19:23">
      <c r="S26427" s="275"/>
      <c r="T26427" s="274"/>
      <c r="W26427" s="276"/>
    </row>
    <row r="26428" spans="19:23">
      <c r="S26428" s="275"/>
      <c r="T26428" s="274"/>
      <c r="W26428" s="276"/>
    </row>
    <row r="26429" spans="19:23">
      <c r="S26429" s="275"/>
      <c r="T26429" s="274"/>
      <c r="W26429" s="276"/>
    </row>
    <row r="26430" spans="19:23">
      <c r="S26430" s="275"/>
      <c r="T26430" s="274"/>
      <c r="W26430" s="276"/>
    </row>
    <row r="26431" spans="19:23">
      <c r="S26431" s="275"/>
      <c r="T26431" s="274"/>
      <c r="W26431" s="276"/>
    </row>
    <row r="26432" spans="19:23">
      <c r="S26432" s="275"/>
      <c r="T26432" s="274"/>
      <c r="W26432" s="276"/>
    </row>
    <row r="26433" spans="19:23">
      <c r="S26433" s="275"/>
      <c r="T26433" s="274"/>
      <c r="W26433" s="276"/>
    </row>
    <row r="26434" spans="19:23">
      <c r="S26434" s="275"/>
      <c r="T26434" s="274"/>
      <c r="W26434" s="276"/>
    </row>
    <row r="26435" spans="19:23">
      <c r="S26435" s="275"/>
      <c r="T26435" s="274"/>
      <c r="W26435" s="276"/>
    </row>
    <row r="26436" spans="19:23">
      <c r="S26436" s="275"/>
      <c r="T26436" s="274"/>
      <c r="W26436" s="276"/>
    </row>
    <row r="26437" spans="19:23">
      <c r="S26437" s="275"/>
      <c r="T26437" s="274"/>
      <c r="W26437" s="276"/>
    </row>
    <row r="26438" spans="19:23">
      <c r="S26438" s="275"/>
      <c r="T26438" s="274"/>
      <c r="W26438" s="276"/>
    </row>
    <row r="26439" spans="19:23">
      <c r="S26439" s="275"/>
      <c r="T26439" s="274"/>
      <c r="W26439" s="276"/>
    </row>
    <row r="26440" spans="19:23">
      <c r="S26440" s="275"/>
      <c r="T26440" s="274"/>
      <c r="W26440" s="276"/>
    </row>
    <row r="26441" spans="19:23">
      <c r="S26441" s="275"/>
      <c r="T26441" s="274"/>
      <c r="W26441" s="276"/>
    </row>
    <row r="26442" spans="19:23">
      <c r="S26442" s="275"/>
      <c r="T26442" s="274"/>
      <c r="W26442" s="276"/>
    </row>
    <row r="26443" spans="19:23">
      <c r="S26443" s="275"/>
      <c r="T26443" s="274"/>
      <c r="W26443" s="276"/>
    </row>
    <row r="26444" spans="19:23">
      <c r="S26444" s="275"/>
      <c r="T26444" s="274"/>
      <c r="W26444" s="276"/>
    </row>
    <row r="26445" spans="19:23">
      <c r="S26445" s="275"/>
      <c r="T26445" s="274"/>
      <c r="W26445" s="276"/>
    </row>
    <row r="26446" spans="19:23">
      <c r="S26446" s="275"/>
      <c r="T26446" s="274"/>
      <c r="W26446" s="276"/>
    </row>
    <row r="26447" spans="19:23">
      <c r="S26447" s="275"/>
      <c r="T26447" s="274"/>
      <c r="W26447" s="276"/>
    </row>
    <row r="26448" spans="19:23">
      <c r="S26448" s="275"/>
      <c r="T26448" s="274"/>
      <c r="W26448" s="276"/>
    </row>
    <row r="26449" spans="19:23">
      <c r="S26449" s="275"/>
      <c r="T26449" s="274"/>
      <c r="W26449" s="276"/>
    </row>
    <row r="26450" spans="19:23">
      <c r="S26450" s="275"/>
      <c r="T26450" s="274"/>
      <c r="W26450" s="276"/>
    </row>
    <row r="26451" spans="19:23">
      <c r="S26451" s="275"/>
      <c r="T26451" s="274"/>
      <c r="W26451" s="276"/>
    </row>
    <row r="26452" spans="19:23">
      <c r="S26452" s="275"/>
      <c r="T26452" s="274"/>
      <c r="W26452" s="276"/>
    </row>
    <row r="26453" spans="19:23">
      <c r="S26453" s="275"/>
      <c r="T26453" s="274"/>
      <c r="W26453" s="276"/>
    </row>
    <row r="26454" spans="19:23">
      <c r="S26454" s="275"/>
      <c r="T26454" s="274"/>
      <c r="W26454" s="276"/>
    </row>
    <row r="26455" spans="19:23">
      <c r="S26455" s="275"/>
      <c r="T26455" s="274"/>
      <c r="W26455" s="276"/>
    </row>
    <row r="26456" spans="19:23">
      <c r="S26456" s="275"/>
      <c r="T26456" s="274"/>
      <c r="W26456" s="276"/>
    </row>
    <row r="26457" spans="19:23">
      <c r="S26457" s="275"/>
      <c r="T26457" s="274"/>
      <c r="W26457" s="276"/>
    </row>
    <row r="26458" spans="19:23">
      <c r="S26458" s="275"/>
      <c r="T26458" s="274"/>
      <c r="W26458" s="276"/>
    </row>
    <row r="26459" spans="19:23">
      <c r="S26459" s="275"/>
      <c r="T26459" s="274"/>
      <c r="W26459" s="276"/>
    </row>
    <row r="26460" spans="19:23">
      <c r="S26460" s="275"/>
      <c r="T26460" s="274"/>
      <c r="W26460" s="276"/>
    </row>
    <row r="26461" spans="19:23">
      <c r="S26461" s="275"/>
      <c r="T26461" s="274"/>
      <c r="W26461" s="276"/>
    </row>
    <row r="26462" spans="19:23">
      <c r="S26462" s="275"/>
      <c r="T26462" s="274"/>
      <c r="W26462" s="276"/>
    </row>
    <row r="26463" spans="19:23">
      <c r="S26463" s="275"/>
      <c r="T26463" s="274"/>
      <c r="W26463" s="276"/>
    </row>
    <row r="26464" spans="19:23">
      <c r="S26464" s="275"/>
      <c r="T26464" s="274"/>
      <c r="W26464" s="276"/>
    </row>
    <row r="26465" spans="19:23">
      <c r="S26465" s="275"/>
      <c r="T26465" s="274"/>
      <c r="W26465" s="276"/>
    </row>
    <row r="26466" spans="19:23">
      <c r="S26466" s="275"/>
      <c r="T26466" s="274"/>
      <c r="W26466" s="276"/>
    </row>
    <row r="26467" spans="19:23">
      <c r="S26467" s="275"/>
      <c r="T26467" s="274"/>
      <c r="W26467" s="276"/>
    </row>
    <row r="26468" spans="19:23">
      <c r="S26468" s="275"/>
      <c r="T26468" s="274"/>
      <c r="W26468" s="276"/>
    </row>
    <row r="26469" spans="19:23">
      <c r="S26469" s="275"/>
      <c r="T26469" s="274"/>
      <c r="W26469" s="276"/>
    </row>
    <row r="26470" spans="19:23">
      <c r="S26470" s="275"/>
      <c r="T26470" s="274"/>
      <c r="W26470" s="276"/>
    </row>
    <row r="26471" spans="19:23">
      <c r="S26471" s="275"/>
      <c r="T26471" s="274"/>
      <c r="W26471" s="276"/>
    </row>
    <row r="26472" spans="19:23">
      <c r="S26472" s="275"/>
      <c r="T26472" s="274"/>
      <c r="W26472" s="276"/>
    </row>
    <row r="26473" spans="19:23">
      <c r="S26473" s="275"/>
      <c r="T26473" s="274"/>
      <c r="W26473" s="276"/>
    </row>
    <row r="26474" spans="19:23">
      <c r="S26474" s="275"/>
      <c r="T26474" s="274"/>
      <c r="W26474" s="276"/>
    </row>
    <row r="26475" spans="19:23">
      <c r="S26475" s="275"/>
      <c r="T26475" s="274"/>
      <c r="W26475" s="276"/>
    </row>
    <row r="26476" spans="19:23">
      <c r="S26476" s="275"/>
      <c r="T26476" s="274"/>
      <c r="W26476" s="276"/>
    </row>
    <row r="26477" spans="19:23">
      <c r="S26477" s="275"/>
      <c r="T26477" s="274"/>
      <c r="W26477" s="276"/>
    </row>
    <row r="26478" spans="19:23">
      <c r="S26478" s="275"/>
      <c r="T26478" s="274"/>
      <c r="W26478" s="276"/>
    </row>
    <row r="26479" spans="19:23">
      <c r="S26479" s="275"/>
      <c r="T26479" s="274"/>
      <c r="W26479" s="276"/>
    </row>
    <row r="26480" spans="19:23">
      <c r="S26480" s="275"/>
      <c r="T26480" s="274"/>
      <c r="W26480" s="276"/>
    </row>
    <row r="26481" spans="19:23">
      <c r="S26481" s="275"/>
      <c r="T26481" s="274"/>
      <c r="W26481" s="276"/>
    </row>
    <row r="26482" spans="19:23">
      <c r="S26482" s="275"/>
      <c r="T26482" s="274"/>
      <c r="W26482" s="276"/>
    </row>
    <row r="26483" spans="19:23">
      <c r="S26483" s="275"/>
      <c r="T26483" s="274"/>
      <c r="W26483" s="276"/>
    </row>
    <row r="26484" spans="19:23">
      <c r="S26484" s="275"/>
      <c r="T26484" s="274"/>
      <c r="W26484" s="276"/>
    </row>
    <row r="26485" spans="19:23">
      <c r="S26485" s="275"/>
      <c r="T26485" s="274"/>
      <c r="W26485" s="276"/>
    </row>
    <row r="26486" spans="19:23">
      <c r="S26486" s="275"/>
      <c r="T26486" s="274"/>
      <c r="W26486" s="276"/>
    </row>
    <row r="26487" spans="19:23">
      <c r="S26487" s="275"/>
      <c r="T26487" s="274"/>
      <c r="W26487" s="276"/>
    </row>
    <row r="26488" spans="19:23">
      <c r="S26488" s="275"/>
      <c r="T26488" s="274"/>
      <c r="W26488" s="276"/>
    </row>
    <row r="26489" spans="19:23">
      <c r="S26489" s="275"/>
      <c r="T26489" s="274"/>
      <c r="W26489" s="276"/>
    </row>
    <row r="26490" spans="19:23">
      <c r="S26490" s="275"/>
      <c r="T26490" s="274"/>
      <c r="W26490" s="276"/>
    </row>
    <row r="26491" spans="19:23">
      <c r="S26491" s="275"/>
      <c r="T26491" s="274"/>
      <c r="W26491" s="276"/>
    </row>
    <row r="26492" spans="19:23">
      <c r="S26492" s="275"/>
      <c r="T26492" s="274"/>
      <c r="W26492" s="276"/>
    </row>
    <row r="26493" spans="19:23">
      <c r="S26493" s="275"/>
      <c r="T26493" s="274"/>
      <c r="W26493" s="276"/>
    </row>
    <row r="26494" spans="19:23">
      <c r="S26494" s="275"/>
      <c r="T26494" s="274"/>
      <c r="W26494" s="276"/>
    </row>
    <row r="26495" spans="19:23">
      <c r="S26495" s="275"/>
      <c r="T26495" s="274"/>
      <c r="W26495" s="276"/>
    </row>
    <row r="26496" spans="19:23">
      <c r="S26496" s="275"/>
      <c r="T26496" s="274"/>
      <c r="W26496" s="276"/>
    </row>
    <row r="26497" spans="19:23">
      <c r="S26497" s="275"/>
      <c r="T26497" s="274"/>
      <c r="W26497" s="276"/>
    </row>
    <row r="26498" spans="19:23">
      <c r="S26498" s="275"/>
      <c r="T26498" s="274"/>
      <c r="W26498" s="276"/>
    </row>
    <row r="26499" spans="19:23">
      <c r="S26499" s="275"/>
      <c r="T26499" s="274"/>
      <c r="W26499" s="276"/>
    </row>
    <row r="26500" spans="19:23">
      <c r="S26500" s="275"/>
      <c r="T26500" s="274"/>
      <c r="W26500" s="276"/>
    </row>
    <row r="26501" spans="19:23">
      <c r="S26501" s="275"/>
      <c r="T26501" s="274"/>
      <c r="W26501" s="276"/>
    </row>
    <row r="26502" spans="19:23">
      <c r="S26502" s="275"/>
      <c r="T26502" s="274"/>
      <c r="W26502" s="276"/>
    </row>
    <row r="26503" spans="19:23">
      <c r="S26503" s="275"/>
      <c r="T26503" s="274"/>
      <c r="W26503" s="276"/>
    </row>
    <row r="26504" spans="19:23">
      <c r="S26504" s="275"/>
      <c r="T26504" s="274"/>
      <c r="W26504" s="276"/>
    </row>
    <row r="26505" spans="19:23">
      <c r="S26505" s="275"/>
      <c r="T26505" s="274"/>
      <c r="W26505" s="276"/>
    </row>
    <row r="26506" spans="19:23">
      <c r="S26506" s="275"/>
      <c r="T26506" s="274"/>
      <c r="W26506" s="276"/>
    </row>
    <row r="26507" spans="19:23">
      <c r="S26507" s="275"/>
      <c r="T26507" s="274"/>
      <c r="W26507" s="276"/>
    </row>
    <row r="26508" spans="19:23">
      <c r="S26508" s="275"/>
      <c r="T26508" s="274"/>
      <c r="W26508" s="276"/>
    </row>
    <row r="26509" spans="19:23">
      <c r="S26509" s="275"/>
      <c r="T26509" s="274"/>
      <c r="W26509" s="276"/>
    </row>
    <row r="26510" spans="19:23">
      <c r="S26510" s="275"/>
      <c r="T26510" s="274"/>
      <c r="W26510" s="276"/>
    </row>
    <row r="26511" spans="19:23">
      <c r="S26511" s="275"/>
      <c r="T26511" s="274"/>
      <c r="W26511" s="276"/>
    </row>
    <row r="26512" spans="19:23">
      <c r="S26512" s="275"/>
      <c r="T26512" s="274"/>
      <c r="W26512" s="276"/>
    </row>
    <row r="26513" spans="19:23">
      <c r="S26513" s="275"/>
      <c r="T26513" s="274"/>
      <c r="W26513" s="276"/>
    </row>
    <row r="26514" spans="19:23">
      <c r="S26514" s="275"/>
      <c r="T26514" s="274"/>
      <c r="W26514" s="276"/>
    </row>
    <row r="26515" spans="19:23">
      <c r="S26515" s="275"/>
      <c r="T26515" s="274"/>
      <c r="W26515" s="276"/>
    </row>
    <row r="26516" spans="19:23">
      <c r="S26516" s="275"/>
      <c r="T26516" s="274"/>
      <c r="W26516" s="276"/>
    </row>
    <row r="26517" spans="19:23">
      <c r="S26517" s="275"/>
      <c r="T26517" s="274"/>
      <c r="W26517" s="276"/>
    </row>
    <row r="26518" spans="19:23">
      <c r="S26518" s="275"/>
      <c r="T26518" s="274"/>
      <c r="W26518" s="276"/>
    </row>
    <row r="26519" spans="19:23">
      <c r="S26519" s="275"/>
      <c r="T26519" s="274"/>
      <c r="W26519" s="276"/>
    </row>
    <row r="26520" spans="19:23">
      <c r="S26520" s="275"/>
      <c r="T26520" s="274"/>
      <c r="W26520" s="276"/>
    </row>
    <row r="26521" spans="19:23">
      <c r="S26521" s="275"/>
      <c r="T26521" s="274"/>
      <c r="W26521" s="276"/>
    </row>
    <row r="26522" spans="19:23">
      <c r="S26522" s="275"/>
      <c r="T26522" s="274"/>
      <c r="W26522" s="276"/>
    </row>
    <row r="26523" spans="19:23">
      <c r="S26523" s="275"/>
      <c r="T26523" s="274"/>
      <c r="W26523" s="276"/>
    </row>
    <row r="26524" spans="19:23">
      <c r="S26524" s="275"/>
      <c r="T26524" s="274"/>
      <c r="W26524" s="276"/>
    </row>
    <row r="26525" spans="19:23">
      <c r="S26525" s="275"/>
      <c r="T26525" s="274"/>
      <c r="W26525" s="276"/>
    </row>
    <row r="26526" spans="19:23">
      <c r="S26526" s="275"/>
      <c r="T26526" s="274"/>
      <c r="W26526" s="276"/>
    </row>
    <row r="26527" spans="19:23">
      <c r="S26527" s="275"/>
      <c r="T26527" s="274"/>
      <c r="W26527" s="276"/>
    </row>
    <row r="26528" spans="19:23">
      <c r="S26528" s="275"/>
      <c r="T26528" s="274"/>
      <c r="W26528" s="276"/>
    </row>
    <row r="26529" spans="19:23">
      <c r="S26529" s="275"/>
      <c r="T26529" s="274"/>
      <c r="W26529" s="276"/>
    </row>
    <row r="26530" spans="19:23">
      <c r="S26530" s="275"/>
      <c r="T26530" s="274"/>
      <c r="W26530" s="276"/>
    </row>
    <row r="26531" spans="19:23">
      <c r="S26531" s="275"/>
      <c r="T26531" s="274"/>
      <c r="W26531" s="276"/>
    </row>
    <row r="26532" spans="19:23">
      <c r="S26532" s="275"/>
      <c r="T26532" s="274"/>
      <c r="W26532" s="276"/>
    </row>
    <row r="26533" spans="19:23">
      <c r="S26533" s="275"/>
      <c r="T26533" s="274"/>
      <c r="W26533" s="276"/>
    </row>
    <row r="26534" spans="19:23">
      <c r="S26534" s="275"/>
      <c r="T26534" s="274"/>
      <c r="W26534" s="276"/>
    </row>
    <row r="26535" spans="19:23">
      <c r="S26535" s="275"/>
      <c r="T26535" s="274"/>
      <c r="W26535" s="276"/>
    </row>
    <row r="26536" spans="19:23">
      <c r="S26536" s="275"/>
      <c r="T26536" s="274"/>
      <c r="W26536" s="276"/>
    </row>
    <row r="26537" spans="19:23">
      <c r="S26537" s="275"/>
      <c r="T26537" s="274"/>
      <c r="W26537" s="276"/>
    </row>
    <row r="26538" spans="19:23">
      <c r="S26538" s="275"/>
      <c r="T26538" s="274"/>
      <c r="W26538" s="276"/>
    </row>
    <row r="26539" spans="19:23">
      <c r="S26539" s="275"/>
      <c r="T26539" s="274"/>
      <c r="W26539" s="276"/>
    </row>
    <row r="26540" spans="19:23">
      <c r="S26540" s="275"/>
      <c r="T26540" s="274"/>
      <c r="W26540" s="276"/>
    </row>
    <row r="26541" spans="19:23">
      <c r="S26541" s="275"/>
      <c r="T26541" s="274"/>
      <c r="W26541" s="276"/>
    </row>
    <row r="26542" spans="19:23">
      <c r="S26542" s="275"/>
      <c r="T26542" s="274"/>
      <c r="W26542" s="276"/>
    </row>
    <row r="26543" spans="19:23">
      <c r="S26543" s="275"/>
      <c r="T26543" s="274"/>
      <c r="W26543" s="276"/>
    </row>
    <row r="26544" spans="19:23">
      <c r="S26544" s="275"/>
      <c r="T26544" s="274"/>
      <c r="W26544" s="276"/>
    </row>
    <row r="26545" spans="19:23">
      <c r="S26545" s="275"/>
      <c r="T26545" s="274"/>
      <c r="W26545" s="276"/>
    </row>
    <row r="26546" spans="19:23">
      <c r="S26546" s="275"/>
      <c r="T26546" s="274"/>
      <c r="W26546" s="276"/>
    </row>
    <row r="26547" spans="19:23">
      <c r="S26547" s="275"/>
      <c r="T26547" s="274"/>
      <c r="W26547" s="276"/>
    </row>
    <row r="26548" spans="19:23">
      <c r="S26548" s="275"/>
      <c r="T26548" s="274"/>
      <c r="W26548" s="276"/>
    </row>
    <row r="26549" spans="19:23">
      <c r="S26549" s="275"/>
      <c r="T26549" s="274"/>
      <c r="W26549" s="276"/>
    </row>
    <row r="26550" spans="19:23">
      <c r="S26550" s="275"/>
      <c r="T26550" s="274"/>
      <c r="W26550" s="276"/>
    </row>
    <row r="26551" spans="19:23">
      <c r="S26551" s="275"/>
      <c r="T26551" s="274"/>
      <c r="W26551" s="276"/>
    </row>
    <row r="26552" spans="19:23">
      <c r="S26552" s="275"/>
      <c r="T26552" s="274"/>
      <c r="W26552" s="276"/>
    </row>
    <row r="26553" spans="19:23">
      <c r="S26553" s="275"/>
      <c r="T26553" s="274"/>
      <c r="W26553" s="276"/>
    </row>
    <row r="26554" spans="19:23">
      <c r="S26554" s="275"/>
      <c r="T26554" s="274"/>
      <c r="W26554" s="276"/>
    </row>
    <row r="26555" spans="19:23">
      <c r="S26555" s="275"/>
      <c r="T26555" s="274"/>
      <c r="W26555" s="276"/>
    </row>
    <row r="26556" spans="19:23">
      <c r="S26556" s="275"/>
      <c r="T26556" s="274"/>
      <c r="W26556" s="276"/>
    </row>
    <row r="26557" spans="19:23">
      <c r="S26557" s="275"/>
      <c r="T26557" s="274"/>
      <c r="W26557" s="276"/>
    </row>
    <row r="26558" spans="19:23">
      <c r="S26558" s="275"/>
      <c r="T26558" s="274"/>
      <c r="W26558" s="276"/>
    </row>
    <row r="26559" spans="19:23">
      <c r="S26559" s="275"/>
      <c r="T26559" s="274"/>
      <c r="W26559" s="276"/>
    </row>
    <row r="26560" spans="19:23">
      <c r="S26560" s="275"/>
      <c r="T26560" s="274"/>
      <c r="W26560" s="276"/>
    </row>
    <row r="26561" spans="19:23">
      <c r="S26561" s="275"/>
      <c r="T26561" s="274"/>
      <c r="W26561" s="276"/>
    </row>
    <row r="26562" spans="19:23">
      <c r="S26562" s="275"/>
      <c r="T26562" s="274"/>
      <c r="W26562" s="276"/>
    </row>
    <row r="26563" spans="19:23">
      <c r="S26563" s="275"/>
      <c r="T26563" s="274"/>
      <c r="W26563" s="276"/>
    </row>
    <row r="26564" spans="19:23">
      <c r="S26564" s="275"/>
      <c r="T26564" s="274"/>
      <c r="W26564" s="276"/>
    </row>
    <row r="26565" spans="19:23">
      <c r="S26565" s="275"/>
      <c r="T26565" s="274"/>
      <c r="W26565" s="276"/>
    </row>
    <row r="26566" spans="19:23">
      <c r="S26566" s="275"/>
      <c r="T26566" s="274"/>
      <c r="W26566" s="276"/>
    </row>
    <row r="26567" spans="19:23">
      <c r="S26567" s="275"/>
      <c r="T26567" s="274"/>
      <c r="W26567" s="276"/>
    </row>
    <row r="26568" spans="19:23">
      <c r="S26568" s="275"/>
      <c r="T26568" s="274"/>
      <c r="W26568" s="276"/>
    </row>
    <row r="26569" spans="19:23">
      <c r="S26569" s="275"/>
      <c r="T26569" s="274"/>
      <c r="W26569" s="276"/>
    </row>
    <row r="26570" spans="19:23">
      <c r="S26570" s="275"/>
      <c r="T26570" s="274"/>
      <c r="W26570" s="276"/>
    </row>
    <row r="26571" spans="19:23">
      <c r="S26571" s="275"/>
      <c r="T26571" s="274"/>
      <c r="W26571" s="276"/>
    </row>
    <row r="26572" spans="19:23">
      <c r="S26572" s="275"/>
      <c r="T26572" s="274"/>
      <c r="W26572" s="276"/>
    </row>
    <row r="26573" spans="19:23">
      <c r="S26573" s="275"/>
      <c r="T26573" s="274"/>
      <c r="W26573" s="276"/>
    </row>
    <row r="26574" spans="19:23">
      <c r="S26574" s="275"/>
      <c r="T26574" s="274"/>
      <c r="W26574" s="276"/>
    </row>
    <row r="26575" spans="19:23">
      <c r="S26575" s="275"/>
      <c r="T26575" s="274"/>
      <c r="W26575" s="276"/>
    </row>
    <row r="26576" spans="19:23">
      <c r="S26576" s="275"/>
      <c r="T26576" s="274"/>
      <c r="W26576" s="276"/>
    </row>
    <row r="26577" spans="19:23">
      <c r="S26577" s="275"/>
      <c r="T26577" s="274"/>
      <c r="W26577" s="276"/>
    </row>
    <row r="26578" spans="19:23">
      <c r="S26578" s="275"/>
      <c r="T26578" s="274"/>
      <c r="W26578" s="276"/>
    </row>
    <row r="26579" spans="19:23">
      <c r="S26579" s="275"/>
      <c r="T26579" s="274"/>
      <c r="W26579" s="276"/>
    </row>
    <row r="26580" spans="19:23">
      <c r="S26580" s="275"/>
      <c r="T26580" s="274"/>
      <c r="W26580" s="276"/>
    </row>
    <row r="26581" spans="19:23">
      <c r="S26581" s="275"/>
      <c r="T26581" s="274"/>
      <c r="W26581" s="276"/>
    </row>
    <row r="26582" spans="19:23">
      <c r="S26582" s="275"/>
      <c r="T26582" s="274"/>
      <c r="W26582" s="276"/>
    </row>
    <row r="26583" spans="19:23">
      <c r="S26583" s="275"/>
      <c r="T26583" s="274"/>
      <c r="W26583" s="276"/>
    </row>
    <row r="26584" spans="19:23">
      <c r="S26584" s="275"/>
      <c r="T26584" s="274"/>
      <c r="W26584" s="276"/>
    </row>
    <row r="26585" spans="19:23">
      <c r="S26585" s="275"/>
      <c r="T26585" s="274"/>
      <c r="W26585" s="276"/>
    </row>
    <row r="26586" spans="19:23">
      <c r="S26586" s="275"/>
      <c r="T26586" s="274"/>
      <c r="W26586" s="276"/>
    </row>
    <row r="26587" spans="19:23">
      <c r="S26587" s="275"/>
      <c r="T26587" s="274"/>
      <c r="W26587" s="276"/>
    </row>
    <row r="26588" spans="19:23">
      <c r="S26588" s="275"/>
      <c r="T26588" s="274"/>
      <c r="W26588" s="276"/>
    </row>
    <row r="26589" spans="19:23">
      <c r="S26589" s="275"/>
      <c r="T26589" s="274"/>
      <c r="W26589" s="276"/>
    </row>
    <row r="26590" spans="19:23">
      <c r="S26590" s="275"/>
      <c r="T26590" s="274"/>
      <c r="W26590" s="276"/>
    </row>
    <row r="26591" spans="19:23">
      <c r="S26591" s="275"/>
      <c r="T26591" s="274"/>
      <c r="W26591" s="276"/>
    </row>
    <row r="26592" spans="19:23">
      <c r="S26592" s="275"/>
      <c r="T26592" s="274"/>
      <c r="W26592" s="276"/>
    </row>
    <row r="26593" spans="19:23">
      <c r="S26593" s="275"/>
      <c r="T26593" s="274"/>
      <c r="W26593" s="276"/>
    </row>
    <row r="26594" spans="19:23">
      <c r="S26594" s="275"/>
      <c r="T26594" s="274"/>
      <c r="W26594" s="276"/>
    </row>
    <row r="26595" spans="19:23">
      <c r="S26595" s="275"/>
      <c r="T26595" s="274"/>
      <c r="W26595" s="276"/>
    </row>
    <row r="26596" spans="19:23">
      <c r="S26596" s="275"/>
      <c r="T26596" s="274"/>
      <c r="W26596" s="276"/>
    </row>
    <row r="26597" spans="19:23">
      <c r="S26597" s="275"/>
      <c r="T26597" s="274"/>
      <c r="W26597" s="276"/>
    </row>
    <row r="26598" spans="19:23">
      <c r="S26598" s="275"/>
      <c r="T26598" s="274"/>
      <c r="W26598" s="276"/>
    </row>
    <row r="26599" spans="19:23">
      <c r="S26599" s="275"/>
      <c r="T26599" s="274"/>
      <c r="W26599" s="276"/>
    </row>
    <row r="26600" spans="19:23">
      <c r="S26600" s="275"/>
      <c r="T26600" s="274"/>
      <c r="W26600" s="276"/>
    </row>
    <row r="26601" spans="19:23">
      <c r="S26601" s="275"/>
      <c r="T26601" s="274"/>
      <c r="W26601" s="276"/>
    </row>
    <row r="26602" spans="19:23">
      <c r="S26602" s="275"/>
      <c r="T26602" s="274"/>
      <c r="W26602" s="276"/>
    </row>
    <row r="26603" spans="19:23">
      <c r="S26603" s="275"/>
      <c r="T26603" s="274"/>
      <c r="W26603" s="276"/>
    </row>
    <row r="26604" spans="19:23">
      <c r="S26604" s="275"/>
      <c r="T26604" s="274"/>
      <c r="W26604" s="276"/>
    </row>
    <row r="26605" spans="19:23">
      <c r="S26605" s="275"/>
      <c r="T26605" s="274"/>
      <c r="W26605" s="276"/>
    </row>
    <row r="26606" spans="19:23">
      <c r="S26606" s="275"/>
      <c r="T26606" s="274"/>
      <c r="W26606" s="276"/>
    </row>
    <row r="26607" spans="19:23">
      <c r="S26607" s="275"/>
      <c r="T26607" s="274"/>
      <c r="W26607" s="276"/>
    </row>
    <row r="26608" spans="19:23">
      <c r="S26608" s="275"/>
      <c r="T26608" s="274"/>
      <c r="W26608" s="276"/>
    </row>
    <row r="26609" spans="19:23">
      <c r="S26609" s="275"/>
      <c r="T26609" s="274"/>
      <c r="W26609" s="276"/>
    </row>
    <row r="26610" spans="19:23">
      <c r="S26610" s="275"/>
      <c r="T26610" s="274"/>
      <c r="W26610" s="276"/>
    </row>
    <row r="26611" spans="19:23">
      <c r="S26611" s="275"/>
      <c r="T26611" s="274"/>
      <c r="W26611" s="276"/>
    </row>
    <row r="26612" spans="19:23">
      <c r="S26612" s="275"/>
      <c r="T26612" s="274"/>
      <c r="W26612" s="276"/>
    </row>
    <row r="26613" spans="19:23">
      <c r="S26613" s="275"/>
      <c r="T26613" s="274"/>
      <c r="W26613" s="276"/>
    </row>
    <row r="26614" spans="19:23">
      <c r="S26614" s="275"/>
      <c r="T26614" s="274"/>
      <c r="W26614" s="276"/>
    </row>
    <row r="26615" spans="19:23">
      <c r="S26615" s="275"/>
      <c r="T26615" s="274"/>
      <c r="W26615" s="276"/>
    </row>
    <row r="26616" spans="19:23">
      <c r="S26616" s="275"/>
      <c r="T26616" s="274"/>
      <c r="W26616" s="276"/>
    </row>
    <row r="26617" spans="19:23">
      <c r="S26617" s="275"/>
      <c r="T26617" s="274"/>
      <c r="W26617" s="276"/>
    </row>
    <row r="26618" spans="19:23">
      <c r="S26618" s="275"/>
      <c r="T26618" s="274"/>
      <c r="W26618" s="276"/>
    </row>
    <row r="26619" spans="19:23">
      <c r="S26619" s="275"/>
      <c r="T26619" s="274"/>
      <c r="W26619" s="276"/>
    </row>
    <row r="26620" spans="19:23">
      <c r="S26620" s="275"/>
      <c r="T26620" s="274"/>
      <c r="W26620" s="276"/>
    </row>
    <row r="26621" spans="19:23">
      <c r="S26621" s="275"/>
      <c r="T26621" s="274"/>
      <c r="W26621" s="276"/>
    </row>
    <row r="26622" spans="19:23">
      <c r="S26622" s="275"/>
      <c r="T26622" s="274"/>
      <c r="W26622" s="276"/>
    </row>
    <row r="26623" spans="19:23">
      <c r="S26623" s="275"/>
      <c r="T26623" s="274"/>
      <c r="W26623" s="276"/>
    </row>
    <row r="26624" spans="19:23">
      <c r="S26624" s="275"/>
      <c r="T26624" s="274"/>
      <c r="W26624" s="276"/>
    </row>
    <row r="26625" spans="19:23">
      <c r="S26625" s="275"/>
      <c r="T26625" s="274"/>
      <c r="W26625" s="276"/>
    </row>
    <row r="26626" spans="19:23">
      <c r="S26626" s="275"/>
      <c r="T26626" s="274"/>
      <c r="W26626" s="276"/>
    </row>
    <row r="26627" spans="19:23">
      <c r="S26627" s="275"/>
      <c r="T26627" s="274"/>
      <c r="W26627" s="276"/>
    </row>
    <row r="26628" spans="19:23">
      <c r="S26628" s="275"/>
      <c r="T26628" s="274"/>
      <c r="W26628" s="276"/>
    </row>
    <row r="26629" spans="19:23">
      <c r="S26629" s="275"/>
      <c r="T26629" s="274"/>
      <c r="W26629" s="276"/>
    </row>
    <row r="26630" spans="19:23">
      <c r="S26630" s="275"/>
      <c r="T26630" s="274"/>
      <c r="W26630" s="276"/>
    </row>
    <row r="26631" spans="19:23">
      <c r="S26631" s="275"/>
      <c r="T26631" s="274"/>
      <c r="W26631" s="276"/>
    </row>
    <row r="26632" spans="19:23">
      <c r="S26632" s="275"/>
      <c r="T26632" s="274"/>
      <c r="W26632" s="276"/>
    </row>
    <row r="26633" spans="19:23">
      <c r="S26633" s="275"/>
      <c r="T26633" s="274"/>
      <c r="W26633" s="276"/>
    </row>
    <row r="26634" spans="19:23">
      <c r="S26634" s="275"/>
      <c r="T26634" s="274"/>
      <c r="W26634" s="276"/>
    </row>
    <row r="26635" spans="19:23">
      <c r="S26635" s="275"/>
      <c r="T26635" s="274"/>
      <c r="W26635" s="276"/>
    </row>
    <row r="26636" spans="19:23">
      <c r="S26636" s="275"/>
      <c r="T26636" s="274"/>
      <c r="W26636" s="276"/>
    </row>
    <row r="26637" spans="19:23">
      <c r="S26637" s="275"/>
      <c r="T26637" s="274"/>
      <c r="W26637" s="276"/>
    </row>
    <row r="26638" spans="19:23">
      <c r="S26638" s="275"/>
      <c r="T26638" s="274"/>
      <c r="W26638" s="276"/>
    </row>
    <row r="26639" spans="19:23">
      <c r="S26639" s="275"/>
      <c r="T26639" s="274"/>
      <c r="W26639" s="276"/>
    </row>
    <row r="26640" spans="19:23">
      <c r="S26640" s="275"/>
      <c r="T26640" s="274"/>
      <c r="W26640" s="276"/>
    </row>
    <row r="26641" spans="19:23">
      <c r="S26641" s="275"/>
      <c r="T26641" s="274"/>
      <c r="W26641" s="276"/>
    </row>
    <row r="26642" spans="19:23">
      <c r="S26642" s="275"/>
      <c r="T26642" s="274"/>
      <c r="W26642" s="276"/>
    </row>
    <row r="26643" spans="19:23">
      <c r="S26643" s="275"/>
      <c r="T26643" s="274"/>
      <c r="W26643" s="276"/>
    </row>
    <row r="26644" spans="19:23">
      <c r="S26644" s="275"/>
      <c r="T26644" s="274"/>
      <c r="W26644" s="276"/>
    </row>
    <row r="26645" spans="19:23">
      <c r="S26645" s="275"/>
      <c r="T26645" s="274"/>
      <c r="W26645" s="276"/>
    </row>
    <row r="26646" spans="19:23">
      <c r="S26646" s="275"/>
      <c r="T26646" s="274"/>
      <c r="W26646" s="276"/>
    </row>
    <row r="26647" spans="19:23">
      <c r="S26647" s="275"/>
      <c r="T26647" s="274"/>
      <c r="W26647" s="276"/>
    </row>
    <row r="26648" spans="19:23">
      <c r="S26648" s="275"/>
      <c r="T26648" s="274"/>
      <c r="W26648" s="276"/>
    </row>
    <row r="26649" spans="19:23">
      <c r="S26649" s="275"/>
      <c r="T26649" s="274"/>
      <c r="W26649" s="276"/>
    </row>
    <row r="26650" spans="19:23">
      <c r="S26650" s="275"/>
      <c r="T26650" s="274"/>
      <c r="W26650" s="276"/>
    </row>
    <row r="26651" spans="19:23">
      <c r="S26651" s="275"/>
      <c r="T26651" s="274"/>
      <c r="W26651" s="276"/>
    </row>
    <row r="26652" spans="19:23">
      <c r="S26652" s="275"/>
      <c r="T26652" s="274"/>
      <c r="W26652" s="276"/>
    </row>
    <row r="26653" spans="19:23">
      <c r="S26653" s="275"/>
      <c r="T26653" s="274"/>
      <c r="W26653" s="276"/>
    </row>
    <row r="26654" spans="19:23">
      <c r="S26654" s="275"/>
      <c r="T26654" s="274"/>
      <c r="W26654" s="276"/>
    </row>
    <row r="26655" spans="19:23">
      <c r="S26655" s="275"/>
      <c r="T26655" s="274"/>
      <c r="W26655" s="276"/>
    </row>
    <row r="26656" spans="19:23">
      <c r="S26656" s="275"/>
      <c r="T26656" s="274"/>
      <c r="W26656" s="276"/>
    </row>
    <row r="26657" spans="19:23">
      <c r="S26657" s="275"/>
      <c r="T26657" s="274"/>
      <c r="W26657" s="276"/>
    </row>
    <row r="26658" spans="19:23">
      <c r="S26658" s="275"/>
      <c r="T26658" s="274"/>
      <c r="W26658" s="276"/>
    </row>
    <row r="26659" spans="19:23">
      <c r="S26659" s="275"/>
      <c r="T26659" s="274"/>
      <c r="W26659" s="276"/>
    </row>
    <row r="26660" spans="19:23">
      <c r="S26660" s="275"/>
      <c r="T26660" s="274"/>
      <c r="W26660" s="276"/>
    </row>
    <row r="26661" spans="19:23">
      <c r="S26661" s="275"/>
      <c r="T26661" s="274"/>
      <c r="W26661" s="276"/>
    </row>
    <row r="26662" spans="19:23">
      <c r="S26662" s="275"/>
      <c r="T26662" s="274"/>
      <c r="W26662" s="276"/>
    </row>
    <row r="26663" spans="19:23">
      <c r="S26663" s="275"/>
      <c r="T26663" s="274"/>
      <c r="W26663" s="276"/>
    </row>
    <row r="26664" spans="19:23">
      <c r="S26664" s="275"/>
      <c r="T26664" s="274"/>
      <c r="W26664" s="276"/>
    </row>
    <row r="26665" spans="19:23">
      <c r="S26665" s="275"/>
      <c r="T26665" s="274"/>
      <c r="W26665" s="276"/>
    </row>
    <row r="26666" spans="19:23">
      <c r="S26666" s="275"/>
      <c r="T26666" s="274"/>
      <c r="W26666" s="276"/>
    </row>
    <row r="26667" spans="19:23">
      <c r="S26667" s="275"/>
      <c r="T26667" s="274"/>
      <c r="W26667" s="276"/>
    </row>
    <row r="26668" spans="19:23">
      <c r="S26668" s="275"/>
      <c r="T26668" s="274"/>
      <c r="W26668" s="276"/>
    </row>
    <row r="26669" spans="19:23">
      <c r="S26669" s="275"/>
      <c r="T26669" s="274"/>
      <c r="W26669" s="276"/>
    </row>
    <row r="26670" spans="19:23">
      <c r="S26670" s="275"/>
      <c r="T26670" s="274"/>
      <c r="W26670" s="276"/>
    </row>
    <row r="26671" spans="19:23">
      <c r="S26671" s="275"/>
      <c r="T26671" s="274"/>
      <c r="W26671" s="276"/>
    </row>
    <row r="26672" spans="19:23">
      <c r="S26672" s="275"/>
      <c r="T26672" s="274"/>
      <c r="W26672" s="276"/>
    </row>
    <row r="26673" spans="19:23">
      <c r="S26673" s="275"/>
      <c r="T26673" s="274"/>
      <c r="W26673" s="276"/>
    </row>
    <row r="26674" spans="19:23">
      <c r="S26674" s="275"/>
      <c r="T26674" s="274"/>
      <c r="W26674" s="276"/>
    </row>
    <row r="26675" spans="19:23">
      <c r="S26675" s="275"/>
      <c r="T26675" s="274"/>
      <c r="W26675" s="276"/>
    </row>
    <row r="26676" spans="19:23">
      <c r="S26676" s="275"/>
      <c r="T26676" s="274"/>
      <c r="W26676" s="276"/>
    </row>
    <row r="26677" spans="19:23">
      <c r="S26677" s="275"/>
      <c r="T26677" s="274"/>
      <c r="W26677" s="276"/>
    </row>
    <row r="26678" spans="19:23">
      <c r="S26678" s="275"/>
      <c r="T26678" s="274"/>
      <c r="W26678" s="276"/>
    </row>
    <row r="26679" spans="19:23">
      <c r="S26679" s="275"/>
      <c r="T26679" s="274"/>
      <c r="W26679" s="276"/>
    </row>
    <row r="26680" spans="19:23">
      <c r="S26680" s="275"/>
      <c r="T26680" s="274"/>
      <c r="W26680" s="276"/>
    </row>
    <row r="26681" spans="19:23">
      <c r="S26681" s="275"/>
      <c r="T26681" s="274"/>
      <c r="W26681" s="276"/>
    </row>
    <row r="26682" spans="19:23">
      <c r="S26682" s="275"/>
      <c r="T26682" s="274"/>
      <c r="W26682" s="276"/>
    </row>
    <row r="26683" spans="19:23">
      <c r="S26683" s="275"/>
      <c r="T26683" s="274"/>
      <c r="W26683" s="276"/>
    </row>
    <row r="26684" spans="19:23">
      <c r="S26684" s="275"/>
      <c r="T26684" s="274"/>
      <c r="W26684" s="276"/>
    </row>
    <row r="26685" spans="19:23">
      <c r="S26685" s="275"/>
      <c r="T26685" s="274"/>
      <c r="W26685" s="276"/>
    </row>
    <row r="26686" spans="19:23">
      <c r="S26686" s="275"/>
      <c r="T26686" s="274"/>
      <c r="W26686" s="276"/>
    </row>
    <row r="26687" spans="19:23">
      <c r="S26687" s="275"/>
      <c r="T26687" s="274"/>
      <c r="W26687" s="276"/>
    </row>
    <row r="26688" spans="19:23">
      <c r="S26688" s="275"/>
      <c r="T26688" s="274"/>
      <c r="W26688" s="276"/>
    </row>
    <row r="26689" spans="19:23">
      <c r="S26689" s="275"/>
      <c r="T26689" s="274"/>
      <c r="W26689" s="276"/>
    </row>
    <row r="26690" spans="19:23">
      <c r="S26690" s="275"/>
      <c r="T26690" s="274"/>
      <c r="W26690" s="276"/>
    </row>
    <row r="26691" spans="19:23">
      <c r="S26691" s="275"/>
      <c r="T26691" s="274"/>
      <c r="W26691" s="276"/>
    </row>
    <row r="26692" spans="19:23">
      <c r="S26692" s="275"/>
      <c r="T26692" s="274"/>
      <c r="W26692" s="276"/>
    </row>
    <row r="26693" spans="19:23">
      <c r="S26693" s="275"/>
      <c r="T26693" s="274"/>
      <c r="W26693" s="276"/>
    </row>
    <row r="26694" spans="19:23">
      <c r="S26694" s="275"/>
      <c r="T26694" s="274"/>
      <c r="W26694" s="276"/>
    </row>
    <row r="26695" spans="19:23">
      <c r="S26695" s="275"/>
      <c r="T26695" s="274"/>
      <c r="W26695" s="276"/>
    </row>
    <row r="26696" spans="19:23">
      <c r="S26696" s="275"/>
      <c r="T26696" s="274"/>
      <c r="W26696" s="276"/>
    </row>
    <row r="26697" spans="19:23">
      <c r="S26697" s="275"/>
      <c r="T26697" s="274"/>
      <c r="W26697" s="276"/>
    </row>
    <row r="26698" spans="19:23">
      <c r="S26698" s="275"/>
      <c r="T26698" s="274"/>
      <c r="W26698" s="276"/>
    </row>
    <row r="26699" spans="19:23">
      <c r="S26699" s="275"/>
      <c r="T26699" s="274"/>
      <c r="W26699" s="276"/>
    </row>
    <row r="26700" spans="19:23">
      <c r="S26700" s="275"/>
      <c r="T26700" s="274"/>
      <c r="W26700" s="276"/>
    </row>
    <row r="26701" spans="19:23">
      <c r="S26701" s="275"/>
      <c r="T26701" s="274"/>
      <c r="W26701" s="276"/>
    </row>
    <row r="26702" spans="19:23">
      <c r="S26702" s="275"/>
      <c r="T26702" s="274"/>
      <c r="W26702" s="276"/>
    </row>
    <row r="26703" spans="19:23">
      <c r="S26703" s="275"/>
      <c r="T26703" s="274"/>
      <c r="W26703" s="276"/>
    </row>
    <row r="26704" spans="19:23">
      <c r="S26704" s="275"/>
      <c r="T26704" s="274"/>
      <c r="W26704" s="276"/>
    </row>
    <row r="26705" spans="19:23">
      <c r="S26705" s="275"/>
      <c r="T26705" s="274"/>
      <c r="W26705" s="276"/>
    </row>
    <row r="26706" spans="19:23">
      <c r="S26706" s="275"/>
      <c r="T26706" s="274"/>
      <c r="W26706" s="276"/>
    </row>
    <row r="26707" spans="19:23">
      <c r="S26707" s="275"/>
      <c r="T26707" s="274"/>
      <c r="W26707" s="276"/>
    </row>
    <row r="26708" spans="19:23">
      <c r="S26708" s="275"/>
      <c r="T26708" s="274"/>
      <c r="W26708" s="276"/>
    </row>
    <row r="26709" spans="19:23">
      <c r="S26709" s="275"/>
      <c r="T26709" s="274"/>
      <c r="W26709" s="276"/>
    </row>
    <row r="26710" spans="19:23">
      <c r="S26710" s="275"/>
      <c r="T26710" s="274"/>
      <c r="W26710" s="276"/>
    </row>
    <row r="26711" spans="19:23">
      <c r="S26711" s="275"/>
      <c r="T26711" s="274"/>
      <c r="W26711" s="276"/>
    </row>
    <row r="26712" spans="19:23">
      <c r="S26712" s="275"/>
      <c r="T26712" s="274"/>
      <c r="W26712" s="276"/>
    </row>
    <row r="26713" spans="19:23">
      <c r="S26713" s="275"/>
      <c r="T26713" s="274"/>
      <c r="W26713" s="276"/>
    </row>
    <row r="26714" spans="19:23">
      <c r="S26714" s="275"/>
      <c r="T26714" s="274"/>
      <c r="W26714" s="276"/>
    </row>
    <row r="26715" spans="19:23">
      <c r="S26715" s="275"/>
      <c r="T26715" s="274"/>
      <c r="W26715" s="276"/>
    </row>
    <row r="26716" spans="19:23">
      <c r="S26716" s="275"/>
      <c r="T26716" s="274"/>
      <c r="W26716" s="276"/>
    </row>
    <row r="26717" spans="19:23">
      <c r="S26717" s="275"/>
      <c r="T26717" s="274"/>
      <c r="W26717" s="276"/>
    </row>
    <row r="26718" spans="19:23">
      <c r="S26718" s="275"/>
      <c r="T26718" s="274"/>
      <c r="W26718" s="276"/>
    </row>
    <row r="26719" spans="19:23">
      <c r="S26719" s="275"/>
      <c r="T26719" s="274"/>
      <c r="W26719" s="276"/>
    </row>
    <row r="26720" spans="19:23">
      <c r="S26720" s="275"/>
      <c r="T26720" s="274"/>
      <c r="W26720" s="276"/>
    </row>
    <row r="26721" spans="19:23">
      <c r="S26721" s="275"/>
      <c r="T26721" s="274"/>
      <c r="W26721" s="276"/>
    </row>
    <row r="26722" spans="19:23">
      <c r="S26722" s="275"/>
      <c r="T26722" s="274"/>
      <c r="W26722" s="276"/>
    </row>
    <row r="26723" spans="19:23">
      <c r="S26723" s="275"/>
      <c r="T26723" s="274"/>
      <c r="W26723" s="276"/>
    </row>
    <row r="26724" spans="19:23">
      <c r="S26724" s="275"/>
      <c r="T26724" s="274"/>
      <c r="W26724" s="276"/>
    </row>
    <row r="26725" spans="19:23">
      <c r="S26725" s="275"/>
      <c r="T26725" s="274"/>
      <c r="W26725" s="276"/>
    </row>
    <row r="26726" spans="19:23">
      <c r="S26726" s="275"/>
      <c r="T26726" s="274"/>
      <c r="W26726" s="276"/>
    </row>
    <row r="26727" spans="19:23">
      <c r="S26727" s="275"/>
      <c r="T26727" s="274"/>
      <c r="W26727" s="276"/>
    </row>
    <row r="26728" spans="19:23">
      <c r="S26728" s="275"/>
      <c r="T26728" s="274"/>
      <c r="W26728" s="276"/>
    </row>
    <row r="26729" spans="19:23">
      <c r="S26729" s="275"/>
      <c r="T26729" s="274"/>
      <c r="W26729" s="276"/>
    </row>
    <row r="26730" spans="19:23">
      <c r="S26730" s="275"/>
      <c r="T26730" s="274"/>
      <c r="W26730" s="276"/>
    </row>
    <row r="26731" spans="19:23">
      <c r="S26731" s="275"/>
      <c r="T26731" s="274"/>
      <c r="W26731" s="276"/>
    </row>
    <row r="26732" spans="19:23">
      <c r="S26732" s="275"/>
      <c r="T26732" s="274"/>
      <c r="W26732" s="276"/>
    </row>
    <row r="26733" spans="19:23">
      <c r="S26733" s="275"/>
      <c r="T26733" s="274"/>
      <c r="W26733" s="276"/>
    </row>
    <row r="26734" spans="19:23">
      <c r="S26734" s="275"/>
      <c r="T26734" s="274"/>
      <c r="W26734" s="276"/>
    </row>
    <row r="26735" spans="19:23">
      <c r="S26735" s="275"/>
      <c r="T26735" s="274"/>
      <c r="W26735" s="276"/>
    </row>
    <row r="26736" spans="19:23">
      <c r="S26736" s="275"/>
      <c r="T26736" s="274"/>
      <c r="W26736" s="276"/>
    </row>
    <row r="26737" spans="19:23">
      <c r="S26737" s="275"/>
      <c r="T26737" s="274"/>
      <c r="W26737" s="276"/>
    </row>
    <row r="26738" spans="19:23">
      <c r="S26738" s="275"/>
      <c r="T26738" s="274"/>
      <c r="W26738" s="276"/>
    </row>
    <row r="26739" spans="19:23">
      <c r="S26739" s="275"/>
      <c r="T26739" s="274"/>
      <c r="W26739" s="276"/>
    </row>
    <row r="26740" spans="19:23">
      <c r="S26740" s="275"/>
      <c r="T26740" s="274"/>
      <c r="W26740" s="276"/>
    </row>
    <row r="26741" spans="19:23">
      <c r="S26741" s="275"/>
      <c r="T26741" s="274"/>
      <c r="W26741" s="276"/>
    </row>
    <row r="26742" spans="19:23">
      <c r="S26742" s="275"/>
      <c r="T26742" s="274"/>
      <c r="W26742" s="276"/>
    </row>
    <row r="26743" spans="19:23">
      <c r="S26743" s="275"/>
      <c r="T26743" s="274"/>
      <c r="W26743" s="276"/>
    </row>
    <row r="26744" spans="19:23">
      <c r="S26744" s="275"/>
      <c r="T26744" s="274"/>
      <c r="W26744" s="276"/>
    </row>
    <row r="26745" spans="19:23">
      <c r="S26745" s="275"/>
      <c r="T26745" s="274"/>
      <c r="W26745" s="276"/>
    </row>
    <row r="26746" spans="19:23">
      <c r="S26746" s="275"/>
      <c r="T26746" s="274"/>
      <c r="W26746" s="276"/>
    </row>
    <row r="26747" spans="19:23">
      <c r="S26747" s="275"/>
      <c r="T26747" s="274"/>
      <c r="W26747" s="276"/>
    </row>
    <row r="26748" spans="19:23">
      <c r="S26748" s="275"/>
      <c r="T26748" s="274"/>
      <c r="W26748" s="276"/>
    </row>
    <row r="26749" spans="19:23">
      <c r="S26749" s="275"/>
      <c r="T26749" s="274"/>
      <c r="W26749" s="276"/>
    </row>
    <row r="26750" spans="19:23">
      <c r="S26750" s="275"/>
      <c r="T26750" s="274"/>
      <c r="W26750" s="276"/>
    </row>
    <row r="26751" spans="19:23">
      <c r="S26751" s="275"/>
      <c r="T26751" s="274"/>
      <c r="W26751" s="276"/>
    </row>
    <row r="26752" spans="19:23">
      <c r="S26752" s="275"/>
      <c r="T26752" s="274"/>
      <c r="W26752" s="276"/>
    </row>
    <row r="26753" spans="19:23">
      <c r="S26753" s="275"/>
      <c r="T26753" s="274"/>
      <c r="W26753" s="276"/>
    </row>
    <row r="26754" spans="19:23">
      <c r="S26754" s="275"/>
      <c r="T26754" s="274"/>
      <c r="W26754" s="276"/>
    </row>
    <row r="26755" spans="19:23">
      <c r="S26755" s="275"/>
      <c r="T26755" s="274"/>
      <c r="W26755" s="276"/>
    </row>
    <row r="26756" spans="19:23">
      <c r="S26756" s="275"/>
      <c r="T26756" s="274"/>
      <c r="W26756" s="276"/>
    </row>
    <row r="26757" spans="19:23">
      <c r="S26757" s="275"/>
      <c r="T26757" s="274"/>
      <c r="W26757" s="276"/>
    </row>
    <row r="26758" spans="19:23">
      <c r="S26758" s="275"/>
      <c r="T26758" s="274"/>
      <c r="W26758" s="276"/>
    </row>
    <row r="26759" spans="19:23">
      <c r="S26759" s="275"/>
      <c r="T26759" s="274"/>
      <c r="W26759" s="276"/>
    </row>
    <row r="26760" spans="19:23">
      <c r="S26760" s="275"/>
      <c r="T26760" s="274"/>
      <c r="W26760" s="276"/>
    </row>
    <row r="26761" spans="19:23">
      <c r="S26761" s="275"/>
      <c r="T26761" s="274"/>
      <c r="W26761" s="276"/>
    </row>
    <row r="26762" spans="19:23">
      <c r="S26762" s="275"/>
      <c r="T26762" s="274"/>
      <c r="W26762" s="276"/>
    </row>
    <row r="26763" spans="19:23">
      <c r="S26763" s="275"/>
      <c r="T26763" s="274"/>
      <c r="W26763" s="276"/>
    </row>
    <row r="26764" spans="19:23">
      <c r="S26764" s="275"/>
      <c r="T26764" s="274"/>
      <c r="W26764" s="276"/>
    </row>
    <row r="26765" spans="19:23">
      <c r="S26765" s="275"/>
      <c r="T26765" s="274"/>
      <c r="W26765" s="276"/>
    </row>
    <row r="26766" spans="19:23">
      <c r="S26766" s="275"/>
      <c r="T26766" s="274"/>
      <c r="W26766" s="276"/>
    </row>
    <row r="26767" spans="19:23">
      <c r="S26767" s="275"/>
      <c r="T26767" s="274"/>
      <c r="W26767" s="276"/>
    </row>
    <row r="26768" spans="19:23">
      <c r="S26768" s="275"/>
      <c r="T26768" s="274"/>
      <c r="W26768" s="276"/>
    </row>
    <row r="26769" spans="19:23">
      <c r="S26769" s="275"/>
      <c r="T26769" s="274"/>
      <c r="W26769" s="276"/>
    </row>
    <row r="26770" spans="19:23">
      <c r="S26770" s="275"/>
      <c r="T26770" s="274"/>
      <c r="W26770" s="276"/>
    </row>
    <row r="26771" spans="19:23">
      <c r="S26771" s="275"/>
      <c r="T26771" s="274"/>
      <c r="W26771" s="276"/>
    </row>
    <row r="26772" spans="19:23">
      <c r="S26772" s="275"/>
      <c r="T26772" s="274"/>
      <c r="W26772" s="276"/>
    </row>
    <row r="26773" spans="19:23">
      <c r="S26773" s="275"/>
      <c r="T26773" s="274"/>
      <c r="W26773" s="276"/>
    </row>
    <row r="26774" spans="19:23">
      <c r="S26774" s="275"/>
      <c r="T26774" s="274"/>
      <c r="W26774" s="276"/>
    </row>
    <row r="26775" spans="19:23">
      <c r="S26775" s="275"/>
      <c r="T26775" s="274"/>
      <c r="W26775" s="276"/>
    </row>
    <row r="26776" spans="19:23">
      <c r="S26776" s="275"/>
      <c r="T26776" s="274"/>
      <c r="W26776" s="276"/>
    </row>
    <row r="26777" spans="19:23">
      <c r="S26777" s="275"/>
      <c r="T26777" s="274"/>
      <c r="W26777" s="276"/>
    </row>
    <row r="26778" spans="19:23">
      <c r="S26778" s="275"/>
      <c r="T26778" s="274"/>
      <c r="W26778" s="276"/>
    </row>
    <row r="26779" spans="19:23">
      <c r="S26779" s="275"/>
      <c r="T26779" s="274"/>
      <c r="W26779" s="276"/>
    </row>
    <row r="26780" spans="19:23">
      <c r="S26780" s="275"/>
      <c r="T26780" s="274"/>
      <c r="W26780" s="276"/>
    </row>
    <row r="26781" spans="19:23">
      <c r="S26781" s="275"/>
      <c r="T26781" s="274"/>
      <c r="W26781" s="276"/>
    </row>
    <row r="26782" spans="19:23">
      <c r="S26782" s="275"/>
      <c r="T26782" s="274"/>
      <c r="W26782" s="276"/>
    </row>
    <row r="26783" spans="19:23">
      <c r="S26783" s="275"/>
      <c r="T26783" s="274"/>
      <c r="W26783" s="276"/>
    </row>
    <row r="26784" spans="19:23">
      <c r="S26784" s="275"/>
      <c r="T26784" s="274"/>
      <c r="W26784" s="276"/>
    </row>
    <row r="26785" spans="19:23">
      <c r="S26785" s="275"/>
      <c r="T26785" s="274"/>
      <c r="W26785" s="276"/>
    </row>
    <row r="26786" spans="19:23">
      <c r="S26786" s="275"/>
      <c r="T26786" s="274"/>
      <c r="W26786" s="276"/>
    </row>
    <row r="26787" spans="19:23">
      <c r="S26787" s="275"/>
      <c r="T26787" s="274"/>
      <c r="W26787" s="276"/>
    </row>
    <row r="26788" spans="19:23">
      <c r="S26788" s="275"/>
      <c r="T26788" s="274"/>
      <c r="W26788" s="276"/>
    </row>
    <row r="26789" spans="19:23">
      <c r="S26789" s="275"/>
      <c r="T26789" s="274"/>
      <c r="W26789" s="276"/>
    </row>
    <row r="26790" spans="19:23">
      <c r="S26790" s="275"/>
      <c r="T26790" s="274"/>
      <c r="W26790" s="276"/>
    </row>
    <row r="26791" spans="19:23">
      <c r="S26791" s="275"/>
      <c r="T26791" s="274"/>
      <c r="W26791" s="276"/>
    </row>
    <row r="26792" spans="19:23">
      <c r="S26792" s="275"/>
      <c r="T26792" s="274"/>
      <c r="W26792" s="276"/>
    </row>
    <row r="26793" spans="19:23">
      <c r="S26793" s="275"/>
      <c r="T26793" s="274"/>
      <c r="W26793" s="276"/>
    </row>
    <row r="26794" spans="19:23">
      <c r="S26794" s="275"/>
      <c r="T26794" s="274"/>
      <c r="W26794" s="276"/>
    </row>
    <row r="26795" spans="19:23">
      <c r="S26795" s="275"/>
      <c r="T26795" s="274"/>
      <c r="W26795" s="276"/>
    </row>
    <row r="26796" spans="19:23">
      <c r="S26796" s="275"/>
      <c r="T26796" s="274"/>
      <c r="W26796" s="276"/>
    </row>
    <row r="26797" spans="19:23">
      <c r="S26797" s="275"/>
      <c r="T26797" s="274"/>
      <c r="W26797" s="276"/>
    </row>
    <row r="26798" spans="19:23">
      <c r="S26798" s="275"/>
      <c r="T26798" s="274"/>
      <c r="W26798" s="276"/>
    </row>
    <row r="26799" spans="19:23">
      <c r="S26799" s="275"/>
      <c r="T26799" s="274"/>
      <c r="W26799" s="276"/>
    </row>
    <row r="26800" spans="19:23">
      <c r="S26800" s="275"/>
      <c r="T26800" s="274"/>
      <c r="W26800" s="276"/>
    </row>
    <row r="26801" spans="19:23">
      <c r="S26801" s="275"/>
      <c r="T26801" s="274"/>
      <c r="W26801" s="276"/>
    </row>
    <row r="26802" spans="19:23">
      <c r="S26802" s="275"/>
      <c r="T26802" s="274"/>
      <c r="W26802" s="276"/>
    </row>
    <row r="26803" spans="19:23">
      <c r="S26803" s="275"/>
      <c r="T26803" s="274"/>
      <c r="W26803" s="276"/>
    </row>
    <row r="26804" spans="19:23">
      <c r="S26804" s="275"/>
      <c r="T26804" s="274"/>
      <c r="W26804" s="276"/>
    </row>
    <row r="26805" spans="19:23">
      <c r="S26805" s="275"/>
      <c r="T26805" s="274"/>
      <c r="W26805" s="276"/>
    </row>
    <row r="26806" spans="19:23">
      <c r="S26806" s="275"/>
      <c r="T26806" s="274"/>
      <c r="W26806" s="276"/>
    </row>
    <row r="26807" spans="19:23">
      <c r="S26807" s="275"/>
      <c r="T26807" s="274"/>
      <c r="W26807" s="276"/>
    </row>
    <row r="26808" spans="19:23">
      <c r="S26808" s="275"/>
      <c r="T26808" s="274"/>
      <c r="W26808" s="276"/>
    </row>
    <row r="26809" spans="19:23">
      <c r="S26809" s="275"/>
      <c r="T26809" s="274"/>
      <c r="W26809" s="276"/>
    </row>
    <row r="26810" spans="19:23">
      <c r="S26810" s="275"/>
      <c r="T26810" s="274"/>
      <c r="W26810" s="276"/>
    </row>
    <row r="26811" spans="19:23">
      <c r="S26811" s="275"/>
      <c r="T26811" s="274"/>
      <c r="W26811" s="276"/>
    </row>
    <row r="26812" spans="19:23">
      <c r="S26812" s="275"/>
      <c r="T26812" s="274"/>
      <c r="W26812" s="276"/>
    </row>
    <row r="26813" spans="19:23">
      <c r="S26813" s="275"/>
      <c r="T26813" s="274"/>
      <c r="W26813" s="276"/>
    </row>
    <row r="26814" spans="19:23">
      <c r="S26814" s="275"/>
      <c r="T26814" s="274"/>
      <c r="W26814" s="276"/>
    </row>
    <row r="26815" spans="19:23">
      <c r="S26815" s="275"/>
      <c r="T26815" s="274"/>
      <c r="W26815" s="276"/>
    </row>
    <row r="26816" spans="19:23">
      <c r="S26816" s="275"/>
      <c r="T26816" s="274"/>
      <c r="W26816" s="276"/>
    </row>
    <row r="26817" spans="19:23">
      <c r="S26817" s="275"/>
      <c r="T26817" s="274"/>
      <c r="W26817" s="276"/>
    </row>
    <row r="26818" spans="19:23">
      <c r="S26818" s="275"/>
      <c r="T26818" s="274"/>
      <c r="W26818" s="276"/>
    </row>
    <row r="26819" spans="19:23">
      <c r="S26819" s="275"/>
      <c r="T26819" s="274"/>
      <c r="W26819" s="276"/>
    </row>
    <row r="26820" spans="19:23">
      <c r="S26820" s="275"/>
      <c r="T26820" s="274"/>
      <c r="W26820" s="276"/>
    </row>
    <row r="26821" spans="19:23">
      <c r="S26821" s="275"/>
      <c r="T26821" s="274"/>
      <c r="W26821" s="276"/>
    </row>
    <row r="26822" spans="19:23">
      <c r="S26822" s="275"/>
      <c r="T26822" s="274"/>
      <c r="W26822" s="276"/>
    </row>
    <row r="26823" spans="19:23">
      <c r="S26823" s="275"/>
      <c r="T26823" s="274"/>
      <c r="W26823" s="276"/>
    </row>
    <row r="26824" spans="19:23">
      <c r="S26824" s="275"/>
      <c r="T26824" s="274"/>
      <c r="W26824" s="276"/>
    </row>
    <row r="26825" spans="19:23">
      <c r="S26825" s="275"/>
      <c r="T26825" s="274"/>
      <c r="W26825" s="276"/>
    </row>
    <row r="26826" spans="19:23">
      <c r="S26826" s="275"/>
      <c r="T26826" s="274"/>
      <c r="W26826" s="276"/>
    </row>
    <row r="26827" spans="19:23">
      <c r="S26827" s="275"/>
      <c r="T26827" s="274"/>
      <c r="W26827" s="276"/>
    </row>
    <row r="26828" spans="19:23">
      <c r="S26828" s="275"/>
      <c r="T26828" s="274"/>
      <c r="W26828" s="276"/>
    </row>
    <row r="26829" spans="19:23">
      <c r="S26829" s="275"/>
      <c r="T26829" s="274"/>
      <c r="W26829" s="276"/>
    </row>
    <row r="26830" spans="19:23">
      <c r="S26830" s="275"/>
      <c r="T26830" s="274"/>
      <c r="W26830" s="276"/>
    </row>
    <row r="26831" spans="19:23">
      <c r="S26831" s="275"/>
      <c r="T26831" s="274"/>
      <c r="W26831" s="276"/>
    </row>
    <row r="26832" spans="19:23">
      <c r="S26832" s="275"/>
      <c r="T26832" s="274"/>
      <c r="W26832" s="276"/>
    </row>
    <row r="26833" spans="19:23">
      <c r="S26833" s="275"/>
      <c r="T26833" s="274"/>
      <c r="W26833" s="276"/>
    </row>
    <row r="26834" spans="19:23">
      <c r="S26834" s="275"/>
      <c r="T26834" s="274"/>
      <c r="W26834" s="276"/>
    </row>
    <row r="26835" spans="19:23">
      <c r="S26835" s="275"/>
      <c r="T26835" s="274"/>
      <c r="W26835" s="276"/>
    </row>
    <row r="26836" spans="19:23">
      <c r="S26836" s="275"/>
      <c r="T26836" s="274"/>
      <c r="W26836" s="276"/>
    </row>
    <row r="26837" spans="19:23">
      <c r="S26837" s="275"/>
      <c r="T26837" s="274"/>
      <c r="W26837" s="276"/>
    </row>
    <row r="26838" spans="19:23">
      <c r="S26838" s="275"/>
      <c r="T26838" s="274"/>
      <c r="W26838" s="276"/>
    </row>
    <row r="26839" spans="19:23">
      <c r="S26839" s="275"/>
      <c r="T26839" s="274"/>
      <c r="W26839" s="276"/>
    </row>
    <row r="26840" spans="19:23">
      <c r="S26840" s="275"/>
      <c r="T26840" s="274"/>
      <c r="W26840" s="276"/>
    </row>
    <row r="26841" spans="19:23">
      <c r="S26841" s="275"/>
      <c r="T26841" s="274"/>
      <c r="W26841" s="276"/>
    </row>
    <row r="26842" spans="19:23">
      <c r="S26842" s="275"/>
      <c r="T26842" s="274"/>
      <c r="W26842" s="276"/>
    </row>
    <row r="26843" spans="19:23">
      <c r="S26843" s="275"/>
      <c r="T26843" s="274"/>
      <c r="W26843" s="276"/>
    </row>
    <row r="26844" spans="19:23">
      <c r="S26844" s="275"/>
      <c r="T26844" s="274"/>
      <c r="W26844" s="276"/>
    </row>
    <row r="26845" spans="19:23">
      <c r="S26845" s="275"/>
      <c r="T26845" s="274"/>
      <c r="W26845" s="276"/>
    </row>
    <row r="26846" spans="19:23">
      <c r="S26846" s="275"/>
      <c r="T26846" s="274"/>
      <c r="W26846" s="276"/>
    </row>
    <row r="26847" spans="19:23">
      <c r="S26847" s="275"/>
      <c r="T26847" s="274"/>
      <c r="W26847" s="276"/>
    </row>
    <row r="26848" spans="19:23">
      <c r="S26848" s="275"/>
      <c r="T26848" s="274"/>
      <c r="W26848" s="276"/>
    </row>
    <row r="26849" spans="19:23">
      <c r="S26849" s="275"/>
      <c r="T26849" s="274"/>
      <c r="W26849" s="276"/>
    </row>
    <row r="26850" spans="19:23">
      <c r="S26850" s="275"/>
      <c r="T26850" s="274"/>
      <c r="W26850" s="276"/>
    </row>
    <row r="26851" spans="19:23">
      <c r="S26851" s="275"/>
      <c r="T26851" s="274"/>
      <c r="W26851" s="276"/>
    </row>
    <row r="26852" spans="19:23">
      <c r="S26852" s="275"/>
      <c r="T26852" s="274"/>
      <c r="W26852" s="276"/>
    </row>
    <row r="26853" spans="19:23">
      <c r="S26853" s="275"/>
      <c r="T26853" s="274"/>
      <c r="W26853" s="276"/>
    </row>
    <row r="26854" spans="19:23">
      <c r="S26854" s="275"/>
      <c r="T26854" s="274"/>
      <c r="W26854" s="276"/>
    </row>
    <row r="26855" spans="19:23">
      <c r="S26855" s="275"/>
      <c r="T26855" s="274"/>
      <c r="W26855" s="276"/>
    </row>
    <row r="26856" spans="19:23">
      <c r="S26856" s="275"/>
      <c r="T26856" s="274"/>
      <c r="W26856" s="276"/>
    </row>
    <row r="26857" spans="19:23">
      <c r="S26857" s="275"/>
      <c r="T26857" s="274"/>
      <c r="W26857" s="276"/>
    </row>
    <row r="26858" spans="19:23">
      <c r="S26858" s="275"/>
      <c r="T26858" s="274"/>
      <c r="W26858" s="276"/>
    </row>
    <row r="26859" spans="19:23">
      <c r="S26859" s="275"/>
      <c r="T26859" s="274"/>
      <c r="W26859" s="276"/>
    </row>
    <row r="26860" spans="19:23">
      <c r="S26860" s="275"/>
      <c r="T26860" s="274"/>
      <c r="W26860" s="276"/>
    </row>
    <row r="26861" spans="19:23">
      <c r="S26861" s="275"/>
      <c r="T26861" s="274"/>
      <c r="W26861" s="276"/>
    </row>
    <row r="26862" spans="19:23">
      <c r="S26862" s="275"/>
      <c r="T26862" s="274"/>
      <c r="W26862" s="276"/>
    </row>
    <row r="26863" spans="19:23">
      <c r="S26863" s="275"/>
      <c r="T26863" s="274"/>
      <c r="W26863" s="276"/>
    </row>
    <row r="26864" spans="19:23">
      <c r="S26864" s="275"/>
      <c r="T26864" s="274"/>
      <c r="W26864" s="276"/>
    </row>
    <row r="26865" spans="19:23">
      <c r="S26865" s="275"/>
      <c r="T26865" s="274"/>
      <c r="W26865" s="276"/>
    </row>
    <row r="26866" spans="19:23">
      <c r="S26866" s="275"/>
      <c r="T26866" s="274"/>
      <c r="W26866" s="276"/>
    </row>
    <row r="26867" spans="19:23">
      <c r="S26867" s="275"/>
      <c r="T26867" s="274"/>
      <c r="W26867" s="276"/>
    </row>
    <row r="26868" spans="19:23">
      <c r="S26868" s="275"/>
      <c r="T26868" s="274"/>
      <c r="W26868" s="276"/>
    </row>
    <row r="26869" spans="19:23">
      <c r="S26869" s="275"/>
      <c r="T26869" s="274"/>
      <c r="W26869" s="276"/>
    </row>
    <row r="26870" spans="19:23">
      <c r="S26870" s="275"/>
      <c r="T26870" s="274"/>
      <c r="W26870" s="276"/>
    </row>
    <row r="26871" spans="19:23">
      <c r="S26871" s="275"/>
      <c r="T26871" s="274"/>
      <c r="W26871" s="276"/>
    </row>
    <row r="26872" spans="19:23">
      <c r="S26872" s="275"/>
      <c r="T26872" s="274"/>
      <c r="W26872" s="276"/>
    </row>
    <row r="26873" spans="19:23">
      <c r="S26873" s="275"/>
      <c r="T26873" s="274"/>
      <c r="W26873" s="276"/>
    </row>
    <row r="26874" spans="19:23">
      <c r="S26874" s="275"/>
      <c r="T26874" s="274"/>
      <c r="W26874" s="276"/>
    </row>
    <row r="26875" spans="19:23">
      <c r="S26875" s="275"/>
      <c r="T26875" s="274"/>
      <c r="W26875" s="276"/>
    </row>
    <row r="26876" spans="19:23">
      <c r="S26876" s="275"/>
      <c r="T26876" s="274"/>
      <c r="W26876" s="276"/>
    </row>
    <row r="26877" spans="19:23">
      <c r="S26877" s="275"/>
      <c r="T26877" s="274"/>
      <c r="W26877" s="276"/>
    </row>
    <row r="26878" spans="19:23">
      <c r="S26878" s="275"/>
      <c r="T26878" s="274"/>
      <c r="W26878" s="276"/>
    </row>
    <row r="26879" spans="19:23">
      <c r="S26879" s="275"/>
      <c r="T26879" s="274"/>
      <c r="W26879" s="276"/>
    </row>
    <row r="26880" spans="19:23">
      <c r="S26880" s="275"/>
      <c r="T26880" s="274"/>
      <c r="W26880" s="276"/>
    </row>
    <row r="26881" spans="19:23">
      <c r="S26881" s="275"/>
      <c r="T26881" s="274"/>
      <c r="W26881" s="276"/>
    </row>
    <row r="26882" spans="19:23">
      <c r="S26882" s="275"/>
      <c r="T26882" s="274"/>
      <c r="W26882" s="276"/>
    </row>
    <row r="26883" spans="19:23">
      <c r="S26883" s="275"/>
      <c r="T26883" s="274"/>
      <c r="W26883" s="276"/>
    </row>
    <row r="26884" spans="19:23">
      <c r="S26884" s="275"/>
      <c r="T26884" s="274"/>
      <c r="W26884" s="276"/>
    </row>
    <row r="26885" spans="19:23">
      <c r="S26885" s="275"/>
      <c r="T26885" s="274"/>
      <c r="W26885" s="276"/>
    </row>
    <row r="26886" spans="19:23">
      <c r="S26886" s="275"/>
      <c r="T26886" s="274"/>
      <c r="W26886" s="276"/>
    </row>
    <row r="26887" spans="19:23">
      <c r="S26887" s="275"/>
      <c r="T26887" s="274"/>
      <c r="W26887" s="276"/>
    </row>
    <row r="26888" spans="19:23">
      <c r="S26888" s="275"/>
      <c r="T26888" s="274"/>
      <c r="W26888" s="276"/>
    </row>
    <row r="26889" spans="19:23">
      <c r="S26889" s="275"/>
      <c r="T26889" s="274"/>
      <c r="W26889" s="276"/>
    </row>
    <row r="26890" spans="19:23">
      <c r="S26890" s="275"/>
      <c r="T26890" s="274"/>
      <c r="W26890" s="276"/>
    </row>
    <row r="26891" spans="19:23">
      <c r="S26891" s="275"/>
      <c r="T26891" s="274"/>
      <c r="W26891" s="276"/>
    </row>
    <row r="26892" spans="19:23">
      <c r="S26892" s="275"/>
      <c r="T26892" s="274"/>
      <c r="W26892" s="276"/>
    </row>
    <row r="26893" spans="19:23">
      <c r="S26893" s="275"/>
      <c r="T26893" s="274"/>
      <c r="W26893" s="276"/>
    </row>
    <row r="26894" spans="19:23">
      <c r="S26894" s="275"/>
      <c r="T26894" s="274"/>
      <c r="W26894" s="276"/>
    </row>
    <row r="26895" spans="19:23">
      <c r="S26895" s="275"/>
      <c r="T26895" s="274"/>
      <c r="W26895" s="276"/>
    </row>
    <row r="26896" spans="19:23">
      <c r="S26896" s="275"/>
      <c r="T26896" s="274"/>
      <c r="W26896" s="276"/>
    </row>
    <row r="26897" spans="19:23">
      <c r="S26897" s="275"/>
      <c r="T26897" s="274"/>
      <c r="W26897" s="276"/>
    </row>
    <row r="26898" spans="19:23">
      <c r="S26898" s="275"/>
      <c r="T26898" s="274"/>
      <c r="W26898" s="276"/>
    </row>
    <row r="26899" spans="19:23">
      <c r="S26899" s="275"/>
      <c r="T26899" s="274"/>
      <c r="W26899" s="276"/>
    </row>
    <row r="26900" spans="19:23">
      <c r="S26900" s="275"/>
      <c r="T26900" s="274"/>
      <c r="W26900" s="276"/>
    </row>
    <row r="26901" spans="19:23">
      <c r="S26901" s="275"/>
      <c r="T26901" s="274"/>
      <c r="W26901" s="276"/>
    </row>
    <row r="26902" spans="19:23">
      <c r="S26902" s="275"/>
      <c r="T26902" s="274"/>
      <c r="W26902" s="276"/>
    </row>
    <row r="26903" spans="19:23">
      <c r="S26903" s="275"/>
      <c r="T26903" s="274"/>
      <c r="W26903" s="276"/>
    </row>
    <row r="26904" spans="19:23">
      <c r="S26904" s="275"/>
      <c r="T26904" s="274"/>
      <c r="W26904" s="276"/>
    </row>
    <row r="26905" spans="19:23">
      <c r="S26905" s="275"/>
      <c r="T26905" s="274"/>
      <c r="W26905" s="276"/>
    </row>
    <row r="26906" spans="19:23">
      <c r="S26906" s="275"/>
      <c r="T26906" s="274"/>
      <c r="W26906" s="276"/>
    </row>
    <row r="26907" spans="19:23">
      <c r="S26907" s="275"/>
      <c r="T26907" s="274"/>
      <c r="W26907" s="276"/>
    </row>
    <row r="26908" spans="19:23">
      <c r="S26908" s="275"/>
      <c r="T26908" s="274"/>
      <c r="W26908" s="276"/>
    </row>
    <row r="26909" spans="19:23">
      <c r="S26909" s="275"/>
      <c r="T26909" s="274"/>
      <c r="W26909" s="276"/>
    </row>
    <row r="26910" spans="19:23">
      <c r="S26910" s="275"/>
      <c r="T26910" s="274"/>
      <c r="W26910" s="276"/>
    </row>
    <row r="26911" spans="19:23">
      <c r="S26911" s="275"/>
      <c r="T26911" s="274"/>
      <c r="W26911" s="276"/>
    </row>
    <row r="26912" spans="19:23">
      <c r="S26912" s="275"/>
      <c r="T26912" s="274"/>
      <c r="W26912" s="276"/>
    </row>
    <row r="26913" spans="19:23">
      <c r="S26913" s="275"/>
      <c r="T26913" s="274"/>
      <c r="W26913" s="276"/>
    </row>
    <row r="26914" spans="19:23">
      <c r="S26914" s="275"/>
      <c r="T26914" s="274"/>
      <c r="W26914" s="276"/>
    </row>
    <row r="26915" spans="19:23">
      <c r="S26915" s="275"/>
      <c r="T26915" s="274"/>
      <c r="W26915" s="276"/>
    </row>
    <row r="26916" spans="19:23">
      <c r="S26916" s="275"/>
      <c r="T26916" s="274"/>
      <c r="W26916" s="276"/>
    </row>
    <row r="26917" spans="19:23">
      <c r="S26917" s="275"/>
      <c r="T26917" s="274"/>
      <c r="W26917" s="276"/>
    </row>
    <row r="26918" spans="19:23">
      <c r="S26918" s="275"/>
      <c r="T26918" s="274"/>
      <c r="W26918" s="276"/>
    </row>
    <row r="26919" spans="19:23">
      <c r="S26919" s="275"/>
      <c r="T26919" s="274"/>
      <c r="W26919" s="276"/>
    </row>
    <row r="26920" spans="19:23">
      <c r="S26920" s="275"/>
      <c r="T26920" s="274"/>
      <c r="W26920" s="276"/>
    </row>
    <row r="26921" spans="19:23">
      <c r="S26921" s="275"/>
      <c r="T26921" s="274"/>
      <c r="W26921" s="276"/>
    </row>
    <row r="26922" spans="19:23">
      <c r="S26922" s="275"/>
      <c r="T26922" s="274"/>
      <c r="W26922" s="276"/>
    </row>
    <row r="26923" spans="19:23">
      <c r="S26923" s="275"/>
      <c r="T26923" s="274"/>
      <c r="W26923" s="276"/>
    </row>
    <row r="26924" spans="19:23">
      <c r="S26924" s="275"/>
      <c r="T26924" s="274"/>
      <c r="W26924" s="276"/>
    </row>
    <row r="26925" spans="19:23">
      <c r="S26925" s="275"/>
      <c r="T26925" s="274"/>
      <c r="W26925" s="276"/>
    </row>
    <row r="26926" spans="19:23">
      <c r="S26926" s="275"/>
      <c r="T26926" s="274"/>
      <c r="W26926" s="276"/>
    </row>
    <row r="26927" spans="19:23">
      <c r="S26927" s="275"/>
      <c r="T26927" s="274"/>
      <c r="W26927" s="276"/>
    </row>
    <row r="26928" spans="19:23">
      <c r="S26928" s="275"/>
      <c r="T26928" s="274"/>
      <c r="W26928" s="276"/>
    </row>
    <row r="26929" spans="19:23">
      <c r="S26929" s="275"/>
      <c r="T26929" s="274"/>
      <c r="W26929" s="276"/>
    </row>
    <row r="26930" spans="19:23">
      <c r="S26930" s="275"/>
      <c r="T26930" s="274"/>
      <c r="W26930" s="276"/>
    </row>
    <row r="26931" spans="19:23">
      <c r="S26931" s="275"/>
      <c r="T26931" s="274"/>
      <c r="W26931" s="276"/>
    </row>
    <row r="26932" spans="19:23">
      <c r="S26932" s="275"/>
      <c r="T26932" s="274"/>
      <c r="W26932" s="276"/>
    </row>
    <row r="26933" spans="19:23">
      <c r="S26933" s="275"/>
      <c r="T26933" s="274"/>
      <c r="W26933" s="276"/>
    </row>
    <row r="26934" spans="19:23">
      <c r="S26934" s="275"/>
      <c r="T26934" s="274"/>
      <c r="W26934" s="276"/>
    </row>
    <row r="26935" spans="19:23">
      <c r="S26935" s="275"/>
      <c r="T26935" s="274"/>
      <c r="W26935" s="276"/>
    </row>
    <row r="26936" spans="19:23">
      <c r="S26936" s="275"/>
      <c r="T26936" s="274"/>
      <c r="W26936" s="276"/>
    </row>
    <row r="26937" spans="19:23">
      <c r="S26937" s="275"/>
      <c r="T26937" s="274"/>
      <c r="W26937" s="276"/>
    </row>
    <row r="26938" spans="19:23">
      <c r="S26938" s="275"/>
      <c r="T26938" s="274"/>
      <c r="W26938" s="276"/>
    </row>
    <row r="26939" spans="19:23">
      <c r="S26939" s="275"/>
      <c r="T26939" s="274"/>
      <c r="W26939" s="276"/>
    </row>
    <row r="26940" spans="19:23">
      <c r="S26940" s="275"/>
      <c r="T26940" s="274"/>
      <c r="W26940" s="276"/>
    </row>
    <row r="26941" spans="19:23">
      <c r="S26941" s="275"/>
      <c r="T26941" s="274"/>
      <c r="W26941" s="276"/>
    </row>
    <row r="26942" spans="19:23">
      <c r="S26942" s="275"/>
      <c r="T26942" s="274"/>
      <c r="W26942" s="276"/>
    </row>
    <row r="26943" spans="19:23">
      <c r="S26943" s="275"/>
      <c r="T26943" s="274"/>
      <c r="W26943" s="276"/>
    </row>
    <row r="26944" spans="19:23">
      <c r="S26944" s="275"/>
      <c r="T26944" s="274"/>
      <c r="W26944" s="276"/>
    </row>
    <row r="26945" spans="19:23">
      <c r="S26945" s="275"/>
      <c r="T26945" s="274"/>
      <c r="W26945" s="276"/>
    </row>
    <row r="26946" spans="19:23">
      <c r="S26946" s="275"/>
      <c r="T26946" s="274"/>
      <c r="W26946" s="276"/>
    </row>
    <row r="26947" spans="19:23">
      <c r="S26947" s="275"/>
      <c r="T26947" s="274"/>
      <c r="W26947" s="276"/>
    </row>
    <row r="26948" spans="19:23">
      <c r="S26948" s="275"/>
      <c r="T26948" s="274"/>
      <c r="W26948" s="276"/>
    </row>
    <row r="26949" spans="19:23">
      <c r="S26949" s="275"/>
      <c r="T26949" s="274"/>
      <c r="W26949" s="276"/>
    </row>
    <row r="26950" spans="19:23">
      <c r="S26950" s="275"/>
      <c r="T26950" s="274"/>
      <c r="W26950" s="276"/>
    </row>
    <row r="26951" spans="19:23">
      <c r="S26951" s="275"/>
      <c r="T26951" s="274"/>
      <c r="W26951" s="276"/>
    </row>
    <row r="26952" spans="19:23">
      <c r="S26952" s="275"/>
      <c r="T26952" s="274"/>
      <c r="W26952" s="276"/>
    </row>
    <row r="26953" spans="19:23">
      <c r="S26953" s="275"/>
      <c r="T26953" s="274"/>
      <c r="W26953" s="276"/>
    </row>
    <row r="26954" spans="19:23">
      <c r="S26954" s="275"/>
      <c r="T26954" s="274"/>
      <c r="W26954" s="276"/>
    </row>
    <row r="26955" spans="19:23">
      <c r="S26955" s="275"/>
      <c r="T26955" s="274"/>
      <c r="W26955" s="276"/>
    </row>
    <row r="26956" spans="19:23">
      <c r="S26956" s="275"/>
      <c r="T26956" s="274"/>
      <c r="W26956" s="276"/>
    </row>
    <row r="26957" spans="19:23">
      <c r="S26957" s="275"/>
      <c r="T26957" s="274"/>
      <c r="W26957" s="276"/>
    </row>
    <row r="26958" spans="19:23">
      <c r="S26958" s="275"/>
      <c r="T26958" s="274"/>
      <c r="W26958" s="276"/>
    </row>
    <row r="26959" spans="19:23">
      <c r="S26959" s="275"/>
      <c r="T26959" s="274"/>
      <c r="W26959" s="276"/>
    </row>
    <row r="26960" spans="19:23">
      <c r="S26960" s="275"/>
      <c r="T26960" s="274"/>
      <c r="W26960" s="276"/>
    </row>
    <row r="26961" spans="19:23">
      <c r="S26961" s="275"/>
      <c r="T26961" s="274"/>
      <c r="W26961" s="276"/>
    </row>
    <row r="26962" spans="19:23">
      <c r="S26962" s="275"/>
      <c r="T26962" s="274"/>
      <c r="W26962" s="276"/>
    </row>
    <row r="26963" spans="19:23">
      <c r="S26963" s="275"/>
      <c r="T26963" s="274"/>
      <c r="W26963" s="276"/>
    </row>
    <row r="26964" spans="19:23">
      <c r="S26964" s="275"/>
      <c r="T26964" s="274"/>
      <c r="W26964" s="276"/>
    </row>
    <row r="26965" spans="19:23">
      <c r="S26965" s="275"/>
      <c r="T26965" s="274"/>
      <c r="W26965" s="276"/>
    </row>
    <row r="26966" spans="19:23">
      <c r="S26966" s="275"/>
      <c r="T26966" s="274"/>
      <c r="W26966" s="276"/>
    </row>
    <row r="26967" spans="19:23">
      <c r="S26967" s="275"/>
      <c r="T26967" s="274"/>
      <c r="W26967" s="276"/>
    </row>
    <row r="26968" spans="19:23">
      <c r="S26968" s="275"/>
      <c r="T26968" s="274"/>
      <c r="W26968" s="276"/>
    </row>
    <row r="26969" spans="19:23">
      <c r="S26969" s="275"/>
      <c r="T26969" s="274"/>
      <c r="W26969" s="276"/>
    </row>
    <row r="26970" spans="19:23">
      <c r="S26970" s="275"/>
      <c r="T26970" s="274"/>
      <c r="W26970" s="276"/>
    </row>
    <row r="26971" spans="19:23">
      <c r="S26971" s="275"/>
      <c r="T26971" s="274"/>
      <c r="W26971" s="276"/>
    </row>
    <row r="26972" spans="19:23">
      <c r="S26972" s="275"/>
      <c r="T26972" s="274"/>
      <c r="W26972" s="276"/>
    </row>
    <row r="26973" spans="19:23">
      <c r="S26973" s="275"/>
      <c r="T26973" s="274"/>
      <c r="W26973" s="276"/>
    </row>
    <row r="26974" spans="19:23">
      <c r="S26974" s="275"/>
      <c r="T26974" s="274"/>
      <c r="W26974" s="276"/>
    </row>
    <row r="26975" spans="19:23">
      <c r="S26975" s="275"/>
      <c r="T26975" s="274"/>
      <c r="W26975" s="276"/>
    </row>
    <row r="26976" spans="19:23">
      <c r="S26976" s="275"/>
      <c r="T26976" s="274"/>
      <c r="W26976" s="276"/>
    </row>
    <row r="26977" spans="19:23">
      <c r="S26977" s="275"/>
      <c r="T26977" s="274"/>
      <c r="W26977" s="276"/>
    </row>
    <row r="26978" spans="19:23">
      <c r="S26978" s="275"/>
      <c r="T26978" s="274"/>
      <c r="W26978" s="276"/>
    </row>
    <row r="26979" spans="19:23">
      <c r="S26979" s="275"/>
      <c r="T26979" s="274"/>
      <c r="W26979" s="276"/>
    </row>
    <row r="26980" spans="19:23">
      <c r="S26980" s="275"/>
      <c r="T26980" s="274"/>
      <c r="W26980" s="276"/>
    </row>
    <row r="26981" spans="19:23">
      <c r="S26981" s="275"/>
      <c r="T26981" s="274"/>
      <c r="W26981" s="276"/>
    </row>
    <row r="26982" spans="19:23">
      <c r="S26982" s="275"/>
      <c r="T26982" s="274"/>
      <c r="W26982" s="276"/>
    </row>
    <row r="26983" spans="19:23">
      <c r="S26983" s="275"/>
      <c r="T26983" s="274"/>
      <c r="W26983" s="276"/>
    </row>
    <row r="26984" spans="19:23">
      <c r="S26984" s="275"/>
      <c r="T26984" s="274"/>
      <c r="W26984" s="276"/>
    </row>
    <row r="26985" spans="19:23">
      <c r="S26985" s="275"/>
      <c r="T26985" s="274"/>
      <c r="W26985" s="276"/>
    </row>
    <row r="26986" spans="19:23">
      <c r="S26986" s="275"/>
      <c r="T26986" s="274"/>
      <c r="W26986" s="276"/>
    </row>
    <row r="26987" spans="19:23">
      <c r="S26987" s="275"/>
      <c r="T26987" s="274"/>
      <c r="W26987" s="276"/>
    </row>
    <row r="26988" spans="19:23">
      <c r="S26988" s="275"/>
      <c r="T26988" s="274"/>
      <c r="W26988" s="276"/>
    </row>
    <row r="26989" spans="19:23">
      <c r="S26989" s="275"/>
      <c r="T26989" s="274"/>
      <c r="W26989" s="276"/>
    </row>
    <row r="26990" spans="19:23">
      <c r="S26990" s="275"/>
      <c r="T26990" s="274"/>
      <c r="W26990" s="276"/>
    </row>
    <row r="26991" spans="19:23">
      <c r="S26991" s="275"/>
      <c r="T26991" s="274"/>
      <c r="W26991" s="276"/>
    </row>
    <row r="26992" spans="19:23">
      <c r="S26992" s="275"/>
      <c r="T26992" s="274"/>
      <c r="W26992" s="276"/>
    </row>
    <row r="26993" spans="19:23">
      <c r="S26993" s="275"/>
      <c r="T26993" s="274"/>
      <c r="W26993" s="276"/>
    </row>
    <row r="26994" spans="19:23">
      <c r="S26994" s="275"/>
      <c r="T26994" s="274"/>
      <c r="W26994" s="276"/>
    </row>
    <row r="26995" spans="19:23">
      <c r="S26995" s="275"/>
      <c r="T26995" s="274"/>
      <c r="W26995" s="276"/>
    </row>
    <row r="26996" spans="19:23">
      <c r="S26996" s="275"/>
      <c r="T26996" s="274"/>
      <c r="W26996" s="276"/>
    </row>
    <row r="26997" spans="19:23">
      <c r="S26997" s="275"/>
      <c r="T26997" s="274"/>
      <c r="W26997" s="276"/>
    </row>
    <row r="26998" spans="19:23">
      <c r="S26998" s="275"/>
      <c r="T26998" s="274"/>
      <c r="W26998" s="276"/>
    </row>
    <row r="26999" spans="19:23">
      <c r="S26999" s="275"/>
      <c r="T26999" s="274"/>
      <c r="W26999" s="276"/>
    </row>
    <row r="27000" spans="19:23">
      <c r="S27000" s="275"/>
      <c r="T27000" s="274"/>
      <c r="W27000" s="276"/>
    </row>
    <row r="27001" spans="19:23">
      <c r="S27001" s="275"/>
      <c r="T27001" s="274"/>
      <c r="W27001" s="276"/>
    </row>
    <row r="27002" spans="19:23">
      <c r="S27002" s="275"/>
      <c r="T27002" s="274"/>
      <c r="W27002" s="276"/>
    </row>
    <row r="27003" spans="19:23">
      <c r="S27003" s="275"/>
      <c r="T27003" s="274"/>
      <c r="W27003" s="276"/>
    </row>
    <row r="27004" spans="19:23">
      <c r="S27004" s="275"/>
      <c r="T27004" s="274"/>
      <c r="W27004" s="276"/>
    </row>
    <row r="27005" spans="19:23">
      <c r="S27005" s="275"/>
      <c r="T27005" s="274"/>
      <c r="W27005" s="276"/>
    </row>
    <row r="27006" spans="19:23">
      <c r="S27006" s="275"/>
      <c r="T27006" s="274"/>
      <c r="W27006" s="276"/>
    </row>
    <row r="27007" spans="19:23">
      <c r="S27007" s="275"/>
      <c r="T27007" s="274"/>
      <c r="W27007" s="276"/>
    </row>
    <row r="27008" spans="19:23">
      <c r="S27008" s="275"/>
      <c r="T27008" s="274"/>
      <c r="W27008" s="276"/>
    </row>
    <row r="27009" spans="19:23">
      <c r="S27009" s="275"/>
      <c r="T27009" s="274"/>
      <c r="W27009" s="276"/>
    </row>
    <row r="27010" spans="19:23">
      <c r="S27010" s="275"/>
      <c r="T27010" s="274"/>
      <c r="W27010" s="276"/>
    </row>
    <row r="27011" spans="19:23">
      <c r="S27011" s="275"/>
      <c r="T27011" s="274"/>
      <c r="W27011" s="276"/>
    </row>
    <row r="27012" spans="19:23">
      <c r="S27012" s="275"/>
      <c r="T27012" s="274"/>
      <c r="W27012" s="276"/>
    </row>
    <row r="27013" spans="19:23">
      <c r="S27013" s="275"/>
      <c r="T27013" s="274"/>
      <c r="W27013" s="276"/>
    </row>
    <row r="27014" spans="19:23">
      <c r="S27014" s="275"/>
      <c r="T27014" s="274"/>
      <c r="W27014" s="276"/>
    </row>
    <row r="27015" spans="19:23">
      <c r="S27015" s="275"/>
      <c r="T27015" s="274"/>
      <c r="W27015" s="276"/>
    </row>
    <row r="27016" spans="19:23">
      <c r="S27016" s="275"/>
      <c r="T27016" s="274"/>
      <c r="W27016" s="276"/>
    </row>
    <row r="27017" spans="19:23">
      <c r="S27017" s="275"/>
      <c r="T27017" s="274"/>
      <c r="W27017" s="276"/>
    </row>
    <row r="27018" spans="19:23">
      <c r="S27018" s="275"/>
      <c r="T27018" s="274"/>
      <c r="W27018" s="276"/>
    </row>
    <row r="27019" spans="19:23">
      <c r="S27019" s="275"/>
      <c r="T27019" s="274"/>
      <c r="W27019" s="276"/>
    </row>
    <row r="27020" spans="19:23">
      <c r="S27020" s="275"/>
      <c r="T27020" s="274"/>
      <c r="W27020" s="276"/>
    </row>
    <row r="27021" spans="19:23">
      <c r="S27021" s="275"/>
      <c r="T27021" s="274"/>
      <c r="W27021" s="276"/>
    </row>
    <row r="27022" spans="19:23">
      <c r="S27022" s="275"/>
      <c r="T27022" s="274"/>
      <c r="W27022" s="276"/>
    </row>
    <row r="27023" spans="19:23">
      <c r="S27023" s="275"/>
      <c r="T27023" s="274"/>
      <c r="W27023" s="276"/>
    </row>
    <row r="27024" spans="19:23">
      <c r="S27024" s="275"/>
      <c r="T27024" s="274"/>
      <c r="W27024" s="276"/>
    </row>
    <row r="27025" spans="19:23">
      <c r="S27025" s="275"/>
      <c r="T27025" s="274"/>
      <c r="W27025" s="276"/>
    </row>
    <row r="27026" spans="19:23">
      <c r="S27026" s="275"/>
      <c r="T27026" s="274"/>
      <c r="W27026" s="276"/>
    </row>
    <row r="27027" spans="19:23">
      <c r="S27027" s="275"/>
      <c r="T27027" s="274"/>
      <c r="W27027" s="276"/>
    </row>
    <row r="27028" spans="19:23">
      <c r="S27028" s="275"/>
      <c r="T27028" s="274"/>
      <c r="W27028" s="276"/>
    </row>
    <row r="27029" spans="19:23">
      <c r="S27029" s="275"/>
      <c r="T27029" s="274"/>
      <c r="W27029" s="276"/>
    </row>
    <row r="27030" spans="19:23">
      <c r="S27030" s="275"/>
      <c r="T27030" s="274"/>
      <c r="W27030" s="276"/>
    </row>
    <row r="27031" spans="19:23">
      <c r="S27031" s="275"/>
      <c r="T27031" s="274"/>
      <c r="W27031" s="276"/>
    </row>
    <row r="27032" spans="19:23">
      <c r="S27032" s="275"/>
      <c r="T27032" s="274"/>
      <c r="W27032" s="276"/>
    </row>
    <row r="27033" spans="19:23">
      <c r="S27033" s="275"/>
      <c r="T27033" s="274"/>
      <c r="W27033" s="276"/>
    </row>
    <row r="27034" spans="19:23">
      <c r="S27034" s="275"/>
      <c r="T27034" s="274"/>
      <c r="W27034" s="276"/>
    </row>
    <row r="27035" spans="19:23">
      <c r="S27035" s="275"/>
      <c r="T27035" s="274"/>
      <c r="W27035" s="276"/>
    </row>
    <row r="27036" spans="19:23">
      <c r="S27036" s="275"/>
      <c r="T27036" s="274"/>
      <c r="W27036" s="276"/>
    </row>
    <row r="27037" spans="19:23">
      <c r="S27037" s="275"/>
      <c r="T27037" s="274"/>
      <c r="W27037" s="276"/>
    </row>
    <row r="27038" spans="19:23">
      <c r="S27038" s="275"/>
      <c r="T27038" s="274"/>
      <c r="W27038" s="276"/>
    </row>
    <row r="27039" spans="19:23">
      <c r="S27039" s="275"/>
      <c r="T27039" s="274"/>
      <c r="W27039" s="276"/>
    </row>
    <row r="27040" spans="19:23">
      <c r="S27040" s="275"/>
      <c r="T27040" s="274"/>
      <c r="W27040" s="276"/>
    </row>
    <row r="27041" spans="19:23">
      <c r="S27041" s="275"/>
      <c r="T27041" s="274"/>
      <c r="W27041" s="276"/>
    </row>
    <row r="27042" spans="19:23">
      <c r="S27042" s="275"/>
      <c r="T27042" s="274"/>
      <c r="W27042" s="276"/>
    </row>
    <row r="27043" spans="19:23">
      <c r="S27043" s="275"/>
      <c r="T27043" s="274"/>
      <c r="W27043" s="276"/>
    </row>
    <row r="27044" spans="19:23">
      <c r="S27044" s="275"/>
      <c r="T27044" s="274"/>
      <c r="W27044" s="276"/>
    </row>
    <row r="27045" spans="19:23">
      <c r="S27045" s="275"/>
      <c r="T27045" s="274"/>
      <c r="W27045" s="276"/>
    </row>
    <row r="27046" spans="19:23">
      <c r="S27046" s="275"/>
      <c r="T27046" s="274"/>
      <c r="W27046" s="276"/>
    </row>
    <row r="27047" spans="19:23">
      <c r="S27047" s="275"/>
      <c r="T27047" s="274"/>
      <c r="W27047" s="276"/>
    </row>
    <row r="27048" spans="19:23">
      <c r="S27048" s="275"/>
      <c r="T27048" s="274"/>
      <c r="W27048" s="276"/>
    </row>
    <row r="27049" spans="19:23">
      <c r="S27049" s="275"/>
      <c r="T27049" s="274"/>
      <c r="W27049" s="276"/>
    </row>
    <row r="27050" spans="19:23">
      <c r="S27050" s="275"/>
      <c r="T27050" s="274"/>
      <c r="W27050" s="276"/>
    </row>
    <row r="27051" spans="19:23">
      <c r="S27051" s="275"/>
      <c r="T27051" s="274"/>
      <c r="W27051" s="276"/>
    </row>
    <row r="27052" spans="19:23">
      <c r="S27052" s="275"/>
      <c r="T27052" s="274"/>
      <c r="W27052" s="276"/>
    </row>
    <row r="27053" spans="19:23">
      <c r="S27053" s="275"/>
      <c r="T27053" s="274"/>
      <c r="W27053" s="276"/>
    </row>
    <row r="27054" spans="19:23">
      <c r="S27054" s="275"/>
      <c r="T27054" s="274"/>
      <c r="W27054" s="276"/>
    </row>
    <row r="27055" spans="19:23">
      <c r="S27055" s="275"/>
      <c r="T27055" s="274"/>
      <c r="W27055" s="276"/>
    </row>
    <row r="27056" spans="19:23">
      <c r="S27056" s="275"/>
      <c r="T27056" s="274"/>
      <c r="W27056" s="276"/>
    </row>
    <row r="27057" spans="19:23">
      <c r="S27057" s="275"/>
      <c r="T27057" s="274"/>
      <c r="W27057" s="276"/>
    </row>
    <row r="27058" spans="19:23">
      <c r="S27058" s="275"/>
      <c r="T27058" s="274"/>
      <c r="W27058" s="276"/>
    </row>
    <row r="27059" spans="19:23">
      <c r="S27059" s="275"/>
      <c r="T27059" s="274"/>
      <c r="W27059" s="276"/>
    </row>
    <row r="27060" spans="19:23">
      <c r="S27060" s="275"/>
      <c r="T27060" s="274"/>
      <c r="W27060" s="276"/>
    </row>
    <row r="27061" spans="19:23">
      <c r="S27061" s="275"/>
      <c r="T27061" s="274"/>
      <c r="W27061" s="276"/>
    </row>
    <row r="27062" spans="19:23">
      <c r="S27062" s="275"/>
      <c r="T27062" s="274"/>
      <c r="W27062" s="276"/>
    </row>
    <row r="27063" spans="19:23">
      <c r="S27063" s="275"/>
      <c r="T27063" s="274"/>
      <c r="W27063" s="276"/>
    </row>
    <row r="27064" spans="19:23">
      <c r="S27064" s="275"/>
      <c r="T27064" s="274"/>
      <c r="W27064" s="276"/>
    </row>
    <row r="27065" spans="19:23">
      <c r="S27065" s="275"/>
      <c r="T27065" s="274"/>
      <c r="W27065" s="276"/>
    </row>
    <row r="27066" spans="19:23">
      <c r="S27066" s="275"/>
      <c r="T27066" s="274"/>
      <c r="W27066" s="276"/>
    </row>
    <row r="27067" spans="19:23">
      <c r="S27067" s="275"/>
      <c r="T27067" s="274"/>
      <c r="W27067" s="276"/>
    </row>
    <row r="27068" spans="19:23">
      <c r="S27068" s="275"/>
      <c r="T27068" s="274"/>
      <c r="W27068" s="276"/>
    </row>
    <row r="27069" spans="19:23">
      <c r="S27069" s="275"/>
      <c r="T27069" s="274"/>
      <c r="W27069" s="276"/>
    </row>
    <row r="27070" spans="19:23">
      <c r="S27070" s="275"/>
      <c r="T27070" s="274"/>
      <c r="W27070" s="276"/>
    </row>
    <row r="27071" spans="19:23">
      <c r="S27071" s="275"/>
      <c r="T27071" s="274"/>
      <c r="W27071" s="276"/>
    </row>
    <row r="27072" spans="19:23">
      <c r="S27072" s="275"/>
      <c r="T27072" s="274"/>
      <c r="W27072" s="276"/>
    </row>
    <row r="27073" spans="19:23">
      <c r="S27073" s="275"/>
      <c r="T27073" s="274"/>
      <c r="W27073" s="276"/>
    </row>
    <row r="27074" spans="19:23">
      <c r="S27074" s="275"/>
      <c r="T27074" s="274"/>
      <c r="W27074" s="276"/>
    </row>
    <row r="27075" spans="19:23">
      <c r="S27075" s="275"/>
      <c r="T27075" s="274"/>
      <c r="W27075" s="276"/>
    </row>
    <row r="27076" spans="19:23">
      <c r="S27076" s="275"/>
      <c r="T27076" s="274"/>
      <c r="W27076" s="276"/>
    </row>
    <row r="27077" spans="19:23">
      <c r="S27077" s="275"/>
      <c r="T27077" s="274"/>
      <c r="W27077" s="276"/>
    </row>
    <row r="27078" spans="19:23">
      <c r="S27078" s="275"/>
      <c r="T27078" s="274"/>
      <c r="W27078" s="276"/>
    </row>
    <row r="27079" spans="19:23">
      <c r="S27079" s="275"/>
      <c r="T27079" s="274"/>
      <c r="W27079" s="276"/>
    </row>
    <row r="27080" spans="19:23">
      <c r="S27080" s="275"/>
      <c r="T27080" s="274"/>
      <c r="W27080" s="276"/>
    </row>
    <row r="27081" spans="19:23">
      <c r="S27081" s="275"/>
      <c r="T27081" s="274"/>
      <c r="W27081" s="276"/>
    </row>
    <row r="27082" spans="19:23">
      <c r="S27082" s="275"/>
      <c r="T27082" s="274"/>
      <c r="W27082" s="276"/>
    </row>
    <row r="27083" spans="19:23">
      <c r="S27083" s="275"/>
      <c r="T27083" s="274"/>
      <c r="W27083" s="276"/>
    </row>
    <row r="27084" spans="19:23">
      <c r="S27084" s="275"/>
      <c r="T27084" s="274"/>
      <c r="W27084" s="276"/>
    </row>
    <row r="27085" spans="19:23">
      <c r="S27085" s="275"/>
      <c r="T27085" s="274"/>
      <c r="W27085" s="276"/>
    </row>
    <row r="27086" spans="19:23">
      <c r="S27086" s="275"/>
      <c r="T27086" s="274"/>
      <c r="W27086" s="276"/>
    </row>
    <row r="27087" spans="19:23">
      <c r="S27087" s="275"/>
      <c r="T27087" s="274"/>
      <c r="W27087" s="276"/>
    </row>
    <row r="27088" spans="19:23">
      <c r="S27088" s="275"/>
      <c r="T27088" s="274"/>
      <c r="W27088" s="276"/>
    </row>
    <row r="27089" spans="19:23">
      <c r="S27089" s="275"/>
      <c r="T27089" s="274"/>
      <c r="W27089" s="276"/>
    </row>
    <row r="27090" spans="19:23">
      <c r="S27090" s="275"/>
      <c r="T27090" s="274"/>
      <c r="W27090" s="276"/>
    </row>
    <row r="27091" spans="19:23">
      <c r="S27091" s="275"/>
      <c r="T27091" s="274"/>
      <c r="W27091" s="276"/>
    </row>
    <row r="27092" spans="19:23">
      <c r="S27092" s="275"/>
      <c r="T27092" s="274"/>
      <c r="W27092" s="276"/>
    </row>
    <row r="27093" spans="19:23">
      <c r="S27093" s="275"/>
      <c r="T27093" s="274"/>
      <c r="W27093" s="276"/>
    </row>
    <row r="27094" spans="19:23">
      <c r="S27094" s="275"/>
      <c r="T27094" s="274"/>
      <c r="W27094" s="276"/>
    </row>
    <row r="27095" spans="19:23">
      <c r="S27095" s="275"/>
      <c r="T27095" s="274"/>
      <c r="W27095" s="276"/>
    </row>
    <row r="27096" spans="19:23">
      <c r="S27096" s="275"/>
      <c r="T27096" s="274"/>
      <c r="W27096" s="276"/>
    </row>
    <row r="27097" spans="19:23">
      <c r="S27097" s="275"/>
      <c r="T27097" s="274"/>
      <c r="W27097" s="276"/>
    </row>
    <row r="27098" spans="19:23">
      <c r="S27098" s="275"/>
      <c r="T27098" s="274"/>
      <c r="W27098" s="276"/>
    </row>
    <row r="27099" spans="19:23">
      <c r="S27099" s="275"/>
      <c r="T27099" s="274"/>
      <c r="W27099" s="276"/>
    </row>
    <row r="27100" spans="19:23">
      <c r="S27100" s="275"/>
      <c r="T27100" s="274"/>
      <c r="W27100" s="276"/>
    </row>
    <row r="27101" spans="19:23">
      <c r="S27101" s="275"/>
      <c r="T27101" s="274"/>
      <c r="W27101" s="276"/>
    </row>
    <row r="27102" spans="19:23">
      <c r="S27102" s="275"/>
      <c r="T27102" s="274"/>
      <c r="W27102" s="276"/>
    </row>
    <row r="27103" spans="19:23">
      <c r="S27103" s="275"/>
      <c r="T27103" s="274"/>
      <c r="W27103" s="276"/>
    </row>
    <row r="27104" spans="19:23">
      <c r="S27104" s="275"/>
      <c r="T27104" s="274"/>
      <c r="W27104" s="276"/>
    </row>
    <row r="27105" spans="19:23">
      <c r="S27105" s="275"/>
      <c r="T27105" s="274"/>
      <c r="W27105" s="276"/>
    </row>
    <row r="27106" spans="19:23">
      <c r="S27106" s="275"/>
      <c r="T27106" s="274"/>
      <c r="W27106" s="276"/>
    </row>
    <row r="27107" spans="19:23">
      <c r="S27107" s="275"/>
      <c r="T27107" s="274"/>
      <c r="W27107" s="276"/>
    </row>
    <row r="27108" spans="19:23">
      <c r="S27108" s="275"/>
      <c r="T27108" s="274"/>
      <c r="W27108" s="276"/>
    </row>
    <row r="27109" spans="19:23">
      <c r="S27109" s="275"/>
      <c r="T27109" s="274"/>
      <c r="W27109" s="276"/>
    </row>
    <row r="27110" spans="19:23">
      <c r="S27110" s="275"/>
      <c r="T27110" s="274"/>
      <c r="W27110" s="276"/>
    </row>
    <row r="27111" spans="19:23">
      <c r="S27111" s="275"/>
      <c r="T27111" s="274"/>
      <c r="W27111" s="276"/>
    </row>
    <row r="27112" spans="19:23">
      <c r="S27112" s="275"/>
      <c r="T27112" s="274"/>
      <c r="W27112" s="276"/>
    </row>
    <row r="27113" spans="19:23">
      <c r="S27113" s="275"/>
      <c r="T27113" s="274"/>
      <c r="W27113" s="276"/>
    </row>
    <row r="27114" spans="19:23">
      <c r="S27114" s="275"/>
      <c r="T27114" s="274"/>
      <c r="W27114" s="276"/>
    </row>
    <row r="27115" spans="19:23">
      <c r="S27115" s="275"/>
      <c r="T27115" s="274"/>
      <c r="W27115" s="276"/>
    </row>
    <row r="27116" spans="19:23">
      <c r="S27116" s="275"/>
      <c r="T27116" s="274"/>
      <c r="W27116" s="276"/>
    </row>
    <row r="27117" spans="19:23">
      <c r="S27117" s="275"/>
      <c r="T27117" s="274"/>
      <c r="W27117" s="276"/>
    </row>
    <row r="27118" spans="19:23">
      <c r="S27118" s="275"/>
      <c r="T27118" s="274"/>
      <c r="W27118" s="276"/>
    </row>
    <row r="27119" spans="19:23">
      <c r="S27119" s="275"/>
      <c r="T27119" s="274"/>
      <c r="W27119" s="276"/>
    </row>
    <row r="27120" spans="19:23">
      <c r="S27120" s="275"/>
      <c r="T27120" s="274"/>
      <c r="W27120" s="276"/>
    </row>
    <row r="27121" spans="19:23">
      <c r="S27121" s="275"/>
      <c r="T27121" s="274"/>
      <c r="W27121" s="276"/>
    </row>
    <row r="27122" spans="19:23">
      <c r="S27122" s="275"/>
      <c r="T27122" s="274"/>
      <c r="W27122" s="276"/>
    </row>
    <row r="27123" spans="19:23">
      <c r="S27123" s="275"/>
      <c r="T27123" s="274"/>
      <c r="W27123" s="276"/>
    </row>
    <row r="27124" spans="19:23">
      <c r="S27124" s="275"/>
      <c r="T27124" s="274"/>
      <c r="W27124" s="276"/>
    </row>
    <row r="27125" spans="19:23">
      <c r="S27125" s="275"/>
      <c r="T27125" s="274"/>
      <c r="W27125" s="276"/>
    </row>
    <row r="27126" spans="19:23">
      <c r="S27126" s="275"/>
      <c r="T27126" s="274"/>
      <c r="W27126" s="276"/>
    </row>
    <row r="27127" spans="19:23">
      <c r="S27127" s="275"/>
      <c r="T27127" s="274"/>
      <c r="W27127" s="276"/>
    </row>
    <row r="27128" spans="19:23">
      <c r="S27128" s="275"/>
      <c r="T27128" s="274"/>
      <c r="W27128" s="276"/>
    </row>
    <row r="27129" spans="19:23">
      <c r="S27129" s="275"/>
      <c r="T27129" s="274"/>
      <c r="W27129" s="276"/>
    </row>
    <row r="27130" spans="19:23">
      <c r="S27130" s="275"/>
      <c r="T27130" s="274"/>
      <c r="W27130" s="276"/>
    </row>
    <row r="27131" spans="19:23">
      <c r="S27131" s="275"/>
      <c r="T27131" s="274"/>
      <c r="W27131" s="276"/>
    </row>
    <row r="27132" spans="19:23">
      <c r="S27132" s="275"/>
      <c r="T27132" s="274"/>
      <c r="W27132" s="276"/>
    </row>
    <row r="27133" spans="19:23">
      <c r="S27133" s="275"/>
      <c r="T27133" s="274"/>
      <c r="W27133" s="276"/>
    </row>
    <row r="27134" spans="19:23">
      <c r="S27134" s="275"/>
      <c r="T27134" s="274"/>
      <c r="W27134" s="276"/>
    </row>
    <row r="27135" spans="19:23">
      <c r="S27135" s="275"/>
      <c r="T27135" s="274"/>
      <c r="W27135" s="276"/>
    </row>
    <row r="27136" spans="19:23">
      <c r="S27136" s="275"/>
      <c r="T27136" s="274"/>
      <c r="W27136" s="276"/>
    </row>
    <row r="27137" spans="19:23">
      <c r="S27137" s="275"/>
      <c r="T27137" s="274"/>
      <c r="W27137" s="276"/>
    </row>
    <row r="27138" spans="19:23">
      <c r="S27138" s="275"/>
      <c r="T27138" s="274"/>
      <c r="W27138" s="276"/>
    </row>
    <row r="27139" spans="19:23">
      <c r="S27139" s="275"/>
      <c r="T27139" s="274"/>
      <c r="W27139" s="276"/>
    </row>
    <row r="27140" spans="19:23">
      <c r="S27140" s="275"/>
      <c r="T27140" s="274"/>
      <c r="W27140" s="276"/>
    </row>
    <row r="27141" spans="19:23">
      <c r="S27141" s="275"/>
      <c r="T27141" s="274"/>
      <c r="W27141" s="276"/>
    </row>
    <row r="27142" spans="19:23">
      <c r="S27142" s="275"/>
      <c r="T27142" s="274"/>
      <c r="W27142" s="276"/>
    </row>
    <row r="27143" spans="19:23">
      <c r="S27143" s="275"/>
      <c r="T27143" s="274"/>
      <c r="W27143" s="276"/>
    </row>
    <row r="27144" spans="19:23">
      <c r="S27144" s="275"/>
      <c r="T27144" s="274"/>
      <c r="W27144" s="276"/>
    </row>
    <row r="27145" spans="19:23">
      <c r="S27145" s="275"/>
      <c r="T27145" s="274"/>
      <c r="W27145" s="276"/>
    </row>
    <row r="27146" spans="19:23">
      <c r="S27146" s="275"/>
      <c r="T27146" s="274"/>
      <c r="W27146" s="276"/>
    </row>
    <row r="27147" spans="19:23">
      <c r="S27147" s="275"/>
      <c r="T27147" s="274"/>
      <c r="W27147" s="276"/>
    </row>
    <row r="27148" spans="19:23">
      <c r="S27148" s="275"/>
      <c r="T27148" s="274"/>
      <c r="W27148" s="276"/>
    </row>
    <row r="27149" spans="19:23">
      <c r="S27149" s="275"/>
      <c r="T27149" s="274"/>
      <c r="W27149" s="276"/>
    </row>
    <row r="27150" spans="19:23">
      <c r="S27150" s="275"/>
      <c r="T27150" s="274"/>
      <c r="W27150" s="276"/>
    </row>
    <row r="27151" spans="19:23">
      <c r="S27151" s="275"/>
      <c r="T27151" s="274"/>
      <c r="W27151" s="276"/>
    </row>
    <row r="27152" spans="19:23">
      <c r="S27152" s="275"/>
      <c r="T27152" s="274"/>
      <c r="W27152" s="276"/>
    </row>
    <row r="27153" spans="19:23">
      <c r="S27153" s="275"/>
      <c r="T27153" s="274"/>
      <c r="W27153" s="276"/>
    </row>
    <row r="27154" spans="19:23">
      <c r="S27154" s="275"/>
      <c r="T27154" s="274"/>
      <c r="W27154" s="276"/>
    </row>
    <row r="27155" spans="19:23">
      <c r="S27155" s="275"/>
      <c r="T27155" s="274"/>
      <c r="W27155" s="276"/>
    </row>
    <row r="27156" spans="19:23">
      <c r="S27156" s="275"/>
      <c r="T27156" s="274"/>
      <c r="W27156" s="276"/>
    </row>
    <row r="27157" spans="19:23">
      <c r="S27157" s="275"/>
      <c r="T27157" s="274"/>
      <c r="W27157" s="276"/>
    </row>
    <row r="27158" spans="19:23">
      <c r="S27158" s="275"/>
      <c r="T27158" s="274"/>
      <c r="W27158" s="276"/>
    </row>
    <row r="27159" spans="19:23">
      <c r="S27159" s="275"/>
      <c r="T27159" s="274"/>
      <c r="W27159" s="276"/>
    </row>
    <row r="27160" spans="19:23">
      <c r="S27160" s="275"/>
      <c r="T27160" s="274"/>
      <c r="W27160" s="276"/>
    </row>
    <row r="27161" spans="19:23">
      <c r="S27161" s="275"/>
      <c r="T27161" s="274"/>
      <c r="W27161" s="276"/>
    </row>
    <row r="27162" spans="19:23">
      <c r="S27162" s="275"/>
      <c r="T27162" s="274"/>
      <c r="W27162" s="276"/>
    </row>
    <row r="27163" spans="19:23">
      <c r="S27163" s="275"/>
      <c r="T27163" s="274"/>
      <c r="W27163" s="276"/>
    </row>
    <row r="27164" spans="19:23">
      <c r="S27164" s="275"/>
      <c r="T27164" s="274"/>
      <c r="W27164" s="276"/>
    </row>
    <row r="27165" spans="19:23">
      <c r="S27165" s="275"/>
      <c r="T27165" s="274"/>
      <c r="W27165" s="276"/>
    </row>
    <row r="27166" spans="19:23">
      <c r="S27166" s="275"/>
      <c r="T27166" s="274"/>
      <c r="W27166" s="276"/>
    </row>
    <row r="27167" spans="19:23">
      <c r="S27167" s="275"/>
      <c r="T27167" s="274"/>
      <c r="W27167" s="276"/>
    </row>
    <row r="27168" spans="19:23">
      <c r="S27168" s="275"/>
      <c r="T27168" s="274"/>
      <c r="W27168" s="276"/>
    </row>
    <row r="27169" spans="19:23">
      <c r="S27169" s="275"/>
      <c r="T27169" s="274"/>
      <c r="W27169" s="276"/>
    </row>
    <row r="27170" spans="19:23">
      <c r="S27170" s="275"/>
      <c r="T27170" s="274"/>
      <c r="W27170" s="276"/>
    </row>
    <row r="27171" spans="19:23">
      <c r="S27171" s="275"/>
      <c r="T27171" s="274"/>
      <c r="W27171" s="276"/>
    </row>
    <row r="27172" spans="19:23">
      <c r="S27172" s="275"/>
      <c r="T27172" s="274"/>
      <c r="W27172" s="276"/>
    </row>
    <row r="27173" spans="19:23">
      <c r="S27173" s="275"/>
      <c r="T27173" s="274"/>
      <c r="W27173" s="276"/>
    </row>
    <row r="27174" spans="19:23">
      <c r="S27174" s="275"/>
      <c r="T27174" s="274"/>
      <c r="W27174" s="276"/>
    </row>
    <row r="27175" spans="19:23">
      <c r="S27175" s="275"/>
      <c r="T27175" s="274"/>
      <c r="W27175" s="276"/>
    </row>
    <row r="27176" spans="19:23">
      <c r="S27176" s="275"/>
      <c r="T27176" s="274"/>
      <c r="W27176" s="276"/>
    </row>
    <row r="27177" spans="19:23">
      <c r="S27177" s="275"/>
      <c r="T27177" s="274"/>
      <c r="W27177" s="276"/>
    </row>
    <row r="27178" spans="19:23">
      <c r="S27178" s="275"/>
      <c r="T27178" s="274"/>
      <c r="W27178" s="276"/>
    </row>
    <row r="27179" spans="19:23">
      <c r="S27179" s="275"/>
      <c r="T27179" s="274"/>
      <c r="W27179" s="276"/>
    </row>
    <row r="27180" spans="19:23">
      <c r="S27180" s="275"/>
      <c r="T27180" s="274"/>
      <c r="W27180" s="276"/>
    </row>
    <row r="27181" spans="19:23">
      <c r="S27181" s="275"/>
      <c r="T27181" s="274"/>
      <c r="W27181" s="276"/>
    </row>
    <row r="27182" spans="19:23">
      <c r="S27182" s="275"/>
      <c r="T27182" s="274"/>
      <c r="W27182" s="276"/>
    </row>
    <row r="27183" spans="19:23">
      <c r="S27183" s="275"/>
      <c r="T27183" s="274"/>
      <c r="W27183" s="276"/>
    </row>
    <row r="27184" spans="19:23">
      <c r="S27184" s="275"/>
      <c r="T27184" s="274"/>
      <c r="W27184" s="276"/>
    </row>
    <row r="27185" spans="19:23">
      <c r="S27185" s="275"/>
      <c r="T27185" s="274"/>
      <c r="W27185" s="276"/>
    </row>
    <row r="27186" spans="19:23">
      <c r="S27186" s="275"/>
      <c r="T27186" s="274"/>
      <c r="W27186" s="276"/>
    </row>
    <row r="27187" spans="19:23">
      <c r="S27187" s="275"/>
      <c r="T27187" s="274"/>
      <c r="W27187" s="276"/>
    </row>
    <row r="27188" spans="19:23">
      <c r="S27188" s="275"/>
      <c r="T27188" s="274"/>
      <c r="W27188" s="276"/>
    </row>
    <row r="27189" spans="19:23">
      <c r="S27189" s="275"/>
      <c r="T27189" s="274"/>
      <c r="W27189" s="276"/>
    </row>
    <row r="27190" spans="19:23">
      <c r="S27190" s="275"/>
      <c r="T27190" s="274"/>
      <c r="W27190" s="276"/>
    </row>
    <row r="27191" spans="19:23">
      <c r="S27191" s="275"/>
      <c r="T27191" s="274"/>
      <c r="W27191" s="276"/>
    </row>
    <row r="27192" spans="19:23">
      <c r="S27192" s="275"/>
      <c r="T27192" s="274"/>
      <c r="W27192" s="276"/>
    </row>
    <row r="27193" spans="19:23">
      <c r="S27193" s="275"/>
      <c r="T27193" s="274"/>
      <c r="W27193" s="276"/>
    </row>
    <row r="27194" spans="19:23">
      <c r="S27194" s="275"/>
      <c r="T27194" s="274"/>
      <c r="W27194" s="276"/>
    </row>
    <row r="27195" spans="19:23">
      <c r="S27195" s="275"/>
      <c r="T27195" s="274"/>
      <c r="W27195" s="276"/>
    </row>
    <row r="27196" spans="19:23">
      <c r="S27196" s="275"/>
      <c r="T27196" s="274"/>
      <c r="W27196" s="276"/>
    </row>
    <row r="27197" spans="19:23">
      <c r="S27197" s="275"/>
      <c r="T27197" s="274"/>
      <c r="W27197" s="276"/>
    </row>
    <row r="27198" spans="19:23">
      <c r="S27198" s="275"/>
      <c r="T27198" s="274"/>
      <c r="W27198" s="276"/>
    </row>
    <row r="27199" spans="19:23">
      <c r="S27199" s="275"/>
      <c r="T27199" s="274"/>
      <c r="W27199" s="276"/>
    </row>
    <row r="27200" spans="19:23">
      <c r="S27200" s="275"/>
      <c r="T27200" s="274"/>
      <c r="W27200" s="276"/>
    </row>
    <row r="27201" spans="19:23">
      <c r="S27201" s="275"/>
      <c r="T27201" s="274"/>
      <c r="W27201" s="276"/>
    </row>
    <row r="27202" spans="19:23">
      <c r="S27202" s="275"/>
      <c r="T27202" s="274"/>
      <c r="W27202" s="276"/>
    </row>
    <row r="27203" spans="19:23">
      <c r="S27203" s="275"/>
      <c r="T27203" s="274"/>
      <c r="W27203" s="276"/>
    </row>
    <row r="27204" spans="19:23">
      <c r="S27204" s="275"/>
      <c r="T27204" s="274"/>
      <c r="W27204" s="276"/>
    </row>
    <row r="27205" spans="19:23">
      <c r="S27205" s="275"/>
      <c r="T27205" s="274"/>
      <c r="W27205" s="276"/>
    </row>
    <row r="27206" spans="19:23">
      <c r="S27206" s="275"/>
      <c r="T27206" s="274"/>
      <c r="W27206" s="276"/>
    </row>
    <row r="27207" spans="19:23">
      <c r="S27207" s="275"/>
      <c r="T27207" s="274"/>
      <c r="W27207" s="276"/>
    </row>
    <row r="27208" spans="19:23">
      <c r="S27208" s="275"/>
      <c r="T27208" s="274"/>
      <c r="W27208" s="276"/>
    </row>
    <row r="27209" spans="19:23">
      <c r="S27209" s="275"/>
      <c r="T27209" s="274"/>
      <c r="W27209" s="276"/>
    </row>
    <row r="27210" spans="19:23">
      <c r="S27210" s="275"/>
      <c r="T27210" s="274"/>
      <c r="W27210" s="276"/>
    </row>
    <row r="27211" spans="19:23">
      <c r="S27211" s="275"/>
      <c r="T27211" s="274"/>
      <c r="W27211" s="276"/>
    </row>
    <row r="27212" spans="19:23">
      <c r="S27212" s="275"/>
      <c r="T27212" s="274"/>
      <c r="W27212" s="276"/>
    </row>
    <row r="27213" spans="19:23">
      <c r="S27213" s="275"/>
      <c r="T27213" s="274"/>
      <c r="W27213" s="276"/>
    </row>
    <row r="27214" spans="19:23">
      <c r="S27214" s="275"/>
      <c r="T27214" s="274"/>
      <c r="W27214" s="276"/>
    </row>
    <row r="27215" spans="19:23">
      <c r="S27215" s="275"/>
      <c r="T27215" s="274"/>
      <c r="W27215" s="276"/>
    </row>
    <row r="27216" spans="19:23">
      <c r="S27216" s="275"/>
      <c r="T27216" s="274"/>
      <c r="W27216" s="276"/>
    </row>
    <row r="27217" spans="19:23">
      <c r="S27217" s="275"/>
      <c r="T27217" s="274"/>
      <c r="W27217" s="276"/>
    </row>
    <row r="27218" spans="19:23">
      <c r="S27218" s="275"/>
      <c r="T27218" s="274"/>
      <c r="W27218" s="276"/>
    </row>
    <row r="27219" spans="19:23">
      <c r="S27219" s="275"/>
      <c r="T27219" s="274"/>
      <c r="W27219" s="276"/>
    </row>
    <row r="27220" spans="19:23">
      <c r="S27220" s="275"/>
      <c r="T27220" s="274"/>
      <c r="W27220" s="276"/>
    </row>
    <row r="27221" spans="19:23">
      <c r="S27221" s="275"/>
      <c r="T27221" s="274"/>
      <c r="W27221" s="276"/>
    </row>
    <row r="27222" spans="19:23">
      <c r="S27222" s="275"/>
      <c r="T27222" s="274"/>
      <c r="W27222" s="276"/>
    </row>
    <row r="27223" spans="19:23">
      <c r="S27223" s="275"/>
      <c r="T27223" s="274"/>
      <c r="W27223" s="276"/>
    </row>
    <row r="27224" spans="19:23">
      <c r="S27224" s="275"/>
      <c r="T27224" s="274"/>
      <c r="W27224" s="276"/>
    </row>
    <row r="27225" spans="19:23">
      <c r="S27225" s="275"/>
      <c r="T27225" s="274"/>
      <c r="W27225" s="276"/>
    </row>
    <row r="27226" spans="19:23">
      <c r="S27226" s="275"/>
      <c r="T27226" s="274"/>
      <c r="W27226" s="276"/>
    </row>
    <row r="27227" spans="19:23">
      <c r="S27227" s="275"/>
      <c r="T27227" s="274"/>
      <c r="W27227" s="276"/>
    </row>
    <row r="27228" spans="19:23">
      <c r="S27228" s="275"/>
      <c r="T27228" s="274"/>
      <c r="W27228" s="276"/>
    </row>
    <row r="27229" spans="19:23">
      <c r="S27229" s="275"/>
      <c r="T27229" s="274"/>
      <c r="W27229" s="276"/>
    </row>
    <row r="27230" spans="19:23">
      <c r="S27230" s="275"/>
      <c r="T27230" s="274"/>
      <c r="W27230" s="276"/>
    </row>
    <row r="27231" spans="19:23">
      <c r="S27231" s="275"/>
      <c r="T27231" s="274"/>
      <c r="W27231" s="276"/>
    </row>
    <row r="27232" spans="19:23">
      <c r="S27232" s="275"/>
      <c r="T27232" s="274"/>
      <c r="W27232" s="276"/>
    </row>
    <row r="27233" spans="19:23">
      <c r="S27233" s="275"/>
      <c r="T27233" s="274"/>
      <c r="W27233" s="276"/>
    </row>
    <row r="27234" spans="19:23">
      <c r="S27234" s="275"/>
      <c r="T27234" s="274"/>
      <c r="W27234" s="276"/>
    </row>
    <row r="27235" spans="19:23">
      <c r="S27235" s="275"/>
      <c r="T27235" s="274"/>
      <c r="W27235" s="276"/>
    </row>
    <row r="27236" spans="19:23">
      <c r="S27236" s="275"/>
      <c r="T27236" s="274"/>
      <c r="W27236" s="276"/>
    </row>
    <row r="27237" spans="19:23">
      <c r="S27237" s="275"/>
      <c r="T27237" s="274"/>
      <c r="W27237" s="276"/>
    </row>
    <row r="27238" spans="19:23">
      <c r="S27238" s="275"/>
      <c r="T27238" s="274"/>
      <c r="W27238" s="276"/>
    </row>
    <row r="27239" spans="19:23">
      <c r="S27239" s="275"/>
      <c r="T27239" s="274"/>
      <c r="W27239" s="276"/>
    </row>
    <row r="27240" spans="19:23">
      <c r="S27240" s="275"/>
      <c r="T27240" s="274"/>
      <c r="W27240" s="276"/>
    </row>
    <row r="27241" spans="19:23">
      <c r="S27241" s="275"/>
      <c r="T27241" s="274"/>
      <c r="W27241" s="276"/>
    </row>
    <row r="27242" spans="19:23">
      <c r="S27242" s="275"/>
      <c r="T27242" s="274"/>
      <c r="W27242" s="276"/>
    </row>
    <row r="27243" spans="19:23">
      <c r="S27243" s="275"/>
      <c r="T27243" s="274"/>
      <c r="W27243" s="276"/>
    </row>
    <row r="27244" spans="19:23">
      <c r="S27244" s="275"/>
      <c r="T27244" s="274"/>
      <c r="W27244" s="276"/>
    </row>
    <row r="27245" spans="19:23">
      <c r="S27245" s="275"/>
      <c r="T27245" s="274"/>
      <c r="W27245" s="276"/>
    </row>
    <row r="27246" spans="19:23">
      <c r="S27246" s="275"/>
      <c r="T27246" s="274"/>
      <c r="W27246" s="276"/>
    </row>
    <row r="27247" spans="19:23">
      <c r="S27247" s="275"/>
      <c r="T27247" s="274"/>
      <c r="W27247" s="276"/>
    </row>
    <row r="27248" spans="19:23">
      <c r="S27248" s="275"/>
      <c r="T27248" s="274"/>
      <c r="W27248" s="276"/>
    </row>
    <row r="27249" spans="19:23">
      <c r="S27249" s="275"/>
      <c r="T27249" s="274"/>
      <c r="W27249" s="276"/>
    </row>
    <row r="27250" spans="19:23">
      <c r="S27250" s="275"/>
      <c r="T27250" s="274"/>
      <c r="W27250" s="276"/>
    </row>
    <row r="27251" spans="19:23">
      <c r="S27251" s="275"/>
      <c r="T27251" s="274"/>
      <c r="W27251" s="276"/>
    </row>
    <row r="27252" spans="19:23">
      <c r="S27252" s="275"/>
      <c r="T27252" s="274"/>
      <c r="W27252" s="276"/>
    </row>
    <row r="27253" spans="19:23">
      <c r="S27253" s="275"/>
      <c r="T27253" s="274"/>
      <c r="W27253" s="276"/>
    </row>
    <row r="27254" spans="19:23">
      <c r="S27254" s="275"/>
      <c r="T27254" s="274"/>
      <c r="W27254" s="276"/>
    </row>
    <row r="27255" spans="19:23">
      <c r="S27255" s="275"/>
      <c r="T27255" s="274"/>
      <c r="W27255" s="276"/>
    </row>
    <row r="27256" spans="19:23">
      <c r="S27256" s="275"/>
      <c r="T27256" s="274"/>
      <c r="W27256" s="276"/>
    </row>
    <row r="27257" spans="19:23">
      <c r="S27257" s="275"/>
      <c r="T27257" s="274"/>
      <c r="W27257" s="276"/>
    </row>
    <row r="27258" spans="19:23">
      <c r="S27258" s="275"/>
      <c r="T27258" s="274"/>
      <c r="W27258" s="276"/>
    </row>
    <row r="27259" spans="19:23">
      <c r="S27259" s="275"/>
      <c r="T27259" s="274"/>
      <c r="W27259" s="276"/>
    </row>
    <row r="27260" spans="19:23">
      <c r="S27260" s="275"/>
      <c r="T27260" s="274"/>
      <c r="W27260" s="276"/>
    </row>
    <row r="27261" spans="19:23">
      <c r="S27261" s="275"/>
      <c r="T27261" s="274"/>
      <c r="W27261" s="276"/>
    </row>
    <row r="27262" spans="19:23">
      <c r="S27262" s="275"/>
      <c r="T27262" s="274"/>
      <c r="W27262" s="276"/>
    </row>
    <row r="27263" spans="19:23">
      <c r="S27263" s="275"/>
      <c r="T27263" s="274"/>
      <c r="W27263" s="276"/>
    </row>
    <row r="27264" spans="19:23">
      <c r="S27264" s="275"/>
      <c r="T27264" s="274"/>
      <c r="W27264" s="276"/>
    </row>
    <row r="27265" spans="19:23">
      <c r="S27265" s="275"/>
      <c r="T27265" s="274"/>
      <c r="W27265" s="276"/>
    </row>
    <row r="27266" spans="19:23">
      <c r="S27266" s="275"/>
      <c r="T27266" s="274"/>
      <c r="W27266" s="276"/>
    </row>
    <row r="27267" spans="19:23">
      <c r="S27267" s="275"/>
      <c r="T27267" s="274"/>
      <c r="W27267" s="276"/>
    </row>
    <row r="27268" spans="19:23">
      <c r="S27268" s="275"/>
      <c r="T27268" s="274"/>
      <c r="W27268" s="276"/>
    </row>
    <row r="27269" spans="19:23">
      <c r="S27269" s="275"/>
      <c r="T27269" s="274"/>
      <c r="W27269" s="276"/>
    </row>
    <row r="27270" spans="19:23">
      <c r="S27270" s="275"/>
      <c r="T27270" s="274"/>
      <c r="W27270" s="276"/>
    </row>
    <row r="27271" spans="19:23">
      <c r="S27271" s="275"/>
      <c r="T27271" s="274"/>
      <c r="W27271" s="276"/>
    </row>
    <row r="27272" spans="19:23">
      <c r="S27272" s="275"/>
      <c r="T27272" s="274"/>
      <c r="W27272" s="276"/>
    </row>
    <row r="27273" spans="19:23">
      <c r="S27273" s="275"/>
      <c r="T27273" s="274"/>
      <c r="W27273" s="276"/>
    </row>
    <row r="27274" spans="19:23">
      <c r="S27274" s="275"/>
      <c r="T27274" s="274"/>
      <c r="W27274" s="276"/>
    </row>
    <row r="27275" spans="19:23">
      <c r="S27275" s="275"/>
      <c r="T27275" s="274"/>
      <c r="W27275" s="276"/>
    </row>
    <row r="27276" spans="19:23">
      <c r="S27276" s="275"/>
      <c r="T27276" s="274"/>
      <c r="W27276" s="276"/>
    </row>
    <row r="27277" spans="19:23">
      <c r="S27277" s="275"/>
      <c r="T27277" s="274"/>
      <c r="W27277" s="276"/>
    </row>
    <row r="27278" spans="19:23">
      <c r="S27278" s="275"/>
      <c r="T27278" s="274"/>
      <c r="W27278" s="276"/>
    </row>
    <row r="27279" spans="19:23">
      <c r="S27279" s="275"/>
      <c r="T27279" s="274"/>
      <c r="W27279" s="276"/>
    </row>
    <row r="27280" spans="19:23">
      <c r="S27280" s="275"/>
      <c r="T27280" s="274"/>
      <c r="W27280" s="276"/>
    </row>
    <row r="27281" spans="19:23">
      <c r="S27281" s="275"/>
      <c r="T27281" s="274"/>
      <c r="W27281" s="276"/>
    </row>
    <row r="27282" spans="19:23">
      <c r="S27282" s="275"/>
      <c r="T27282" s="274"/>
      <c r="W27282" s="276"/>
    </row>
    <row r="27283" spans="19:23">
      <c r="S27283" s="275"/>
      <c r="T27283" s="274"/>
      <c r="W27283" s="276"/>
    </row>
    <row r="27284" spans="19:23">
      <c r="S27284" s="275"/>
      <c r="T27284" s="274"/>
      <c r="W27284" s="276"/>
    </row>
    <row r="27285" spans="19:23">
      <c r="S27285" s="275"/>
      <c r="T27285" s="274"/>
      <c r="W27285" s="276"/>
    </row>
    <row r="27286" spans="19:23">
      <c r="S27286" s="275"/>
      <c r="T27286" s="274"/>
      <c r="W27286" s="276"/>
    </row>
    <row r="27287" spans="19:23">
      <c r="S27287" s="275"/>
      <c r="T27287" s="274"/>
      <c r="W27287" s="276"/>
    </row>
    <row r="27288" spans="19:23">
      <c r="S27288" s="275"/>
      <c r="T27288" s="274"/>
      <c r="W27288" s="276"/>
    </row>
    <row r="27289" spans="19:23">
      <c r="S27289" s="275"/>
      <c r="T27289" s="274"/>
      <c r="W27289" s="276"/>
    </row>
    <row r="27290" spans="19:23">
      <c r="S27290" s="275"/>
      <c r="T27290" s="274"/>
      <c r="W27290" s="276"/>
    </row>
    <row r="27291" spans="19:23">
      <c r="S27291" s="275"/>
      <c r="T27291" s="274"/>
      <c r="W27291" s="276"/>
    </row>
    <row r="27292" spans="19:23">
      <c r="S27292" s="275"/>
      <c r="T27292" s="274"/>
      <c r="W27292" s="276"/>
    </row>
    <row r="27293" spans="19:23">
      <c r="S27293" s="275"/>
      <c r="T27293" s="274"/>
      <c r="W27293" s="276"/>
    </row>
    <row r="27294" spans="19:23">
      <c r="S27294" s="275"/>
      <c r="T27294" s="274"/>
      <c r="W27294" s="276"/>
    </row>
    <row r="27295" spans="19:23">
      <c r="S27295" s="275"/>
      <c r="T27295" s="274"/>
      <c r="W27295" s="276"/>
    </row>
    <row r="27296" spans="19:23">
      <c r="S27296" s="275"/>
      <c r="T27296" s="274"/>
      <c r="W27296" s="276"/>
    </row>
    <row r="27297" spans="19:23">
      <c r="S27297" s="275"/>
      <c r="T27297" s="274"/>
      <c r="W27297" s="276"/>
    </row>
    <row r="27298" spans="19:23">
      <c r="S27298" s="275"/>
      <c r="T27298" s="274"/>
      <c r="W27298" s="276"/>
    </row>
    <row r="27299" spans="19:23">
      <c r="S27299" s="275"/>
      <c r="T27299" s="274"/>
      <c r="W27299" s="276"/>
    </row>
    <row r="27300" spans="19:23">
      <c r="S27300" s="275"/>
      <c r="T27300" s="274"/>
      <c r="W27300" s="276"/>
    </row>
    <row r="27301" spans="19:23">
      <c r="S27301" s="275"/>
      <c r="T27301" s="274"/>
      <c r="W27301" s="276"/>
    </row>
    <row r="27302" spans="19:23">
      <c r="S27302" s="275"/>
      <c r="T27302" s="274"/>
      <c r="W27302" s="276"/>
    </row>
    <row r="27303" spans="19:23">
      <c r="S27303" s="275"/>
      <c r="T27303" s="274"/>
      <c r="W27303" s="276"/>
    </row>
    <row r="27304" spans="19:23">
      <c r="S27304" s="275"/>
      <c r="T27304" s="274"/>
      <c r="W27304" s="276"/>
    </row>
    <row r="27305" spans="19:23">
      <c r="S27305" s="275"/>
      <c r="T27305" s="274"/>
      <c r="W27305" s="276"/>
    </row>
    <row r="27306" spans="19:23">
      <c r="S27306" s="275"/>
      <c r="T27306" s="274"/>
      <c r="W27306" s="276"/>
    </row>
    <row r="27307" spans="19:23">
      <c r="S27307" s="275"/>
      <c r="T27307" s="274"/>
      <c r="W27307" s="276"/>
    </row>
    <row r="27308" spans="19:23">
      <c r="S27308" s="275"/>
      <c r="T27308" s="274"/>
      <c r="W27308" s="276"/>
    </row>
    <row r="27309" spans="19:23">
      <c r="S27309" s="275"/>
      <c r="T27309" s="274"/>
      <c r="W27309" s="276"/>
    </row>
    <row r="27310" spans="19:23">
      <c r="S27310" s="275"/>
      <c r="T27310" s="274"/>
      <c r="W27310" s="276"/>
    </row>
    <row r="27311" spans="19:23">
      <c r="S27311" s="275"/>
      <c r="T27311" s="274"/>
      <c r="W27311" s="276"/>
    </row>
    <row r="27312" spans="19:23">
      <c r="S27312" s="275"/>
      <c r="T27312" s="274"/>
      <c r="W27312" s="276"/>
    </row>
    <row r="27313" spans="19:23">
      <c r="S27313" s="275"/>
      <c r="T27313" s="274"/>
      <c r="W27313" s="276"/>
    </row>
    <row r="27314" spans="19:23">
      <c r="S27314" s="275"/>
      <c r="T27314" s="274"/>
      <c r="W27314" s="276"/>
    </row>
    <row r="27315" spans="19:23">
      <c r="S27315" s="275"/>
      <c r="T27315" s="274"/>
      <c r="W27315" s="276"/>
    </row>
    <row r="27316" spans="19:23">
      <c r="S27316" s="275"/>
      <c r="T27316" s="274"/>
      <c r="W27316" s="276"/>
    </row>
    <row r="27317" spans="19:23">
      <c r="S27317" s="275"/>
      <c r="T27317" s="274"/>
      <c r="W27317" s="276"/>
    </row>
    <row r="27318" spans="19:23">
      <c r="S27318" s="275"/>
      <c r="T27318" s="274"/>
      <c r="W27318" s="276"/>
    </row>
    <row r="27319" spans="19:23">
      <c r="S27319" s="275"/>
      <c r="T27319" s="274"/>
      <c r="W27319" s="276"/>
    </row>
    <row r="27320" spans="19:23">
      <c r="S27320" s="275"/>
      <c r="T27320" s="274"/>
      <c r="W27320" s="276"/>
    </row>
    <row r="27321" spans="19:23">
      <c r="S27321" s="275"/>
      <c r="T27321" s="274"/>
      <c r="W27321" s="276"/>
    </row>
    <row r="27322" spans="19:23">
      <c r="S27322" s="275"/>
      <c r="T27322" s="274"/>
      <c r="W27322" s="276"/>
    </row>
    <row r="27323" spans="19:23">
      <c r="S27323" s="275"/>
      <c r="T27323" s="274"/>
      <c r="W27323" s="276"/>
    </row>
    <row r="27324" spans="19:23">
      <c r="S27324" s="275"/>
      <c r="T27324" s="274"/>
      <c r="W27324" s="276"/>
    </row>
    <row r="27325" spans="19:23">
      <c r="S27325" s="275"/>
      <c r="T27325" s="274"/>
      <c r="W27325" s="276"/>
    </row>
    <row r="27326" spans="19:23">
      <c r="S27326" s="275"/>
      <c r="T27326" s="274"/>
      <c r="W27326" s="276"/>
    </row>
    <row r="27327" spans="19:23">
      <c r="S27327" s="275"/>
      <c r="T27327" s="274"/>
      <c r="W27327" s="276"/>
    </row>
    <row r="27328" spans="19:23">
      <c r="S27328" s="275"/>
      <c r="T27328" s="274"/>
      <c r="W27328" s="276"/>
    </row>
    <row r="27329" spans="19:23">
      <c r="S27329" s="275"/>
      <c r="T27329" s="274"/>
      <c r="W27329" s="276"/>
    </row>
    <row r="27330" spans="19:23">
      <c r="S27330" s="275"/>
      <c r="T27330" s="274"/>
      <c r="W27330" s="276"/>
    </row>
    <row r="27331" spans="19:23">
      <c r="S27331" s="275"/>
      <c r="T27331" s="274"/>
      <c r="W27331" s="276"/>
    </row>
    <row r="27332" spans="19:23">
      <c r="S27332" s="275"/>
      <c r="T27332" s="274"/>
      <c r="W27332" s="276"/>
    </row>
    <row r="27333" spans="19:23">
      <c r="S27333" s="275"/>
      <c r="T27333" s="274"/>
      <c r="W27333" s="276"/>
    </row>
    <row r="27334" spans="19:23">
      <c r="S27334" s="275"/>
      <c r="T27334" s="274"/>
      <c r="W27334" s="276"/>
    </row>
    <row r="27335" spans="19:23">
      <c r="S27335" s="275"/>
      <c r="T27335" s="274"/>
      <c r="W27335" s="276"/>
    </row>
    <row r="27336" spans="19:23">
      <c r="S27336" s="275"/>
      <c r="T27336" s="274"/>
      <c r="W27336" s="276"/>
    </row>
    <row r="27337" spans="19:23">
      <c r="S27337" s="275"/>
      <c r="T27337" s="274"/>
      <c r="W27337" s="276"/>
    </row>
    <row r="27338" spans="19:23">
      <c r="S27338" s="275"/>
      <c r="T27338" s="274"/>
      <c r="W27338" s="276"/>
    </row>
    <row r="27339" spans="19:23">
      <c r="S27339" s="275"/>
      <c r="T27339" s="274"/>
      <c r="W27339" s="276"/>
    </row>
    <row r="27340" spans="19:23">
      <c r="S27340" s="275"/>
      <c r="T27340" s="274"/>
      <c r="W27340" s="276"/>
    </row>
    <row r="27341" spans="19:23">
      <c r="S27341" s="275"/>
      <c r="T27341" s="274"/>
      <c r="W27341" s="276"/>
    </row>
    <row r="27342" spans="19:23">
      <c r="S27342" s="275"/>
      <c r="T27342" s="274"/>
      <c r="W27342" s="276"/>
    </row>
    <row r="27343" spans="19:23">
      <c r="S27343" s="275"/>
      <c r="T27343" s="274"/>
      <c r="W27343" s="276"/>
    </row>
    <row r="27344" spans="19:23">
      <c r="S27344" s="275"/>
      <c r="T27344" s="274"/>
      <c r="W27344" s="276"/>
    </row>
    <row r="27345" spans="19:23">
      <c r="S27345" s="275"/>
      <c r="T27345" s="274"/>
      <c r="W27345" s="276"/>
    </row>
    <row r="27346" spans="19:23">
      <c r="S27346" s="275"/>
      <c r="T27346" s="274"/>
      <c r="W27346" s="276"/>
    </row>
    <row r="27347" spans="19:23">
      <c r="S27347" s="275"/>
      <c r="T27347" s="274"/>
      <c r="W27347" s="276"/>
    </row>
    <row r="27348" spans="19:23">
      <c r="S27348" s="275"/>
      <c r="T27348" s="274"/>
      <c r="W27348" s="276"/>
    </row>
    <row r="27349" spans="19:23">
      <c r="S27349" s="275"/>
      <c r="T27349" s="274"/>
      <c r="W27349" s="276"/>
    </row>
    <row r="27350" spans="19:23">
      <c r="S27350" s="275"/>
      <c r="T27350" s="274"/>
      <c r="W27350" s="276"/>
    </row>
    <row r="27351" spans="19:23">
      <c r="S27351" s="275"/>
      <c r="T27351" s="274"/>
      <c r="W27351" s="276"/>
    </row>
    <row r="27352" spans="19:23">
      <c r="S27352" s="275"/>
      <c r="T27352" s="274"/>
      <c r="W27352" s="276"/>
    </row>
    <row r="27353" spans="19:23">
      <c r="S27353" s="275"/>
      <c r="T27353" s="274"/>
      <c r="W27353" s="276"/>
    </row>
    <row r="27354" spans="19:23">
      <c r="S27354" s="275"/>
      <c r="T27354" s="274"/>
      <c r="W27354" s="276"/>
    </row>
    <row r="27355" spans="19:23">
      <c r="S27355" s="275"/>
      <c r="T27355" s="274"/>
      <c r="W27355" s="276"/>
    </row>
    <row r="27356" spans="19:23">
      <c r="S27356" s="275"/>
      <c r="T27356" s="274"/>
      <c r="W27356" s="276"/>
    </row>
    <row r="27357" spans="19:23">
      <c r="S27357" s="275"/>
      <c r="T27357" s="274"/>
      <c r="W27357" s="276"/>
    </row>
    <row r="27358" spans="19:23">
      <c r="S27358" s="275"/>
      <c r="T27358" s="274"/>
      <c r="W27358" s="276"/>
    </row>
    <row r="27359" spans="19:23">
      <c r="S27359" s="275"/>
      <c r="T27359" s="274"/>
      <c r="W27359" s="276"/>
    </row>
    <row r="27360" spans="19:23">
      <c r="S27360" s="275"/>
      <c r="T27360" s="274"/>
      <c r="W27360" s="276"/>
    </row>
    <row r="27361" spans="19:23">
      <c r="S27361" s="275"/>
      <c r="T27361" s="274"/>
      <c r="W27361" s="276"/>
    </row>
    <row r="27362" spans="19:23">
      <c r="S27362" s="275"/>
      <c r="T27362" s="274"/>
      <c r="W27362" s="276"/>
    </row>
    <row r="27363" spans="19:23">
      <c r="S27363" s="275"/>
      <c r="T27363" s="274"/>
      <c r="W27363" s="276"/>
    </row>
    <row r="27364" spans="19:23">
      <c r="S27364" s="275"/>
      <c r="T27364" s="274"/>
      <c r="W27364" s="276"/>
    </row>
    <row r="27365" spans="19:23">
      <c r="S27365" s="275"/>
      <c r="T27365" s="274"/>
      <c r="W27365" s="276"/>
    </row>
    <row r="27366" spans="19:23">
      <c r="S27366" s="275"/>
      <c r="T27366" s="274"/>
      <c r="W27366" s="276"/>
    </row>
    <row r="27367" spans="19:23">
      <c r="S27367" s="275"/>
      <c r="T27367" s="274"/>
      <c r="W27367" s="276"/>
    </row>
    <row r="27368" spans="19:23">
      <c r="S27368" s="275"/>
      <c r="T27368" s="274"/>
      <c r="W27368" s="276"/>
    </row>
    <row r="27369" spans="19:23">
      <c r="S27369" s="275"/>
      <c r="T27369" s="274"/>
      <c r="W27369" s="276"/>
    </row>
    <row r="27370" spans="19:23">
      <c r="S27370" s="275"/>
      <c r="T27370" s="274"/>
      <c r="W27370" s="276"/>
    </row>
    <row r="27371" spans="19:23">
      <c r="S27371" s="275"/>
      <c r="T27371" s="274"/>
      <c r="W27371" s="276"/>
    </row>
    <row r="27372" spans="19:23">
      <c r="S27372" s="275"/>
      <c r="T27372" s="274"/>
      <c r="W27372" s="276"/>
    </row>
    <row r="27373" spans="19:23">
      <c r="S27373" s="275"/>
      <c r="T27373" s="274"/>
      <c r="W27373" s="276"/>
    </row>
    <row r="27374" spans="19:23">
      <c r="S27374" s="275"/>
      <c r="T27374" s="274"/>
      <c r="W27374" s="276"/>
    </row>
    <row r="27375" spans="19:23">
      <c r="S27375" s="275"/>
      <c r="T27375" s="274"/>
      <c r="W27375" s="276"/>
    </row>
    <row r="27376" spans="19:23">
      <c r="S27376" s="275"/>
      <c r="T27376" s="274"/>
      <c r="W27376" s="276"/>
    </row>
    <row r="27377" spans="19:23">
      <c r="S27377" s="275"/>
      <c r="T27377" s="274"/>
      <c r="W27377" s="276"/>
    </row>
    <row r="27378" spans="19:23">
      <c r="S27378" s="275"/>
      <c r="T27378" s="274"/>
      <c r="W27378" s="276"/>
    </row>
    <row r="27379" spans="19:23">
      <c r="S27379" s="275"/>
      <c r="T27379" s="274"/>
      <c r="W27379" s="276"/>
    </row>
    <row r="27380" spans="19:23">
      <c r="S27380" s="275"/>
      <c r="T27380" s="274"/>
      <c r="W27380" s="276"/>
    </row>
    <row r="27381" spans="19:23">
      <c r="S27381" s="275"/>
      <c r="T27381" s="274"/>
      <c r="W27381" s="276"/>
    </row>
    <row r="27382" spans="19:23">
      <c r="S27382" s="275"/>
      <c r="T27382" s="274"/>
      <c r="W27382" s="276"/>
    </row>
    <row r="27383" spans="19:23">
      <c r="S27383" s="275"/>
      <c r="T27383" s="274"/>
      <c r="W27383" s="276"/>
    </row>
    <row r="27384" spans="19:23">
      <c r="S27384" s="275"/>
      <c r="T27384" s="274"/>
      <c r="W27384" s="276"/>
    </row>
    <row r="27385" spans="19:23">
      <c r="S27385" s="275"/>
      <c r="T27385" s="274"/>
      <c r="W27385" s="276"/>
    </row>
    <row r="27386" spans="19:23">
      <c r="S27386" s="275"/>
      <c r="T27386" s="274"/>
      <c r="W27386" s="276"/>
    </row>
    <row r="27387" spans="19:23">
      <c r="S27387" s="275"/>
      <c r="T27387" s="274"/>
      <c r="W27387" s="276"/>
    </row>
    <row r="27388" spans="19:23">
      <c r="S27388" s="275"/>
      <c r="T27388" s="274"/>
      <c r="W27388" s="276"/>
    </row>
    <row r="27389" spans="19:23">
      <c r="S27389" s="275"/>
      <c r="T27389" s="274"/>
      <c r="W27389" s="276"/>
    </row>
    <row r="27390" spans="19:23">
      <c r="S27390" s="275"/>
      <c r="T27390" s="274"/>
      <c r="W27390" s="276"/>
    </row>
    <row r="27391" spans="19:23">
      <c r="S27391" s="275"/>
      <c r="T27391" s="274"/>
      <c r="W27391" s="276"/>
    </row>
    <row r="27392" spans="19:23">
      <c r="S27392" s="275"/>
      <c r="T27392" s="274"/>
      <c r="W27392" s="276"/>
    </row>
    <row r="27393" spans="19:23">
      <c r="S27393" s="275"/>
      <c r="T27393" s="274"/>
      <c r="W27393" s="276"/>
    </row>
    <row r="27394" spans="19:23">
      <c r="S27394" s="275"/>
      <c r="T27394" s="274"/>
      <c r="W27394" s="276"/>
    </row>
    <row r="27395" spans="19:23">
      <c r="S27395" s="275"/>
      <c r="T27395" s="274"/>
      <c r="W27395" s="276"/>
    </row>
    <row r="27396" spans="19:23">
      <c r="S27396" s="275"/>
      <c r="T27396" s="274"/>
      <c r="W27396" s="276"/>
    </row>
    <row r="27397" spans="19:23">
      <c r="S27397" s="275"/>
      <c r="T27397" s="274"/>
      <c r="W27397" s="276"/>
    </row>
    <row r="27398" spans="19:23">
      <c r="S27398" s="275"/>
      <c r="T27398" s="274"/>
      <c r="W27398" s="276"/>
    </row>
    <row r="27399" spans="19:23">
      <c r="S27399" s="275"/>
      <c r="T27399" s="274"/>
      <c r="W27399" s="276"/>
    </row>
    <row r="27400" spans="19:23">
      <c r="S27400" s="275"/>
      <c r="T27400" s="274"/>
      <c r="W27400" s="276"/>
    </row>
    <row r="27401" spans="19:23">
      <c r="S27401" s="275"/>
      <c r="T27401" s="274"/>
      <c r="W27401" s="276"/>
    </row>
    <row r="27402" spans="19:23">
      <c r="S27402" s="275"/>
      <c r="T27402" s="274"/>
      <c r="W27402" s="276"/>
    </row>
    <row r="27403" spans="19:23">
      <c r="S27403" s="275"/>
      <c r="T27403" s="274"/>
      <c r="W27403" s="276"/>
    </row>
    <row r="27404" spans="19:23">
      <c r="S27404" s="275"/>
      <c r="T27404" s="274"/>
      <c r="W27404" s="276"/>
    </row>
    <row r="27405" spans="19:23">
      <c r="S27405" s="275"/>
      <c r="T27405" s="274"/>
      <c r="W27405" s="276"/>
    </row>
    <row r="27406" spans="19:23">
      <c r="S27406" s="275"/>
      <c r="T27406" s="274"/>
      <c r="W27406" s="276"/>
    </row>
    <row r="27407" spans="19:23">
      <c r="S27407" s="275"/>
      <c r="T27407" s="274"/>
      <c r="W27407" s="276"/>
    </row>
    <row r="27408" spans="19:23">
      <c r="S27408" s="275"/>
      <c r="T27408" s="274"/>
      <c r="W27408" s="276"/>
    </row>
    <row r="27409" spans="19:23">
      <c r="S27409" s="275"/>
      <c r="T27409" s="274"/>
      <c r="W27409" s="276"/>
    </row>
    <row r="27410" spans="19:23">
      <c r="S27410" s="275"/>
      <c r="T27410" s="274"/>
      <c r="W27410" s="276"/>
    </row>
    <row r="27411" spans="19:23">
      <c r="S27411" s="275"/>
      <c r="T27411" s="274"/>
      <c r="W27411" s="276"/>
    </row>
    <row r="27412" spans="19:23">
      <c r="S27412" s="275"/>
      <c r="T27412" s="274"/>
      <c r="W27412" s="276"/>
    </row>
    <row r="27413" spans="19:23">
      <c r="S27413" s="275"/>
      <c r="T27413" s="274"/>
      <c r="W27413" s="276"/>
    </row>
    <row r="27414" spans="19:23">
      <c r="S27414" s="275"/>
      <c r="T27414" s="274"/>
      <c r="W27414" s="276"/>
    </row>
    <row r="27415" spans="19:23">
      <c r="S27415" s="275"/>
      <c r="T27415" s="274"/>
      <c r="W27415" s="276"/>
    </row>
    <row r="27416" spans="19:23">
      <c r="S27416" s="275"/>
      <c r="T27416" s="274"/>
      <c r="W27416" s="276"/>
    </row>
    <row r="27417" spans="19:23">
      <c r="S27417" s="275"/>
      <c r="T27417" s="274"/>
      <c r="W27417" s="276"/>
    </row>
    <row r="27418" spans="19:23">
      <c r="S27418" s="275"/>
      <c r="T27418" s="274"/>
      <c r="W27418" s="276"/>
    </row>
    <row r="27419" spans="19:23">
      <c r="S27419" s="275"/>
      <c r="T27419" s="274"/>
      <c r="W27419" s="276"/>
    </row>
    <row r="27420" spans="19:23">
      <c r="S27420" s="275"/>
      <c r="T27420" s="274"/>
      <c r="W27420" s="276"/>
    </row>
    <row r="27421" spans="19:23">
      <c r="S27421" s="275"/>
      <c r="T27421" s="274"/>
      <c r="W27421" s="276"/>
    </row>
    <row r="27422" spans="19:23">
      <c r="S27422" s="275"/>
      <c r="T27422" s="274"/>
      <c r="W27422" s="276"/>
    </row>
    <row r="27423" spans="19:23">
      <c r="S27423" s="275"/>
      <c r="T27423" s="274"/>
      <c r="W27423" s="276"/>
    </row>
    <row r="27424" spans="19:23">
      <c r="S27424" s="275"/>
      <c r="T27424" s="274"/>
      <c r="W27424" s="276"/>
    </row>
    <row r="27425" spans="19:23">
      <c r="S27425" s="275"/>
      <c r="T27425" s="274"/>
      <c r="W27425" s="276"/>
    </row>
    <row r="27426" spans="19:23">
      <c r="S27426" s="275"/>
      <c r="T27426" s="274"/>
      <c r="W27426" s="276"/>
    </row>
    <row r="27427" spans="19:23">
      <c r="S27427" s="275"/>
      <c r="T27427" s="274"/>
      <c r="W27427" s="276"/>
    </row>
    <row r="27428" spans="19:23">
      <c r="S27428" s="275"/>
      <c r="T27428" s="274"/>
      <c r="W27428" s="276"/>
    </row>
    <row r="27429" spans="19:23">
      <c r="S27429" s="275"/>
      <c r="T27429" s="274"/>
      <c r="W27429" s="276"/>
    </row>
    <row r="27430" spans="19:23">
      <c r="S27430" s="275"/>
      <c r="T27430" s="274"/>
      <c r="W27430" s="276"/>
    </row>
    <row r="27431" spans="19:23">
      <c r="S27431" s="275"/>
      <c r="T27431" s="274"/>
      <c r="W27431" s="276"/>
    </row>
    <row r="27432" spans="19:23">
      <c r="S27432" s="275"/>
      <c r="T27432" s="274"/>
      <c r="W27432" s="276"/>
    </row>
    <row r="27433" spans="19:23">
      <c r="S27433" s="275"/>
      <c r="T27433" s="274"/>
      <c r="W27433" s="276"/>
    </row>
    <row r="27434" spans="19:23">
      <c r="S27434" s="275"/>
      <c r="T27434" s="274"/>
      <c r="W27434" s="276"/>
    </row>
    <row r="27435" spans="19:23">
      <c r="S27435" s="275"/>
      <c r="T27435" s="274"/>
      <c r="W27435" s="276"/>
    </row>
    <row r="27436" spans="19:23">
      <c r="S27436" s="275"/>
      <c r="T27436" s="274"/>
      <c r="W27436" s="276"/>
    </row>
    <row r="27437" spans="19:23">
      <c r="S27437" s="275"/>
      <c r="T27437" s="274"/>
      <c r="W27437" s="276"/>
    </row>
    <row r="27438" spans="19:23">
      <c r="S27438" s="275"/>
      <c r="T27438" s="274"/>
      <c r="W27438" s="276"/>
    </row>
    <row r="27439" spans="19:23">
      <c r="S27439" s="275"/>
      <c r="T27439" s="274"/>
      <c r="W27439" s="276"/>
    </row>
    <row r="27440" spans="19:23">
      <c r="S27440" s="275"/>
      <c r="T27440" s="274"/>
      <c r="W27440" s="276"/>
    </row>
    <row r="27441" spans="19:23">
      <c r="S27441" s="275"/>
      <c r="T27441" s="274"/>
      <c r="W27441" s="276"/>
    </row>
    <row r="27442" spans="19:23">
      <c r="S27442" s="275"/>
      <c r="T27442" s="274"/>
      <c r="W27442" s="276"/>
    </row>
    <row r="27443" spans="19:23">
      <c r="S27443" s="275"/>
      <c r="T27443" s="274"/>
      <c r="W27443" s="276"/>
    </row>
    <row r="27444" spans="19:23">
      <c r="S27444" s="275"/>
      <c r="T27444" s="274"/>
      <c r="W27444" s="276"/>
    </row>
    <row r="27445" spans="19:23">
      <c r="S27445" s="275"/>
      <c r="T27445" s="274"/>
      <c r="W27445" s="276"/>
    </row>
    <row r="27446" spans="19:23">
      <c r="S27446" s="275"/>
      <c r="T27446" s="274"/>
      <c r="W27446" s="276"/>
    </row>
    <row r="27447" spans="19:23">
      <c r="S27447" s="275"/>
      <c r="T27447" s="274"/>
      <c r="W27447" s="276"/>
    </row>
    <row r="27448" spans="19:23">
      <c r="S27448" s="275"/>
      <c r="T27448" s="274"/>
      <c r="W27448" s="276"/>
    </row>
    <row r="27449" spans="19:23">
      <c r="S27449" s="275"/>
      <c r="T27449" s="274"/>
      <c r="W27449" s="276"/>
    </row>
    <row r="27450" spans="19:23">
      <c r="S27450" s="275"/>
      <c r="T27450" s="274"/>
      <c r="W27450" s="276"/>
    </row>
    <row r="27451" spans="19:23">
      <c r="S27451" s="275"/>
      <c r="T27451" s="274"/>
      <c r="W27451" s="276"/>
    </row>
    <row r="27452" spans="19:23">
      <c r="S27452" s="275"/>
      <c r="T27452" s="274"/>
      <c r="W27452" s="276"/>
    </row>
    <row r="27453" spans="19:23">
      <c r="S27453" s="275"/>
      <c r="T27453" s="274"/>
      <c r="W27453" s="276"/>
    </row>
    <row r="27454" spans="19:23">
      <c r="S27454" s="275"/>
      <c r="T27454" s="274"/>
      <c r="W27454" s="276"/>
    </row>
    <row r="27455" spans="19:23">
      <c r="S27455" s="275"/>
      <c r="T27455" s="274"/>
      <c r="W27455" s="276"/>
    </row>
    <row r="27456" spans="19:23">
      <c r="S27456" s="275"/>
      <c r="T27456" s="274"/>
      <c r="W27456" s="276"/>
    </row>
    <row r="27457" spans="19:23">
      <c r="S27457" s="275"/>
      <c r="T27457" s="274"/>
      <c r="W27457" s="276"/>
    </row>
    <row r="27458" spans="19:23">
      <c r="S27458" s="275"/>
      <c r="T27458" s="274"/>
      <c r="W27458" s="276"/>
    </row>
    <row r="27459" spans="19:23">
      <c r="S27459" s="275"/>
      <c r="T27459" s="274"/>
      <c r="W27459" s="276"/>
    </row>
    <row r="27460" spans="19:23">
      <c r="S27460" s="275"/>
      <c r="T27460" s="274"/>
      <c r="W27460" s="276"/>
    </row>
    <row r="27461" spans="19:23">
      <c r="S27461" s="275"/>
      <c r="T27461" s="274"/>
      <c r="W27461" s="276"/>
    </row>
    <row r="27462" spans="19:23">
      <c r="S27462" s="275"/>
      <c r="T27462" s="274"/>
      <c r="W27462" s="276"/>
    </row>
    <row r="27463" spans="19:23">
      <c r="S27463" s="275"/>
      <c r="T27463" s="274"/>
      <c r="W27463" s="276"/>
    </row>
    <row r="27464" spans="19:23">
      <c r="S27464" s="275"/>
      <c r="T27464" s="274"/>
      <c r="W27464" s="276"/>
    </row>
    <row r="27465" spans="19:23">
      <c r="S27465" s="275"/>
      <c r="T27465" s="274"/>
      <c r="W27465" s="276"/>
    </row>
    <row r="27466" spans="19:23">
      <c r="S27466" s="275"/>
      <c r="T27466" s="274"/>
      <c r="W27466" s="276"/>
    </row>
    <row r="27467" spans="19:23">
      <c r="S27467" s="275"/>
      <c r="T27467" s="274"/>
      <c r="W27467" s="276"/>
    </row>
    <row r="27468" spans="19:23">
      <c r="S27468" s="275"/>
      <c r="T27468" s="274"/>
      <c r="W27468" s="276"/>
    </row>
    <row r="27469" spans="19:23">
      <c r="S27469" s="275"/>
      <c r="T27469" s="274"/>
      <c r="W27469" s="276"/>
    </row>
    <row r="27470" spans="19:23">
      <c r="S27470" s="275"/>
      <c r="T27470" s="274"/>
      <c r="W27470" s="276"/>
    </row>
    <row r="27471" spans="19:23">
      <c r="S27471" s="275"/>
      <c r="T27471" s="274"/>
      <c r="W27471" s="276"/>
    </row>
    <row r="27472" spans="19:23">
      <c r="S27472" s="275"/>
      <c r="T27472" s="274"/>
      <c r="W27472" s="276"/>
    </row>
    <row r="27473" spans="19:23">
      <c r="S27473" s="275"/>
      <c r="T27473" s="274"/>
      <c r="W27473" s="276"/>
    </row>
    <row r="27474" spans="19:23">
      <c r="S27474" s="275"/>
      <c r="T27474" s="274"/>
      <c r="W27474" s="276"/>
    </row>
    <row r="27475" spans="19:23">
      <c r="S27475" s="275"/>
      <c r="T27475" s="274"/>
      <c r="W27475" s="276"/>
    </row>
    <row r="27476" spans="19:23">
      <c r="S27476" s="275"/>
      <c r="T27476" s="274"/>
      <c r="W27476" s="276"/>
    </row>
    <row r="27477" spans="19:23">
      <c r="S27477" s="275"/>
      <c r="T27477" s="274"/>
      <c r="W27477" s="276"/>
    </row>
    <row r="27478" spans="19:23">
      <c r="S27478" s="275"/>
      <c r="T27478" s="274"/>
      <c r="W27478" s="276"/>
    </row>
    <row r="27479" spans="19:23">
      <c r="S27479" s="275"/>
      <c r="T27479" s="274"/>
      <c r="W27479" s="276"/>
    </row>
    <row r="27480" spans="19:23">
      <c r="S27480" s="275"/>
      <c r="T27480" s="274"/>
      <c r="W27480" s="276"/>
    </row>
    <row r="27481" spans="19:23">
      <c r="S27481" s="275"/>
      <c r="T27481" s="274"/>
      <c r="W27481" s="276"/>
    </row>
    <row r="27482" spans="19:23">
      <c r="S27482" s="275"/>
      <c r="T27482" s="274"/>
      <c r="W27482" s="276"/>
    </row>
    <row r="27483" spans="19:23">
      <c r="S27483" s="275"/>
      <c r="T27483" s="274"/>
      <c r="W27483" s="276"/>
    </row>
    <row r="27484" spans="19:23">
      <c r="S27484" s="275"/>
      <c r="T27484" s="274"/>
      <c r="W27484" s="276"/>
    </row>
    <row r="27485" spans="19:23">
      <c r="S27485" s="275"/>
      <c r="T27485" s="274"/>
      <c r="W27485" s="276"/>
    </row>
    <row r="27486" spans="19:23">
      <c r="S27486" s="275"/>
      <c r="T27486" s="274"/>
      <c r="W27486" s="276"/>
    </row>
    <row r="27487" spans="19:23">
      <c r="S27487" s="275"/>
      <c r="T27487" s="274"/>
      <c r="W27487" s="276"/>
    </row>
    <row r="27488" spans="19:23">
      <c r="S27488" s="275"/>
      <c r="T27488" s="274"/>
      <c r="W27488" s="276"/>
    </row>
    <row r="27489" spans="19:23">
      <c r="S27489" s="275"/>
      <c r="T27489" s="274"/>
      <c r="W27489" s="276"/>
    </row>
    <row r="27490" spans="19:23">
      <c r="S27490" s="275"/>
      <c r="T27490" s="274"/>
      <c r="W27490" s="276"/>
    </row>
    <row r="27491" spans="19:23">
      <c r="S27491" s="275"/>
      <c r="T27491" s="274"/>
      <c r="W27491" s="276"/>
    </row>
    <row r="27492" spans="19:23">
      <c r="S27492" s="275"/>
      <c r="T27492" s="274"/>
      <c r="W27492" s="276"/>
    </row>
    <row r="27493" spans="19:23">
      <c r="S27493" s="275"/>
      <c r="T27493" s="274"/>
      <c r="W27493" s="276"/>
    </row>
    <row r="27494" spans="19:23">
      <c r="S27494" s="275"/>
      <c r="T27494" s="274"/>
      <c r="W27494" s="276"/>
    </row>
    <row r="27495" spans="19:23">
      <c r="S27495" s="275"/>
      <c r="T27495" s="274"/>
      <c r="W27495" s="276"/>
    </row>
    <row r="27496" spans="19:23">
      <c r="S27496" s="275"/>
      <c r="T27496" s="274"/>
      <c r="W27496" s="276"/>
    </row>
    <row r="27497" spans="19:23">
      <c r="S27497" s="275"/>
      <c r="T27497" s="274"/>
      <c r="W27497" s="276"/>
    </row>
    <row r="27498" spans="19:23">
      <c r="S27498" s="275"/>
      <c r="T27498" s="274"/>
      <c r="W27498" s="276"/>
    </row>
    <row r="27499" spans="19:23">
      <c r="S27499" s="275"/>
      <c r="T27499" s="274"/>
      <c r="W27499" s="276"/>
    </row>
    <row r="27500" spans="19:23">
      <c r="S27500" s="275"/>
      <c r="T27500" s="274"/>
      <c r="W27500" s="276"/>
    </row>
    <row r="27501" spans="19:23">
      <c r="S27501" s="275"/>
      <c r="T27501" s="274"/>
      <c r="W27501" s="276"/>
    </row>
    <row r="27502" spans="19:23">
      <c r="S27502" s="275"/>
      <c r="T27502" s="274"/>
      <c r="W27502" s="276"/>
    </row>
    <row r="27503" spans="19:23">
      <c r="S27503" s="275"/>
      <c r="T27503" s="274"/>
      <c r="W27503" s="276"/>
    </row>
    <row r="27504" spans="19:23">
      <c r="S27504" s="275"/>
      <c r="T27504" s="274"/>
      <c r="W27504" s="276"/>
    </row>
    <row r="27505" spans="19:23">
      <c r="S27505" s="275"/>
      <c r="T27505" s="274"/>
      <c r="W27505" s="276"/>
    </row>
    <row r="27506" spans="19:23">
      <c r="S27506" s="275"/>
      <c r="T27506" s="274"/>
      <c r="W27506" s="276"/>
    </row>
    <row r="27507" spans="19:23">
      <c r="S27507" s="275"/>
      <c r="T27507" s="274"/>
      <c r="W27507" s="276"/>
    </row>
    <row r="27508" spans="19:23">
      <c r="S27508" s="275"/>
      <c r="T27508" s="274"/>
      <c r="W27508" s="276"/>
    </row>
    <row r="27509" spans="19:23">
      <c r="S27509" s="275"/>
      <c r="T27509" s="274"/>
      <c r="W27509" s="276"/>
    </row>
    <row r="27510" spans="19:23">
      <c r="S27510" s="275"/>
      <c r="T27510" s="274"/>
      <c r="W27510" s="276"/>
    </row>
    <row r="27511" spans="19:23">
      <c r="S27511" s="275"/>
      <c r="T27511" s="274"/>
      <c r="W27511" s="276"/>
    </row>
    <row r="27512" spans="19:23">
      <c r="S27512" s="275"/>
      <c r="T27512" s="274"/>
      <c r="W27512" s="276"/>
    </row>
    <row r="27513" spans="19:23">
      <c r="S27513" s="275"/>
      <c r="T27513" s="274"/>
      <c r="W27513" s="276"/>
    </row>
    <row r="27514" spans="19:23">
      <c r="S27514" s="275"/>
      <c r="T27514" s="274"/>
      <c r="W27514" s="276"/>
    </row>
    <row r="27515" spans="19:23">
      <c r="S27515" s="275"/>
      <c r="T27515" s="274"/>
      <c r="W27515" s="276"/>
    </row>
    <row r="27516" spans="19:23">
      <c r="S27516" s="275"/>
      <c r="T27516" s="274"/>
      <c r="W27516" s="276"/>
    </row>
    <row r="27517" spans="19:23">
      <c r="S27517" s="275"/>
      <c r="T27517" s="274"/>
      <c r="W27517" s="276"/>
    </row>
    <row r="27518" spans="19:23">
      <c r="S27518" s="275"/>
      <c r="T27518" s="274"/>
      <c r="W27518" s="276"/>
    </row>
    <row r="27519" spans="19:23">
      <c r="S27519" s="275"/>
      <c r="T27519" s="274"/>
      <c r="W27519" s="276"/>
    </row>
    <row r="27520" spans="19:23">
      <c r="S27520" s="275"/>
      <c r="T27520" s="274"/>
      <c r="W27520" s="276"/>
    </row>
    <row r="27521" spans="19:23">
      <c r="S27521" s="275"/>
      <c r="T27521" s="274"/>
      <c r="W27521" s="276"/>
    </row>
    <row r="27522" spans="19:23">
      <c r="S27522" s="275"/>
      <c r="T27522" s="274"/>
      <c r="W27522" s="276"/>
    </row>
    <row r="27523" spans="19:23">
      <c r="S27523" s="275"/>
      <c r="T27523" s="274"/>
      <c r="W27523" s="276"/>
    </row>
    <row r="27524" spans="19:23">
      <c r="S27524" s="275"/>
      <c r="T27524" s="274"/>
      <c r="W27524" s="276"/>
    </row>
    <row r="27525" spans="19:23">
      <c r="S27525" s="275"/>
      <c r="T27525" s="274"/>
      <c r="W27525" s="276"/>
    </row>
    <row r="27526" spans="19:23">
      <c r="S27526" s="275"/>
      <c r="T27526" s="274"/>
      <c r="W27526" s="276"/>
    </row>
    <row r="27527" spans="19:23">
      <c r="S27527" s="275"/>
      <c r="T27527" s="274"/>
      <c r="W27527" s="276"/>
    </row>
    <row r="27528" spans="19:23">
      <c r="S27528" s="275"/>
      <c r="T27528" s="274"/>
      <c r="W27528" s="276"/>
    </row>
    <row r="27529" spans="19:23">
      <c r="S27529" s="275"/>
      <c r="T27529" s="274"/>
      <c r="W27529" s="276"/>
    </row>
    <row r="27530" spans="19:23">
      <c r="S27530" s="275"/>
      <c r="T27530" s="274"/>
      <c r="W27530" s="276"/>
    </row>
    <row r="27531" spans="19:23">
      <c r="S27531" s="275"/>
      <c r="T27531" s="274"/>
      <c r="W27531" s="276"/>
    </row>
    <row r="27532" spans="19:23">
      <c r="S27532" s="275"/>
      <c r="T27532" s="274"/>
      <c r="W27532" s="276"/>
    </row>
    <row r="27533" spans="19:23">
      <c r="S27533" s="275"/>
      <c r="T27533" s="274"/>
      <c r="W27533" s="276"/>
    </row>
    <row r="27534" spans="19:23">
      <c r="S27534" s="275"/>
      <c r="T27534" s="274"/>
      <c r="W27534" s="276"/>
    </row>
    <row r="27535" spans="19:23">
      <c r="S27535" s="275"/>
      <c r="T27535" s="274"/>
      <c r="W27535" s="276"/>
    </row>
    <row r="27536" spans="19:23">
      <c r="S27536" s="275"/>
      <c r="T27536" s="274"/>
      <c r="W27536" s="276"/>
    </row>
    <row r="27537" spans="19:23">
      <c r="S27537" s="275"/>
      <c r="T27537" s="274"/>
      <c r="W27537" s="276"/>
    </row>
    <row r="27538" spans="19:23">
      <c r="S27538" s="275"/>
      <c r="T27538" s="274"/>
      <c r="W27538" s="276"/>
    </row>
    <row r="27539" spans="19:23">
      <c r="S27539" s="275"/>
      <c r="T27539" s="274"/>
      <c r="W27539" s="276"/>
    </row>
    <row r="27540" spans="19:23">
      <c r="S27540" s="275"/>
      <c r="T27540" s="274"/>
      <c r="W27540" s="276"/>
    </row>
    <row r="27541" spans="19:23">
      <c r="S27541" s="275"/>
      <c r="T27541" s="274"/>
      <c r="W27541" s="276"/>
    </row>
    <row r="27542" spans="19:23">
      <c r="S27542" s="275"/>
      <c r="T27542" s="274"/>
      <c r="W27542" s="276"/>
    </row>
    <row r="27543" spans="19:23">
      <c r="S27543" s="275"/>
      <c r="T27543" s="274"/>
      <c r="W27543" s="276"/>
    </row>
    <row r="27544" spans="19:23">
      <c r="S27544" s="275"/>
      <c r="T27544" s="274"/>
      <c r="W27544" s="276"/>
    </row>
    <row r="27545" spans="19:23">
      <c r="S27545" s="275"/>
      <c r="T27545" s="274"/>
      <c r="W27545" s="276"/>
    </row>
    <row r="27546" spans="19:23">
      <c r="S27546" s="275"/>
      <c r="T27546" s="274"/>
      <c r="W27546" s="276"/>
    </row>
    <row r="27547" spans="19:23">
      <c r="S27547" s="275"/>
      <c r="T27547" s="274"/>
      <c r="W27547" s="276"/>
    </row>
    <row r="27548" spans="19:23">
      <c r="S27548" s="275"/>
      <c r="T27548" s="274"/>
      <c r="W27548" s="276"/>
    </row>
    <row r="27549" spans="19:23">
      <c r="S27549" s="275"/>
      <c r="T27549" s="274"/>
      <c r="W27549" s="276"/>
    </row>
    <row r="27550" spans="19:23">
      <c r="S27550" s="275"/>
      <c r="T27550" s="274"/>
      <c r="W27550" s="276"/>
    </row>
    <row r="27551" spans="19:23">
      <c r="S27551" s="275"/>
      <c r="T27551" s="274"/>
      <c r="W27551" s="276"/>
    </row>
    <row r="27552" spans="19:23">
      <c r="S27552" s="275"/>
      <c r="T27552" s="274"/>
      <c r="W27552" s="276"/>
    </row>
    <row r="27553" spans="19:23">
      <c r="S27553" s="275"/>
      <c r="T27553" s="274"/>
      <c r="W27553" s="276"/>
    </row>
    <row r="27554" spans="19:23">
      <c r="S27554" s="275"/>
      <c r="T27554" s="274"/>
      <c r="W27554" s="276"/>
    </row>
    <row r="27555" spans="19:23">
      <c r="S27555" s="275"/>
      <c r="T27555" s="274"/>
      <c r="W27555" s="276"/>
    </row>
    <row r="27556" spans="19:23">
      <c r="S27556" s="275"/>
      <c r="T27556" s="274"/>
      <c r="W27556" s="276"/>
    </row>
    <row r="27557" spans="19:23">
      <c r="S27557" s="275"/>
      <c r="T27557" s="274"/>
      <c r="W27557" s="276"/>
    </row>
    <row r="27558" spans="19:23">
      <c r="S27558" s="275"/>
      <c r="T27558" s="274"/>
      <c r="W27558" s="276"/>
    </row>
    <row r="27559" spans="19:23">
      <c r="S27559" s="275"/>
      <c r="T27559" s="274"/>
      <c r="W27559" s="276"/>
    </row>
    <row r="27560" spans="19:23">
      <c r="S27560" s="275"/>
      <c r="T27560" s="274"/>
      <c r="W27560" s="276"/>
    </row>
    <row r="27561" spans="19:23">
      <c r="S27561" s="275"/>
      <c r="T27561" s="274"/>
      <c r="W27561" s="276"/>
    </row>
    <row r="27562" spans="19:23">
      <c r="S27562" s="275"/>
      <c r="T27562" s="274"/>
      <c r="W27562" s="276"/>
    </row>
    <row r="27563" spans="19:23">
      <c r="S27563" s="275"/>
      <c r="T27563" s="274"/>
      <c r="W27563" s="276"/>
    </row>
    <row r="27564" spans="19:23">
      <c r="S27564" s="275"/>
      <c r="T27564" s="274"/>
      <c r="W27564" s="276"/>
    </row>
    <row r="27565" spans="19:23">
      <c r="S27565" s="275"/>
      <c r="T27565" s="274"/>
      <c r="W27565" s="276"/>
    </row>
    <row r="27566" spans="19:23">
      <c r="S27566" s="275"/>
      <c r="T27566" s="274"/>
      <c r="W27566" s="276"/>
    </row>
    <row r="27567" spans="19:23">
      <c r="S27567" s="275"/>
      <c r="T27567" s="274"/>
      <c r="W27567" s="276"/>
    </row>
    <row r="27568" spans="19:23">
      <c r="S27568" s="275"/>
      <c r="T27568" s="274"/>
      <c r="W27568" s="276"/>
    </row>
    <row r="27569" spans="19:23">
      <c r="S27569" s="275"/>
      <c r="T27569" s="274"/>
      <c r="W27569" s="276"/>
    </row>
    <row r="27570" spans="19:23">
      <c r="S27570" s="275"/>
      <c r="T27570" s="274"/>
      <c r="W27570" s="276"/>
    </row>
    <row r="27571" spans="19:23">
      <c r="S27571" s="275"/>
      <c r="T27571" s="274"/>
      <c r="W27571" s="276"/>
    </row>
    <row r="27572" spans="19:23">
      <c r="S27572" s="275"/>
      <c r="T27572" s="274"/>
      <c r="W27572" s="276"/>
    </row>
    <row r="27573" spans="19:23">
      <c r="S27573" s="275"/>
      <c r="T27573" s="274"/>
      <c r="W27573" s="276"/>
    </row>
    <row r="27574" spans="19:23">
      <c r="S27574" s="275"/>
      <c r="T27574" s="274"/>
      <c r="W27574" s="276"/>
    </row>
    <row r="27575" spans="19:23">
      <c r="S27575" s="275"/>
      <c r="T27575" s="274"/>
      <c r="W27575" s="276"/>
    </row>
    <row r="27576" spans="19:23">
      <c r="S27576" s="275"/>
      <c r="T27576" s="274"/>
      <c r="W27576" s="276"/>
    </row>
    <row r="27577" spans="19:23">
      <c r="S27577" s="275"/>
      <c r="T27577" s="274"/>
      <c r="W27577" s="276"/>
    </row>
    <row r="27578" spans="19:23">
      <c r="S27578" s="275"/>
      <c r="T27578" s="274"/>
      <c r="W27578" s="276"/>
    </row>
    <row r="27579" spans="19:23">
      <c r="S27579" s="275"/>
      <c r="T27579" s="274"/>
      <c r="W27579" s="276"/>
    </row>
    <row r="27580" spans="19:23">
      <c r="S27580" s="275"/>
      <c r="T27580" s="274"/>
      <c r="W27580" s="276"/>
    </row>
    <row r="27581" spans="19:23">
      <c r="S27581" s="275"/>
      <c r="T27581" s="274"/>
      <c r="W27581" s="276"/>
    </row>
    <row r="27582" spans="19:23">
      <c r="S27582" s="275"/>
      <c r="T27582" s="274"/>
      <c r="W27582" s="276"/>
    </row>
    <row r="27583" spans="19:23">
      <c r="S27583" s="275"/>
      <c r="T27583" s="274"/>
      <c r="W27583" s="276"/>
    </row>
    <row r="27584" spans="19:23">
      <c r="S27584" s="275"/>
      <c r="T27584" s="274"/>
      <c r="W27584" s="276"/>
    </row>
    <row r="27585" spans="19:23">
      <c r="S27585" s="275"/>
      <c r="T27585" s="274"/>
      <c r="W27585" s="276"/>
    </row>
    <row r="27586" spans="19:23">
      <c r="S27586" s="275"/>
      <c r="T27586" s="274"/>
      <c r="W27586" s="276"/>
    </row>
    <row r="27587" spans="19:23">
      <c r="S27587" s="275"/>
      <c r="T27587" s="274"/>
      <c r="W27587" s="276"/>
    </row>
    <row r="27588" spans="19:23">
      <c r="S27588" s="275"/>
      <c r="T27588" s="274"/>
      <c r="W27588" s="276"/>
    </row>
    <row r="27589" spans="19:23">
      <c r="S27589" s="275"/>
      <c r="T27589" s="274"/>
      <c r="W27589" s="276"/>
    </row>
    <row r="27590" spans="19:23">
      <c r="S27590" s="275"/>
      <c r="T27590" s="274"/>
      <c r="W27590" s="276"/>
    </row>
    <row r="27591" spans="19:23">
      <c r="S27591" s="275"/>
      <c r="T27591" s="274"/>
      <c r="W27591" s="276"/>
    </row>
    <row r="27592" spans="19:23">
      <c r="S27592" s="275"/>
      <c r="T27592" s="274"/>
      <c r="W27592" s="276"/>
    </row>
    <row r="27593" spans="19:23">
      <c r="S27593" s="275"/>
      <c r="T27593" s="274"/>
      <c r="W27593" s="276"/>
    </row>
    <row r="27594" spans="19:23">
      <c r="S27594" s="275"/>
      <c r="T27594" s="274"/>
      <c r="W27594" s="276"/>
    </row>
    <row r="27595" spans="19:23">
      <c r="S27595" s="275"/>
      <c r="T27595" s="274"/>
      <c r="W27595" s="276"/>
    </row>
    <row r="27596" spans="19:23">
      <c r="S27596" s="275"/>
      <c r="T27596" s="274"/>
      <c r="W27596" s="276"/>
    </row>
    <row r="27597" spans="19:23">
      <c r="S27597" s="275"/>
      <c r="T27597" s="274"/>
      <c r="W27597" s="276"/>
    </row>
    <row r="27598" spans="19:23">
      <c r="S27598" s="275"/>
      <c r="T27598" s="274"/>
      <c r="W27598" s="276"/>
    </row>
    <row r="27599" spans="19:23">
      <c r="S27599" s="275"/>
      <c r="T27599" s="274"/>
      <c r="W27599" s="276"/>
    </row>
    <row r="27600" spans="19:23">
      <c r="S27600" s="275"/>
      <c r="T27600" s="274"/>
      <c r="W27600" s="276"/>
    </row>
    <row r="27601" spans="19:23">
      <c r="S27601" s="275"/>
      <c r="T27601" s="274"/>
      <c r="W27601" s="276"/>
    </row>
    <row r="27602" spans="19:23">
      <c r="S27602" s="275"/>
      <c r="T27602" s="274"/>
      <c r="W27602" s="276"/>
    </row>
    <row r="27603" spans="19:23">
      <c r="S27603" s="275"/>
      <c r="T27603" s="274"/>
      <c r="W27603" s="276"/>
    </row>
    <row r="27604" spans="19:23">
      <c r="S27604" s="275"/>
      <c r="T27604" s="274"/>
      <c r="W27604" s="276"/>
    </row>
    <row r="27605" spans="19:23">
      <c r="S27605" s="275"/>
      <c r="T27605" s="274"/>
      <c r="W27605" s="276"/>
    </row>
    <row r="27606" spans="19:23">
      <c r="S27606" s="275"/>
      <c r="T27606" s="274"/>
      <c r="W27606" s="276"/>
    </row>
    <row r="27607" spans="19:23">
      <c r="S27607" s="275"/>
      <c r="T27607" s="274"/>
      <c r="W27607" s="276"/>
    </row>
    <row r="27608" spans="19:23">
      <c r="S27608" s="275"/>
      <c r="T27608" s="274"/>
      <c r="W27608" s="276"/>
    </row>
    <row r="27609" spans="19:23">
      <c r="S27609" s="275"/>
      <c r="T27609" s="274"/>
      <c r="W27609" s="276"/>
    </row>
    <row r="27610" spans="19:23">
      <c r="S27610" s="275"/>
      <c r="T27610" s="274"/>
      <c r="W27610" s="276"/>
    </row>
    <row r="27611" spans="19:23">
      <c r="S27611" s="275"/>
      <c r="T27611" s="274"/>
      <c r="W27611" s="276"/>
    </row>
    <row r="27612" spans="19:23">
      <c r="S27612" s="275"/>
      <c r="T27612" s="274"/>
      <c r="W27612" s="276"/>
    </row>
    <row r="27613" spans="19:23">
      <c r="S27613" s="275"/>
      <c r="T27613" s="274"/>
      <c r="W27613" s="276"/>
    </row>
    <row r="27614" spans="19:23">
      <c r="S27614" s="275"/>
      <c r="T27614" s="274"/>
      <c r="W27614" s="276"/>
    </row>
    <row r="27615" spans="19:23">
      <c r="S27615" s="275"/>
      <c r="T27615" s="274"/>
      <c r="W27615" s="276"/>
    </row>
    <row r="27616" spans="19:23">
      <c r="S27616" s="275"/>
      <c r="T27616" s="274"/>
      <c r="W27616" s="276"/>
    </row>
    <row r="27617" spans="19:23">
      <c r="S27617" s="275"/>
      <c r="T27617" s="274"/>
      <c r="W27617" s="276"/>
    </row>
    <row r="27618" spans="19:23">
      <c r="S27618" s="275"/>
      <c r="T27618" s="274"/>
      <c r="W27618" s="276"/>
    </row>
    <row r="27619" spans="19:23">
      <c r="S27619" s="275"/>
      <c r="T27619" s="274"/>
      <c r="W27619" s="276"/>
    </row>
    <row r="27620" spans="19:23">
      <c r="S27620" s="275"/>
      <c r="T27620" s="274"/>
      <c r="W27620" s="276"/>
    </row>
    <row r="27621" spans="19:23">
      <c r="S27621" s="275"/>
      <c r="T27621" s="274"/>
      <c r="W27621" s="276"/>
    </row>
    <row r="27622" spans="19:23">
      <c r="S27622" s="275"/>
      <c r="T27622" s="274"/>
      <c r="W27622" s="276"/>
    </row>
    <row r="27623" spans="19:23">
      <c r="S27623" s="275"/>
      <c r="T27623" s="274"/>
      <c r="W27623" s="276"/>
    </row>
    <row r="27624" spans="19:23">
      <c r="S27624" s="275"/>
      <c r="T27624" s="274"/>
      <c r="W27624" s="276"/>
    </row>
    <row r="27625" spans="19:23">
      <c r="S27625" s="275"/>
      <c r="T27625" s="274"/>
      <c r="W27625" s="276"/>
    </row>
    <row r="27626" spans="19:23">
      <c r="S27626" s="275"/>
      <c r="T27626" s="274"/>
      <c r="W27626" s="276"/>
    </row>
    <row r="27627" spans="19:23">
      <c r="S27627" s="275"/>
      <c r="T27627" s="274"/>
      <c r="W27627" s="276"/>
    </row>
    <row r="27628" spans="19:23">
      <c r="S27628" s="275"/>
      <c r="T27628" s="274"/>
      <c r="W27628" s="276"/>
    </row>
    <row r="27629" spans="19:23">
      <c r="S27629" s="275"/>
      <c r="T27629" s="274"/>
      <c r="W27629" s="276"/>
    </row>
    <row r="27630" spans="19:23">
      <c r="S27630" s="275"/>
      <c r="T27630" s="274"/>
      <c r="W27630" s="276"/>
    </row>
    <row r="27631" spans="19:23">
      <c r="S27631" s="275"/>
      <c r="T27631" s="274"/>
      <c r="W27631" s="276"/>
    </row>
    <row r="27632" spans="19:23">
      <c r="S27632" s="275"/>
      <c r="T27632" s="274"/>
      <c r="W27632" s="276"/>
    </row>
    <row r="27633" spans="19:23">
      <c r="S27633" s="275"/>
      <c r="T27633" s="274"/>
      <c r="W27633" s="276"/>
    </row>
    <row r="27634" spans="19:23">
      <c r="S27634" s="275"/>
      <c r="T27634" s="274"/>
      <c r="W27634" s="276"/>
    </row>
    <row r="27635" spans="19:23">
      <c r="S27635" s="275"/>
      <c r="T27635" s="274"/>
      <c r="W27635" s="276"/>
    </row>
    <row r="27636" spans="19:23">
      <c r="S27636" s="275"/>
      <c r="T27636" s="274"/>
      <c r="W27636" s="276"/>
    </row>
    <row r="27637" spans="19:23">
      <c r="S27637" s="275"/>
      <c r="T27637" s="274"/>
      <c r="W27637" s="276"/>
    </row>
    <row r="27638" spans="19:23">
      <c r="S27638" s="275"/>
      <c r="T27638" s="274"/>
      <c r="W27638" s="276"/>
    </row>
    <row r="27639" spans="19:23">
      <c r="S27639" s="275"/>
      <c r="T27639" s="274"/>
      <c r="W27639" s="276"/>
    </row>
    <row r="27640" spans="19:23">
      <c r="S27640" s="275"/>
      <c r="T27640" s="274"/>
      <c r="W27640" s="276"/>
    </row>
    <row r="27641" spans="19:23">
      <c r="S27641" s="275"/>
      <c r="T27641" s="274"/>
      <c r="W27641" s="276"/>
    </row>
    <row r="27642" spans="19:23">
      <c r="S27642" s="275"/>
      <c r="T27642" s="274"/>
      <c r="W27642" s="276"/>
    </row>
    <row r="27643" spans="19:23">
      <c r="S27643" s="275"/>
      <c r="T27643" s="274"/>
      <c r="W27643" s="276"/>
    </row>
    <row r="27644" spans="19:23">
      <c r="S27644" s="275"/>
      <c r="T27644" s="274"/>
      <c r="W27644" s="276"/>
    </row>
    <row r="27645" spans="19:23">
      <c r="S27645" s="275"/>
      <c r="T27645" s="274"/>
      <c r="W27645" s="276"/>
    </row>
    <row r="27646" spans="19:23">
      <c r="S27646" s="275"/>
      <c r="T27646" s="274"/>
      <c r="W27646" s="276"/>
    </row>
    <row r="27647" spans="19:23">
      <c r="S27647" s="275"/>
      <c r="T27647" s="274"/>
      <c r="W27647" s="276"/>
    </row>
    <row r="27648" spans="19:23">
      <c r="S27648" s="275"/>
      <c r="T27648" s="274"/>
      <c r="W27648" s="276"/>
    </row>
    <row r="27649" spans="19:23">
      <c r="S27649" s="275"/>
      <c r="T27649" s="274"/>
      <c r="W27649" s="276"/>
    </row>
    <row r="27650" spans="19:23">
      <c r="S27650" s="275"/>
      <c r="T27650" s="274"/>
      <c r="W27650" s="276"/>
    </row>
    <row r="27651" spans="19:23">
      <c r="S27651" s="275"/>
      <c r="T27651" s="274"/>
      <c r="W27651" s="276"/>
    </row>
    <row r="27652" spans="19:23">
      <c r="S27652" s="275"/>
      <c r="T27652" s="274"/>
      <c r="W27652" s="276"/>
    </row>
    <row r="27653" spans="19:23">
      <c r="S27653" s="275"/>
      <c r="T27653" s="274"/>
      <c r="W27653" s="276"/>
    </row>
    <row r="27654" spans="19:23">
      <c r="S27654" s="275"/>
      <c r="T27654" s="274"/>
      <c r="W27654" s="276"/>
    </row>
    <row r="27655" spans="19:23">
      <c r="S27655" s="275"/>
      <c r="T27655" s="274"/>
      <c r="W27655" s="276"/>
    </row>
    <row r="27656" spans="19:23">
      <c r="S27656" s="275"/>
      <c r="T27656" s="274"/>
      <c r="W27656" s="276"/>
    </row>
    <row r="27657" spans="19:23">
      <c r="S27657" s="275"/>
      <c r="T27657" s="274"/>
      <c r="W27657" s="276"/>
    </row>
    <row r="27658" spans="19:23">
      <c r="S27658" s="275"/>
      <c r="T27658" s="274"/>
      <c r="W27658" s="276"/>
    </row>
    <row r="27659" spans="19:23">
      <c r="S27659" s="275"/>
      <c r="T27659" s="274"/>
      <c r="W27659" s="276"/>
    </row>
    <row r="27660" spans="19:23">
      <c r="S27660" s="275"/>
      <c r="T27660" s="274"/>
      <c r="W27660" s="276"/>
    </row>
    <row r="27661" spans="19:23">
      <c r="S27661" s="275"/>
      <c r="T27661" s="274"/>
      <c r="W27661" s="276"/>
    </row>
    <row r="27662" spans="19:23">
      <c r="S27662" s="275"/>
      <c r="T27662" s="274"/>
      <c r="W27662" s="276"/>
    </row>
    <row r="27663" spans="19:23">
      <c r="S27663" s="275"/>
      <c r="T27663" s="274"/>
      <c r="W27663" s="276"/>
    </row>
    <row r="27664" spans="19:23">
      <c r="S27664" s="275"/>
      <c r="T27664" s="274"/>
      <c r="W27664" s="276"/>
    </row>
    <row r="27665" spans="19:23">
      <c r="S27665" s="275"/>
      <c r="T27665" s="274"/>
      <c r="W27665" s="276"/>
    </row>
    <row r="27666" spans="19:23">
      <c r="S27666" s="275"/>
      <c r="T27666" s="274"/>
      <c r="W27666" s="276"/>
    </row>
    <row r="27667" spans="19:23">
      <c r="S27667" s="275"/>
      <c r="T27667" s="274"/>
      <c r="W27667" s="276"/>
    </row>
    <row r="27668" spans="19:23">
      <c r="S27668" s="275"/>
      <c r="T27668" s="274"/>
      <c r="W27668" s="276"/>
    </row>
    <row r="27669" spans="19:23">
      <c r="S27669" s="275"/>
      <c r="T27669" s="274"/>
      <c r="W27669" s="276"/>
    </row>
    <row r="27670" spans="19:23">
      <c r="S27670" s="275"/>
      <c r="T27670" s="274"/>
      <c r="W27670" s="276"/>
    </row>
    <row r="27671" spans="19:23">
      <c r="S27671" s="275"/>
      <c r="T27671" s="274"/>
      <c r="W27671" s="276"/>
    </row>
    <row r="27672" spans="19:23">
      <c r="S27672" s="275"/>
      <c r="T27672" s="274"/>
      <c r="W27672" s="276"/>
    </row>
    <row r="27673" spans="19:23">
      <c r="S27673" s="275"/>
      <c r="T27673" s="274"/>
      <c r="W27673" s="276"/>
    </row>
    <row r="27674" spans="19:23">
      <c r="S27674" s="275"/>
      <c r="T27674" s="274"/>
      <c r="W27674" s="276"/>
    </row>
    <row r="27675" spans="19:23">
      <c r="S27675" s="275"/>
      <c r="T27675" s="274"/>
      <c r="W27675" s="276"/>
    </row>
    <row r="27676" spans="19:23">
      <c r="S27676" s="275"/>
      <c r="T27676" s="274"/>
      <c r="W27676" s="276"/>
    </row>
    <row r="27677" spans="19:23">
      <c r="S27677" s="275"/>
      <c r="T27677" s="274"/>
      <c r="W27677" s="276"/>
    </row>
    <row r="27678" spans="19:23">
      <c r="S27678" s="275"/>
      <c r="T27678" s="274"/>
      <c r="W27678" s="276"/>
    </row>
    <row r="27679" spans="19:23">
      <c r="S27679" s="275"/>
      <c r="T27679" s="274"/>
      <c r="W27679" s="276"/>
    </row>
    <row r="27680" spans="19:23">
      <c r="S27680" s="275"/>
      <c r="T27680" s="274"/>
      <c r="W27680" s="276"/>
    </row>
    <row r="27681" spans="19:23">
      <c r="S27681" s="275"/>
      <c r="T27681" s="274"/>
      <c r="W27681" s="276"/>
    </row>
    <row r="27682" spans="19:23">
      <c r="S27682" s="275"/>
      <c r="T27682" s="274"/>
      <c r="W27682" s="276"/>
    </row>
    <row r="27683" spans="19:23">
      <c r="S27683" s="275"/>
      <c r="T27683" s="274"/>
      <c r="W27683" s="276"/>
    </row>
    <row r="27684" spans="19:23">
      <c r="S27684" s="275"/>
      <c r="T27684" s="274"/>
      <c r="W27684" s="276"/>
    </row>
    <row r="27685" spans="19:23">
      <c r="S27685" s="275"/>
      <c r="T27685" s="274"/>
      <c r="W27685" s="276"/>
    </row>
    <row r="27686" spans="19:23">
      <c r="S27686" s="275"/>
      <c r="T27686" s="274"/>
      <c r="W27686" s="276"/>
    </row>
    <row r="27687" spans="19:23">
      <c r="S27687" s="275"/>
      <c r="T27687" s="274"/>
      <c r="W27687" s="276"/>
    </row>
    <row r="27688" spans="19:23">
      <c r="S27688" s="275"/>
      <c r="T27688" s="274"/>
      <c r="W27688" s="276"/>
    </row>
    <row r="27689" spans="19:23">
      <c r="S27689" s="275"/>
      <c r="T27689" s="274"/>
      <c r="W27689" s="276"/>
    </row>
    <row r="27690" spans="19:23">
      <c r="S27690" s="275"/>
      <c r="T27690" s="274"/>
      <c r="W27690" s="276"/>
    </row>
    <row r="27691" spans="19:23">
      <c r="S27691" s="275"/>
      <c r="T27691" s="274"/>
      <c r="W27691" s="276"/>
    </row>
    <row r="27692" spans="19:23">
      <c r="S27692" s="275"/>
      <c r="T27692" s="274"/>
      <c r="W27692" s="276"/>
    </row>
    <row r="27693" spans="19:23">
      <c r="S27693" s="275"/>
      <c r="T27693" s="274"/>
      <c r="W27693" s="276"/>
    </row>
    <row r="27694" spans="19:23">
      <c r="S27694" s="275"/>
      <c r="T27694" s="274"/>
      <c r="W27694" s="276"/>
    </row>
    <row r="27695" spans="19:23">
      <c r="S27695" s="275"/>
      <c r="T27695" s="274"/>
      <c r="W27695" s="276"/>
    </row>
    <row r="27696" spans="19:23">
      <c r="S27696" s="275"/>
      <c r="T27696" s="274"/>
      <c r="W27696" s="276"/>
    </row>
    <row r="27697" spans="19:23">
      <c r="S27697" s="275"/>
      <c r="T27697" s="274"/>
      <c r="W27697" s="276"/>
    </row>
    <row r="27698" spans="19:23">
      <c r="S27698" s="275"/>
      <c r="T27698" s="274"/>
      <c r="W27698" s="276"/>
    </row>
    <row r="27699" spans="19:23">
      <c r="S27699" s="275"/>
      <c r="T27699" s="274"/>
      <c r="W27699" s="276"/>
    </row>
    <row r="27700" spans="19:23">
      <c r="S27700" s="275"/>
      <c r="T27700" s="274"/>
      <c r="W27700" s="276"/>
    </row>
    <row r="27701" spans="19:23">
      <c r="S27701" s="275"/>
      <c r="T27701" s="274"/>
      <c r="W27701" s="276"/>
    </row>
    <row r="27702" spans="19:23">
      <c r="S27702" s="275"/>
      <c r="T27702" s="274"/>
      <c r="W27702" s="276"/>
    </row>
    <row r="27703" spans="19:23">
      <c r="S27703" s="275"/>
      <c r="T27703" s="274"/>
      <c r="W27703" s="276"/>
    </row>
    <row r="27704" spans="19:23">
      <c r="S27704" s="275"/>
      <c r="T27704" s="274"/>
      <c r="W27704" s="276"/>
    </row>
    <row r="27705" spans="19:23">
      <c r="S27705" s="275"/>
      <c r="T27705" s="274"/>
      <c r="W27705" s="276"/>
    </row>
    <row r="27706" spans="19:23">
      <c r="S27706" s="275"/>
      <c r="T27706" s="274"/>
      <c r="W27706" s="276"/>
    </row>
    <row r="27707" spans="19:23">
      <c r="S27707" s="275"/>
      <c r="T27707" s="274"/>
      <c r="W27707" s="276"/>
    </row>
    <row r="27708" spans="19:23">
      <c r="S27708" s="275"/>
      <c r="T27708" s="274"/>
      <c r="W27708" s="276"/>
    </row>
    <row r="27709" spans="19:23">
      <c r="S27709" s="275"/>
      <c r="T27709" s="274"/>
      <c r="W27709" s="276"/>
    </row>
    <row r="27710" spans="19:23">
      <c r="S27710" s="275"/>
      <c r="T27710" s="274"/>
      <c r="W27710" s="276"/>
    </row>
    <row r="27711" spans="19:23">
      <c r="S27711" s="275"/>
      <c r="T27711" s="274"/>
      <c r="W27711" s="276"/>
    </row>
    <row r="27712" spans="19:23">
      <c r="S27712" s="275"/>
      <c r="T27712" s="274"/>
      <c r="W27712" s="276"/>
    </row>
    <row r="27713" spans="19:23">
      <c r="S27713" s="275"/>
      <c r="T27713" s="274"/>
      <c r="W27713" s="276"/>
    </row>
    <row r="27714" spans="19:23">
      <c r="S27714" s="275"/>
      <c r="T27714" s="274"/>
      <c r="W27714" s="276"/>
    </row>
    <row r="27715" spans="19:23">
      <c r="S27715" s="275"/>
      <c r="T27715" s="274"/>
      <c r="W27715" s="276"/>
    </row>
    <row r="27716" spans="19:23">
      <c r="S27716" s="275"/>
      <c r="T27716" s="274"/>
      <c r="W27716" s="276"/>
    </row>
    <row r="27717" spans="19:23">
      <c r="S27717" s="275"/>
      <c r="T27717" s="274"/>
      <c r="W27717" s="276"/>
    </row>
    <row r="27718" spans="19:23">
      <c r="S27718" s="275"/>
      <c r="T27718" s="274"/>
      <c r="W27718" s="276"/>
    </row>
    <row r="27719" spans="19:23">
      <c r="S27719" s="275"/>
      <c r="T27719" s="274"/>
      <c r="W27719" s="276"/>
    </row>
    <row r="27720" spans="19:23">
      <c r="S27720" s="275"/>
      <c r="T27720" s="274"/>
      <c r="W27720" s="276"/>
    </row>
    <row r="27721" spans="19:23">
      <c r="S27721" s="275"/>
      <c r="T27721" s="274"/>
      <c r="W27721" s="276"/>
    </row>
    <row r="27722" spans="19:23">
      <c r="S27722" s="275"/>
      <c r="T27722" s="274"/>
      <c r="W27722" s="276"/>
    </row>
    <row r="27723" spans="19:23">
      <c r="S27723" s="275"/>
      <c r="T27723" s="274"/>
      <c r="W27723" s="276"/>
    </row>
    <row r="27724" spans="19:23">
      <c r="S27724" s="275"/>
      <c r="T27724" s="274"/>
      <c r="W27724" s="276"/>
    </row>
    <row r="27725" spans="19:23">
      <c r="S27725" s="275"/>
      <c r="T27725" s="274"/>
      <c r="W27725" s="276"/>
    </row>
    <row r="27726" spans="19:23">
      <c r="S27726" s="275"/>
      <c r="T27726" s="274"/>
      <c r="W27726" s="276"/>
    </row>
    <row r="27727" spans="19:23">
      <c r="S27727" s="275"/>
      <c r="T27727" s="274"/>
      <c r="W27727" s="276"/>
    </row>
    <row r="27728" spans="19:23">
      <c r="S27728" s="275"/>
      <c r="T27728" s="274"/>
      <c r="W27728" s="276"/>
    </row>
    <row r="27729" spans="19:23">
      <c r="S27729" s="275"/>
      <c r="T27729" s="274"/>
      <c r="W27729" s="276"/>
    </row>
    <row r="27730" spans="19:23">
      <c r="S27730" s="275"/>
      <c r="T27730" s="274"/>
      <c r="W27730" s="276"/>
    </row>
    <row r="27731" spans="19:23">
      <c r="S27731" s="275"/>
      <c r="T27731" s="274"/>
      <c r="W27731" s="276"/>
    </row>
    <row r="27732" spans="19:23">
      <c r="S27732" s="275"/>
      <c r="T27732" s="274"/>
      <c r="W27732" s="276"/>
    </row>
    <row r="27733" spans="19:23">
      <c r="S27733" s="275"/>
      <c r="T27733" s="274"/>
      <c r="W27733" s="276"/>
    </row>
    <row r="27734" spans="19:23">
      <c r="S27734" s="275"/>
      <c r="T27734" s="274"/>
      <c r="W27734" s="276"/>
    </row>
    <row r="27735" spans="19:23">
      <c r="S27735" s="275"/>
      <c r="T27735" s="274"/>
      <c r="W27735" s="276"/>
    </row>
    <row r="27736" spans="19:23">
      <c r="S27736" s="275"/>
      <c r="T27736" s="274"/>
      <c r="W27736" s="276"/>
    </row>
    <row r="27737" spans="19:23">
      <c r="S27737" s="275"/>
      <c r="T27737" s="274"/>
      <c r="W27737" s="276"/>
    </row>
    <row r="27738" spans="19:23">
      <c r="S27738" s="275"/>
      <c r="T27738" s="274"/>
      <c r="W27738" s="276"/>
    </row>
    <row r="27739" spans="19:23">
      <c r="S27739" s="275"/>
      <c r="T27739" s="274"/>
      <c r="W27739" s="276"/>
    </row>
    <row r="27740" spans="19:23">
      <c r="S27740" s="275"/>
      <c r="T27740" s="274"/>
      <c r="W27740" s="276"/>
    </row>
    <row r="27741" spans="19:23">
      <c r="S27741" s="275"/>
      <c r="T27741" s="274"/>
      <c r="W27741" s="276"/>
    </row>
    <row r="27742" spans="19:23">
      <c r="S27742" s="275"/>
      <c r="T27742" s="274"/>
      <c r="W27742" s="276"/>
    </row>
    <row r="27743" spans="19:23">
      <c r="S27743" s="275"/>
      <c r="T27743" s="274"/>
      <c r="W27743" s="276"/>
    </row>
    <row r="27744" spans="19:23">
      <c r="S27744" s="275"/>
      <c r="T27744" s="274"/>
      <c r="W27744" s="276"/>
    </row>
    <row r="27745" spans="19:23">
      <c r="S27745" s="275"/>
      <c r="T27745" s="274"/>
      <c r="W27745" s="276"/>
    </row>
    <row r="27746" spans="19:23">
      <c r="S27746" s="275"/>
      <c r="T27746" s="274"/>
      <c r="W27746" s="276"/>
    </row>
    <row r="27747" spans="19:23">
      <c r="S27747" s="275"/>
      <c r="T27747" s="274"/>
      <c r="W27747" s="276"/>
    </row>
    <row r="27748" spans="19:23">
      <c r="S27748" s="275"/>
      <c r="T27748" s="274"/>
      <c r="W27748" s="276"/>
    </row>
    <row r="27749" spans="19:23">
      <c r="S27749" s="275"/>
      <c r="T27749" s="274"/>
      <c r="W27749" s="276"/>
    </row>
    <row r="27750" spans="19:23">
      <c r="S27750" s="275"/>
      <c r="T27750" s="274"/>
      <c r="W27750" s="276"/>
    </row>
    <row r="27751" spans="19:23">
      <c r="S27751" s="275"/>
      <c r="T27751" s="274"/>
      <c r="W27751" s="276"/>
    </row>
    <row r="27752" spans="19:23">
      <c r="S27752" s="275"/>
      <c r="T27752" s="274"/>
      <c r="W27752" s="276"/>
    </row>
    <row r="27753" spans="19:23">
      <c r="S27753" s="275"/>
      <c r="T27753" s="274"/>
      <c r="W27753" s="276"/>
    </row>
    <row r="27754" spans="19:23">
      <c r="S27754" s="275"/>
      <c r="T27754" s="274"/>
      <c r="W27754" s="276"/>
    </row>
    <row r="27755" spans="19:23">
      <c r="S27755" s="275"/>
      <c r="T27755" s="274"/>
      <c r="W27755" s="276"/>
    </row>
    <row r="27756" spans="19:23">
      <c r="S27756" s="275"/>
      <c r="T27756" s="274"/>
      <c r="W27756" s="276"/>
    </row>
    <row r="27757" spans="19:23">
      <c r="S27757" s="275"/>
      <c r="T27757" s="274"/>
      <c r="W27757" s="276"/>
    </row>
    <row r="27758" spans="19:23">
      <c r="S27758" s="275"/>
      <c r="T27758" s="274"/>
      <c r="W27758" s="276"/>
    </row>
    <row r="27759" spans="19:23">
      <c r="S27759" s="275"/>
      <c r="T27759" s="274"/>
      <c r="W27759" s="276"/>
    </row>
    <row r="27760" spans="19:23">
      <c r="S27760" s="275"/>
      <c r="T27760" s="274"/>
      <c r="W27760" s="276"/>
    </row>
    <row r="27761" spans="19:23">
      <c r="S27761" s="275"/>
      <c r="T27761" s="274"/>
      <c r="W27761" s="276"/>
    </row>
    <row r="27762" spans="19:23">
      <c r="S27762" s="275"/>
      <c r="T27762" s="274"/>
      <c r="W27762" s="276"/>
    </row>
    <row r="27763" spans="19:23">
      <c r="S27763" s="275"/>
      <c r="T27763" s="274"/>
      <c r="W27763" s="276"/>
    </row>
    <row r="27764" spans="19:23">
      <c r="S27764" s="275"/>
      <c r="T27764" s="274"/>
      <c r="W27764" s="276"/>
    </row>
    <row r="27765" spans="19:23">
      <c r="S27765" s="275"/>
      <c r="T27765" s="274"/>
      <c r="W27765" s="276"/>
    </row>
    <row r="27766" spans="19:23">
      <c r="S27766" s="275"/>
      <c r="T27766" s="274"/>
      <c r="W27766" s="276"/>
    </row>
    <row r="27767" spans="19:23">
      <c r="S27767" s="275"/>
      <c r="T27767" s="274"/>
      <c r="W27767" s="276"/>
    </row>
    <row r="27768" spans="19:23">
      <c r="S27768" s="275"/>
      <c r="T27768" s="274"/>
      <c r="W27768" s="276"/>
    </row>
    <row r="27769" spans="19:23">
      <c r="S27769" s="275"/>
      <c r="T27769" s="274"/>
      <c r="W27769" s="276"/>
    </row>
    <row r="27770" spans="19:23">
      <c r="S27770" s="275"/>
      <c r="T27770" s="274"/>
      <c r="W27770" s="276"/>
    </row>
    <row r="27771" spans="19:23">
      <c r="S27771" s="275"/>
      <c r="T27771" s="274"/>
      <c r="W27771" s="276"/>
    </row>
    <row r="27772" spans="19:23">
      <c r="S27772" s="275"/>
      <c r="T27772" s="274"/>
      <c r="W27772" s="276"/>
    </row>
    <row r="27773" spans="19:23">
      <c r="S27773" s="275"/>
      <c r="T27773" s="274"/>
      <c r="W27773" s="276"/>
    </row>
    <row r="27774" spans="19:23">
      <c r="S27774" s="275"/>
      <c r="T27774" s="274"/>
      <c r="W27774" s="276"/>
    </row>
    <row r="27775" spans="19:23">
      <c r="S27775" s="275"/>
      <c r="T27775" s="274"/>
      <c r="W27775" s="276"/>
    </row>
    <row r="27776" spans="19:23">
      <c r="S27776" s="275"/>
      <c r="T27776" s="274"/>
      <c r="W27776" s="276"/>
    </row>
    <row r="27777" spans="19:23">
      <c r="S27777" s="275"/>
      <c r="T27777" s="274"/>
      <c r="W27777" s="276"/>
    </row>
    <row r="27778" spans="19:23">
      <c r="S27778" s="275"/>
      <c r="T27778" s="274"/>
      <c r="W27778" s="276"/>
    </row>
    <row r="27779" spans="19:23">
      <c r="S27779" s="275"/>
      <c r="T27779" s="274"/>
      <c r="W27779" s="276"/>
    </row>
    <row r="27780" spans="19:23">
      <c r="S27780" s="275"/>
      <c r="T27780" s="274"/>
      <c r="W27780" s="276"/>
    </row>
    <row r="27781" spans="19:23">
      <c r="S27781" s="275"/>
      <c r="T27781" s="274"/>
      <c r="W27781" s="276"/>
    </row>
    <row r="27782" spans="19:23">
      <c r="S27782" s="275"/>
      <c r="T27782" s="274"/>
      <c r="W27782" s="276"/>
    </row>
    <row r="27783" spans="19:23">
      <c r="S27783" s="275"/>
      <c r="T27783" s="274"/>
      <c r="W27783" s="276"/>
    </row>
    <row r="27784" spans="19:23">
      <c r="S27784" s="275"/>
      <c r="T27784" s="274"/>
      <c r="W27784" s="276"/>
    </row>
    <row r="27785" spans="19:23">
      <c r="S27785" s="275"/>
      <c r="T27785" s="274"/>
      <c r="W27785" s="276"/>
    </row>
    <row r="27786" spans="19:23">
      <c r="S27786" s="275"/>
      <c r="T27786" s="274"/>
      <c r="W27786" s="276"/>
    </row>
    <row r="27787" spans="19:23">
      <c r="S27787" s="275"/>
      <c r="T27787" s="274"/>
      <c r="W27787" s="276"/>
    </row>
    <row r="27788" spans="19:23">
      <c r="S27788" s="275"/>
      <c r="T27788" s="274"/>
      <c r="W27788" s="276"/>
    </row>
    <row r="27789" spans="19:23">
      <c r="S27789" s="275"/>
      <c r="T27789" s="274"/>
      <c r="W27789" s="276"/>
    </row>
    <row r="27790" spans="19:23">
      <c r="S27790" s="275"/>
      <c r="T27790" s="274"/>
      <c r="W27790" s="276"/>
    </row>
    <row r="27791" spans="19:23">
      <c r="S27791" s="275"/>
      <c r="T27791" s="274"/>
      <c r="W27791" s="276"/>
    </row>
    <row r="27792" spans="19:23">
      <c r="S27792" s="275"/>
      <c r="T27792" s="274"/>
      <c r="W27792" s="276"/>
    </row>
    <row r="27793" spans="19:23">
      <c r="S27793" s="275"/>
      <c r="T27793" s="274"/>
      <c r="W27793" s="276"/>
    </row>
    <row r="27794" spans="19:23">
      <c r="S27794" s="275"/>
      <c r="T27794" s="274"/>
      <c r="W27794" s="276"/>
    </row>
    <row r="27795" spans="19:23">
      <c r="S27795" s="275"/>
      <c r="T27795" s="274"/>
      <c r="W27795" s="276"/>
    </row>
    <row r="27796" spans="19:23">
      <c r="S27796" s="275"/>
      <c r="T27796" s="274"/>
      <c r="W27796" s="276"/>
    </row>
    <row r="27797" spans="19:23">
      <c r="S27797" s="275"/>
      <c r="T27797" s="274"/>
      <c r="W27797" s="276"/>
    </row>
    <row r="27798" spans="19:23">
      <c r="S27798" s="275"/>
      <c r="T27798" s="274"/>
      <c r="W27798" s="276"/>
    </row>
    <row r="27799" spans="19:23">
      <c r="S27799" s="275"/>
      <c r="T27799" s="274"/>
      <c r="W27799" s="276"/>
    </row>
    <row r="27800" spans="19:23">
      <c r="S27800" s="275"/>
      <c r="T27800" s="274"/>
      <c r="W27800" s="276"/>
    </row>
    <row r="27801" spans="19:23">
      <c r="S27801" s="275"/>
      <c r="T27801" s="274"/>
      <c r="W27801" s="276"/>
    </row>
    <row r="27802" spans="19:23">
      <c r="S27802" s="275"/>
      <c r="T27802" s="274"/>
      <c r="W27802" s="276"/>
    </row>
    <row r="27803" spans="19:23">
      <c r="S27803" s="275"/>
      <c r="T27803" s="274"/>
      <c r="W27803" s="276"/>
    </row>
    <row r="27804" spans="19:23">
      <c r="S27804" s="275"/>
      <c r="T27804" s="274"/>
      <c r="W27804" s="276"/>
    </row>
    <row r="27805" spans="19:23">
      <c r="S27805" s="275"/>
      <c r="T27805" s="274"/>
      <c r="W27805" s="276"/>
    </row>
    <row r="27806" spans="19:23">
      <c r="S27806" s="275"/>
      <c r="T27806" s="274"/>
      <c r="W27806" s="276"/>
    </row>
    <row r="27807" spans="19:23">
      <c r="S27807" s="275"/>
      <c r="T27807" s="274"/>
      <c r="W27807" s="276"/>
    </row>
    <row r="27808" spans="19:23">
      <c r="S27808" s="275"/>
      <c r="T27808" s="274"/>
      <c r="W27808" s="276"/>
    </row>
    <row r="27809" spans="19:23">
      <c r="S27809" s="275"/>
      <c r="T27809" s="274"/>
      <c r="W27809" s="276"/>
    </row>
    <row r="27810" spans="19:23">
      <c r="S27810" s="275"/>
      <c r="T27810" s="274"/>
      <c r="W27810" s="276"/>
    </row>
    <row r="27811" spans="19:23">
      <c r="S27811" s="275"/>
      <c r="T27811" s="274"/>
      <c r="W27811" s="276"/>
    </row>
    <row r="27812" spans="19:23">
      <c r="S27812" s="275"/>
      <c r="T27812" s="274"/>
      <c r="W27812" s="276"/>
    </row>
    <row r="27813" spans="19:23">
      <c r="S27813" s="275"/>
      <c r="T27813" s="274"/>
      <c r="W27813" s="276"/>
    </row>
    <row r="27814" spans="19:23">
      <c r="S27814" s="275"/>
      <c r="T27814" s="274"/>
      <c r="W27814" s="276"/>
    </row>
    <row r="27815" spans="19:23">
      <c r="S27815" s="275"/>
      <c r="T27815" s="274"/>
      <c r="W27815" s="276"/>
    </row>
    <row r="27816" spans="19:23">
      <c r="S27816" s="275"/>
      <c r="T27816" s="274"/>
      <c r="W27816" s="276"/>
    </row>
    <row r="27817" spans="19:23">
      <c r="S27817" s="275"/>
      <c r="T27817" s="274"/>
      <c r="W27817" s="276"/>
    </row>
    <row r="27818" spans="19:23">
      <c r="S27818" s="275"/>
      <c r="T27818" s="274"/>
      <c r="W27818" s="276"/>
    </row>
    <row r="27819" spans="19:23">
      <c r="S27819" s="275"/>
      <c r="T27819" s="274"/>
      <c r="W27819" s="276"/>
    </row>
    <row r="27820" spans="19:23">
      <c r="S27820" s="275"/>
      <c r="T27820" s="274"/>
      <c r="W27820" s="276"/>
    </row>
    <row r="27821" spans="19:23">
      <c r="S27821" s="275"/>
      <c r="T27821" s="274"/>
      <c r="W27821" s="276"/>
    </row>
    <row r="27822" spans="19:23">
      <c r="S27822" s="275"/>
      <c r="T27822" s="274"/>
      <c r="W27822" s="276"/>
    </row>
    <row r="27823" spans="19:23">
      <c r="S27823" s="275"/>
      <c r="T27823" s="274"/>
      <c r="W27823" s="276"/>
    </row>
    <row r="27824" spans="19:23">
      <c r="S27824" s="275"/>
      <c r="T27824" s="274"/>
      <c r="W27824" s="276"/>
    </row>
    <row r="27825" spans="19:23">
      <c r="S27825" s="275"/>
      <c r="T27825" s="274"/>
      <c r="W27825" s="276"/>
    </row>
    <row r="27826" spans="19:23">
      <c r="S27826" s="275"/>
      <c r="T27826" s="274"/>
      <c r="W27826" s="276"/>
    </row>
    <row r="27827" spans="19:23">
      <c r="S27827" s="275"/>
      <c r="T27827" s="274"/>
      <c r="W27827" s="276"/>
    </row>
    <row r="27828" spans="19:23">
      <c r="S27828" s="275"/>
      <c r="T27828" s="274"/>
      <c r="W27828" s="276"/>
    </row>
    <row r="27829" spans="19:23">
      <c r="S27829" s="275"/>
      <c r="T27829" s="274"/>
      <c r="W27829" s="276"/>
    </row>
    <row r="27830" spans="19:23">
      <c r="S27830" s="275"/>
      <c r="T27830" s="274"/>
      <c r="W27830" s="276"/>
    </row>
    <row r="27831" spans="19:23">
      <c r="S27831" s="275"/>
      <c r="T27831" s="274"/>
      <c r="W27831" s="276"/>
    </row>
    <row r="27832" spans="19:23">
      <c r="S27832" s="275"/>
      <c r="T27832" s="274"/>
      <c r="W27832" s="276"/>
    </row>
    <row r="27833" spans="19:23">
      <c r="S27833" s="275"/>
      <c r="T27833" s="274"/>
      <c r="W27833" s="276"/>
    </row>
    <row r="27834" spans="19:23">
      <c r="S27834" s="275"/>
      <c r="T27834" s="274"/>
      <c r="W27834" s="276"/>
    </row>
    <row r="27835" spans="19:23">
      <c r="S27835" s="275"/>
      <c r="T27835" s="274"/>
      <c r="W27835" s="276"/>
    </row>
    <row r="27836" spans="19:23">
      <c r="S27836" s="275"/>
      <c r="T27836" s="274"/>
      <c r="W27836" s="276"/>
    </row>
    <row r="27837" spans="19:23">
      <c r="S27837" s="275"/>
      <c r="T27837" s="274"/>
      <c r="W27837" s="276"/>
    </row>
    <row r="27838" spans="19:23">
      <c r="S27838" s="275"/>
      <c r="T27838" s="274"/>
      <c r="W27838" s="276"/>
    </row>
    <row r="27839" spans="19:23">
      <c r="S27839" s="275"/>
      <c r="T27839" s="274"/>
      <c r="W27839" s="276"/>
    </row>
    <row r="27840" spans="19:23">
      <c r="S27840" s="275"/>
      <c r="T27840" s="274"/>
      <c r="W27840" s="276"/>
    </row>
    <row r="27841" spans="19:23">
      <c r="S27841" s="275"/>
      <c r="T27841" s="274"/>
      <c r="W27841" s="276"/>
    </row>
    <row r="27842" spans="19:23">
      <c r="S27842" s="275"/>
      <c r="T27842" s="274"/>
      <c r="W27842" s="276"/>
    </row>
    <row r="27843" spans="19:23">
      <c r="S27843" s="275"/>
      <c r="T27843" s="274"/>
      <c r="W27843" s="276"/>
    </row>
    <row r="27844" spans="19:23">
      <c r="S27844" s="275"/>
      <c r="T27844" s="274"/>
      <c r="W27844" s="276"/>
    </row>
    <row r="27845" spans="19:23">
      <c r="S27845" s="275"/>
      <c r="T27845" s="274"/>
      <c r="W27845" s="276"/>
    </row>
    <row r="27846" spans="19:23">
      <c r="S27846" s="275"/>
      <c r="T27846" s="274"/>
      <c r="W27846" s="276"/>
    </row>
    <row r="27847" spans="19:23">
      <c r="S27847" s="275"/>
      <c r="T27847" s="274"/>
      <c r="W27847" s="276"/>
    </row>
    <row r="27848" spans="19:23">
      <c r="S27848" s="275"/>
      <c r="T27848" s="274"/>
      <c r="W27848" s="276"/>
    </row>
    <row r="27849" spans="19:23">
      <c r="S27849" s="275"/>
      <c r="T27849" s="274"/>
      <c r="W27849" s="276"/>
    </row>
    <row r="27850" spans="19:23">
      <c r="S27850" s="275"/>
      <c r="T27850" s="274"/>
      <c r="W27850" s="276"/>
    </row>
    <row r="27851" spans="19:23">
      <c r="S27851" s="275"/>
      <c r="T27851" s="274"/>
      <c r="W27851" s="276"/>
    </row>
    <row r="27852" spans="19:23">
      <c r="S27852" s="275"/>
      <c r="T27852" s="274"/>
      <c r="W27852" s="276"/>
    </row>
    <row r="27853" spans="19:23">
      <c r="S27853" s="275"/>
      <c r="T27853" s="274"/>
      <c r="W27853" s="276"/>
    </row>
    <row r="27854" spans="19:23">
      <c r="S27854" s="275"/>
      <c r="T27854" s="274"/>
      <c r="W27854" s="276"/>
    </row>
    <row r="27855" spans="19:23">
      <c r="S27855" s="275"/>
      <c r="T27855" s="274"/>
      <c r="W27855" s="276"/>
    </row>
    <row r="27856" spans="19:23">
      <c r="S27856" s="275"/>
      <c r="T27856" s="274"/>
      <c r="W27856" s="276"/>
    </row>
    <row r="27857" spans="19:23">
      <c r="S27857" s="275"/>
      <c r="T27857" s="274"/>
      <c r="W27857" s="276"/>
    </row>
    <row r="27858" spans="19:23">
      <c r="S27858" s="275"/>
      <c r="T27858" s="274"/>
      <c r="W27858" s="276"/>
    </row>
    <row r="27859" spans="19:23">
      <c r="S27859" s="275"/>
      <c r="T27859" s="274"/>
      <c r="W27859" s="276"/>
    </row>
    <row r="27860" spans="19:23">
      <c r="S27860" s="275"/>
      <c r="T27860" s="274"/>
      <c r="W27860" s="276"/>
    </row>
    <row r="27861" spans="19:23">
      <c r="S27861" s="275"/>
      <c r="T27861" s="274"/>
      <c r="W27861" s="276"/>
    </row>
    <row r="27862" spans="19:23">
      <c r="S27862" s="275"/>
      <c r="T27862" s="274"/>
      <c r="W27862" s="276"/>
    </row>
    <row r="27863" spans="19:23">
      <c r="S27863" s="275"/>
      <c r="T27863" s="274"/>
      <c r="W27863" s="276"/>
    </row>
    <row r="27864" spans="19:23">
      <c r="S27864" s="275"/>
      <c r="T27864" s="274"/>
      <c r="W27864" s="276"/>
    </row>
    <row r="27865" spans="19:23">
      <c r="S27865" s="275"/>
      <c r="T27865" s="274"/>
      <c r="W27865" s="276"/>
    </row>
    <row r="27866" spans="19:23">
      <c r="S27866" s="275"/>
      <c r="T27866" s="274"/>
      <c r="W27866" s="276"/>
    </row>
    <row r="27867" spans="19:23">
      <c r="S27867" s="275"/>
      <c r="T27867" s="274"/>
      <c r="W27867" s="276"/>
    </row>
    <row r="27868" spans="19:23">
      <c r="S27868" s="275"/>
      <c r="T27868" s="274"/>
      <c r="W27868" s="276"/>
    </row>
    <row r="27869" spans="19:23">
      <c r="S27869" s="275"/>
      <c r="T27869" s="274"/>
      <c r="W27869" s="276"/>
    </row>
    <row r="27870" spans="19:23">
      <c r="S27870" s="275"/>
      <c r="T27870" s="274"/>
      <c r="W27870" s="276"/>
    </row>
    <row r="27871" spans="19:23">
      <c r="S27871" s="275"/>
      <c r="T27871" s="274"/>
      <c r="W27871" s="276"/>
    </row>
    <row r="27872" spans="19:23">
      <c r="S27872" s="275"/>
      <c r="T27872" s="274"/>
      <c r="W27872" s="276"/>
    </row>
    <row r="27873" spans="19:23">
      <c r="S27873" s="275"/>
      <c r="T27873" s="274"/>
      <c r="W27873" s="276"/>
    </row>
    <row r="27874" spans="19:23">
      <c r="S27874" s="275"/>
      <c r="T27874" s="274"/>
      <c r="W27874" s="276"/>
    </row>
    <row r="27875" spans="19:23">
      <c r="S27875" s="275"/>
      <c r="T27875" s="274"/>
      <c r="W27875" s="276"/>
    </row>
    <row r="27876" spans="19:23">
      <c r="S27876" s="275"/>
      <c r="T27876" s="274"/>
      <c r="W27876" s="276"/>
    </row>
    <row r="27877" spans="19:23">
      <c r="S27877" s="275"/>
      <c r="T27877" s="274"/>
      <c r="W27877" s="276"/>
    </row>
    <row r="27878" spans="19:23">
      <c r="S27878" s="275"/>
      <c r="T27878" s="274"/>
      <c r="W27878" s="276"/>
    </row>
    <row r="27879" spans="19:23">
      <c r="S27879" s="275"/>
      <c r="T27879" s="274"/>
      <c r="W27879" s="276"/>
    </row>
    <row r="27880" spans="19:23">
      <c r="S27880" s="275"/>
      <c r="T27880" s="274"/>
      <c r="W27880" s="276"/>
    </row>
    <row r="27881" spans="19:23">
      <c r="S27881" s="275"/>
      <c r="T27881" s="274"/>
      <c r="W27881" s="276"/>
    </row>
    <row r="27882" spans="19:23">
      <c r="S27882" s="275"/>
      <c r="T27882" s="274"/>
      <c r="W27882" s="276"/>
    </row>
    <row r="27883" spans="19:23">
      <c r="S27883" s="275"/>
      <c r="T27883" s="274"/>
      <c r="W27883" s="276"/>
    </row>
    <row r="27884" spans="19:23">
      <c r="S27884" s="275"/>
      <c r="T27884" s="274"/>
      <c r="W27884" s="276"/>
    </row>
    <row r="27885" spans="19:23">
      <c r="S27885" s="275"/>
      <c r="T27885" s="274"/>
      <c r="W27885" s="276"/>
    </row>
    <row r="27886" spans="19:23">
      <c r="S27886" s="275"/>
      <c r="T27886" s="274"/>
      <c r="W27886" s="276"/>
    </row>
    <row r="27887" spans="19:23">
      <c r="S27887" s="275"/>
      <c r="T27887" s="274"/>
      <c r="W27887" s="276"/>
    </row>
    <row r="27888" spans="19:23">
      <c r="S27888" s="275"/>
      <c r="T27888" s="274"/>
      <c r="W27888" s="276"/>
    </row>
    <row r="27889" spans="19:23">
      <c r="S27889" s="275"/>
      <c r="T27889" s="274"/>
      <c r="W27889" s="276"/>
    </row>
    <row r="27890" spans="19:23">
      <c r="S27890" s="275"/>
      <c r="T27890" s="274"/>
      <c r="W27890" s="276"/>
    </row>
    <row r="27891" spans="19:23">
      <c r="S27891" s="275"/>
      <c r="T27891" s="274"/>
      <c r="W27891" s="276"/>
    </row>
    <row r="27892" spans="19:23">
      <c r="S27892" s="275"/>
      <c r="T27892" s="274"/>
      <c r="W27892" s="276"/>
    </row>
    <row r="27893" spans="19:23">
      <c r="S27893" s="275"/>
      <c r="T27893" s="274"/>
      <c r="W27893" s="276"/>
    </row>
    <row r="27894" spans="19:23">
      <c r="S27894" s="275"/>
      <c r="T27894" s="274"/>
      <c r="W27894" s="276"/>
    </row>
    <row r="27895" spans="19:23">
      <c r="S27895" s="275"/>
      <c r="T27895" s="274"/>
      <c r="W27895" s="276"/>
    </row>
    <row r="27896" spans="19:23">
      <c r="S27896" s="275"/>
      <c r="T27896" s="274"/>
      <c r="W27896" s="276"/>
    </row>
    <row r="27897" spans="19:23">
      <c r="S27897" s="275"/>
      <c r="T27897" s="274"/>
      <c r="W27897" s="276"/>
    </row>
    <row r="27898" spans="19:23">
      <c r="S27898" s="275"/>
      <c r="T27898" s="274"/>
      <c r="W27898" s="276"/>
    </row>
    <row r="27899" spans="19:23">
      <c r="S27899" s="275"/>
      <c r="T27899" s="274"/>
      <c r="W27899" s="276"/>
    </row>
    <row r="27900" spans="19:23">
      <c r="S27900" s="275"/>
      <c r="T27900" s="274"/>
      <c r="W27900" s="276"/>
    </row>
    <row r="27901" spans="19:23">
      <c r="S27901" s="275"/>
      <c r="T27901" s="274"/>
      <c r="W27901" s="276"/>
    </row>
    <row r="27902" spans="19:23">
      <c r="S27902" s="275"/>
      <c r="T27902" s="274"/>
      <c r="W27902" s="276"/>
    </row>
    <row r="27903" spans="19:23">
      <c r="S27903" s="275"/>
      <c r="T27903" s="274"/>
      <c r="W27903" s="276"/>
    </row>
    <row r="27904" spans="19:23">
      <c r="S27904" s="275"/>
      <c r="T27904" s="274"/>
      <c r="W27904" s="276"/>
    </row>
    <row r="27905" spans="19:23">
      <c r="S27905" s="275"/>
      <c r="T27905" s="274"/>
      <c r="W27905" s="276"/>
    </row>
    <row r="27906" spans="19:23">
      <c r="S27906" s="275"/>
      <c r="T27906" s="274"/>
      <c r="W27906" s="276"/>
    </row>
    <row r="27907" spans="19:23">
      <c r="S27907" s="275"/>
      <c r="T27907" s="274"/>
      <c r="W27907" s="276"/>
    </row>
    <row r="27908" spans="19:23">
      <c r="S27908" s="275"/>
      <c r="T27908" s="274"/>
      <c r="W27908" s="276"/>
    </row>
    <row r="27909" spans="19:23">
      <c r="S27909" s="275"/>
      <c r="T27909" s="274"/>
      <c r="W27909" s="276"/>
    </row>
    <row r="27910" spans="19:23">
      <c r="S27910" s="275"/>
      <c r="T27910" s="274"/>
      <c r="W27910" s="276"/>
    </row>
    <row r="27911" spans="19:23">
      <c r="S27911" s="275"/>
      <c r="T27911" s="274"/>
      <c r="W27911" s="276"/>
    </row>
    <row r="27912" spans="19:23">
      <c r="S27912" s="275"/>
      <c r="T27912" s="274"/>
      <c r="W27912" s="276"/>
    </row>
    <row r="27913" spans="19:23">
      <c r="S27913" s="275"/>
      <c r="T27913" s="274"/>
      <c r="W27913" s="276"/>
    </row>
    <row r="27914" spans="19:23">
      <c r="S27914" s="275"/>
      <c r="T27914" s="274"/>
      <c r="W27914" s="276"/>
    </row>
    <row r="27915" spans="19:23">
      <c r="S27915" s="275"/>
      <c r="T27915" s="274"/>
      <c r="W27915" s="276"/>
    </row>
    <row r="27916" spans="19:23">
      <c r="S27916" s="275"/>
      <c r="T27916" s="274"/>
      <c r="W27916" s="276"/>
    </row>
    <row r="27917" spans="19:23">
      <c r="S27917" s="275"/>
      <c r="T27917" s="274"/>
      <c r="W27917" s="276"/>
    </row>
    <row r="27918" spans="19:23">
      <c r="S27918" s="275"/>
      <c r="T27918" s="274"/>
      <c r="W27918" s="276"/>
    </row>
    <row r="27919" spans="19:23">
      <c r="S27919" s="275"/>
      <c r="T27919" s="274"/>
      <c r="W27919" s="276"/>
    </row>
    <row r="27920" spans="19:23">
      <c r="S27920" s="275"/>
      <c r="T27920" s="274"/>
      <c r="W27920" s="276"/>
    </row>
    <row r="27921" spans="19:23">
      <c r="S27921" s="275"/>
      <c r="T27921" s="274"/>
      <c r="W27921" s="276"/>
    </row>
    <row r="27922" spans="19:23">
      <c r="S27922" s="275"/>
      <c r="T27922" s="274"/>
      <c r="W27922" s="276"/>
    </row>
    <row r="27923" spans="19:23">
      <c r="S27923" s="275"/>
      <c r="T27923" s="274"/>
      <c r="W27923" s="276"/>
    </row>
    <row r="27924" spans="19:23">
      <c r="S27924" s="275"/>
      <c r="T27924" s="274"/>
      <c r="W27924" s="276"/>
    </row>
    <row r="27925" spans="19:23">
      <c r="S27925" s="275"/>
      <c r="T27925" s="274"/>
      <c r="W27925" s="276"/>
    </row>
    <row r="27926" spans="19:23">
      <c r="S27926" s="275"/>
      <c r="T27926" s="274"/>
      <c r="W27926" s="276"/>
    </row>
    <row r="27927" spans="19:23">
      <c r="S27927" s="275"/>
      <c r="T27927" s="274"/>
      <c r="W27927" s="276"/>
    </row>
    <row r="27928" spans="19:23">
      <c r="S27928" s="275"/>
      <c r="T27928" s="274"/>
      <c r="W27928" s="276"/>
    </row>
    <row r="27929" spans="19:23">
      <c r="S27929" s="275"/>
      <c r="T27929" s="274"/>
      <c r="W27929" s="276"/>
    </row>
    <row r="27930" spans="19:23">
      <c r="S27930" s="275"/>
      <c r="T27930" s="274"/>
      <c r="W27930" s="276"/>
    </row>
    <row r="27931" spans="19:23">
      <c r="S27931" s="275"/>
      <c r="T27931" s="274"/>
      <c r="W27931" s="276"/>
    </row>
    <row r="27932" spans="19:23">
      <c r="S27932" s="275"/>
      <c r="T27932" s="274"/>
      <c r="W27932" s="276"/>
    </row>
    <row r="27933" spans="19:23">
      <c r="S27933" s="275"/>
      <c r="T27933" s="274"/>
      <c r="W27933" s="276"/>
    </row>
    <row r="27934" spans="19:23">
      <c r="S27934" s="275"/>
      <c r="T27934" s="274"/>
      <c r="W27934" s="276"/>
    </row>
    <row r="27935" spans="19:23">
      <c r="S27935" s="275"/>
      <c r="T27935" s="274"/>
      <c r="W27935" s="276"/>
    </row>
    <row r="27936" spans="19:23">
      <c r="S27936" s="275"/>
      <c r="T27936" s="274"/>
      <c r="W27936" s="276"/>
    </row>
    <row r="27937" spans="19:23">
      <c r="S27937" s="275"/>
      <c r="T27937" s="274"/>
      <c r="W27937" s="276"/>
    </row>
    <row r="27938" spans="19:23">
      <c r="S27938" s="275"/>
      <c r="T27938" s="274"/>
      <c r="W27938" s="276"/>
    </row>
    <row r="27939" spans="19:23">
      <c r="S27939" s="275"/>
      <c r="T27939" s="274"/>
      <c r="W27939" s="276"/>
    </row>
    <row r="27940" spans="19:23">
      <c r="S27940" s="275"/>
      <c r="T27940" s="274"/>
      <c r="W27940" s="276"/>
    </row>
    <row r="27941" spans="19:23">
      <c r="S27941" s="275"/>
      <c r="T27941" s="274"/>
      <c r="W27941" s="276"/>
    </row>
    <row r="27942" spans="19:23">
      <c r="S27942" s="275"/>
      <c r="T27942" s="274"/>
      <c r="W27942" s="276"/>
    </row>
    <row r="27943" spans="19:23">
      <c r="S27943" s="275"/>
      <c r="T27943" s="274"/>
      <c r="W27943" s="276"/>
    </row>
    <row r="27944" spans="19:23">
      <c r="S27944" s="275"/>
      <c r="T27944" s="274"/>
      <c r="W27944" s="276"/>
    </row>
    <row r="27945" spans="19:23">
      <c r="S27945" s="275"/>
      <c r="T27945" s="274"/>
      <c r="W27945" s="276"/>
    </row>
    <row r="27946" spans="19:23">
      <c r="S27946" s="275"/>
      <c r="T27946" s="274"/>
      <c r="W27946" s="276"/>
    </row>
    <row r="27947" spans="19:23">
      <c r="S27947" s="275"/>
      <c r="T27947" s="274"/>
      <c r="W27947" s="276"/>
    </row>
    <row r="27948" spans="19:23">
      <c r="S27948" s="275"/>
      <c r="T27948" s="274"/>
      <c r="W27948" s="276"/>
    </row>
    <row r="27949" spans="19:23">
      <c r="S27949" s="275"/>
      <c r="T27949" s="274"/>
      <c r="W27949" s="276"/>
    </row>
    <row r="27950" spans="19:23">
      <c r="S27950" s="275"/>
      <c r="T27950" s="274"/>
      <c r="W27950" s="276"/>
    </row>
    <row r="27951" spans="19:23">
      <c r="S27951" s="275"/>
      <c r="T27951" s="274"/>
      <c r="W27951" s="276"/>
    </row>
    <row r="27952" spans="19:23">
      <c r="S27952" s="275"/>
      <c r="T27952" s="274"/>
      <c r="W27952" s="276"/>
    </row>
    <row r="27953" spans="19:23">
      <c r="S27953" s="275"/>
      <c r="T27953" s="274"/>
      <c r="W27953" s="276"/>
    </row>
    <row r="27954" spans="19:23">
      <c r="S27954" s="275"/>
      <c r="T27954" s="274"/>
      <c r="W27954" s="276"/>
    </row>
    <row r="27955" spans="19:23">
      <c r="S27955" s="275"/>
      <c r="T27955" s="274"/>
      <c r="W27955" s="276"/>
    </row>
    <row r="27956" spans="19:23">
      <c r="S27956" s="275"/>
      <c r="T27956" s="274"/>
      <c r="W27956" s="276"/>
    </row>
    <row r="27957" spans="19:23">
      <c r="S27957" s="275"/>
      <c r="T27957" s="274"/>
      <c r="W27957" s="276"/>
    </row>
    <row r="27958" spans="19:23">
      <c r="S27958" s="275"/>
      <c r="T27958" s="274"/>
      <c r="W27958" s="276"/>
    </row>
    <row r="27959" spans="19:23">
      <c r="S27959" s="275"/>
      <c r="T27959" s="274"/>
      <c r="W27959" s="276"/>
    </row>
    <row r="27960" spans="19:23">
      <c r="S27960" s="275"/>
      <c r="T27960" s="274"/>
      <c r="W27960" s="276"/>
    </row>
    <row r="27961" spans="19:23">
      <c r="S27961" s="275"/>
      <c r="T27961" s="274"/>
      <c r="W27961" s="276"/>
    </row>
    <row r="27962" spans="19:23">
      <c r="S27962" s="275"/>
      <c r="T27962" s="274"/>
      <c r="W27962" s="276"/>
    </row>
    <row r="27963" spans="19:23">
      <c r="S27963" s="275"/>
      <c r="T27963" s="274"/>
      <c r="W27963" s="276"/>
    </row>
    <row r="27964" spans="19:23">
      <c r="S27964" s="275"/>
      <c r="T27964" s="274"/>
      <c r="W27964" s="276"/>
    </row>
    <row r="27965" spans="19:23">
      <c r="S27965" s="275"/>
      <c r="T27965" s="274"/>
      <c r="W27965" s="276"/>
    </row>
    <row r="27966" spans="19:23">
      <c r="S27966" s="275"/>
      <c r="T27966" s="274"/>
      <c r="W27966" s="276"/>
    </row>
    <row r="27967" spans="19:23">
      <c r="S27967" s="275"/>
      <c r="T27967" s="274"/>
      <c r="W27967" s="276"/>
    </row>
    <row r="27968" spans="19:23">
      <c r="S27968" s="275"/>
      <c r="T27968" s="274"/>
      <c r="W27968" s="276"/>
    </row>
    <row r="27969" spans="19:23">
      <c r="S27969" s="275"/>
      <c r="T27969" s="274"/>
      <c r="W27969" s="276"/>
    </row>
    <row r="27970" spans="19:23">
      <c r="S27970" s="275"/>
      <c r="T27970" s="274"/>
      <c r="W27970" s="276"/>
    </row>
    <row r="27971" spans="19:23">
      <c r="S27971" s="275"/>
      <c r="T27971" s="274"/>
      <c r="W27971" s="276"/>
    </row>
    <row r="27972" spans="19:23">
      <c r="S27972" s="275"/>
      <c r="T27972" s="274"/>
      <c r="W27972" s="276"/>
    </row>
    <row r="27973" spans="19:23">
      <c r="S27973" s="275"/>
      <c r="T27973" s="274"/>
      <c r="W27973" s="276"/>
    </row>
    <row r="27974" spans="19:23">
      <c r="S27974" s="275"/>
      <c r="T27974" s="274"/>
      <c r="W27974" s="276"/>
    </row>
    <row r="27975" spans="19:23">
      <c r="S27975" s="275"/>
      <c r="T27975" s="274"/>
      <c r="W27975" s="276"/>
    </row>
    <row r="27976" spans="19:23">
      <c r="S27976" s="275"/>
      <c r="T27976" s="274"/>
      <c r="W27976" s="276"/>
    </row>
    <row r="27977" spans="19:23">
      <c r="S27977" s="275"/>
      <c r="T27977" s="274"/>
      <c r="W27977" s="276"/>
    </row>
    <row r="27978" spans="19:23">
      <c r="S27978" s="275"/>
      <c r="T27978" s="274"/>
      <c r="W27978" s="276"/>
    </row>
    <row r="27979" spans="19:23">
      <c r="S27979" s="275"/>
      <c r="T27979" s="274"/>
      <c r="W27979" s="276"/>
    </row>
    <row r="27980" spans="19:23">
      <c r="S27980" s="275"/>
      <c r="T27980" s="274"/>
      <c r="W27980" s="276"/>
    </row>
    <row r="27981" spans="19:23">
      <c r="S27981" s="275"/>
      <c r="T27981" s="274"/>
      <c r="W27981" s="276"/>
    </row>
    <row r="27982" spans="19:23">
      <c r="S27982" s="275"/>
      <c r="T27982" s="274"/>
      <c r="W27982" s="276"/>
    </row>
    <row r="27983" spans="19:23">
      <c r="S27983" s="275"/>
      <c r="T27983" s="274"/>
      <c r="W27983" s="276"/>
    </row>
    <row r="27984" spans="19:23">
      <c r="S27984" s="275"/>
      <c r="T27984" s="274"/>
      <c r="W27984" s="276"/>
    </row>
    <row r="27985" spans="19:23">
      <c r="S27985" s="275"/>
      <c r="T27985" s="274"/>
      <c r="W27985" s="276"/>
    </row>
    <row r="27986" spans="19:23">
      <c r="S27986" s="275"/>
      <c r="T27986" s="274"/>
      <c r="W27986" s="276"/>
    </row>
    <row r="27987" spans="19:23">
      <c r="S27987" s="275"/>
      <c r="T27987" s="274"/>
      <c r="W27987" s="276"/>
    </row>
    <row r="27988" spans="19:23">
      <c r="S27988" s="275"/>
      <c r="T27988" s="274"/>
      <c r="W27988" s="276"/>
    </row>
    <row r="27989" spans="19:23">
      <c r="S27989" s="275"/>
      <c r="T27989" s="274"/>
      <c r="W27989" s="276"/>
    </row>
    <row r="27990" spans="19:23">
      <c r="S27990" s="275"/>
      <c r="T27990" s="274"/>
      <c r="W27990" s="276"/>
    </row>
    <row r="27991" spans="19:23">
      <c r="S27991" s="275"/>
      <c r="T27991" s="274"/>
      <c r="W27991" s="276"/>
    </row>
    <row r="27992" spans="19:23">
      <c r="S27992" s="275"/>
      <c r="T27992" s="274"/>
      <c r="W27992" s="276"/>
    </row>
    <row r="27993" spans="19:23">
      <c r="S27993" s="275"/>
      <c r="T27993" s="274"/>
      <c r="W27993" s="276"/>
    </row>
    <row r="27994" spans="19:23">
      <c r="S27994" s="275"/>
      <c r="T27994" s="274"/>
      <c r="W27994" s="276"/>
    </row>
    <row r="27995" spans="19:23">
      <c r="S27995" s="275"/>
      <c r="T27995" s="274"/>
      <c r="W27995" s="276"/>
    </row>
    <row r="27996" spans="19:23">
      <c r="S27996" s="275"/>
      <c r="T27996" s="274"/>
      <c r="W27996" s="276"/>
    </row>
    <row r="27997" spans="19:23">
      <c r="S27997" s="275"/>
      <c r="T27997" s="274"/>
      <c r="W27997" s="276"/>
    </row>
    <row r="27998" spans="19:23">
      <c r="S27998" s="275"/>
      <c r="T27998" s="274"/>
      <c r="W27998" s="276"/>
    </row>
    <row r="27999" spans="19:23">
      <c r="S27999" s="275"/>
      <c r="T27999" s="274"/>
      <c r="W27999" s="276"/>
    </row>
    <row r="28000" spans="19:23">
      <c r="S28000" s="275"/>
      <c r="T28000" s="274"/>
      <c r="W28000" s="276"/>
    </row>
    <row r="28001" spans="19:23">
      <c r="S28001" s="275"/>
      <c r="T28001" s="274"/>
      <c r="W28001" s="276"/>
    </row>
    <row r="28002" spans="19:23">
      <c r="S28002" s="275"/>
      <c r="T28002" s="274"/>
      <c r="W28002" s="276"/>
    </row>
    <row r="28003" spans="19:23">
      <c r="S28003" s="275"/>
      <c r="T28003" s="274"/>
      <c r="W28003" s="276"/>
    </row>
    <row r="28004" spans="19:23">
      <c r="S28004" s="275"/>
      <c r="T28004" s="274"/>
      <c r="W28004" s="276"/>
    </row>
    <row r="28005" spans="19:23">
      <c r="S28005" s="275"/>
      <c r="T28005" s="274"/>
      <c r="W28005" s="276"/>
    </row>
    <row r="28006" spans="19:23">
      <c r="S28006" s="275"/>
      <c r="T28006" s="274"/>
      <c r="W28006" s="276"/>
    </row>
    <row r="28007" spans="19:23">
      <c r="S28007" s="275"/>
      <c r="T28007" s="274"/>
      <c r="W28007" s="276"/>
    </row>
    <row r="28008" spans="19:23">
      <c r="S28008" s="275"/>
      <c r="T28008" s="274"/>
      <c r="W28008" s="276"/>
    </row>
    <row r="28009" spans="19:23">
      <c r="S28009" s="275"/>
      <c r="T28009" s="274"/>
      <c r="W28009" s="276"/>
    </row>
    <row r="28010" spans="19:23">
      <c r="S28010" s="275"/>
      <c r="T28010" s="274"/>
      <c r="W28010" s="276"/>
    </row>
    <row r="28011" spans="19:23">
      <c r="S28011" s="275"/>
      <c r="T28011" s="274"/>
      <c r="W28011" s="276"/>
    </row>
    <row r="28012" spans="19:23">
      <c r="S28012" s="275"/>
      <c r="T28012" s="274"/>
      <c r="W28012" s="276"/>
    </row>
    <row r="28013" spans="19:23">
      <c r="S28013" s="275"/>
      <c r="T28013" s="274"/>
      <c r="W28013" s="276"/>
    </row>
    <row r="28014" spans="19:23">
      <c r="S28014" s="275"/>
      <c r="T28014" s="274"/>
      <c r="W28014" s="276"/>
    </row>
    <row r="28015" spans="19:23">
      <c r="S28015" s="275"/>
      <c r="T28015" s="274"/>
      <c r="W28015" s="276"/>
    </row>
    <row r="28016" spans="19:23">
      <c r="S28016" s="275"/>
      <c r="T28016" s="274"/>
      <c r="W28016" s="276"/>
    </row>
    <row r="28017" spans="19:23">
      <c r="S28017" s="275"/>
      <c r="T28017" s="274"/>
      <c r="W28017" s="276"/>
    </row>
    <row r="28018" spans="19:23">
      <c r="S28018" s="275"/>
      <c r="T28018" s="274"/>
      <c r="W28018" s="276"/>
    </row>
    <row r="28019" spans="19:23">
      <c r="S28019" s="275"/>
      <c r="T28019" s="274"/>
      <c r="W28019" s="276"/>
    </row>
    <row r="28020" spans="19:23">
      <c r="S28020" s="275"/>
      <c r="T28020" s="274"/>
      <c r="W28020" s="276"/>
    </row>
    <row r="28021" spans="19:23">
      <c r="S28021" s="275"/>
      <c r="T28021" s="274"/>
      <c r="W28021" s="276"/>
    </row>
    <row r="28022" spans="19:23">
      <c r="S28022" s="275"/>
      <c r="T28022" s="274"/>
      <c r="W28022" s="276"/>
    </row>
    <row r="28023" spans="19:23">
      <c r="S28023" s="275"/>
      <c r="T28023" s="274"/>
      <c r="W28023" s="276"/>
    </row>
    <row r="28024" spans="19:23">
      <c r="S28024" s="275"/>
      <c r="T28024" s="274"/>
      <c r="W28024" s="276"/>
    </row>
    <row r="28025" spans="19:23">
      <c r="S28025" s="275"/>
      <c r="T28025" s="274"/>
      <c r="W28025" s="276"/>
    </row>
    <row r="28026" spans="19:23">
      <c r="S28026" s="275"/>
      <c r="T28026" s="274"/>
      <c r="W28026" s="276"/>
    </row>
    <row r="28027" spans="19:23">
      <c r="S28027" s="275"/>
      <c r="T28027" s="274"/>
      <c r="W28027" s="276"/>
    </row>
    <row r="28028" spans="19:23">
      <c r="S28028" s="275"/>
      <c r="T28028" s="274"/>
      <c r="W28028" s="276"/>
    </row>
    <row r="28029" spans="19:23">
      <c r="S28029" s="275"/>
      <c r="T28029" s="274"/>
      <c r="W28029" s="276"/>
    </row>
    <row r="28030" spans="19:23">
      <c r="S28030" s="275"/>
      <c r="T28030" s="274"/>
      <c r="W28030" s="276"/>
    </row>
    <row r="28031" spans="19:23">
      <c r="S28031" s="275"/>
      <c r="T28031" s="274"/>
      <c r="W28031" s="276"/>
    </row>
    <row r="28032" spans="19:23">
      <c r="S28032" s="275"/>
      <c r="T28032" s="274"/>
      <c r="W28032" s="276"/>
    </row>
    <row r="28033" spans="19:23">
      <c r="S28033" s="275"/>
      <c r="T28033" s="274"/>
      <c r="W28033" s="276"/>
    </row>
    <row r="28034" spans="19:23">
      <c r="S28034" s="275"/>
      <c r="T28034" s="274"/>
      <c r="W28034" s="276"/>
    </row>
    <row r="28035" spans="19:23">
      <c r="S28035" s="275"/>
      <c r="T28035" s="274"/>
      <c r="W28035" s="276"/>
    </row>
    <row r="28036" spans="19:23">
      <c r="S28036" s="275"/>
      <c r="T28036" s="274"/>
      <c r="W28036" s="276"/>
    </row>
    <row r="28037" spans="19:23">
      <c r="S28037" s="275"/>
      <c r="T28037" s="274"/>
      <c r="W28037" s="276"/>
    </row>
    <row r="28038" spans="19:23">
      <c r="S28038" s="275"/>
      <c r="T28038" s="274"/>
      <c r="W28038" s="276"/>
    </row>
    <row r="28039" spans="19:23">
      <c r="S28039" s="275"/>
      <c r="T28039" s="274"/>
      <c r="W28039" s="276"/>
    </row>
    <row r="28040" spans="19:23">
      <c r="S28040" s="275"/>
      <c r="T28040" s="274"/>
      <c r="W28040" s="276"/>
    </row>
    <row r="28041" spans="19:23">
      <c r="S28041" s="275"/>
      <c r="T28041" s="274"/>
      <c r="W28041" s="276"/>
    </row>
    <row r="28042" spans="19:23">
      <c r="S28042" s="275"/>
      <c r="T28042" s="274"/>
      <c r="W28042" s="276"/>
    </row>
    <row r="28043" spans="19:23">
      <c r="S28043" s="275"/>
      <c r="T28043" s="274"/>
      <c r="W28043" s="276"/>
    </row>
    <row r="28044" spans="19:23">
      <c r="S28044" s="275"/>
      <c r="T28044" s="274"/>
      <c r="W28044" s="276"/>
    </row>
    <row r="28045" spans="19:23">
      <c r="S28045" s="275"/>
      <c r="T28045" s="274"/>
      <c r="W28045" s="276"/>
    </row>
    <row r="28046" spans="19:23">
      <c r="S28046" s="275"/>
      <c r="T28046" s="274"/>
      <c r="W28046" s="276"/>
    </row>
    <row r="28047" spans="19:23">
      <c r="S28047" s="275"/>
      <c r="T28047" s="274"/>
      <c r="W28047" s="276"/>
    </row>
    <row r="28048" spans="19:23">
      <c r="S28048" s="275"/>
      <c r="T28048" s="274"/>
      <c r="W28048" s="276"/>
    </row>
    <row r="28049" spans="19:23">
      <c r="S28049" s="275"/>
      <c r="T28049" s="274"/>
      <c r="W28049" s="276"/>
    </row>
    <row r="28050" spans="19:23">
      <c r="S28050" s="275"/>
      <c r="T28050" s="274"/>
      <c r="W28050" s="276"/>
    </row>
    <row r="28051" spans="19:23">
      <c r="S28051" s="275"/>
      <c r="T28051" s="274"/>
      <c r="W28051" s="276"/>
    </row>
    <row r="28052" spans="19:23">
      <c r="S28052" s="275"/>
      <c r="T28052" s="274"/>
      <c r="W28052" s="276"/>
    </row>
    <row r="28053" spans="19:23">
      <c r="S28053" s="275"/>
      <c r="T28053" s="274"/>
      <c r="W28053" s="276"/>
    </row>
    <row r="28054" spans="19:23">
      <c r="S28054" s="275"/>
      <c r="T28054" s="274"/>
      <c r="W28054" s="276"/>
    </row>
    <row r="28055" spans="19:23">
      <c r="S28055" s="275"/>
      <c r="T28055" s="274"/>
      <c r="W28055" s="276"/>
    </row>
    <row r="28056" spans="19:23">
      <c r="S28056" s="275"/>
      <c r="T28056" s="274"/>
      <c r="W28056" s="276"/>
    </row>
    <row r="28057" spans="19:23">
      <c r="S28057" s="275"/>
      <c r="T28057" s="274"/>
      <c r="W28057" s="276"/>
    </row>
    <row r="28058" spans="19:23">
      <c r="S28058" s="275"/>
      <c r="T28058" s="274"/>
      <c r="W28058" s="276"/>
    </row>
    <row r="28059" spans="19:23">
      <c r="S28059" s="275"/>
      <c r="T28059" s="274"/>
      <c r="W28059" s="276"/>
    </row>
    <row r="28060" spans="19:23">
      <c r="S28060" s="275"/>
      <c r="T28060" s="274"/>
      <c r="W28060" s="276"/>
    </row>
    <row r="28061" spans="19:23">
      <c r="S28061" s="275"/>
      <c r="T28061" s="274"/>
      <c r="W28061" s="276"/>
    </row>
    <row r="28062" spans="19:23">
      <c r="S28062" s="275"/>
      <c r="T28062" s="274"/>
      <c r="W28062" s="276"/>
    </row>
    <row r="28063" spans="19:23">
      <c r="S28063" s="275"/>
      <c r="T28063" s="274"/>
      <c r="W28063" s="276"/>
    </row>
    <row r="28064" spans="19:23">
      <c r="S28064" s="275"/>
      <c r="T28064" s="274"/>
      <c r="W28064" s="276"/>
    </row>
    <row r="28065" spans="19:23">
      <c r="S28065" s="275"/>
      <c r="T28065" s="274"/>
      <c r="W28065" s="276"/>
    </row>
    <row r="28066" spans="19:23">
      <c r="S28066" s="275"/>
      <c r="T28066" s="274"/>
      <c r="W28066" s="276"/>
    </row>
    <row r="28067" spans="19:23">
      <c r="S28067" s="275"/>
      <c r="T28067" s="274"/>
      <c r="W28067" s="276"/>
    </row>
    <row r="28068" spans="19:23">
      <c r="S28068" s="275"/>
      <c r="T28068" s="274"/>
      <c r="W28068" s="276"/>
    </row>
    <row r="28069" spans="19:23">
      <c r="S28069" s="275"/>
      <c r="T28069" s="274"/>
      <c r="W28069" s="276"/>
    </row>
    <row r="28070" spans="19:23">
      <c r="S28070" s="275"/>
      <c r="T28070" s="274"/>
      <c r="W28070" s="276"/>
    </row>
    <row r="28071" spans="19:23">
      <c r="S28071" s="275"/>
      <c r="T28071" s="274"/>
      <c r="W28071" s="276"/>
    </row>
    <row r="28072" spans="19:23">
      <c r="S28072" s="275"/>
      <c r="T28072" s="274"/>
      <c r="W28072" s="276"/>
    </row>
    <row r="28073" spans="19:23">
      <c r="S28073" s="275"/>
      <c r="T28073" s="274"/>
      <c r="W28073" s="276"/>
    </row>
    <row r="28074" spans="19:23">
      <c r="S28074" s="275"/>
      <c r="T28074" s="274"/>
      <c r="W28074" s="276"/>
    </row>
    <row r="28075" spans="19:23">
      <c r="S28075" s="275"/>
      <c r="T28075" s="274"/>
      <c r="W28075" s="276"/>
    </row>
    <row r="28076" spans="19:23">
      <c r="S28076" s="275"/>
      <c r="T28076" s="274"/>
      <c r="W28076" s="276"/>
    </row>
    <row r="28077" spans="19:23">
      <c r="S28077" s="275"/>
      <c r="T28077" s="274"/>
      <c r="W28077" s="276"/>
    </row>
    <row r="28078" spans="19:23">
      <c r="S28078" s="275"/>
      <c r="T28078" s="274"/>
      <c r="W28078" s="276"/>
    </row>
    <row r="28079" spans="19:23">
      <c r="S28079" s="275"/>
      <c r="T28079" s="274"/>
      <c r="W28079" s="276"/>
    </row>
    <row r="28080" spans="19:23">
      <c r="S28080" s="275"/>
      <c r="T28080" s="274"/>
      <c r="W28080" s="276"/>
    </row>
    <row r="28081" spans="19:23">
      <c r="S28081" s="275"/>
      <c r="T28081" s="274"/>
      <c r="W28081" s="276"/>
    </row>
    <row r="28082" spans="19:23">
      <c r="S28082" s="275"/>
      <c r="T28082" s="274"/>
      <c r="W28082" s="276"/>
    </row>
    <row r="28083" spans="19:23">
      <c r="S28083" s="275"/>
      <c r="T28083" s="274"/>
      <c r="W28083" s="276"/>
    </row>
    <row r="28084" spans="19:23">
      <c r="S28084" s="275"/>
      <c r="T28084" s="274"/>
      <c r="W28084" s="276"/>
    </row>
    <row r="28085" spans="19:23">
      <c r="S28085" s="275"/>
      <c r="T28085" s="274"/>
      <c r="W28085" s="276"/>
    </row>
    <row r="28086" spans="19:23">
      <c r="S28086" s="275"/>
      <c r="T28086" s="274"/>
      <c r="W28086" s="276"/>
    </row>
    <row r="28087" spans="19:23">
      <c r="S28087" s="275"/>
      <c r="T28087" s="274"/>
      <c r="W28087" s="276"/>
    </row>
    <row r="28088" spans="19:23">
      <c r="S28088" s="275"/>
      <c r="T28088" s="274"/>
      <c r="W28088" s="276"/>
    </row>
    <row r="28089" spans="19:23">
      <c r="S28089" s="275"/>
      <c r="T28089" s="274"/>
      <c r="W28089" s="276"/>
    </row>
    <row r="28090" spans="19:23">
      <c r="S28090" s="275"/>
      <c r="T28090" s="274"/>
      <c r="W28090" s="276"/>
    </row>
    <row r="28091" spans="19:23">
      <c r="S28091" s="275"/>
      <c r="T28091" s="274"/>
      <c r="W28091" s="276"/>
    </row>
    <row r="28092" spans="19:23">
      <c r="S28092" s="275"/>
      <c r="T28092" s="274"/>
      <c r="W28092" s="276"/>
    </row>
    <row r="28093" spans="19:23">
      <c r="S28093" s="275"/>
      <c r="T28093" s="274"/>
      <c r="W28093" s="276"/>
    </row>
    <row r="28094" spans="19:23">
      <c r="S28094" s="275"/>
      <c r="T28094" s="274"/>
      <c r="W28094" s="276"/>
    </row>
    <row r="28095" spans="19:23">
      <c r="S28095" s="275"/>
      <c r="T28095" s="274"/>
      <c r="W28095" s="276"/>
    </row>
    <row r="28096" spans="19:23">
      <c r="S28096" s="275"/>
      <c r="T28096" s="274"/>
      <c r="W28096" s="276"/>
    </row>
    <row r="28097" spans="19:23">
      <c r="S28097" s="275"/>
      <c r="T28097" s="274"/>
      <c r="W28097" s="276"/>
    </row>
    <row r="28098" spans="19:23">
      <c r="S28098" s="275"/>
      <c r="T28098" s="274"/>
      <c r="W28098" s="276"/>
    </row>
    <row r="28099" spans="19:23">
      <c r="S28099" s="275"/>
      <c r="T28099" s="274"/>
      <c r="W28099" s="276"/>
    </row>
    <row r="28100" spans="19:23">
      <c r="S28100" s="275"/>
      <c r="T28100" s="274"/>
      <c r="W28100" s="276"/>
    </row>
    <row r="28101" spans="19:23">
      <c r="S28101" s="275"/>
      <c r="T28101" s="274"/>
      <c r="W28101" s="276"/>
    </row>
    <row r="28102" spans="19:23">
      <c r="S28102" s="275"/>
      <c r="T28102" s="274"/>
      <c r="W28102" s="276"/>
    </row>
    <row r="28103" spans="19:23">
      <c r="S28103" s="275"/>
      <c r="T28103" s="274"/>
      <c r="W28103" s="276"/>
    </row>
    <row r="28104" spans="19:23">
      <c r="S28104" s="275"/>
      <c r="T28104" s="274"/>
      <c r="W28104" s="276"/>
    </row>
    <row r="28105" spans="19:23">
      <c r="S28105" s="275"/>
      <c r="T28105" s="274"/>
      <c r="W28105" s="276"/>
    </row>
    <row r="28106" spans="19:23">
      <c r="S28106" s="275"/>
      <c r="T28106" s="274"/>
      <c r="W28106" s="276"/>
    </row>
    <row r="28107" spans="19:23">
      <c r="S28107" s="275"/>
      <c r="T28107" s="274"/>
      <c r="W28107" s="276"/>
    </row>
    <row r="28108" spans="19:23">
      <c r="S28108" s="275"/>
      <c r="T28108" s="274"/>
      <c r="W28108" s="276"/>
    </row>
    <row r="28109" spans="19:23">
      <c r="S28109" s="275"/>
      <c r="T28109" s="274"/>
      <c r="W28109" s="276"/>
    </row>
    <row r="28110" spans="19:23">
      <c r="S28110" s="275"/>
      <c r="T28110" s="274"/>
      <c r="W28110" s="276"/>
    </row>
    <row r="28111" spans="19:23">
      <c r="S28111" s="275"/>
      <c r="T28111" s="274"/>
      <c r="W28111" s="276"/>
    </row>
    <row r="28112" spans="19:23">
      <c r="S28112" s="275"/>
      <c r="T28112" s="274"/>
      <c r="W28112" s="276"/>
    </row>
    <row r="28113" spans="19:23">
      <c r="S28113" s="275"/>
      <c r="T28113" s="274"/>
      <c r="W28113" s="276"/>
    </row>
    <row r="28114" spans="19:23">
      <c r="S28114" s="275"/>
      <c r="T28114" s="274"/>
      <c r="W28114" s="276"/>
    </row>
    <row r="28115" spans="19:23">
      <c r="S28115" s="275"/>
      <c r="T28115" s="274"/>
      <c r="W28115" s="276"/>
    </row>
    <row r="28116" spans="19:23">
      <c r="S28116" s="275"/>
      <c r="T28116" s="274"/>
      <c r="W28116" s="276"/>
    </row>
    <row r="28117" spans="19:23">
      <c r="S28117" s="275"/>
      <c r="T28117" s="274"/>
      <c r="W28117" s="276"/>
    </row>
    <row r="28118" spans="19:23">
      <c r="S28118" s="275"/>
      <c r="T28118" s="274"/>
      <c r="W28118" s="276"/>
    </row>
    <row r="28119" spans="19:23">
      <c r="S28119" s="275"/>
      <c r="T28119" s="274"/>
      <c r="W28119" s="276"/>
    </row>
    <row r="28120" spans="19:23">
      <c r="S28120" s="275"/>
      <c r="T28120" s="274"/>
      <c r="W28120" s="276"/>
    </row>
    <row r="28121" spans="19:23">
      <c r="S28121" s="275"/>
      <c r="T28121" s="274"/>
      <c r="W28121" s="276"/>
    </row>
    <row r="28122" spans="19:23">
      <c r="S28122" s="275"/>
      <c r="T28122" s="274"/>
      <c r="W28122" s="276"/>
    </row>
    <row r="28123" spans="19:23">
      <c r="S28123" s="275"/>
      <c r="T28123" s="274"/>
      <c r="W28123" s="276"/>
    </row>
    <row r="28124" spans="19:23">
      <c r="S28124" s="275"/>
      <c r="T28124" s="274"/>
      <c r="W28124" s="276"/>
    </row>
    <row r="28125" spans="19:23">
      <c r="S28125" s="275"/>
      <c r="T28125" s="274"/>
      <c r="W28125" s="276"/>
    </row>
    <row r="28126" spans="19:23">
      <c r="S28126" s="275"/>
      <c r="T28126" s="274"/>
      <c r="W28126" s="276"/>
    </row>
    <row r="28127" spans="19:23">
      <c r="S28127" s="275"/>
      <c r="T28127" s="274"/>
      <c r="W28127" s="276"/>
    </row>
    <row r="28128" spans="19:23">
      <c r="S28128" s="275"/>
      <c r="T28128" s="274"/>
      <c r="W28128" s="276"/>
    </row>
    <row r="28129" spans="19:23">
      <c r="S28129" s="275"/>
      <c r="T28129" s="274"/>
      <c r="W28129" s="276"/>
    </row>
    <row r="28130" spans="19:23">
      <c r="S28130" s="275"/>
      <c r="T28130" s="274"/>
      <c r="W28130" s="276"/>
    </row>
    <row r="28131" spans="19:23">
      <c r="S28131" s="275"/>
      <c r="T28131" s="274"/>
      <c r="W28131" s="276"/>
    </row>
    <row r="28132" spans="19:23">
      <c r="S28132" s="275"/>
      <c r="T28132" s="274"/>
      <c r="W28132" s="276"/>
    </row>
    <row r="28133" spans="19:23">
      <c r="S28133" s="275"/>
      <c r="T28133" s="274"/>
      <c r="W28133" s="276"/>
    </row>
    <row r="28134" spans="19:23">
      <c r="S28134" s="275"/>
      <c r="T28134" s="274"/>
      <c r="W28134" s="276"/>
    </row>
    <row r="28135" spans="19:23">
      <c r="S28135" s="275"/>
      <c r="T28135" s="274"/>
      <c r="W28135" s="276"/>
    </row>
    <row r="28136" spans="19:23">
      <c r="S28136" s="275"/>
      <c r="T28136" s="274"/>
      <c r="W28136" s="276"/>
    </row>
    <row r="28137" spans="19:23">
      <c r="S28137" s="275"/>
      <c r="T28137" s="274"/>
      <c r="W28137" s="276"/>
    </row>
    <row r="28138" spans="19:23">
      <c r="S28138" s="275"/>
      <c r="T28138" s="274"/>
      <c r="W28138" s="276"/>
    </row>
    <row r="28139" spans="19:23">
      <c r="S28139" s="275"/>
      <c r="T28139" s="274"/>
      <c r="W28139" s="276"/>
    </row>
    <row r="28140" spans="19:23">
      <c r="S28140" s="275"/>
      <c r="T28140" s="274"/>
      <c r="W28140" s="276"/>
    </row>
    <row r="28141" spans="19:23">
      <c r="S28141" s="275"/>
      <c r="T28141" s="274"/>
      <c r="W28141" s="276"/>
    </row>
    <row r="28142" spans="19:23">
      <c r="S28142" s="275"/>
      <c r="T28142" s="274"/>
      <c r="W28142" s="276"/>
    </row>
    <row r="28143" spans="19:23">
      <c r="S28143" s="275"/>
      <c r="T28143" s="274"/>
      <c r="W28143" s="276"/>
    </row>
    <row r="28144" spans="19:23">
      <c r="S28144" s="275"/>
      <c r="T28144" s="274"/>
      <c r="W28144" s="276"/>
    </row>
    <row r="28145" spans="19:23">
      <c r="S28145" s="275"/>
      <c r="T28145" s="274"/>
      <c r="W28145" s="276"/>
    </row>
    <row r="28146" spans="19:23">
      <c r="S28146" s="275"/>
      <c r="T28146" s="274"/>
      <c r="W28146" s="276"/>
    </row>
    <row r="28147" spans="19:23">
      <c r="S28147" s="275"/>
      <c r="T28147" s="274"/>
      <c r="W28147" s="276"/>
    </row>
    <row r="28148" spans="19:23">
      <c r="S28148" s="275"/>
      <c r="T28148" s="274"/>
      <c r="W28148" s="276"/>
    </row>
    <row r="28149" spans="19:23">
      <c r="S28149" s="275"/>
      <c r="T28149" s="274"/>
      <c r="W28149" s="276"/>
    </row>
    <row r="28150" spans="19:23">
      <c r="S28150" s="275"/>
      <c r="T28150" s="274"/>
      <c r="W28150" s="276"/>
    </row>
    <row r="28151" spans="19:23">
      <c r="S28151" s="275"/>
      <c r="T28151" s="274"/>
      <c r="W28151" s="276"/>
    </row>
    <row r="28152" spans="19:23">
      <c r="S28152" s="275"/>
      <c r="T28152" s="274"/>
      <c r="W28152" s="276"/>
    </row>
    <row r="28153" spans="19:23">
      <c r="S28153" s="275"/>
      <c r="T28153" s="274"/>
      <c r="W28153" s="276"/>
    </row>
    <row r="28154" spans="19:23">
      <c r="S28154" s="275"/>
      <c r="T28154" s="274"/>
      <c r="W28154" s="276"/>
    </row>
    <row r="28155" spans="19:23">
      <c r="S28155" s="275"/>
      <c r="T28155" s="274"/>
      <c r="W28155" s="276"/>
    </row>
    <row r="28156" spans="19:23">
      <c r="S28156" s="275"/>
      <c r="T28156" s="274"/>
      <c r="W28156" s="276"/>
    </row>
    <row r="28157" spans="19:23">
      <c r="S28157" s="275"/>
      <c r="T28157" s="274"/>
      <c r="W28157" s="276"/>
    </row>
    <row r="28158" spans="19:23">
      <c r="S28158" s="275"/>
      <c r="T28158" s="274"/>
      <c r="W28158" s="276"/>
    </row>
    <row r="28159" spans="19:23">
      <c r="S28159" s="275"/>
      <c r="T28159" s="274"/>
      <c r="W28159" s="276"/>
    </row>
    <row r="28160" spans="19:23">
      <c r="S28160" s="275"/>
      <c r="T28160" s="274"/>
      <c r="W28160" s="276"/>
    </row>
    <row r="28161" spans="19:23">
      <c r="S28161" s="275"/>
      <c r="T28161" s="274"/>
      <c r="W28161" s="276"/>
    </row>
    <row r="28162" spans="19:23">
      <c r="S28162" s="275"/>
      <c r="T28162" s="274"/>
      <c r="W28162" s="276"/>
    </row>
    <row r="28163" spans="19:23">
      <c r="S28163" s="275"/>
      <c r="T28163" s="274"/>
      <c r="W28163" s="276"/>
    </row>
    <row r="28164" spans="19:23">
      <c r="S28164" s="275"/>
      <c r="T28164" s="274"/>
      <c r="W28164" s="276"/>
    </row>
    <row r="28165" spans="19:23">
      <c r="S28165" s="275"/>
      <c r="T28165" s="274"/>
      <c r="W28165" s="276"/>
    </row>
    <row r="28166" spans="19:23">
      <c r="S28166" s="275"/>
      <c r="T28166" s="274"/>
      <c r="W28166" s="276"/>
    </row>
    <row r="28167" spans="19:23">
      <c r="S28167" s="275"/>
      <c r="T28167" s="274"/>
      <c r="W28167" s="276"/>
    </row>
    <row r="28168" spans="19:23">
      <c r="S28168" s="275"/>
      <c r="T28168" s="274"/>
      <c r="W28168" s="276"/>
    </row>
    <row r="28169" spans="19:23">
      <c r="S28169" s="275"/>
      <c r="T28169" s="274"/>
      <c r="W28169" s="276"/>
    </row>
    <row r="28170" spans="19:23">
      <c r="S28170" s="275"/>
      <c r="T28170" s="274"/>
      <c r="W28170" s="276"/>
    </row>
    <row r="28171" spans="19:23">
      <c r="S28171" s="275"/>
      <c r="T28171" s="274"/>
      <c r="W28171" s="276"/>
    </row>
    <row r="28172" spans="19:23">
      <c r="S28172" s="275"/>
      <c r="T28172" s="274"/>
      <c r="W28172" s="276"/>
    </row>
    <row r="28173" spans="19:23">
      <c r="S28173" s="275"/>
      <c r="T28173" s="274"/>
      <c r="W28173" s="276"/>
    </row>
    <row r="28174" spans="19:23">
      <c r="S28174" s="275"/>
      <c r="T28174" s="274"/>
      <c r="W28174" s="276"/>
    </row>
    <row r="28175" spans="19:23">
      <c r="S28175" s="275"/>
      <c r="T28175" s="274"/>
      <c r="W28175" s="276"/>
    </row>
    <row r="28176" spans="19:23">
      <c r="S28176" s="275"/>
      <c r="T28176" s="274"/>
      <c r="W28176" s="276"/>
    </row>
    <row r="28177" spans="19:23">
      <c r="S28177" s="275"/>
      <c r="T28177" s="274"/>
      <c r="W28177" s="276"/>
    </row>
    <row r="28178" spans="19:23">
      <c r="S28178" s="275"/>
      <c r="T28178" s="274"/>
      <c r="W28178" s="276"/>
    </row>
    <row r="28179" spans="19:23">
      <c r="S28179" s="275"/>
      <c r="T28179" s="274"/>
      <c r="W28179" s="276"/>
    </row>
    <row r="28180" spans="19:23">
      <c r="S28180" s="275"/>
      <c r="T28180" s="274"/>
      <c r="W28180" s="276"/>
    </row>
    <row r="28181" spans="19:23">
      <c r="S28181" s="275"/>
      <c r="T28181" s="274"/>
      <c r="W28181" s="276"/>
    </row>
    <row r="28182" spans="19:23">
      <c r="S28182" s="275"/>
      <c r="T28182" s="274"/>
      <c r="W28182" s="276"/>
    </row>
    <row r="28183" spans="19:23">
      <c r="S28183" s="275"/>
      <c r="T28183" s="274"/>
      <c r="W28183" s="276"/>
    </row>
    <row r="28184" spans="19:23">
      <c r="S28184" s="275"/>
      <c r="T28184" s="274"/>
      <c r="W28184" s="276"/>
    </row>
    <row r="28185" spans="19:23">
      <c r="S28185" s="275"/>
      <c r="T28185" s="274"/>
      <c r="W28185" s="276"/>
    </row>
    <row r="28186" spans="19:23">
      <c r="S28186" s="275"/>
      <c r="T28186" s="274"/>
      <c r="W28186" s="276"/>
    </row>
    <row r="28187" spans="19:23">
      <c r="S28187" s="275"/>
      <c r="T28187" s="274"/>
      <c r="W28187" s="276"/>
    </row>
    <row r="28188" spans="19:23">
      <c r="S28188" s="275"/>
      <c r="T28188" s="274"/>
      <c r="W28188" s="276"/>
    </row>
    <row r="28189" spans="19:23">
      <c r="S28189" s="275"/>
      <c r="T28189" s="274"/>
      <c r="W28189" s="276"/>
    </row>
    <row r="28190" spans="19:23">
      <c r="S28190" s="275"/>
      <c r="T28190" s="274"/>
      <c r="W28190" s="276"/>
    </row>
    <row r="28191" spans="19:23">
      <c r="S28191" s="275"/>
      <c r="T28191" s="274"/>
      <c r="W28191" s="276"/>
    </row>
    <row r="28192" spans="19:23">
      <c r="S28192" s="275"/>
      <c r="T28192" s="274"/>
      <c r="W28192" s="276"/>
    </row>
    <row r="28193" spans="19:23">
      <c r="S28193" s="275"/>
      <c r="T28193" s="274"/>
      <c r="W28193" s="276"/>
    </row>
    <row r="28194" spans="19:23">
      <c r="S28194" s="275"/>
      <c r="T28194" s="274"/>
      <c r="W28194" s="276"/>
    </row>
    <row r="28195" spans="19:23">
      <c r="S28195" s="275"/>
      <c r="T28195" s="274"/>
      <c r="W28195" s="276"/>
    </row>
    <row r="28196" spans="19:23">
      <c r="S28196" s="275"/>
      <c r="T28196" s="274"/>
      <c r="W28196" s="276"/>
    </row>
    <row r="28197" spans="19:23">
      <c r="S28197" s="275"/>
      <c r="T28197" s="274"/>
      <c r="W28197" s="276"/>
    </row>
    <row r="28198" spans="19:23">
      <c r="S28198" s="275"/>
      <c r="T28198" s="274"/>
      <c r="W28198" s="276"/>
    </row>
    <row r="28199" spans="19:23">
      <c r="S28199" s="275"/>
      <c r="T28199" s="274"/>
      <c r="W28199" s="276"/>
    </row>
    <row r="28200" spans="19:23">
      <c r="S28200" s="275"/>
      <c r="T28200" s="274"/>
      <c r="W28200" s="276"/>
    </row>
    <row r="28201" spans="19:23">
      <c r="S28201" s="275"/>
      <c r="T28201" s="274"/>
      <c r="W28201" s="276"/>
    </row>
    <row r="28202" spans="19:23">
      <c r="S28202" s="275"/>
      <c r="T28202" s="274"/>
      <c r="W28202" s="276"/>
    </row>
    <row r="28203" spans="19:23">
      <c r="S28203" s="275"/>
      <c r="T28203" s="274"/>
      <c r="W28203" s="276"/>
    </row>
    <row r="28204" spans="19:23">
      <c r="S28204" s="275"/>
      <c r="T28204" s="274"/>
      <c r="W28204" s="276"/>
    </row>
    <row r="28205" spans="19:23">
      <c r="S28205" s="275"/>
      <c r="T28205" s="274"/>
      <c r="W28205" s="276"/>
    </row>
    <row r="28206" spans="19:23">
      <c r="S28206" s="275"/>
      <c r="T28206" s="274"/>
      <c r="W28206" s="276"/>
    </row>
    <row r="28207" spans="19:23">
      <c r="S28207" s="275"/>
      <c r="T28207" s="274"/>
      <c r="W28207" s="276"/>
    </row>
    <row r="28208" spans="19:23">
      <c r="S28208" s="275"/>
      <c r="T28208" s="274"/>
      <c r="W28208" s="276"/>
    </row>
    <row r="28209" spans="19:23">
      <c r="S28209" s="275"/>
      <c r="T28209" s="274"/>
      <c r="W28209" s="276"/>
    </row>
    <row r="28210" spans="19:23">
      <c r="S28210" s="275"/>
      <c r="T28210" s="274"/>
      <c r="W28210" s="276"/>
    </row>
    <row r="28211" spans="19:23">
      <c r="S28211" s="275"/>
      <c r="T28211" s="274"/>
      <c r="W28211" s="276"/>
    </row>
    <row r="28212" spans="19:23">
      <c r="S28212" s="275"/>
      <c r="T28212" s="274"/>
      <c r="W28212" s="276"/>
    </row>
    <row r="28213" spans="19:23">
      <c r="S28213" s="275"/>
      <c r="T28213" s="274"/>
      <c r="W28213" s="276"/>
    </row>
    <row r="28214" spans="19:23">
      <c r="S28214" s="275"/>
      <c r="T28214" s="274"/>
      <c r="W28214" s="276"/>
    </row>
    <row r="28215" spans="19:23">
      <c r="S28215" s="275"/>
      <c r="T28215" s="274"/>
      <c r="W28215" s="276"/>
    </row>
    <row r="28216" spans="19:23">
      <c r="S28216" s="275"/>
      <c r="T28216" s="274"/>
      <c r="W28216" s="276"/>
    </row>
    <row r="28217" spans="19:23">
      <c r="S28217" s="275"/>
      <c r="T28217" s="274"/>
      <c r="W28217" s="276"/>
    </row>
    <row r="28218" spans="19:23">
      <c r="S28218" s="275"/>
      <c r="T28218" s="274"/>
      <c r="W28218" s="276"/>
    </row>
    <row r="28219" spans="19:23">
      <c r="S28219" s="275"/>
      <c r="T28219" s="274"/>
      <c r="W28219" s="276"/>
    </row>
    <row r="28220" spans="19:23">
      <c r="S28220" s="275"/>
      <c r="T28220" s="274"/>
      <c r="W28220" s="276"/>
    </row>
    <row r="28221" spans="19:23">
      <c r="S28221" s="275"/>
      <c r="T28221" s="274"/>
      <c r="W28221" s="276"/>
    </row>
    <row r="28222" spans="19:23">
      <c r="S28222" s="275"/>
      <c r="T28222" s="274"/>
      <c r="W28222" s="276"/>
    </row>
    <row r="28223" spans="19:23">
      <c r="S28223" s="275"/>
      <c r="T28223" s="274"/>
      <c r="W28223" s="276"/>
    </row>
    <row r="28224" spans="19:23">
      <c r="S28224" s="275"/>
      <c r="T28224" s="274"/>
      <c r="W28224" s="276"/>
    </row>
    <row r="28225" spans="19:23">
      <c r="S28225" s="275"/>
      <c r="T28225" s="274"/>
      <c r="W28225" s="276"/>
    </row>
    <row r="28226" spans="19:23">
      <c r="S28226" s="275"/>
      <c r="T28226" s="274"/>
      <c r="W28226" s="276"/>
    </row>
    <row r="28227" spans="19:23">
      <c r="S28227" s="275"/>
      <c r="T28227" s="274"/>
      <c r="W28227" s="276"/>
    </row>
    <row r="28228" spans="19:23">
      <c r="S28228" s="275"/>
      <c r="T28228" s="274"/>
      <c r="W28228" s="276"/>
    </row>
    <row r="28229" spans="19:23">
      <c r="S28229" s="275"/>
      <c r="T28229" s="274"/>
      <c r="W28229" s="276"/>
    </row>
    <row r="28230" spans="19:23">
      <c r="S28230" s="275"/>
      <c r="T28230" s="274"/>
      <c r="W28230" s="276"/>
    </row>
    <row r="28231" spans="19:23">
      <c r="S28231" s="275"/>
      <c r="T28231" s="274"/>
      <c r="W28231" s="276"/>
    </row>
    <row r="28232" spans="19:23">
      <c r="S28232" s="275"/>
      <c r="T28232" s="274"/>
      <c r="W28232" s="276"/>
    </row>
    <row r="28233" spans="19:23">
      <c r="S28233" s="275"/>
      <c r="T28233" s="274"/>
      <c r="W28233" s="276"/>
    </row>
    <row r="28234" spans="19:23">
      <c r="S28234" s="275"/>
      <c r="T28234" s="274"/>
      <c r="W28234" s="276"/>
    </row>
    <row r="28235" spans="19:23">
      <c r="S28235" s="275"/>
      <c r="T28235" s="274"/>
      <c r="W28235" s="276"/>
    </row>
    <row r="28236" spans="19:23">
      <c r="S28236" s="275"/>
      <c r="T28236" s="274"/>
      <c r="W28236" s="276"/>
    </row>
    <row r="28237" spans="19:23">
      <c r="S28237" s="275"/>
      <c r="T28237" s="274"/>
      <c r="W28237" s="276"/>
    </row>
    <row r="28238" spans="19:23">
      <c r="S28238" s="275"/>
      <c r="T28238" s="274"/>
      <c r="W28238" s="276"/>
    </row>
    <row r="28239" spans="19:23">
      <c r="S28239" s="275"/>
      <c r="T28239" s="274"/>
      <c r="W28239" s="276"/>
    </row>
    <row r="28240" spans="19:23">
      <c r="S28240" s="275"/>
      <c r="T28240" s="274"/>
      <c r="W28240" s="276"/>
    </row>
    <row r="28241" spans="19:23">
      <c r="S28241" s="275"/>
      <c r="T28241" s="274"/>
      <c r="W28241" s="276"/>
    </row>
    <row r="28242" spans="19:23">
      <c r="S28242" s="275"/>
      <c r="T28242" s="274"/>
      <c r="W28242" s="276"/>
    </row>
    <row r="28243" spans="19:23">
      <c r="S28243" s="275"/>
      <c r="T28243" s="274"/>
      <c r="W28243" s="276"/>
    </row>
    <row r="28244" spans="19:23">
      <c r="S28244" s="275"/>
      <c r="T28244" s="274"/>
      <c r="W28244" s="276"/>
    </row>
    <row r="28245" spans="19:23">
      <c r="S28245" s="275"/>
      <c r="T28245" s="274"/>
      <c r="W28245" s="276"/>
    </row>
    <row r="28246" spans="19:23">
      <c r="S28246" s="275"/>
      <c r="T28246" s="274"/>
      <c r="W28246" s="276"/>
    </row>
    <row r="28247" spans="19:23">
      <c r="S28247" s="275"/>
      <c r="T28247" s="274"/>
      <c r="W28247" s="276"/>
    </row>
    <row r="28248" spans="19:23">
      <c r="S28248" s="275"/>
      <c r="T28248" s="274"/>
      <c r="W28248" s="276"/>
    </row>
    <row r="28249" spans="19:23">
      <c r="S28249" s="275"/>
      <c r="T28249" s="274"/>
      <c r="W28249" s="276"/>
    </row>
    <row r="28250" spans="19:23">
      <c r="S28250" s="275"/>
      <c r="T28250" s="274"/>
      <c r="W28250" s="276"/>
    </row>
    <row r="28251" spans="19:23">
      <c r="S28251" s="275"/>
      <c r="T28251" s="274"/>
      <c r="W28251" s="276"/>
    </row>
    <row r="28252" spans="19:23">
      <c r="S28252" s="275"/>
      <c r="T28252" s="274"/>
      <c r="W28252" s="276"/>
    </row>
    <row r="28253" spans="19:23">
      <c r="S28253" s="275"/>
      <c r="T28253" s="274"/>
      <c r="W28253" s="276"/>
    </row>
    <row r="28254" spans="19:23">
      <c r="S28254" s="275"/>
      <c r="T28254" s="274"/>
      <c r="W28254" s="276"/>
    </row>
    <row r="28255" spans="19:23">
      <c r="S28255" s="275"/>
      <c r="T28255" s="274"/>
      <c r="W28255" s="276"/>
    </row>
    <row r="28256" spans="19:23">
      <c r="S28256" s="275"/>
      <c r="T28256" s="274"/>
      <c r="W28256" s="276"/>
    </row>
    <row r="28257" spans="19:23">
      <c r="S28257" s="275"/>
      <c r="T28257" s="274"/>
      <c r="W28257" s="276"/>
    </row>
    <row r="28258" spans="19:23">
      <c r="S28258" s="275"/>
      <c r="T28258" s="274"/>
      <c r="W28258" s="276"/>
    </row>
    <row r="28259" spans="19:23">
      <c r="S28259" s="275"/>
      <c r="T28259" s="274"/>
      <c r="W28259" s="276"/>
    </row>
    <row r="28260" spans="19:23">
      <c r="S28260" s="275"/>
      <c r="T28260" s="274"/>
      <c r="W28260" s="276"/>
    </row>
    <row r="28261" spans="19:23">
      <c r="S28261" s="275"/>
      <c r="T28261" s="274"/>
      <c r="W28261" s="276"/>
    </row>
    <row r="28262" spans="19:23">
      <c r="S28262" s="275"/>
      <c r="T28262" s="274"/>
      <c r="W28262" s="276"/>
    </row>
    <row r="28263" spans="19:23">
      <c r="S28263" s="275"/>
      <c r="T28263" s="274"/>
      <c r="W28263" s="276"/>
    </row>
    <row r="28264" spans="19:23">
      <c r="S28264" s="275"/>
      <c r="T28264" s="274"/>
      <c r="W28264" s="276"/>
    </row>
    <row r="28265" spans="19:23">
      <c r="S28265" s="275"/>
      <c r="T28265" s="274"/>
      <c r="W28265" s="276"/>
    </row>
    <row r="28266" spans="19:23">
      <c r="S28266" s="275"/>
      <c r="T28266" s="274"/>
      <c r="W28266" s="276"/>
    </row>
    <row r="28267" spans="19:23">
      <c r="S28267" s="275"/>
      <c r="T28267" s="274"/>
      <c r="W28267" s="276"/>
    </row>
    <row r="28268" spans="19:23">
      <c r="S28268" s="275"/>
      <c r="T28268" s="274"/>
      <c r="W28268" s="276"/>
    </row>
    <row r="28269" spans="19:23">
      <c r="S28269" s="275"/>
      <c r="T28269" s="274"/>
      <c r="W28269" s="276"/>
    </row>
    <row r="28270" spans="19:23">
      <c r="S28270" s="275"/>
      <c r="T28270" s="274"/>
      <c r="W28270" s="276"/>
    </row>
    <row r="28271" spans="19:23">
      <c r="S28271" s="275"/>
      <c r="T28271" s="274"/>
      <c r="W28271" s="276"/>
    </row>
    <row r="28272" spans="19:23">
      <c r="S28272" s="275"/>
      <c r="T28272" s="274"/>
      <c r="W28272" s="276"/>
    </row>
    <row r="28273" spans="19:23">
      <c r="S28273" s="275"/>
      <c r="T28273" s="274"/>
      <c r="W28273" s="276"/>
    </row>
    <row r="28274" spans="19:23">
      <c r="S28274" s="275"/>
      <c r="T28274" s="274"/>
      <c r="W28274" s="276"/>
    </row>
    <row r="28275" spans="19:23">
      <c r="S28275" s="275"/>
      <c r="T28275" s="274"/>
      <c r="W28275" s="276"/>
    </row>
    <row r="28276" spans="19:23">
      <c r="S28276" s="275"/>
      <c r="T28276" s="274"/>
      <c r="W28276" s="276"/>
    </row>
    <row r="28277" spans="19:23">
      <c r="S28277" s="275"/>
      <c r="T28277" s="274"/>
      <c r="W28277" s="276"/>
    </row>
    <row r="28278" spans="19:23">
      <c r="S28278" s="275"/>
      <c r="T28278" s="274"/>
      <c r="W28278" s="276"/>
    </row>
    <row r="28279" spans="19:23">
      <c r="S28279" s="275"/>
      <c r="T28279" s="274"/>
      <c r="W28279" s="276"/>
    </row>
    <row r="28280" spans="19:23">
      <c r="S28280" s="275"/>
      <c r="T28280" s="274"/>
      <c r="W28280" s="276"/>
    </row>
    <row r="28281" spans="19:23">
      <c r="S28281" s="275"/>
      <c r="T28281" s="274"/>
      <c r="W28281" s="276"/>
    </row>
    <row r="28282" spans="19:23">
      <c r="S28282" s="275"/>
      <c r="T28282" s="274"/>
      <c r="W28282" s="276"/>
    </row>
    <row r="28283" spans="19:23">
      <c r="S28283" s="275"/>
      <c r="T28283" s="274"/>
      <c r="W28283" s="276"/>
    </row>
    <row r="28284" spans="19:23">
      <c r="S28284" s="275"/>
      <c r="T28284" s="274"/>
      <c r="W28284" s="276"/>
    </row>
    <row r="28285" spans="19:23">
      <c r="S28285" s="275"/>
      <c r="T28285" s="274"/>
      <c r="W28285" s="276"/>
    </row>
    <row r="28286" spans="19:23">
      <c r="S28286" s="275"/>
      <c r="T28286" s="274"/>
      <c r="W28286" s="276"/>
    </row>
    <row r="28287" spans="19:23">
      <c r="S28287" s="275"/>
      <c r="T28287" s="274"/>
      <c r="W28287" s="276"/>
    </row>
    <row r="28288" spans="19:23">
      <c r="S28288" s="275"/>
      <c r="T28288" s="274"/>
      <c r="W28288" s="276"/>
    </row>
    <row r="28289" spans="19:23">
      <c r="S28289" s="275"/>
      <c r="T28289" s="274"/>
      <c r="W28289" s="276"/>
    </row>
    <row r="28290" spans="19:23">
      <c r="S28290" s="275"/>
      <c r="T28290" s="274"/>
      <c r="W28290" s="276"/>
    </row>
    <row r="28291" spans="19:23">
      <c r="S28291" s="275"/>
      <c r="T28291" s="274"/>
      <c r="W28291" s="276"/>
    </row>
    <row r="28292" spans="19:23">
      <c r="S28292" s="275"/>
      <c r="T28292" s="274"/>
      <c r="W28292" s="276"/>
    </row>
    <row r="28293" spans="19:23">
      <c r="S28293" s="275"/>
      <c r="T28293" s="274"/>
      <c r="W28293" s="276"/>
    </row>
    <row r="28294" spans="19:23">
      <c r="S28294" s="275"/>
      <c r="T28294" s="274"/>
      <c r="W28294" s="276"/>
    </row>
    <row r="28295" spans="19:23">
      <c r="S28295" s="275"/>
      <c r="T28295" s="274"/>
      <c r="W28295" s="276"/>
    </row>
    <row r="28296" spans="19:23">
      <c r="S28296" s="275"/>
      <c r="T28296" s="274"/>
      <c r="W28296" s="276"/>
    </row>
    <row r="28297" spans="19:23">
      <c r="S28297" s="275"/>
      <c r="T28297" s="274"/>
      <c r="W28297" s="276"/>
    </row>
    <row r="28298" spans="19:23">
      <c r="S28298" s="275"/>
      <c r="T28298" s="274"/>
      <c r="W28298" s="276"/>
    </row>
    <row r="28299" spans="19:23">
      <c r="S28299" s="275"/>
      <c r="T28299" s="274"/>
      <c r="W28299" s="276"/>
    </row>
    <row r="28300" spans="19:23">
      <c r="S28300" s="275"/>
      <c r="T28300" s="274"/>
      <c r="W28300" s="276"/>
    </row>
    <row r="28301" spans="19:23">
      <c r="S28301" s="275"/>
      <c r="T28301" s="274"/>
      <c r="W28301" s="276"/>
    </row>
    <row r="28302" spans="19:23">
      <c r="S28302" s="275"/>
      <c r="T28302" s="274"/>
      <c r="W28302" s="276"/>
    </row>
    <row r="28303" spans="19:23">
      <c r="S28303" s="275"/>
      <c r="T28303" s="274"/>
      <c r="W28303" s="276"/>
    </row>
    <row r="28304" spans="19:23">
      <c r="S28304" s="275"/>
      <c r="T28304" s="274"/>
      <c r="W28304" s="276"/>
    </row>
    <row r="28305" spans="19:23">
      <c r="S28305" s="275"/>
      <c r="T28305" s="274"/>
      <c r="W28305" s="276"/>
    </row>
    <row r="28306" spans="19:23">
      <c r="S28306" s="275"/>
      <c r="T28306" s="274"/>
      <c r="W28306" s="276"/>
    </row>
    <row r="28307" spans="19:23">
      <c r="S28307" s="275"/>
      <c r="T28307" s="274"/>
      <c r="W28307" s="276"/>
    </row>
    <row r="28308" spans="19:23">
      <c r="S28308" s="275"/>
      <c r="T28308" s="274"/>
      <c r="W28308" s="276"/>
    </row>
    <row r="28309" spans="19:23">
      <c r="S28309" s="275"/>
      <c r="T28309" s="274"/>
      <c r="W28309" s="276"/>
    </row>
    <row r="28310" spans="19:23">
      <c r="S28310" s="275"/>
      <c r="T28310" s="274"/>
      <c r="W28310" s="276"/>
    </row>
    <row r="28311" spans="19:23">
      <c r="S28311" s="275"/>
      <c r="T28311" s="274"/>
      <c r="W28311" s="276"/>
    </row>
    <row r="28312" spans="19:23">
      <c r="S28312" s="275"/>
      <c r="T28312" s="274"/>
      <c r="W28312" s="276"/>
    </row>
    <row r="28313" spans="19:23">
      <c r="S28313" s="275"/>
      <c r="T28313" s="274"/>
      <c r="W28313" s="276"/>
    </row>
    <row r="28314" spans="19:23">
      <c r="S28314" s="275"/>
      <c r="T28314" s="274"/>
      <c r="W28314" s="276"/>
    </row>
    <row r="28315" spans="19:23">
      <c r="S28315" s="275"/>
      <c r="T28315" s="274"/>
      <c r="W28315" s="276"/>
    </row>
    <row r="28316" spans="19:23">
      <c r="S28316" s="275"/>
      <c r="T28316" s="274"/>
      <c r="W28316" s="276"/>
    </row>
    <row r="28317" spans="19:23">
      <c r="S28317" s="275"/>
      <c r="T28317" s="274"/>
      <c r="W28317" s="276"/>
    </row>
    <row r="28318" spans="19:23">
      <c r="S28318" s="275"/>
      <c r="T28318" s="274"/>
      <c r="W28318" s="276"/>
    </row>
    <row r="28319" spans="19:23">
      <c r="S28319" s="275"/>
      <c r="T28319" s="274"/>
      <c r="W28319" s="276"/>
    </row>
    <row r="28320" spans="19:23">
      <c r="S28320" s="275"/>
      <c r="T28320" s="274"/>
      <c r="W28320" s="276"/>
    </row>
    <row r="28321" spans="19:23">
      <c r="S28321" s="275"/>
      <c r="T28321" s="274"/>
      <c r="W28321" s="276"/>
    </row>
    <row r="28322" spans="19:23">
      <c r="S28322" s="275"/>
      <c r="T28322" s="274"/>
      <c r="W28322" s="276"/>
    </row>
    <row r="28323" spans="19:23">
      <c r="S28323" s="275"/>
      <c r="T28323" s="274"/>
      <c r="W28323" s="276"/>
    </row>
    <row r="28324" spans="19:23">
      <c r="S28324" s="275"/>
      <c r="T28324" s="274"/>
      <c r="W28324" s="276"/>
    </row>
    <row r="28325" spans="19:23">
      <c r="S28325" s="275"/>
      <c r="T28325" s="274"/>
      <c r="W28325" s="276"/>
    </row>
    <row r="28326" spans="19:23">
      <c r="S28326" s="275"/>
      <c r="T28326" s="274"/>
      <c r="W28326" s="276"/>
    </row>
    <row r="28327" spans="19:23">
      <c r="S28327" s="275"/>
      <c r="T28327" s="274"/>
      <c r="W28327" s="276"/>
    </row>
    <row r="28328" spans="19:23">
      <c r="S28328" s="275"/>
      <c r="T28328" s="274"/>
      <c r="W28328" s="276"/>
    </row>
    <row r="28329" spans="19:23">
      <c r="S28329" s="275"/>
      <c r="T28329" s="274"/>
      <c r="W28329" s="276"/>
    </row>
    <row r="28330" spans="19:23">
      <c r="S28330" s="275"/>
      <c r="T28330" s="274"/>
      <c r="W28330" s="276"/>
    </row>
    <row r="28331" spans="19:23">
      <c r="S28331" s="275"/>
      <c r="T28331" s="274"/>
      <c r="W28331" s="276"/>
    </row>
    <row r="28332" spans="19:23">
      <c r="S28332" s="275"/>
      <c r="T28332" s="274"/>
      <c r="W28332" s="276"/>
    </row>
    <row r="28333" spans="19:23">
      <c r="S28333" s="275"/>
      <c r="T28333" s="274"/>
      <c r="W28333" s="276"/>
    </row>
    <row r="28334" spans="19:23">
      <c r="S28334" s="275"/>
      <c r="T28334" s="274"/>
      <c r="W28334" s="276"/>
    </row>
    <row r="28335" spans="19:23">
      <c r="S28335" s="275"/>
      <c r="T28335" s="274"/>
      <c r="W28335" s="276"/>
    </row>
    <row r="28336" spans="19:23">
      <c r="S28336" s="275"/>
      <c r="T28336" s="274"/>
      <c r="W28336" s="276"/>
    </row>
    <row r="28337" spans="19:23">
      <c r="S28337" s="275"/>
      <c r="T28337" s="274"/>
      <c r="W28337" s="276"/>
    </row>
    <row r="28338" spans="19:23">
      <c r="S28338" s="275"/>
      <c r="T28338" s="274"/>
      <c r="W28338" s="276"/>
    </row>
    <row r="28339" spans="19:23">
      <c r="S28339" s="275"/>
      <c r="T28339" s="274"/>
      <c r="W28339" s="276"/>
    </row>
    <row r="28340" spans="19:23">
      <c r="S28340" s="275"/>
      <c r="T28340" s="274"/>
      <c r="W28340" s="276"/>
    </row>
    <row r="28341" spans="19:23">
      <c r="S28341" s="275"/>
      <c r="T28341" s="274"/>
      <c r="W28341" s="276"/>
    </row>
    <row r="28342" spans="19:23">
      <c r="S28342" s="275"/>
      <c r="T28342" s="274"/>
      <c r="W28342" s="276"/>
    </row>
    <row r="28343" spans="19:23">
      <c r="S28343" s="275"/>
      <c r="T28343" s="274"/>
      <c r="W28343" s="276"/>
    </row>
    <row r="28344" spans="19:23">
      <c r="S28344" s="275"/>
      <c r="T28344" s="274"/>
      <c r="W28344" s="276"/>
    </row>
    <row r="28345" spans="19:23">
      <c r="S28345" s="275"/>
      <c r="T28345" s="274"/>
      <c r="W28345" s="276"/>
    </row>
    <row r="28346" spans="19:23">
      <c r="S28346" s="275"/>
      <c r="T28346" s="274"/>
      <c r="W28346" s="276"/>
    </row>
    <row r="28347" spans="19:23">
      <c r="S28347" s="275"/>
      <c r="T28347" s="274"/>
      <c r="W28347" s="276"/>
    </row>
    <row r="28348" spans="19:23">
      <c r="S28348" s="275"/>
      <c r="T28348" s="274"/>
      <c r="W28348" s="276"/>
    </row>
    <row r="28349" spans="19:23">
      <c r="S28349" s="275"/>
      <c r="T28349" s="274"/>
      <c r="W28349" s="276"/>
    </row>
    <row r="28350" spans="19:23">
      <c r="S28350" s="275"/>
      <c r="T28350" s="274"/>
      <c r="W28350" s="276"/>
    </row>
    <row r="28351" spans="19:23">
      <c r="S28351" s="275"/>
      <c r="T28351" s="274"/>
      <c r="W28351" s="276"/>
    </row>
    <row r="28352" spans="19:23">
      <c r="S28352" s="275"/>
      <c r="T28352" s="274"/>
      <c r="W28352" s="276"/>
    </row>
    <row r="28353" spans="19:23">
      <c r="S28353" s="275"/>
      <c r="T28353" s="274"/>
      <c r="W28353" s="276"/>
    </row>
    <row r="28354" spans="19:23">
      <c r="S28354" s="275"/>
      <c r="T28354" s="274"/>
      <c r="W28354" s="276"/>
    </row>
    <row r="28355" spans="19:23">
      <c r="S28355" s="275"/>
      <c r="T28355" s="274"/>
      <c r="W28355" s="276"/>
    </row>
    <row r="28356" spans="19:23">
      <c r="S28356" s="275"/>
      <c r="T28356" s="274"/>
      <c r="W28356" s="276"/>
    </row>
    <row r="28357" spans="19:23">
      <c r="S28357" s="275"/>
      <c r="T28357" s="274"/>
      <c r="W28357" s="276"/>
    </row>
    <row r="28358" spans="19:23">
      <c r="S28358" s="275"/>
      <c r="T28358" s="274"/>
      <c r="W28358" s="276"/>
    </row>
    <row r="28359" spans="19:23">
      <c r="S28359" s="275"/>
      <c r="T28359" s="274"/>
      <c r="W28359" s="276"/>
    </row>
    <row r="28360" spans="19:23">
      <c r="S28360" s="275"/>
      <c r="T28360" s="274"/>
      <c r="W28360" s="276"/>
    </row>
    <row r="28361" spans="19:23">
      <c r="S28361" s="275"/>
      <c r="T28361" s="274"/>
      <c r="W28361" s="276"/>
    </row>
    <row r="28362" spans="19:23">
      <c r="S28362" s="275"/>
      <c r="T28362" s="274"/>
      <c r="W28362" s="276"/>
    </row>
    <row r="28363" spans="19:23">
      <c r="S28363" s="275"/>
      <c r="T28363" s="274"/>
      <c r="W28363" s="276"/>
    </row>
    <row r="28364" spans="19:23">
      <c r="S28364" s="275"/>
      <c r="T28364" s="274"/>
      <c r="W28364" s="276"/>
    </row>
    <row r="28365" spans="19:23">
      <c r="S28365" s="275"/>
      <c r="T28365" s="274"/>
      <c r="W28365" s="276"/>
    </row>
    <row r="28366" spans="19:23">
      <c r="S28366" s="275"/>
      <c r="T28366" s="274"/>
      <c r="W28366" s="276"/>
    </row>
    <row r="28367" spans="19:23">
      <c r="S28367" s="275"/>
      <c r="T28367" s="274"/>
      <c r="W28367" s="276"/>
    </row>
    <row r="28368" spans="19:23">
      <c r="S28368" s="275"/>
      <c r="T28368" s="274"/>
      <c r="W28368" s="276"/>
    </row>
    <row r="28369" spans="19:23">
      <c r="S28369" s="275"/>
      <c r="T28369" s="274"/>
      <c r="W28369" s="276"/>
    </row>
    <row r="28370" spans="19:23">
      <c r="S28370" s="275"/>
      <c r="T28370" s="274"/>
      <c r="W28370" s="276"/>
    </row>
    <row r="28371" spans="19:23">
      <c r="S28371" s="275"/>
      <c r="T28371" s="274"/>
      <c r="W28371" s="276"/>
    </row>
    <row r="28372" spans="19:23">
      <c r="S28372" s="275"/>
      <c r="T28372" s="274"/>
      <c r="W28372" s="276"/>
    </row>
    <row r="28373" spans="19:23">
      <c r="S28373" s="275"/>
      <c r="T28373" s="274"/>
      <c r="W28373" s="276"/>
    </row>
    <row r="28374" spans="19:23">
      <c r="S28374" s="275"/>
      <c r="T28374" s="274"/>
      <c r="W28374" s="276"/>
    </row>
    <row r="28375" spans="19:23">
      <c r="S28375" s="275"/>
      <c r="T28375" s="274"/>
      <c r="W28375" s="276"/>
    </row>
    <row r="28376" spans="19:23">
      <c r="S28376" s="275"/>
      <c r="T28376" s="274"/>
      <c r="W28376" s="276"/>
    </row>
    <row r="28377" spans="19:23">
      <c r="S28377" s="275"/>
      <c r="T28377" s="274"/>
      <c r="W28377" s="276"/>
    </row>
    <row r="28378" spans="19:23">
      <c r="S28378" s="275"/>
      <c r="T28378" s="274"/>
      <c r="W28378" s="276"/>
    </row>
    <row r="28379" spans="19:23">
      <c r="S28379" s="275"/>
      <c r="T28379" s="274"/>
      <c r="W28379" s="276"/>
    </row>
    <row r="28380" spans="19:23">
      <c r="S28380" s="275"/>
      <c r="T28380" s="274"/>
      <c r="W28380" s="276"/>
    </row>
    <row r="28381" spans="19:23">
      <c r="S28381" s="275"/>
      <c r="T28381" s="274"/>
      <c r="W28381" s="276"/>
    </row>
    <row r="28382" spans="19:23">
      <c r="S28382" s="275"/>
      <c r="T28382" s="274"/>
      <c r="W28382" s="276"/>
    </row>
    <row r="28383" spans="19:23">
      <c r="S28383" s="275"/>
      <c r="T28383" s="274"/>
      <c r="W28383" s="276"/>
    </row>
    <row r="28384" spans="19:23">
      <c r="S28384" s="275"/>
      <c r="T28384" s="274"/>
      <c r="W28384" s="276"/>
    </row>
    <row r="28385" spans="19:23">
      <c r="S28385" s="275"/>
      <c r="T28385" s="274"/>
      <c r="W28385" s="276"/>
    </row>
    <row r="28386" spans="19:23">
      <c r="S28386" s="275"/>
      <c r="T28386" s="274"/>
      <c r="W28386" s="276"/>
    </row>
    <row r="28387" spans="19:23">
      <c r="S28387" s="275"/>
      <c r="T28387" s="274"/>
      <c r="W28387" s="276"/>
    </row>
    <row r="28388" spans="19:23">
      <c r="S28388" s="275"/>
      <c r="T28388" s="274"/>
      <c r="W28388" s="276"/>
    </row>
    <row r="28389" spans="19:23">
      <c r="S28389" s="275"/>
      <c r="T28389" s="274"/>
      <c r="W28389" s="276"/>
    </row>
    <row r="28390" spans="19:23">
      <c r="S28390" s="275"/>
      <c r="T28390" s="274"/>
      <c r="W28390" s="276"/>
    </row>
    <row r="28391" spans="19:23">
      <c r="S28391" s="275"/>
      <c r="T28391" s="274"/>
      <c r="W28391" s="276"/>
    </row>
    <row r="28392" spans="19:23">
      <c r="S28392" s="275"/>
      <c r="T28392" s="274"/>
      <c r="W28392" s="276"/>
    </row>
    <row r="28393" spans="19:23">
      <c r="S28393" s="275"/>
      <c r="T28393" s="274"/>
      <c r="W28393" s="276"/>
    </row>
    <row r="28394" spans="19:23">
      <c r="S28394" s="275"/>
      <c r="T28394" s="274"/>
      <c r="W28394" s="276"/>
    </row>
    <row r="28395" spans="19:23">
      <c r="S28395" s="275"/>
      <c r="T28395" s="274"/>
      <c r="W28395" s="276"/>
    </row>
    <row r="28396" spans="19:23">
      <c r="S28396" s="275"/>
      <c r="T28396" s="274"/>
      <c r="W28396" s="276"/>
    </row>
    <row r="28397" spans="19:23">
      <c r="S28397" s="275"/>
      <c r="T28397" s="274"/>
      <c r="W28397" s="276"/>
    </row>
    <row r="28398" spans="19:23">
      <c r="S28398" s="275"/>
      <c r="T28398" s="274"/>
      <c r="W28398" s="276"/>
    </row>
    <row r="28399" spans="19:23">
      <c r="S28399" s="275"/>
      <c r="T28399" s="274"/>
      <c r="W28399" s="276"/>
    </row>
    <row r="28400" spans="19:23">
      <c r="S28400" s="275"/>
      <c r="T28400" s="274"/>
      <c r="W28400" s="276"/>
    </row>
    <row r="28401" spans="19:23">
      <c r="S28401" s="275"/>
      <c r="T28401" s="274"/>
      <c r="W28401" s="276"/>
    </row>
    <row r="28402" spans="19:23">
      <c r="S28402" s="275"/>
      <c r="T28402" s="274"/>
      <c r="W28402" s="276"/>
    </row>
    <row r="28403" spans="19:23">
      <c r="S28403" s="275"/>
      <c r="T28403" s="274"/>
      <c r="W28403" s="276"/>
    </row>
    <row r="28404" spans="19:23">
      <c r="S28404" s="275"/>
      <c r="T28404" s="274"/>
      <c r="W28404" s="276"/>
    </row>
    <row r="28405" spans="19:23">
      <c r="S28405" s="275"/>
      <c r="T28405" s="274"/>
      <c r="W28405" s="276"/>
    </row>
    <row r="28406" spans="19:23">
      <c r="S28406" s="275"/>
      <c r="T28406" s="274"/>
      <c r="W28406" s="276"/>
    </row>
    <row r="28407" spans="19:23">
      <c r="S28407" s="275"/>
      <c r="T28407" s="274"/>
      <c r="W28407" s="276"/>
    </row>
    <row r="28408" spans="19:23">
      <c r="S28408" s="275"/>
      <c r="T28408" s="274"/>
      <c r="W28408" s="276"/>
    </row>
    <row r="28409" spans="19:23">
      <c r="S28409" s="275"/>
      <c r="T28409" s="274"/>
      <c r="W28409" s="276"/>
    </row>
    <row r="28410" spans="19:23">
      <c r="S28410" s="275"/>
      <c r="T28410" s="274"/>
      <c r="W28410" s="276"/>
    </row>
    <row r="28411" spans="19:23">
      <c r="S28411" s="275"/>
      <c r="T28411" s="274"/>
      <c r="W28411" s="276"/>
    </row>
    <row r="28412" spans="19:23">
      <c r="S28412" s="275"/>
      <c r="T28412" s="274"/>
      <c r="W28412" s="276"/>
    </row>
    <row r="28413" spans="19:23">
      <c r="S28413" s="275"/>
      <c r="T28413" s="274"/>
      <c r="W28413" s="276"/>
    </row>
    <row r="28414" spans="19:23">
      <c r="S28414" s="275"/>
      <c r="T28414" s="274"/>
      <c r="W28414" s="276"/>
    </row>
    <row r="28415" spans="19:23">
      <c r="S28415" s="275"/>
      <c r="T28415" s="274"/>
      <c r="W28415" s="276"/>
    </row>
    <row r="28416" spans="19:23">
      <c r="S28416" s="275"/>
      <c r="T28416" s="274"/>
      <c r="W28416" s="276"/>
    </row>
    <row r="28417" spans="19:23">
      <c r="S28417" s="275"/>
      <c r="T28417" s="274"/>
      <c r="W28417" s="276"/>
    </row>
    <row r="28418" spans="19:23">
      <c r="S28418" s="275"/>
      <c r="T28418" s="274"/>
      <c r="W28418" s="276"/>
    </row>
    <row r="28419" spans="19:23">
      <c r="S28419" s="275"/>
      <c r="T28419" s="274"/>
      <c r="W28419" s="276"/>
    </row>
    <row r="28420" spans="19:23">
      <c r="S28420" s="275"/>
      <c r="T28420" s="274"/>
      <c r="W28420" s="276"/>
    </row>
    <row r="28421" spans="19:23">
      <c r="S28421" s="275"/>
      <c r="T28421" s="274"/>
      <c r="W28421" s="276"/>
    </row>
    <row r="28422" spans="19:23">
      <c r="S28422" s="275"/>
      <c r="T28422" s="274"/>
      <c r="W28422" s="276"/>
    </row>
    <row r="28423" spans="19:23">
      <c r="S28423" s="275"/>
      <c r="T28423" s="274"/>
      <c r="W28423" s="276"/>
    </row>
    <row r="28424" spans="19:23">
      <c r="S28424" s="275"/>
      <c r="T28424" s="274"/>
      <c r="W28424" s="276"/>
    </row>
    <row r="28425" spans="19:23">
      <c r="S28425" s="275"/>
      <c r="T28425" s="274"/>
      <c r="W28425" s="276"/>
    </row>
    <row r="28426" spans="19:23">
      <c r="S28426" s="275"/>
      <c r="T28426" s="274"/>
      <c r="W28426" s="276"/>
    </row>
    <row r="28427" spans="19:23">
      <c r="S28427" s="275"/>
      <c r="T28427" s="274"/>
      <c r="W28427" s="276"/>
    </row>
    <row r="28428" spans="19:23">
      <c r="S28428" s="275"/>
      <c r="T28428" s="274"/>
      <c r="W28428" s="276"/>
    </row>
    <row r="28429" spans="19:23">
      <c r="S28429" s="275"/>
      <c r="T28429" s="274"/>
      <c r="W28429" s="276"/>
    </row>
    <row r="28430" spans="19:23">
      <c r="S28430" s="275"/>
      <c r="T28430" s="274"/>
      <c r="W28430" s="276"/>
    </row>
    <row r="28431" spans="19:23">
      <c r="S28431" s="275"/>
      <c r="T28431" s="274"/>
      <c r="W28431" s="276"/>
    </row>
    <row r="28432" spans="19:23">
      <c r="S28432" s="275"/>
      <c r="T28432" s="274"/>
      <c r="W28432" s="276"/>
    </row>
    <row r="28433" spans="19:23">
      <c r="S28433" s="275"/>
      <c r="T28433" s="274"/>
      <c r="W28433" s="276"/>
    </row>
    <row r="28434" spans="19:23">
      <c r="S28434" s="275"/>
      <c r="T28434" s="274"/>
      <c r="W28434" s="276"/>
    </row>
    <row r="28435" spans="19:23">
      <c r="S28435" s="275"/>
      <c r="T28435" s="274"/>
      <c r="W28435" s="276"/>
    </row>
    <row r="28436" spans="19:23">
      <c r="S28436" s="275"/>
      <c r="T28436" s="274"/>
      <c r="W28436" s="276"/>
    </row>
    <row r="28437" spans="19:23">
      <c r="S28437" s="275"/>
      <c r="T28437" s="274"/>
      <c r="W28437" s="276"/>
    </row>
    <row r="28438" spans="19:23">
      <c r="S28438" s="275"/>
      <c r="T28438" s="274"/>
      <c r="W28438" s="276"/>
    </row>
    <row r="28439" spans="19:23">
      <c r="S28439" s="275"/>
      <c r="T28439" s="274"/>
      <c r="W28439" s="276"/>
    </row>
    <row r="28440" spans="19:23">
      <c r="S28440" s="275"/>
      <c r="T28440" s="274"/>
      <c r="W28440" s="276"/>
    </row>
    <row r="28441" spans="19:23">
      <c r="S28441" s="275"/>
      <c r="T28441" s="274"/>
      <c r="W28441" s="276"/>
    </row>
    <row r="28442" spans="19:23">
      <c r="S28442" s="275"/>
      <c r="T28442" s="274"/>
      <c r="W28442" s="276"/>
    </row>
    <row r="28443" spans="19:23">
      <c r="S28443" s="275"/>
      <c r="T28443" s="274"/>
      <c r="W28443" s="276"/>
    </row>
    <row r="28444" spans="19:23">
      <c r="S28444" s="275"/>
      <c r="T28444" s="274"/>
      <c r="W28444" s="276"/>
    </row>
    <row r="28445" spans="19:23">
      <c r="S28445" s="275"/>
      <c r="T28445" s="274"/>
      <c r="W28445" s="276"/>
    </row>
    <row r="28446" spans="19:23">
      <c r="S28446" s="275"/>
      <c r="T28446" s="274"/>
      <c r="W28446" s="276"/>
    </row>
    <row r="28447" spans="19:23">
      <c r="S28447" s="275"/>
      <c r="T28447" s="274"/>
      <c r="W28447" s="276"/>
    </row>
    <row r="28448" spans="19:23">
      <c r="S28448" s="275"/>
      <c r="T28448" s="274"/>
      <c r="W28448" s="276"/>
    </row>
    <row r="28449" spans="19:23">
      <c r="S28449" s="275"/>
      <c r="T28449" s="274"/>
      <c r="W28449" s="276"/>
    </row>
    <row r="28450" spans="19:23">
      <c r="S28450" s="275"/>
      <c r="T28450" s="274"/>
      <c r="W28450" s="276"/>
    </row>
    <row r="28451" spans="19:23">
      <c r="S28451" s="275"/>
      <c r="T28451" s="274"/>
      <c r="W28451" s="276"/>
    </row>
    <row r="28452" spans="19:23">
      <c r="S28452" s="275"/>
      <c r="T28452" s="274"/>
      <c r="W28452" s="276"/>
    </row>
    <row r="28453" spans="19:23">
      <c r="S28453" s="275"/>
      <c r="T28453" s="274"/>
      <c r="W28453" s="276"/>
    </row>
    <row r="28454" spans="19:23">
      <c r="S28454" s="275"/>
      <c r="T28454" s="274"/>
      <c r="W28454" s="276"/>
    </row>
    <row r="28455" spans="19:23">
      <c r="S28455" s="275"/>
      <c r="T28455" s="274"/>
      <c r="W28455" s="276"/>
    </row>
    <row r="28456" spans="19:23">
      <c r="S28456" s="275"/>
      <c r="T28456" s="274"/>
      <c r="W28456" s="276"/>
    </row>
    <row r="28457" spans="19:23">
      <c r="S28457" s="275"/>
      <c r="T28457" s="274"/>
      <c r="W28457" s="276"/>
    </row>
    <row r="28458" spans="19:23">
      <c r="S28458" s="275"/>
      <c r="T28458" s="274"/>
      <c r="W28458" s="276"/>
    </row>
    <row r="28459" spans="19:23">
      <c r="S28459" s="275"/>
      <c r="T28459" s="274"/>
      <c r="W28459" s="276"/>
    </row>
    <row r="28460" spans="19:23">
      <c r="S28460" s="275"/>
      <c r="T28460" s="274"/>
      <c r="W28460" s="276"/>
    </row>
    <row r="28461" spans="19:23">
      <c r="S28461" s="275"/>
      <c r="T28461" s="274"/>
      <c r="W28461" s="276"/>
    </row>
    <row r="28462" spans="19:23">
      <c r="S28462" s="275"/>
      <c r="T28462" s="274"/>
      <c r="W28462" s="276"/>
    </row>
    <row r="28463" spans="19:23">
      <c r="S28463" s="275"/>
      <c r="T28463" s="274"/>
      <c r="W28463" s="276"/>
    </row>
    <row r="28464" spans="19:23">
      <c r="S28464" s="275"/>
      <c r="T28464" s="274"/>
      <c r="W28464" s="276"/>
    </row>
    <row r="28465" spans="19:23">
      <c r="S28465" s="275"/>
      <c r="T28465" s="274"/>
      <c r="W28465" s="276"/>
    </row>
    <row r="28466" spans="19:23">
      <c r="S28466" s="275"/>
      <c r="T28466" s="274"/>
      <c r="W28466" s="276"/>
    </row>
    <row r="28467" spans="19:23">
      <c r="S28467" s="275"/>
      <c r="T28467" s="274"/>
      <c r="W28467" s="276"/>
    </row>
    <row r="28468" spans="19:23">
      <c r="S28468" s="275"/>
      <c r="T28468" s="274"/>
      <c r="W28468" s="276"/>
    </row>
    <row r="28469" spans="19:23">
      <c r="S28469" s="275"/>
      <c r="T28469" s="274"/>
      <c r="W28469" s="276"/>
    </row>
    <row r="28470" spans="19:23">
      <c r="S28470" s="275"/>
      <c r="T28470" s="274"/>
      <c r="W28470" s="276"/>
    </row>
    <row r="28471" spans="19:23">
      <c r="S28471" s="275"/>
      <c r="T28471" s="274"/>
      <c r="W28471" s="276"/>
    </row>
    <row r="28472" spans="19:23">
      <c r="S28472" s="275"/>
      <c r="T28472" s="274"/>
      <c r="W28472" s="276"/>
    </row>
    <row r="28473" spans="19:23">
      <c r="S28473" s="275"/>
      <c r="T28473" s="274"/>
      <c r="W28473" s="276"/>
    </row>
    <row r="28474" spans="19:23">
      <c r="S28474" s="275"/>
      <c r="T28474" s="274"/>
      <c r="W28474" s="276"/>
    </row>
    <row r="28475" spans="19:23">
      <c r="S28475" s="275"/>
      <c r="T28475" s="274"/>
      <c r="W28475" s="276"/>
    </row>
    <row r="28476" spans="19:23">
      <c r="S28476" s="275"/>
      <c r="T28476" s="274"/>
      <c r="W28476" s="276"/>
    </row>
    <row r="28477" spans="19:23">
      <c r="S28477" s="275"/>
      <c r="T28477" s="274"/>
      <c r="W28477" s="276"/>
    </row>
    <row r="28478" spans="19:23">
      <c r="S28478" s="275"/>
      <c r="T28478" s="274"/>
      <c r="W28478" s="276"/>
    </row>
    <row r="28479" spans="19:23">
      <c r="S28479" s="275"/>
      <c r="T28479" s="274"/>
      <c r="W28479" s="276"/>
    </row>
    <row r="28480" spans="19:23">
      <c r="S28480" s="275"/>
      <c r="T28480" s="274"/>
      <c r="W28480" s="276"/>
    </row>
    <row r="28481" spans="19:23">
      <c r="S28481" s="275"/>
      <c r="T28481" s="274"/>
      <c r="W28481" s="276"/>
    </row>
    <row r="28482" spans="19:23">
      <c r="S28482" s="275"/>
      <c r="T28482" s="274"/>
      <c r="W28482" s="276"/>
    </row>
    <row r="28483" spans="19:23">
      <c r="S28483" s="275"/>
      <c r="T28483" s="274"/>
      <c r="W28483" s="276"/>
    </row>
    <row r="28484" spans="19:23">
      <c r="S28484" s="275"/>
      <c r="T28484" s="274"/>
      <c r="W28484" s="276"/>
    </row>
    <row r="28485" spans="19:23">
      <c r="S28485" s="275"/>
      <c r="T28485" s="274"/>
      <c r="W28485" s="276"/>
    </row>
    <row r="28486" spans="19:23">
      <c r="S28486" s="275"/>
      <c r="T28486" s="274"/>
      <c r="W28486" s="276"/>
    </row>
    <row r="28487" spans="19:23">
      <c r="S28487" s="275"/>
      <c r="T28487" s="274"/>
      <c r="W28487" s="276"/>
    </row>
    <row r="28488" spans="19:23">
      <c r="S28488" s="275"/>
      <c r="T28488" s="274"/>
      <c r="W28488" s="276"/>
    </row>
    <row r="28489" spans="19:23">
      <c r="S28489" s="275"/>
      <c r="T28489" s="274"/>
      <c r="W28489" s="276"/>
    </row>
    <row r="28490" spans="19:23">
      <c r="S28490" s="275"/>
      <c r="T28490" s="274"/>
      <c r="W28490" s="276"/>
    </row>
    <row r="28491" spans="19:23">
      <c r="S28491" s="275"/>
      <c r="T28491" s="274"/>
      <c r="W28491" s="276"/>
    </row>
    <row r="28492" spans="19:23">
      <c r="S28492" s="275"/>
      <c r="T28492" s="274"/>
      <c r="W28492" s="276"/>
    </row>
    <row r="28493" spans="19:23">
      <c r="S28493" s="275"/>
      <c r="T28493" s="274"/>
      <c r="W28493" s="276"/>
    </row>
    <row r="28494" spans="19:23">
      <c r="S28494" s="275"/>
      <c r="T28494" s="274"/>
      <c r="W28494" s="276"/>
    </row>
    <row r="28495" spans="19:23">
      <c r="S28495" s="275"/>
      <c r="T28495" s="274"/>
      <c r="W28495" s="276"/>
    </row>
    <row r="28496" spans="19:23">
      <c r="S28496" s="275"/>
      <c r="T28496" s="274"/>
      <c r="W28496" s="276"/>
    </row>
    <row r="28497" spans="19:23">
      <c r="S28497" s="275"/>
      <c r="T28497" s="274"/>
      <c r="W28497" s="276"/>
    </row>
    <row r="28498" spans="19:23">
      <c r="S28498" s="275"/>
      <c r="T28498" s="274"/>
      <c r="W28498" s="276"/>
    </row>
    <row r="28499" spans="19:23">
      <c r="S28499" s="275"/>
      <c r="T28499" s="274"/>
      <c r="W28499" s="276"/>
    </row>
    <row r="28500" spans="19:23">
      <c r="S28500" s="275"/>
      <c r="T28500" s="274"/>
      <c r="W28500" s="276"/>
    </row>
    <row r="28501" spans="19:23">
      <c r="S28501" s="275"/>
      <c r="T28501" s="274"/>
      <c r="W28501" s="276"/>
    </row>
    <row r="28502" spans="19:23">
      <c r="S28502" s="275"/>
      <c r="T28502" s="274"/>
      <c r="W28502" s="276"/>
    </row>
    <row r="28503" spans="19:23">
      <c r="S28503" s="275"/>
      <c r="T28503" s="274"/>
      <c r="W28503" s="276"/>
    </row>
    <row r="28504" spans="19:23">
      <c r="S28504" s="275"/>
      <c r="T28504" s="274"/>
      <c r="W28504" s="276"/>
    </row>
    <row r="28505" spans="19:23">
      <c r="S28505" s="275"/>
      <c r="T28505" s="274"/>
      <c r="W28505" s="276"/>
    </row>
    <row r="28506" spans="19:23">
      <c r="S28506" s="275"/>
      <c r="T28506" s="274"/>
      <c r="W28506" s="276"/>
    </row>
    <row r="28507" spans="19:23">
      <c r="S28507" s="275"/>
      <c r="T28507" s="274"/>
      <c r="W28507" s="276"/>
    </row>
    <row r="28508" spans="19:23">
      <c r="S28508" s="275"/>
      <c r="T28508" s="274"/>
      <c r="W28508" s="276"/>
    </row>
    <row r="28509" spans="19:23">
      <c r="S28509" s="275"/>
      <c r="T28509" s="274"/>
      <c r="W28509" s="276"/>
    </row>
    <row r="28510" spans="19:23">
      <c r="S28510" s="275"/>
      <c r="T28510" s="274"/>
      <c r="W28510" s="276"/>
    </row>
    <row r="28511" spans="19:23">
      <c r="S28511" s="275"/>
      <c r="T28511" s="274"/>
      <c r="W28511" s="276"/>
    </row>
    <row r="28512" spans="19:23">
      <c r="S28512" s="275"/>
      <c r="T28512" s="274"/>
      <c r="W28512" s="276"/>
    </row>
    <row r="28513" spans="19:23">
      <c r="S28513" s="275"/>
      <c r="T28513" s="274"/>
      <c r="W28513" s="276"/>
    </row>
    <row r="28514" spans="19:23">
      <c r="S28514" s="275"/>
      <c r="T28514" s="274"/>
      <c r="W28514" s="276"/>
    </row>
    <row r="28515" spans="19:23">
      <c r="S28515" s="275"/>
      <c r="T28515" s="274"/>
      <c r="W28515" s="276"/>
    </row>
    <row r="28516" spans="19:23">
      <c r="S28516" s="275"/>
      <c r="T28516" s="274"/>
      <c r="W28516" s="276"/>
    </row>
    <row r="28517" spans="19:23">
      <c r="S28517" s="275"/>
      <c r="T28517" s="274"/>
      <c r="W28517" s="276"/>
    </row>
    <row r="28518" spans="19:23">
      <c r="S28518" s="275"/>
      <c r="T28518" s="274"/>
      <c r="W28518" s="276"/>
    </row>
    <row r="28519" spans="19:23">
      <c r="S28519" s="275"/>
      <c r="T28519" s="274"/>
      <c r="W28519" s="276"/>
    </row>
    <row r="28520" spans="19:23">
      <c r="S28520" s="275"/>
      <c r="T28520" s="274"/>
      <c r="W28520" s="276"/>
    </row>
    <row r="28521" spans="19:23">
      <c r="S28521" s="275"/>
      <c r="T28521" s="274"/>
      <c r="W28521" s="276"/>
    </row>
    <row r="28522" spans="19:23">
      <c r="S28522" s="275"/>
      <c r="T28522" s="274"/>
      <c r="W28522" s="276"/>
    </row>
    <row r="28523" spans="19:23">
      <c r="S28523" s="275"/>
      <c r="T28523" s="274"/>
      <c r="W28523" s="276"/>
    </row>
    <row r="28524" spans="19:23">
      <c r="S28524" s="275"/>
      <c r="T28524" s="274"/>
      <c r="W28524" s="276"/>
    </row>
    <row r="28525" spans="19:23">
      <c r="S28525" s="275"/>
      <c r="T28525" s="274"/>
      <c r="W28525" s="276"/>
    </row>
    <row r="28526" spans="19:23">
      <c r="S28526" s="275"/>
      <c r="T28526" s="274"/>
      <c r="W28526" s="276"/>
    </row>
    <row r="28527" spans="19:23">
      <c r="S28527" s="275"/>
      <c r="T28527" s="274"/>
      <c r="W28527" s="276"/>
    </row>
    <row r="28528" spans="19:23">
      <c r="S28528" s="275"/>
      <c r="T28528" s="274"/>
      <c r="W28528" s="276"/>
    </row>
    <row r="28529" spans="19:23">
      <c r="S28529" s="275"/>
      <c r="T28529" s="274"/>
      <c r="W28529" s="276"/>
    </row>
    <row r="28530" spans="19:23">
      <c r="S28530" s="275"/>
      <c r="T28530" s="274"/>
      <c r="W28530" s="276"/>
    </row>
    <row r="28531" spans="19:23">
      <c r="S28531" s="275"/>
      <c r="T28531" s="274"/>
      <c r="W28531" s="276"/>
    </row>
    <row r="28532" spans="19:23">
      <c r="S28532" s="275"/>
      <c r="T28532" s="274"/>
      <c r="W28532" s="276"/>
    </row>
    <row r="28533" spans="19:23">
      <c r="S28533" s="275"/>
      <c r="T28533" s="274"/>
      <c r="W28533" s="276"/>
    </row>
    <row r="28534" spans="19:23">
      <c r="S28534" s="275"/>
      <c r="T28534" s="274"/>
      <c r="W28534" s="276"/>
    </row>
    <row r="28535" spans="19:23">
      <c r="S28535" s="275"/>
      <c r="T28535" s="274"/>
      <c r="W28535" s="276"/>
    </row>
    <row r="28536" spans="19:23">
      <c r="S28536" s="275"/>
      <c r="T28536" s="274"/>
      <c r="W28536" s="276"/>
    </row>
    <row r="28537" spans="19:23">
      <c r="S28537" s="275"/>
      <c r="T28537" s="274"/>
      <c r="W28537" s="276"/>
    </row>
    <row r="28538" spans="19:23">
      <c r="S28538" s="275"/>
      <c r="T28538" s="274"/>
      <c r="W28538" s="276"/>
    </row>
    <row r="28539" spans="19:23">
      <c r="S28539" s="275"/>
      <c r="T28539" s="274"/>
      <c r="W28539" s="276"/>
    </row>
    <row r="28540" spans="19:23">
      <c r="S28540" s="275"/>
      <c r="T28540" s="274"/>
      <c r="W28540" s="276"/>
    </row>
    <row r="28541" spans="19:23">
      <c r="S28541" s="275"/>
      <c r="T28541" s="274"/>
      <c r="W28541" s="276"/>
    </row>
    <row r="28542" spans="19:23">
      <c r="S28542" s="275"/>
      <c r="T28542" s="274"/>
      <c r="W28542" s="276"/>
    </row>
    <row r="28543" spans="19:23">
      <c r="S28543" s="275"/>
      <c r="T28543" s="274"/>
      <c r="W28543" s="276"/>
    </row>
    <row r="28544" spans="19:23">
      <c r="S28544" s="275"/>
      <c r="T28544" s="274"/>
      <c r="W28544" s="276"/>
    </row>
    <row r="28545" spans="19:23">
      <c r="S28545" s="275"/>
      <c r="T28545" s="274"/>
      <c r="W28545" s="276"/>
    </row>
    <row r="28546" spans="19:23">
      <c r="S28546" s="275"/>
      <c r="T28546" s="274"/>
      <c r="W28546" s="276"/>
    </row>
    <row r="28547" spans="19:23">
      <c r="S28547" s="275"/>
      <c r="T28547" s="274"/>
      <c r="W28547" s="276"/>
    </row>
    <row r="28548" spans="19:23">
      <c r="S28548" s="275"/>
      <c r="T28548" s="274"/>
      <c r="W28548" s="276"/>
    </row>
    <row r="28549" spans="19:23">
      <c r="S28549" s="275"/>
      <c r="T28549" s="274"/>
      <c r="W28549" s="276"/>
    </row>
    <row r="28550" spans="19:23">
      <c r="S28550" s="275"/>
      <c r="T28550" s="274"/>
      <c r="W28550" s="276"/>
    </row>
    <row r="28551" spans="19:23">
      <c r="S28551" s="275"/>
      <c r="T28551" s="274"/>
      <c r="W28551" s="276"/>
    </row>
    <row r="28552" spans="19:23">
      <c r="S28552" s="275"/>
      <c r="T28552" s="274"/>
      <c r="W28552" s="276"/>
    </row>
    <row r="28553" spans="19:23">
      <c r="S28553" s="275"/>
      <c r="T28553" s="274"/>
      <c r="W28553" s="276"/>
    </row>
    <row r="28554" spans="19:23">
      <c r="S28554" s="275"/>
      <c r="T28554" s="274"/>
      <c r="W28554" s="276"/>
    </row>
    <row r="28555" spans="19:23">
      <c r="S28555" s="275"/>
      <c r="T28555" s="274"/>
      <c r="W28555" s="276"/>
    </row>
    <row r="28556" spans="19:23">
      <c r="S28556" s="275"/>
      <c r="T28556" s="274"/>
      <c r="W28556" s="276"/>
    </row>
    <row r="28557" spans="19:23">
      <c r="S28557" s="275"/>
      <c r="T28557" s="274"/>
      <c r="W28557" s="276"/>
    </row>
    <row r="28558" spans="19:23">
      <c r="S28558" s="275"/>
      <c r="T28558" s="274"/>
      <c r="W28558" s="276"/>
    </row>
    <row r="28559" spans="19:23">
      <c r="S28559" s="275"/>
      <c r="T28559" s="274"/>
      <c r="W28559" s="276"/>
    </row>
    <row r="28560" spans="19:23">
      <c r="S28560" s="275"/>
      <c r="T28560" s="274"/>
      <c r="W28560" s="276"/>
    </row>
    <row r="28561" spans="19:23">
      <c r="S28561" s="275"/>
      <c r="T28561" s="274"/>
      <c r="W28561" s="276"/>
    </row>
    <row r="28562" spans="19:23">
      <c r="S28562" s="275"/>
      <c r="T28562" s="274"/>
      <c r="W28562" s="276"/>
    </row>
    <row r="28563" spans="19:23">
      <c r="S28563" s="275"/>
      <c r="T28563" s="274"/>
      <c r="W28563" s="276"/>
    </row>
    <row r="28564" spans="19:23">
      <c r="S28564" s="275"/>
      <c r="T28564" s="274"/>
      <c r="W28564" s="276"/>
    </row>
    <row r="28565" spans="19:23">
      <c r="S28565" s="275"/>
      <c r="T28565" s="274"/>
      <c r="W28565" s="276"/>
    </row>
    <row r="28566" spans="19:23">
      <c r="S28566" s="275"/>
      <c r="T28566" s="274"/>
      <c r="W28566" s="276"/>
    </row>
    <row r="28567" spans="19:23">
      <c r="S28567" s="275"/>
      <c r="T28567" s="274"/>
      <c r="W28567" s="276"/>
    </row>
    <row r="28568" spans="19:23">
      <c r="S28568" s="275"/>
      <c r="T28568" s="274"/>
      <c r="W28568" s="276"/>
    </row>
    <row r="28569" spans="19:23">
      <c r="S28569" s="275"/>
      <c r="T28569" s="274"/>
      <c r="W28569" s="276"/>
    </row>
    <row r="28570" spans="19:23">
      <c r="S28570" s="275"/>
      <c r="T28570" s="274"/>
      <c r="W28570" s="276"/>
    </row>
    <row r="28571" spans="19:23">
      <c r="S28571" s="275"/>
      <c r="T28571" s="274"/>
      <c r="W28571" s="276"/>
    </row>
    <row r="28572" spans="19:23">
      <c r="S28572" s="275"/>
      <c r="T28572" s="274"/>
      <c r="W28572" s="276"/>
    </row>
    <row r="28573" spans="19:23">
      <c r="S28573" s="275"/>
      <c r="T28573" s="274"/>
      <c r="W28573" s="276"/>
    </row>
    <row r="28574" spans="19:23">
      <c r="S28574" s="275"/>
      <c r="T28574" s="274"/>
      <c r="W28574" s="276"/>
    </row>
    <row r="28575" spans="19:23">
      <c r="S28575" s="275"/>
      <c r="T28575" s="274"/>
      <c r="W28575" s="276"/>
    </row>
    <row r="28576" spans="19:23">
      <c r="S28576" s="275"/>
      <c r="T28576" s="274"/>
      <c r="W28576" s="276"/>
    </row>
    <row r="28577" spans="19:23">
      <c r="S28577" s="275"/>
      <c r="T28577" s="274"/>
      <c r="W28577" s="276"/>
    </row>
    <row r="28578" spans="19:23">
      <c r="S28578" s="275"/>
      <c r="T28578" s="274"/>
      <c r="W28578" s="276"/>
    </row>
    <row r="28579" spans="19:23">
      <c r="S28579" s="275"/>
      <c r="T28579" s="274"/>
      <c r="W28579" s="276"/>
    </row>
    <row r="28580" spans="19:23">
      <c r="S28580" s="275"/>
      <c r="T28580" s="274"/>
      <c r="W28580" s="276"/>
    </row>
    <row r="28581" spans="19:23">
      <c r="S28581" s="275"/>
      <c r="T28581" s="274"/>
      <c r="W28581" s="276"/>
    </row>
    <row r="28582" spans="19:23">
      <c r="S28582" s="275"/>
      <c r="T28582" s="274"/>
      <c r="W28582" s="276"/>
    </row>
    <row r="28583" spans="19:23">
      <c r="S28583" s="275"/>
      <c r="T28583" s="274"/>
      <c r="W28583" s="276"/>
    </row>
    <row r="28584" spans="19:23">
      <c r="S28584" s="275"/>
      <c r="T28584" s="274"/>
      <c r="W28584" s="276"/>
    </row>
    <row r="28585" spans="19:23">
      <c r="S28585" s="275"/>
      <c r="T28585" s="274"/>
      <c r="W28585" s="276"/>
    </row>
    <row r="28586" spans="19:23">
      <c r="S28586" s="275"/>
      <c r="T28586" s="274"/>
      <c r="W28586" s="276"/>
    </row>
    <row r="28587" spans="19:23">
      <c r="S28587" s="275"/>
      <c r="T28587" s="274"/>
      <c r="W28587" s="276"/>
    </row>
    <row r="28588" spans="19:23">
      <c r="S28588" s="275"/>
      <c r="T28588" s="274"/>
      <c r="W28588" s="276"/>
    </row>
    <row r="28589" spans="19:23">
      <c r="S28589" s="275"/>
      <c r="T28589" s="274"/>
      <c r="W28589" s="276"/>
    </row>
    <row r="28590" spans="19:23">
      <c r="S28590" s="275"/>
      <c r="T28590" s="274"/>
      <c r="W28590" s="276"/>
    </row>
    <row r="28591" spans="19:23">
      <c r="S28591" s="275"/>
      <c r="T28591" s="274"/>
      <c r="W28591" s="276"/>
    </row>
    <row r="28592" spans="19:23">
      <c r="S28592" s="275"/>
      <c r="T28592" s="274"/>
      <c r="W28592" s="276"/>
    </row>
    <row r="28593" spans="19:23">
      <c r="S28593" s="275"/>
      <c r="T28593" s="274"/>
      <c r="W28593" s="276"/>
    </row>
    <row r="28594" spans="19:23">
      <c r="S28594" s="275"/>
      <c r="T28594" s="274"/>
      <c r="W28594" s="276"/>
    </row>
    <row r="28595" spans="19:23">
      <c r="S28595" s="275"/>
      <c r="T28595" s="274"/>
      <c r="W28595" s="276"/>
    </row>
    <row r="28596" spans="19:23">
      <c r="S28596" s="275"/>
      <c r="T28596" s="274"/>
      <c r="W28596" s="276"/>
    </row>
    <row r="28597" spans="19:23">
      <c r="S28597" s="275"/>
      <c r="T28597" s="274"/>
      <c r="W28597" s="276"/>
    </row>
    <row r="28598" spans="19:23">
      <c r="S28598" s="275"/>
      <c r="T28598" s="274"/>
      <c r="W28598" s="276"/>
    </row>
    <row r="28599" spans="19:23">
      <c r="S28599" s="275"/>
      <c r="T28599" s="274"/>
      <c r="W28599" s="276"/>
    </row>
    <row r="28600" spans="19:23">
      <c r="S28600" s="275"/>
      <c r="T28600" s="274"/>
      <c r="W28600" s="276"/>
    </row>
    <row r="28601" spans="19:23">
      <c r="S28601" s="275"/>
      <c r="T28601" s="274"/>
      <c r="W28601" s="276"/>
    </row>
    <row r="28602" spans="19:23">
      <c r="S28602" s="275"/>
      <c r="T28602" s="274"/>
      <c r="W28602" s="276"/>
    </row>
    <row r="28603" spans="19:23">
      <c r="S28603" s="275"/>
      <c r="T28603" s="274"/>
      <c r="W28603" s="276"/>
    </row>
    <row r="28604" spans="19:23">
      <c r="S28604" s="275"/>
      <c r="T28604" s="274"/>
      <c r="W28604" s="276"/>
    </row>
    <row r="28605" spans="19:23">
      <c r="S28605" s="275"/>
      <c r="T28605" s="274"/>
      <c r="W28605" s="276"/>
    </row>
    <row r="28606" spans="19:23">
      <c r="S28606" s="275"/>
      <c r="T28606" s="274"/>
      <c r="W28606" s="276"/>
    </row>
    <row r="28607" spans="19:23">
      <c r="S28607" s="275"/>
      <c r="T28607" s="274"/>
      <c r="W28607" s="276"/>
    </row>
    <row r="28608" spans="19:23">
      <c r="S28608" s="275"/>
      <c r="T28608" s="274"/>
      <c r="W28608" s="276"/>
    </row>
    <row r="28609" spans="19:23">
      <c r="S28609" s="275"/>
      <c r="T28609" s="274"/>
      <c r="W28609" s="276"/>
    </row>
    <row r="28610" spans="19:23">
      <c r="S28610" s="275"/>
      <c r="T28610" s="274"/>
      <c r="W28610" s="276"/>
    </row>
    <row r="28611" spans="19:23">
      <c r="S28611" s="275"/>
      <c r="T28611" s="274"/>
      <c r="W28611" s="276"/>
    </row>
    <row r="28612" spans="19:23">
      <c r="S28612" s="275"/>
      <c r="T28612" s="274"/>
      <c r="W28612" s="276"/>
    </row>
    <row r="28613" spans="19:23">
      <c r="S28613" s="275"/>
      <c r="T28613" s="274"/>
      <c r="W28613" s="276"/>
    </row>
    <row r="28614" spans="19:23">
      <c r="S28614" s="275"/>
      <c r="T28614" s="274"/>
      <c r="W28614" s="276"/>
    </row>
    <row r="28615" spans="19:23">
      <c r="S28615" s="275"/>
      <c r="T28615" s="274"/>
      <c r="W28615" s="276"/>
    </row>
    <row r="28616" spans="19:23">
      <c r="S28616" s="275"/>
      <c r="T28616" s="274"/>
      <c r="W28616" s="276"/>
    </row>
    <row r="28617" spans="19:23">
      <c r="S28617" s="275"/>
      <c r="T28617" s="274"/>
      <c r="W28617" s="276"/>
    </row>
    <row r="28618" spans="19:23">
      <c r="S28618" s="275"/>
      <c r="T28618" s="274"/>
      <c r="W28618" s="276"/>
    </row>
    <row r="28619" spans="19:23">
      <c r="S28619" s="275"/>
      <c r="T28619" s="274"/>
      <c r="W28619" s="276"/>
    </row>
    <row r="28620" spans="19:23">
      <c r="S28620" s="275"/>
      <c r="T28620" s="274"/>
      <c r="W28620" s="276"/>
    </row>
    <row r="28621" spans="19:23">
      <c r="S28621" s="275"/>
      <c r="T28621" s="274"/>
      <c r="W28621" s="276"/>
    </row>
    <row r="28622" spans="19:23">
      <c r="S28622" s="275"/>
      <c r="T28622" s="274"/>
      <c r="W28622" s="276"/>
    </row>
    <row r="28623" spans="19:23">
      <c r="S28623" s="275"/>
      <c r="T28623" s="274"/>
      <c r="W28623" s="276"/>
    </row>
    <row r="28624" spans="19:23">
      <c r="S28624" s="275"/>
      <c r="T28624" s="274"/>
      <c r="W28624" s="276"/>
    </row>
    <row r="28625" spans="19:23">
      <c r="S28625" s="275"/>
      <c r="T28625" s="274"/>
      <c r="W28625" s="276"/>
    </row>
    <row r="28626" spans="19:23">
      <c r="S28626" s="275"/>
      <c r="T28626" s="274"/>
      <c r="W28626" s="276"/>
    </row>
    <row r="28627" spans="19:23">
      <c r="S28627" s="275"/>
      <c r="T28627" s="274"/>
      <c r="W28627" s="276"/>
    </row>
    <row r="28628" spans="19:23">
      <c r="S28628" s="275"/>
      <c r="T28628" s="274"/>
      <c r="W28628" s="276"/>
    </row>
    <row r="28629" spans="19:23">
      <c r="S28629" s="275"/>
      <c r="T28629" s="274"/>
      <c r="W28629" s="276"/>
    </row>
    <row r="28630" spans="19:23">
      <c r="S28630" s="275"/>
      <c r="T28630" s="274"/>
      <c r="W28630" s="276"/>
    </row>
    <row r="28631" spans="19:23">
      <c r="S28631" s="275"/>
      <c r="T28631" s="274"/>
      <c r="W28631" s="276"/>
    </row>
    <row r="28632" spans="19:23">
      <c r="S28632" s="275"/>
      <c r="T28632" s="274"/>
      <c r="W28632" s="276"/>
    </row>
    <row r="28633" spans="19:23">
      <c r="S28633" s="275"/>
      <c r="T28633" s="274"/>
      <c r="W28633" s="276"/>
    </row>
    <row r="28634" spans="19:23">
      <c r="S28634" s="275"/>
      <c r="T28634" s="274"/>
      <c r="W28634" s="276"/>
    </row>
    <row r="28635" spans="19:23">
      <c r="S28635" s="275"/>
      <c r="T28635" s="274"/>
      <c r="W28635" s="276"/>
    </row>
    <row r="28636" spans="19:23">
      <c r="S28636" s="275"/>
      <c r="T28636" s="274"/>
      <c r="W28636" s="276"/>
    </row>
    <row r="28637" spans="19:23">
      <c r="S28637" s="275"/>
      <c r="T28637" s="274"/>
      <c r="W28637" s="276"/>
    </row>
    <row r="28638" spans="19:23">
      <c r="S28638" s="275"/>
      <c r="T28638" s="274"/>
      <c r="W28638" s="276"/>
    </row>
    <row r="28639" spans="19:23">
      <c r="S28639" s="275"/>
      <c r="T28639" s="274"/>
      <c r="W28639" s="276"/>
    </row>
    <row r="28640" spans="19:23">
      <c r="S28640" s="275"/>
      <c r="T28640" s="274"/>
      <c r="W28640" s="276"/>
    </row>
    <row r="28641" spans="19:23">
      <c r="S28641" s="275"/>
      <c r="T28641" s="274"/>
      <c r="W28641" s="276"/>
    </row>
    <row r="28642" spans="19:23">
      <c r="S28642" s="275"/>
      <c r="T28642" s="274"/>
      <c r="W28642" s="276"/>
    </row>
    <row r="28643" spans="19:23">
      <c r="S28643" s="275"/>
      <c r="T28643" s="274"/>
      <c r="W28643" s="276"/>
    </row>
    <row r="28644" spans="19:23">
      <c r="S28644" s="275"/>
      <c r="T28644" s="274"/>
      <c r="W28644" s="276"/>
    </row>
    <row r="28645" spans="19:23">
      <c r="S28645" s="275"/>
      <c r="T28645" s="274"/>
      <c r="W28645" s="276"/>
    </row>
    <row r="28646" spans="19:23">
      <c r="S28646" s="275"/>
      <c r="T28646" s="274"/>
      <c r="W28646" s="276"/>
    </row>
    <row r="28647" spans="19:23">
      <c r="S28647" s="275"/>
      <c r="T28647" s="274"/>
      <c r="W28647" s="276"/>
    </row>
    <row r="28648" spans="19:23">
      <c r="S28648" s="275"/>
      <c r="T28648" s="274"/>
      <c r="W28648" s="276"/>
    </row>
    <row r="28649" spans="19:23">
      <c r="S28649" s="275"/>
      <c r="T28649" s="274"/>
      <c r="W28649" s="276"/>
    </row>
    <row r="28650" spans="19:23">
      <c r="S28650" s="275"/>
      <c r="T28650" s="274"/>
      <c r="W28650" s="276"/>
    </row>
    <row r="28651" spans="19:23">
      <c r="S28651" s="275"/>
      <c r="T28651" s="274"/>
      <c r="W28651" s="276"/>
    </row>
    <row r="28652" spans="19:23">
      <c r="S28652" s="275"/>
      <c r="T28652" s="274"/>
      <c r="W28652" s="276"/>
    </row>
    <row r="28653" spans="19:23">
      <c r="S28653" s="275"/>
      <c r="T28653" s="274"/>
      <c r="W28653" s="276"/>
    </row>
    <row r="28654" spans="19:23">
      <c r="S28654" s="275"/>
      <c r="T28654" s="274"/>
      <c r="W28654" s="276"/>
    </row>
    <row r="28655" spans="19:23">
      <c r="S28655" s="275"/>
      <c r="T28655" s="274"/>
      <c r="W28655" s="276"/>
    </row>
    <row r="28656" spans="19:23">
      <c r="S28656" s="275"/>
      <c r="T28656" s="274"/>
      <c r="W28656" s="276"/>
    </row>
    <row r="28657" spans="19:23">
      <c r="S28657" s="275"/>
      <c r="T28657" s="274"/>
      <c r="W28657" s="276"/>
    </row>
    <row r="28658" spans="19:23">
      <c r="S28658" s="275"/>
      <c r="T28658" s="274"/>
      <c r="W28658" s="276"/>
    </row>
    <row r="28659" spans="19:23">
      <c r="S28659" s="275"/>
      <c r="T28659" s="274"/>
      <c r="W28659" s="276"/>
    </row>
    <row r="28660" spans="19:23">
      <c r="S28660" s="275"/>
      <c r="T28660" s="274"/>
      <c r="W28660" s="276"/>
    </row>
    <row r="28661" spans="19:23">
      <c r="S28661" s="275"/>
      <c r="T28661" s="274"/>
      <c r="W28661" s="276"/>
    </row>
    <row r="28662" spans="19:23">
      <c r="S28662" s="275"/>
      <c r="T28662" s="274"/>
      <c r="W28662" s="276"/>
    </row>
    <row r="28663" spans="19:23">
      <c r="S28663" s="275"/>
      <c r="T28663" s="274"/>
      <c r="W28663" s="276"/>
    </row>
    <row r="28664" spans="19:23">
      <c r="S28664" s="275"/>
      <c r="T28664" s="274"/>
      <c r="W28664" s="276"/>
    </row>
    <row r="28665" spans="19:23">
      <c r="S28665" s="275"/>
      <c r="T28665" s="274"/>
      <c r="W28665" s="276"/>
    </row>
    <row r="28666" spans="19:23">
      <c r="S28666" s="275"/>
      <c r="T28666" s="274"/>
      <c r="W28666" s="276"/>
    </row>
    <row r="28667" spans="19:23">
      <c r="S28667" s="275"/>
      <c r="T28667" s="274"/>
      <c r="W28667" s="276"/>
    </row>
    <row r="28668" spans="19:23">
      <c r="S28668" s="275"/>
      <c r="T28668" s="274"/>
      <c r="W28668" s="276"/>
    </row>
    <row r="28669" spans="19:23">
      <c r="S28669" s="275"/>
      <c r="T28669" s="274"/>
      <c r="W28669" s="276"/>
    </row>
    <row r="28670" spans="19:23">
      <c r="S28670" s="275"/>
      <c r="T28670" s="274"/>
      <c r="W28670" s="276"/>
    </row>
    <row r="28671" spans="19:23">
      <c r="S28671" s="275"/>
      <c r="T28671" s="274"/>
      <c r="W28671" s="276"/>
    </row>
    <row r="28672" spans="19:23">
      <c r="S28672" s="275"/>
      <c r="T28672" s="274"/>
      <c r="W28672" s="276"/>
    </row>
    <row r="28673" spans="19:23">
      <c r="S28673" s="275"/>
      <c r="T28673" s="274"/>
      <c r="W28673" s="276"/>
    </row>
    <row r="28674" spans="19:23">
      <c r="S28674" s="275"/>
      <c r="T28674" s="274"/>
      <c r="W28674" s="276"/>
    </row>
    <row r="28675" spans="19:23">
      <c r="S28675" s="275"/>
      <c r="T28675" s="274"/>
      <c r="W28675" s="276"/>
    </row>
    <row r="28676" spans="19:23">
      <c r="S28676" s="275"/>
      <c r="T28676" s="274"/>
      <c r="W28676" s="276"/>
    </row>
    <row r="28677" spans="19:23">
      <c r="S28677" s="275"/>
      <c r="T28677" s="274"/>
      <c r="W28677" s="276"/>
    </row>
    <row r="28678" spans="19:23">
      <c r="S28678" s="275"/>
      <c r="T28678" s="274"/>
      <c r="W28678" s="276"/>
    </row>
    <row r="28679" spans="19:23">
      <c r="S28679" s="275"/>
      <c r="T28679" s="274"/>
      <c r="W28679" s="276"/>
    </row>
    <row r="28680" spans="19:23">
      <c r="S28680" s="275"/>
      <c r="T28680" s="274"/>
      <c r="W28680" s="276"/>
    </row>
    <row r="28681" spans="19:23">
      <c r="S28681" s="275"/>
      <c r="T28681" s="274"/>
      <c r="W28681" s="276"/>
    </row>
    <row r="28682" spans="19:23">
      <c r="S28682" s="275"/>
      <c r="T28682" s="274"/>
      <c r="W28682" s="276"/>
    </row>
    <row r="28683" spans="19:23">
      <c r="S28683" s="275"/>
      <c r="T28683" s="274"/>
      <c r="W28683" s="276"/>
    </row>
    <row r="28684" spans="19:23">
      <c r="S28684" s="275"/>
      <c r="T28684" s="274"/>
      <c r="W28684" s="276"/>
    </row>
    <row r="28685" spans="19:23">
      <c r="S28685" s="275"/>
      <c r="T28685" s="274"/>
      <c r="W28685" s="276"/>
    </row>
    <row r="28686" spans="19:23">
      <c r="S28686" s="275"/>
      <c r="T28686" s="274"/>
      <c r="W28686" s="276"/>
    </row>
    <row r="28687" spans="19:23">
      <c r="S28687" s="275"/>
      <c r="T28687" s="274"/>
      <c r="W28687" s="276"/>
    </row>
    <row r="28688" spans="19:23">
      <c r="S28688" s="275"/>
      <c r="T28688" s="274"/>
      <c r="W28688" s="276"/>
    </row>
    <row r="28689" spans="19:23">
      <c r="S28689" s="275"/>
      <c r="T28689" s="274"/>
      <c r="W28689" s="276"/>
    </row>
    <row r="28690" spans="19:23">
      <c r="S28690" s="275"/>
      <c r="T28690" s="274"/>
      <c r="W28690" s="276"/>
    </row>
    <row r="28691" spans="19:23">
      <c r="S28691" s="275"/>
      <c r="T28691" s="274"/>
      <c r="W28691" s="276"/>
    </row>
    <row r="28692" spans="19:23">
      <c r="S28692" s="275"/>
      <c r="T28692" s="274"/>
      <c r="W28692" s="276"/>
    </row>
    <row r="28693" spans="19:23">
      <c r="S28693" s="275"/>
      <c r="T28693" s="274"/>
      <c r="W28693" s="276"/>
    </row>
    <row r="28694" spans="19:23">
      <c r="S28694" s="275"/>
      <c r="T28694" s="274"/>
      <c r="W28694" s="276"/>
    </row>
    <row r="28695" spans="19:23">
      <c r="S28695" s="275"/>
      <c r="T28695" s="274"/>
      <c r="W28695" s="276"/>
    </row>
    <row r="28696" spans="19:23">
      <c r="S28696" s="275"/>
      <c r="T28696" s="274"/>
      <c r="W28696" s="276"/>
    </row>
    <row r="28697" spans="19:23">
      <c r="S28697" s="275"/>
      <c r="T28697" s="274"/>
      <c r="W28697" s="276"/>
    </row>
    <row r="28698" spans="19:23">
      <c r="S28698" s="275"/>
      <c r="T28698" s="274"/>
      <c r="W28698" s="276"/>
    </row>
    <row r="28699" spans="19:23">
      <c r="S28699" s="275"/>
      <c r="T28699" s="274"/>
      <c r="W28699" s="276"/>
    </row>
    <row r="28700" spans="19:23">
      <c r="S28700" s="275"/>
      <c r="T28700" s="274"/>
      <c r="W28700" s="276"/>
    </row>
    <row r="28701" spans="19:23">
      <c r="S28701" s="275"/>
      <c r="T28701" s="274"/>
      <c r="W28701" s="276"/>
    </row>
    <row r="28702" spans="19:23">
      <c r="S28702" s="275"/>
      <c r="T28702" s="274"/>
      <c r="W28702" s="276"/>
    </row>
    <row r="28703" spans="19:23">
      <c r="S28703" s="275"/>
      <c r="T28703" s="274"/>
      <c r="W28703" s="276"/>
    </row>
    <row r="28704" spans="19:23">
      <c r="S28704" s="275"/>
      <c r="T28704" s="274"/>
      <c r="W28704" s="276"/>
    </row>
    <row r="28705" spans="19:23">
      <c r="S28705" s="275"/>
      <c r="T28705" s="274"/>
      <c r="W28705" s="276"/>
    </row>
    <row r="28706" spans="19:23">
      <c r="S28706" s="275"/>
      <c r="T28706" s="274"/>
      <c r="W28706" s="276"/>
    </row>
    <row r="28707" spans="19:23">
      <c r="S28707" s="275"/>
      <c r="T28707" s="274"/>
      <c r="W28707" s="276"/>
    </row>
    <row r="28708" spans="19:23">
      <c r="S28708" s="275"/>
      <c r="T28708" s="274"/>
      <c r="W28708" s="276"/>
    </row>
    <row r="28709" spans="19:23">
      <c r="S28709" s="275"/>
      <c r="T28709" s="274"/>
      <c r="W28709" s="276"/>
    </row>
    <row r="28710" spans="19:23">
      <c r="S28710" s="275"/>
      <c r="T28710" s="274"/>
      <c r="W28710" s="276"/>
    </row>
    <row r="28711" spans="19:23">
      <c r="S28711" s="275"/>
      <c r="T28711" s="274"/>
      <c r="W28711" s="276"/>
    </row>
    <row r="28712" spans="19:23">
      <c r="S28712" s="275"/>
      <c r="T28712" s="274"/>
      <c r="W28712" s="276"/>
    </row>
    <row r="28713" spans="19:23">
      <c r="S28713" s="275"/>
      <c r="T28713" s="274"/>
      <c r="W28713" s="276"/>
    </row>
    <row r="28714" spans="19:23">
      <c r="S28714" s="275"/>
      <c r="T28714" s="274"/>
      <c r="W28714" s="276"/>
    </row>
    <row r="28715" spans="19:23">
      <c r="S28715" s="275"/>
      <c r="T28715" s="274"/>
      <c r="W28715" s="276"/>
    </row>
    <row r="28716" spans="19:23">
      <c r="S28716" s="275"/>
      <c r="T28716" s="274"/>
      <c r="W28716" s="276"/>
    </row>
    <row r="28717" spans="19:23">
      <c r="S28717" s="275"/>
      <c r="T28717" s="274"/>
      <c r="W28717" s="276"/>
    </row>
    <row r="28718" spans="19:23">
      <c r="S28718" s="275"/>
      <c r="T28718" s="274"/>
      <c r="W28718" s="276"/>
    </row>
    <row r="28719" spans="19:23">
      <c r="S28719" s="275"/>
      <c r="T28719" s="274"/>
      <c r="W28719" s="276"/>
    </row>
    <row r="28720" spans="19:23">
      <c r="S28720" s="275"/>
      <c r="T28720" s="274"/>
      <c r="W28720" s="276"/>
    </row>
    <row r="28721" spans="19:23">
      <c r="S28721" s="275"/>
      <c r="T28721" s="274"/>
      <c r="W28721" s="276"/>
    </row>
    <row r="28722" spans="19:23">
      <c r="S28722" s="275"/>
      <c r="T28722" s="274"/>
      <c r="W28722" s="276"/>
    </row>
    <row r="28723" spans="19:23">
      <c r="S28723" s="275"/>
      <c r="T28723" s="274"/>
      <c r="W28723" s="276"/>
    </row>
    <row r="28724" spans="19:23">
      <c r="S28724" s="275"/>
      <c r="T28724" s="274"/>
      <c r="W28724" s="276"/>
    </row>
    <row r="28725" spans="19:23">
      <c r="S28725" s="275"/>
      <c r="T28725" s="274"/>
      <c r="W28725" s="276"/>
    </row>
    <row r="28726" spans="19:23">
      <c r="S28726" s="275"/>
      <c r="T28726" s="274"/>
      <c r="W28726" s="276"/>
    </row>
    <row r="28727" spans="19:23">
      <c r="S28727" s="275"/>
      <c r="T28727" s="274"/>
      <c r="W28727" s="276"/>
    </row>
    <row r="28728" spans="19:23">
      <c r="S28728" s="275"/>
      <c r="T28728" s="274"/>
      <c r="W28728" s="276"/>
    </row>
    <row r="28729" spans="19:23">
      <c r="S28729" s="275"/>
      <c r="T28729" s="274"/>
      <c r="W28729" s="276"/>
    </row>
    <row r="28730" spans="19:23">
      <c r="S28730" s="275"/>
      <c r="T28730" s="274"/>
      <c r="W28730" s="276"/>
    </row>
    <row r="28731" spans="19:23">
      <c r="S28731" s="275"/>
      <c r="T28731" s="274"/>
      <c r="W28731" s="276"/>
    </row>
    <row r="28732" spans="19:23">
      <c r="S28732" s="275"/>
      <c r="T28732" s="274"/>
      <c r="W28732" s="276"/>
    </row>
    <row r="28733" spans="19:23">
      <c r="S28733" s="275"/>
      <c r="T28733" s="274"/>
      <c r="W28733" s="276"/>
    </row>
    <row r="28734" spans="19:23">
      <c r="S28734" s="275"/>
      <c r="T28734" s="274"/>
      <c r="W28734" s="276"/>
    </row>
    <row r="28735" spans="19:23">
      <c r="S28735" s="275"/>
      <c r="T28735" s="274"/>
      <c r="W28735" s="276"/>
    </row>
    <row r="28736" spans="19:23">
      <c r="S28736" s="275"/>
      <c r="T28736" s="274"/>
      <c r="W28736" s="276"/>
    </row>
    <row r="28737" spans="19:23">
      <c r="S28737" s="275"/>
      <c r="T28737" s="274"/>
      <c r="W28737" s="276"/>
    </row>
    <row r="28738" spans="19:23">
      <c r="S28738" s="275"/>
      <c r="T28738" s="274"/>
      <c r="W28738" s="276"/>
    </row>
    <row r="28739" spans="19:23">
      <c r="S28739" s="275"/>
      <c r="T28739" s="274"/>
      <c r="W28739" s="276"/>
    </row>
    <row r="28740" spans="19:23">
      <c r="S28740" s="275"/>
      <c r="T28740" s="274"/>
      <c r="W28740" s="276"/>
    </row>
    <row r="28741" spans="19:23">
      <c r="S28741" s="275"/>
      <c r="T28741" s="274"/>
      <c r="W28741" s="276"/>
    </row>
    <row r="28742" spans="19:23">
      <c r="S28742" s="275"/>
      <c r="T28742" s="274"/>
      <c r="W28742" s="276"/>
    </row>
    <row r="28743" spans="19:23">
      <c r="S28743" s="275"/>
      <c r="T28743" s="274"/>
      <c r="W28743" s="276"/>
    </row>
    <row r="28744" spans="19:23">
      <c r="S28744" s="275"/>
      <c r="T28744" s="274"/>
      <c r="W28744" s="276"/>
    </row>
    <row r="28745" spans="19:23">
      <c r="S28745" s="275"/>
      <c r="T28745" s="274"/>
      <c r="W28745" s="276"/>
    </row>
    <row r="28746" spans="19:23">
      <c r="S28746" s="275"/>
      <c r="T28746" s="274"/>
      <c r="W28746" s="276"/>
    </row>
    <row r="28747" spans="19:23">
      <c r="S28747" s="275"/>
      <c r="T28747" s="274"/>
      <c r="W28747" s="276"/>
    </row>
    <row r="28748" spans="19:23">
      <c r="S28748" s="275"/>
      <c r="T28748" s="274"/>
      <c r="W28748" s="276"/>
    </row>
    <row r="28749" spans="19:23">
      <c r="S28749" s="275"/>
      <c r="T28749" s="274"/>
      <c r="W28749" s="276"/>
    </row>
    <row r="28750" spans="19:23">
      <c r="S28750" s="275"/>
      <c r="T28750" s="274"/>
      <c r="W28750" s="276"/>
    </row>
    <row r="28751" spans="19:23">
      <c r="S28751" s="275"/>
      <c r="T28751" s="274"/>
      <c r="W28751" s="276"/>
    </row>
    <row r="28752" spans="19:23">
      <c r="S28752" s="275"/>
      <c r="T28752" s="274"/>
      <c r="W28752" s="276"/>
    </row>
    <row r="28753" spans="19:23">
      <c r="S28753" s="275"/>
      <c r="T28753" s="274"/>
      <c r="W28753" s="276"/>
    </row>
    <row r="28754" spans="19:23">
      <c r="S28754" s="275"/>
      <c r="T28754" s="274"/>
      <c r="W28754" s="276"/>
    </row>
    <row r="28755" spans="19:23">
      <c r="S28755" s="275"/>
      <c r="T28755" s="274"/>
      <c r="W28755" s="276"/>
    </row>
    <row r="28756" spans="19:23">
      <c r="S28756" s="275"/>
      <c r="T28756" s="274"/>
      <c r="W28756" s="276"/>
    </row>
    <row r="28757" spans="19:23">
      <c r="S28757" s="275"/>
      <c r="T28757" s="274"/>
      <c r="W28757" s="276"/>
    </row>
    <row r="28758" spans="19:23">
      <c r="S28758" s="275"/>
      <c r="T28758" s="274"/>
      <c r="W28758" s="276"/>
    </row>
    <row r="28759" spans="19:23">
      <c r="S28759" s="275"/>
      <c r="T28759" s="274"/>
      <c r="W28759" s="276"/>
    </row>
    <row r="28760" spans="19:23">
      <c r="S28760" s="275"/>
      <c r="T28760" s="274"/>
      <c r="W28760" s="276"/>
    </row>
    <row r="28761" spans="19:23">
      <c r="S28761" s="275"/>
      <c r="T28761" s="274"/>
      <c r="W28761" s="276"/>
    </row>
    <row r="28762" spans="19:23">
      <c r="S28762" s="275"/>
      <c r="T28762" s="274"/>
      <c r="W28762" s="276"/>
    </row>
    <row r="28763" spans="19:23">
      <c r="S28763" s="275"/>
      <c r="T28763" s="274"/>
      <c r="W28763" s="276"/>
    </row>
    <row r="28764" spans="19:23">
      <c r="S28764" s="275"/>
      <c r="T28764" s="274"/>
      <c r="W28764" s="276"/>
    </row>
    <row r="28765" spans="19:23">
      <c r="S28765" s="275"/>
      <c r="T28765" s="274"/>
      <c r="W28765" s="276"/>
    </row>
    <row r="28766" spans="19:23">
      <c r="S28766" s="275"/>
      <c r="T28766" s="274"/>
      <c r="W28766" s="276"/>
    </row>
    <row r="28767" spans="19:23">
      <c r="S28767" s="275"/>
      <c r="T28767" s="274"/>
      <c r="W28767" s="276"/>
    </row>
    <row r="28768" spans="19:23">
      <c r="S28768" s="275"/>
      <c r="T28768" s="274"/>
      <c r="W28768" s="276"/>
    </row>
    <row r="28769" spans="19:23">
      <c r="S28769" s="275"/>
      <c r="T28769" s="274"/>
      <c r="W28769" s="276"/>
    </row>
    <row r="28770" spans="19:23">
      <c r="S28770" s="275"/>
      <c r="T28770" s="274"/>
      <c r="W28770" s="276"/>
    </row>
    <row r="28771" spans="19:23">
      <c r="S28771" s="275"/>
      <c r="T28771" s="274"/>
      <c r="W28771" s="276"/>
    </row>
    <row r="28772" spans="19:23">
      <c r="S28772" s="275"/>
      <c r="T28772" s="274"/>
      <c r="W28772" s="276"/>
    </row>
    <row r="28773" spans="19:23">
      <c r="S28773" s="275"/>
      <c r="T28773" s="274"/>
      <c r="W28773" s="276"/>
    </row>
    <row r="28774" spans="19:23">
      <c r="S28774" s="275"/>
      <c r="T28774" s="274"/>
      <c r="W28774" s="276"/>
    </row>
    <row r="28775" spans="19:23">
      <c r="S28775" s="275"/>
      <c r="T28775" s="274"/>
      <c r="W28775" s="276"/>
    </row>
    <row r="28776" spans="19:23">
      <c r="S28776" s="275"/>
      <c r="T28776" s="274"/>
      <c r="W28776" s="276"/>
    </row>
    <row r="28777" spans="19:23">
      <c r="S28777" s="275"/>
      <c r="T28777" s="274"/>
      <c r="W28777" s="276"/>
    </row>
    <row r="28778" spans="19:23">
      <c r="S28778" s="275"/>
      <c r="T28778" s="274"/>
      <c r="W28778" s="276"/>
    </row>
    <row r="28779" spans="19:23">
      <c r="S28779" s="275"/>
      <c r="T28779" s="274"/>
      <c r="W28779" s="276"/>
    </row>
    <row r="28780" spans="19:23">
      <c r="S28780" s="275"/>
      <c r="T28780" s="274"/>
      <c r="W28780" s="276"/>
    </row>
    <row r="28781" spans="19:23">
      <c r="S28781" s="275"/>
      <c r="T28781" s="274"/>
      <c r="W28781" s="276"/>
    </row>
    <row r="28782" spans="19:23">
      <c r="S28782" s="275"/>
      <c r="T28782" s="274"/>
      <c r="W28782" s="276"/>
    </row>
    <row r="28783" spans="19:23">
      <c r="S28783" s="275"/>
      <c r="T28783" s="274"/>
      <c r="W28783" s="276"/>
    </row>
    <row r="28784" spans="19:23">
      <c r="S28784" s="275"/>
      <c r="T28784" s="274"/>
      <c r="W28784" s="276"/>
    </row>
    <row r="28785" spans="19:23">
      <c r="S28785" s="275"/>
      <c r="T28785" s="274"/>
      <c r="W28785" s="276"/>
    </row>
    <row r="28786" spans="19:23">
      <c r="S28786" s="275"/>
      <c r="T28786" s="274"/>
      <c r="W28786" s="276"/>
    </row>
    <row r="28787" spans="19:23">
      <c r="S28787" s="275"/>
      <c r="T28787" s="274"/>
      <c r="W28787" s="276"/>
    </row>
    <row r="28788" spans="19:23">
      <c r="S28788" s="275"/>
      <c r="T28788" s="274"/>
      <c r="W28788" s="276"/>
    </row>
    <row r="28789" spans="19:23">
      <c r="S28789" s="275"/>
      <c r="T28789" s="274"/>
      <c r="W28789" s="276"/>
    </row>
    <row r="28790" spans="19:23">
      <c r="S28790" s="275"/>
      <c r="T28790" s="274"/>
      <c r="W28790" s="276"/>
    </row>
    <row r="28791" spans="19:23">
      <c r="S28791" s="275"/>
      <c r="T28791" s="274"/>
      <c r="W28791" s="276"/>
    </row>
    <row r="28792" spans="19:23">
      <c r="S28792" s="275"/>
      <c r="T28792" s="274"/>
      <c r="W28792" s="276"/>
    </row>
    <row r="28793" spans="19:23">
      <c r="S28793" s="275"/>
      <c r="T28793" s="274"/>
      <c r="W28793" s="276"/>
    </row>
    <row r="28794" spans="19:23">
      <c r="S28794" s="275"/>
      <c r="T28794" s="274"/>
      <c r="W28794" s="276"/>
    </row>
    <row r="28795" spans="19:23">
      <c r="S28795" s="275"/>
      <c r="T28795" s="274"/>
      <c r="W28795" s="276"/>
    </row>
    <row r="28796" spans="19:23">
      <c r="S28796" s="275"/>
      <c r="T28796" s="274"/>
      <c r="W28796" s="276"/>
    </row>
    <row r="28797" spans="19:23">
      <c r="S28797" s="275"/>
      <c r="T28797" s="274"/>
      <c r="W28797" s="276"/>
    </row>
    <row r="28798" spans="19:23">
      <c r="S28798" s="275"/>
      <c r="T28798" s="274"/>
      <c r="W28798" s="276"/>
    </row>
    <row r="28799" spans="19:23">
      <c r="S28799" s="275"/>
      <c r="T28799" s="274"/>
      <c r="W28799" s="276"/>
    </row>
    <row r="28800" spans="19:23">
      <c r="S28800" s="275"/>
      <c r="T28800" s="274"/>
      <c r="W28800" s="276"/>
    </row>
    <row r="28801" spans="19:23">
      <c r="S28801" s="275"/>
      <c r="T28801" s="274"/>
      <c r="W28801" s="276"/>
    </row>
    <row r="28802" spans="19:23">
      <c r="S28802" s="275"/>
      <c r="T28802" s="274"/>
      <c r="W28802" s="276"/>
    </row>
    <row r="28803" spans="19:23">
      <c r="S28803" s="275"/>
      <c r="T28803" s="274"/>
      <c r="W28803" s="276"/>
    </row>
    <row r="28804" spans="19:23">
      <c r="S28804" s="275"/>
      <c r="T28804" s="274"/>
      <c r="W28804" s="276"/>
    </row>
    <row r="28805" spans="19:23">
      <c r="S28805" s="275"/>
      <c r="T28805" s="274"/>
      <c r="W28805" s="276"/>
    </row>
    <row r="28806" spans="19:23">
      <c r="S28806" s="275"/>
      <c r="T28806" s="274"/>
      <c r="W28806" s="276"/>
    </row>
    <row r="28807" spans="19:23">
      <c r="S28807" s="275"/>
      <c r="T28807" s="274"/>
      <c r="W28807" s="276"/>
    </row>
    <row r="28808" spans="19:23">
      <c r="S28808" s="275"/>
      <c r="T28808" s="274"/>
      <c r="W28808" s="276"/>
    </row>
    <row r="28809" spans="19:23">
      <c r="S28809" s="275"/>
      <c r="T28809" s="274"/>
      <c r="W28809" s="276"/>
    </row>
    <row r="28810" spans="19:23">
      <c r="S28810" s="275"/>
      <c r="T28810" s="274"/>
      <c r="W28810" s="276"/>
    </row>
    <row r="28811" spans="19:23">
      <c r="S28811" s="275"/>
      <c r="T28811" s="274"/>
      <c r="W28811" s="276"/>
    </row>
    <row r="28812" spans="19:23">
      <c r="S28812" s="275"/>
      <c r="T28812" s="274"/>
      <c r="W28812" s="276"/>
    </row>
    <row r="28813" spans="19:23">
      <c r="S28813" s="275"/>
      <c r="T28813" s="274"/>
      <c r="W28813" s="276"/>
    </row>
    <row r="28814" spans="19:23">
      <c r="S28814" s="275"/>
      <c r="T28814" s="274"/>
      <c r="W28814" s="276"/>
    </row>
    <row r="28815" spans="19:23">
      <c r="S28815" s="275"/>
      <c r="T28815" s="274"/>
      <c r="W28815" s="276"/>
    </row>
    <row r="28816" spans="19:23">
      <c r="S28816" s="275"/>
      <c r="T28816" s="274"/>
      <c r="W28816" s="276"/>
    </row>
    <row r="28817" spans="19:23">
      <c r="S28817" s="275"/>
      <c r="T28817" s="274"/>
      <c r="W28817" s="276"/>
    </row>
    <row r="28818" spans="19:23">
      <c r="S28818" s="275"/>
      <c r="T28818" s="274"/>
      <c r="W28818" s="276"/>
    </row>
    <row r="28819" spans="19:23">
      <c r="S28819" s="275"/>
      <c r="T28819" s="274"/>
      <c r="W28819" s="276"/>
    </row>
    <row r="28820" spans="19:23">
      <c r="S28820" s="275"/>
      <c r="T28820" s="274"/>
      <c r="W28820" s="276"/>
    </row>
    <row r="28821" spans="19:23">
      <c r="S28821" s="275"/>
      <c r="T28821" s="274"/>
      <c r="W28821" s="276"/>
    </row>
    <row r="28822" spans="19:23">
      <c r="S28822" s="275"/>
      <c r="T28822" s="274"/>
      <c r="W28822" s="276"/>
    </row>
    <row r="28823" spans="19:23">
      <c r="S28823" s="275"/>
      <c r="T28823" s="274"/>
      <c r="W28823" s="276"/>
    </row>
    <row r="28824" spans="19:23">
      <c r="S28824" s="275"/>
      <c r="T28824" s="274"/>
      <c r="W28824" s="276"/>
    </row>
    <row r="28825" spans="19:23">
      <c r="S28825" s="275"/>
      <c r="T28825" s="274"/>
      <c r="W28825" s="276"/>
    </row>
    <row r="28826" spans="19:23">
      <c r="S28826" s="275"/>
      <c r="T28826" s="274"/>
      <c r="W28826" s="276"/>
    </row>
    <row r="28827" spans="19:23">
      <c r="S28827" s="275"/>
      <c r="T28827" s="274"/>
      <c r="W28827" s="276"/>
    </row>
    <row r="28828" spans="19:23">
      <c r="S28828" s="275"/>
      <c r="T28828" s="274"/>
      <c r="W28828" s="276"/>
    </row>
    <row r="28829" spans="19:23">
      <c r="S28829" s="275"/>
      <c r="T28829" s="274"/>
      <c r="W28829" s="276"/>
    </row>
    <row r="28830" spans="19:23">
      <c r="S28830" s="275"/>
      <c r="T28830" s="274"/>
      <c r="W28830" s="276"/>
    </row>
    <row r="28831" spans="19:23">
      <c r="S28831" s="275"/>
      <c r="T28831" s="274"/>
      <c r="W28831" s="276"/>
    </row>
    <row r="28832" spans="19:23">
      <c r="S28832" s="275"/>
      <c r="T28832" s="274"/>
      <c r="W28832" s="276"/>
    </row>
    <row r="28833" spans="19:23">
      <c r="S28833" s="275"/>
      <c r="T28833" s="274"/>
      <c r="W28833" s="276"/>
    </row>
    <row r="28834" spans="19:23">
      <c r="S28834" s="275"/>
      <c r="T28834" s="274"/>
      <c r="W28834" s="276"/>
    </row>
    <row r="28835" spans="19:23">
      <c r="S28835" s="275"/>
      <c r="T28835" s="274"/>
      <c r="W28835" s="276"/>
    </row>
    <row r="28836" spans="19:23">
      <c r="S28836" s="275"/>
      <c r="T28836" s="274"/>
      <c r="W28836" s="276"/>
    </row>
    <row r="28837" spans="19:23">
      <c r="S28837" s="275"/>
      <c r="T28837" s="274"/>
      <c r="W28837" s="276"/>
    </row>
    <row r="28838" spans="19:23">
      <c r="S28838" s="275"/>
      <c r="T28838" s="274"/>
      <c r="W28838" s="276"/>
    </row>
    <row r="28839" spans="19:23">
      <c r="S28839" s="275"/>
      <c r="T28839" s="274"/>
      <c r="W28839" s="276"/>
    </row>
    <row r="28840" spans="19:23">
      <c r="S28840" s="275"/>
      <c r="T28840" s="274"/>
      <c r="W28840" s="276"/>
    </row>
    <row r="28841" spans="19:23">
      <c r="S28841" s="275"/>
      <c r="T28841" s="274"/>
      <c r="W28841" s="276"/>
    </row>
    <row r="28842" spans="19:23">
      <c r="S28842" s="275"/>
      <c r="T28842" s="274"/>
      <c r="W28842" s="276"/>
    </row>
    <row r="28843" spans="19:23">
      <c r="S28843" s="275"/>
      <c r="T28843" s="274"/>
      <c r="W28843" s="276"/>
    </row>
    <row r="28844" spans="19:23">
      <c r="S28844" s="275"/>
      <c r="T28844" s="274"/>
      <c r="W28844" s="276"/>
    </row>
    <row r="28845" spans="19:23">
      <c r="S28845" s="275"/>
      <c r="T28845" s="274"/>
      <c r="W28845" s="276"/>
    </row>
    <row r="28846" spans="19:23">
      <c r="S28846" s="275"/>
      <c r="T28846" s="274"/>
      <c r="W28846" s="276"/>
    </row>
    <row r="28847" spans="19:23">
      <c r="S28847" s="275"/>
      <c r="T28847" s="274"/>
      <c r="W28847" s="276"/>
    </row>
    <row r="28848" spans="19:23">
      <c r="S28848" s="275"/>
      <c r="T28848" s="274"/>
      <c r="W28848" s="276"/>
    </row>
    <row r="28849" spans="19:23">
      <c r="S28849" s="275"/>
      <c r="T28849" s="274"/>
      <c r="W28849" s="276"/>
    </row>
    <row r="28850" spans="19:23">
      <c r="S28850" s="275"/>
      <c r="T28850" s="274"/>
      <c r="W28850" s="276"/>
    </row>
    <row r="28851" spans="19:23">
      <c r="S28851" s="275"/>
      <c r="T28851" s="274"/>
      <c r="W28851" s="276"/>
    </row>
    <row r="28852" spans="19:23">
      <c r="S28852" s="275"/>
      <c r="T28852" s="274"/>
      <c r="W28852" s="276"/>
    </row>
    <row r="28853" spans="19:23">
      <c r="S28853" s="275"/>
      <c r="T28853" s="274"/>
      <c r="W28853" s="276"/>
    </row>
    <row r="28854" spans="19:23">
      <c r="S28854" s="275"/>
      <c r="T28854" s="274"/>
      <c r="W28854" s="276"/>
    </row>
    <row r="28855" spans="19:23">
      <c r="S28855" s="275"/>
      <c r="T28855" s="274"/>
      <c r="W28855" s="276"/>
    </row>
    <row r="28856" spans="19:23">
      <c r="S28856" s="275"/>
      <c r="T28856" s="274"/>
      <c r="W28856" s="276"/>
    </row>
    <row r="28857" spans="19:23">
      <c r="S28857" s="275"/>
      <c r="T28857" s="274"/>
      <c r="W28857" s="276"/>
    </row>
    <row r="28858" spans="19:23">
      <c r="S28858" s="275"/>
      <c r="T28858" s="274"/>
      <c r="W28858" s="276"/>
    </row>
    <row r="28859" spans="19:23">
      <c r="S28859" s="275"/>
      <c r="T28859" s="274"/>
      <c r="W28859" s="276"/>
    </row>
    <row r="28860" spans="19:23">
      <c r="S28860" s="275"/>
      <c r="T28860" s="274"/>
      <c r="W28860" s="276"/>
    </row>
    <row r="28861" spans="19:23">
      <c r="S28861" s="275"/>
      <c r="T28861" s="274"/>
      <c r="W28861" s="276"/>
    </row>
    <row r="28862" spans="19:23">
      <c r="S28862" s="275"/>
      <c r="T28862" s="274"/>
      <c r="W28862" s="276"/>
    </row>
    <row r="28863" spans="19:23">
      <c r="S28863" s="275"/>
      <c r="T28863" s="274"/>
      <c r="W28863" s="276"/>
    </row>
    <row r="28864" spans="19:23">
      <c r="S28864" s="275"/>
      <c r="T28864" s="274"/>
      <c r="W28864" s="276"/>
    </row>
    <row r="28865" spans="19:23">
      <c r="S28865" s="275"/>
      <c r="T28865" s="274"/>
      <c r="W28865" s="276"/>
    </row>
    <row r="28866" spans="19:23">
      <c r="S28866" s="275"/>
      <c r="T28866" s="274"/>
      <c r="W28866" s="276"/>
    </row>
    <row r="28867" spans="19:23">
      <c r="S28867" s="275"/>
      <c r="T28867" s="274"/>
      <c r="W28867" s="276"/>
    </row>
    <row r="28868" spans="19:23">
      <c r="S28868" s="275"/>
      <c r="T28868" s="274"/>
      <c r="W28868" s="276"/>
    </row>
    <row r="28869" spans="19:23">
      <c r="S28869" s="275"/>
      <c r="T28869" s="274"/>
      <c r="W28869" s="276"/>
    </row>
    <row r="28870" spans="19:23">
      <c r="S28870" s="275"/>
      <c r="T28870" s="274"/>
      <c r="W28870" s="276"/>
    </row>
    <row r="28871" spans="19:23">
      <c r="S28871" s="275"/>
      <c r="T28871" s="274"/>
      <c r="W28871" s="276"/>
    </row>
    <row r="28872" spans="19:23">
      <c r="S28872" s="275"/>
      <c r="T28872" s="274"/>
      <c r="W28872" s="276"/>
    </row>
    <row r="28873" spans="19:23">
      <c r="S28873" s="275"/>
      <c r="T28873" s="274"/>
      <c r="W28873" s="276"/>
    </row>
    <row r="28874" spans="19:23">
      <c r="S28874" s="275"/>
      <c r="T28874" s="274"/>
      <c r="W28874" s="276"/>
    </row>
    <row r="28875" spans="19:23">
      <c r="S28875" s="275"/>
      <c r="T28875" s="274"/>
      <c r="W28875" s="276"/>
    </row>
    <row r="28876" spans="19:23">
      <c r="S28876" s="275"/>
      <c r="T28876" s="274"/>
      <c r="W28876" s="276"/>
    </row>
    <row r="28877" spans="19:23">
      <c r="S28877" s="275"/>
      <c r="T28877" s="274"/>
      <c r="W28877" s="276"/>
    </row>
    <row r="28878" spans="19:23">
      <c r="S28878" s="275"/>
      <c r="T28878" s="274"/>
      <c r="W28878" s="276"/>
    </row>
    <row r="28879" spans="19:23">
      <c r="S28879" s="275"/>
      <c r="T28879" s="274"/>
      <c r="W28879" s="276"/>
    </row>
    <row r="28880" spans="19:23">
      <c r="S28880" s="275"/>
      <c r="T28880" s="274"/>
      <c r="W28880" s="276"/>
    </row>
    <row r="28881" spans="19:23">
      <c r="S28881" s="275"/>
      <c r="T28881" s="274"/>
      <c r="W28881" s="276"/>
    </row>
    <row r="28882" spans="19:23">
      <c r="S28882" s="275"/>
      <c r="T28882" s="274"/>
      <c r="W28882" s="276"/>
    </row>
    <row r="28883" spans="19:23">
      <c r="S28883" s="275"/>
      <c r="T28883" s="274"/>
      <c r="W28883" s="276"/>
    </row>
    <row r="28884" spans="19:23">
      <c r="S28884" s="275"/>
      <c r="T28884" s="274"/>
      <c r="W28884" s="276"/>
    </row>
    <row r="28885" spans="19:23">
      <c r="S28885" s="275"/>
      <c r="T28885" s="274"/>
      <c r="W28885" s="276"/>
    </row>
    <row r="28886" spans="19:23">
      <c r="S28886" s="275"/>
      <c r="T28886" s="274"/>
      <c r="W28886" s="276"/>
    </row>
    <row r="28887" spans="19:23">
      <c r="S28887" s="275"/>
      <c r="T28887" s="274"/>
      <c r="W28887" s="276"/>
    </row>
    <row r="28888" spans="19:23">
      <c r="S28888" s="275"/>
      <c r="T28888" s="274"/>
      <c r="W28888" s="276"/>
    </row>
    <row r="28889" spans="19:23">
      <c r="S28889" s="275"/>
      <c r="T28889" s="274"/>
      <c r="W28889" s="276"/>
    </row>
    <row r="28890" spans="19:23">
      <c r="S28890" s="275"/>
      <c r="T28890" s="274"/>
      <c r="W28890" s="276"/>
    </row>
    <row r="28891" spans="19:23">
      <c r="S28891" s="275"/>
      <c r="T28891" s="274"/>
      <c r="W28891" s="276"/>
    </row>
    <row r="28892" spans="19:23">
      <c r="S28892" s="275"/>
      <c r="T28892" s="274"/>
      <c r="W28892" s="276"/>
    </row>
    <row r="28893" spans="19:23">
      <c r="S28893" s="275"/>
      <c r="T28893" s="274"/>
      <c r="W28893" s="276"/>
    </row>
    <row r="28894" spans="19:23">
      <c r="S28894" s="275"/>
      <c r="T28894" s="274"/>
      <c r="W28894" s="276"/>
    </row>
    <row r="28895" spans="19:23">
      <c r="S28895" s="275"/>
      <c r="T28895" s="274"/>
      <c r="W28895" s="276"/>
    </row>
    <row r="28896" spans="19:23">
      <c r="S28896" s="275"/>
      <c r="T28896" s="274"/>
      <c r="W28896" s="276"/>
    </row>
    <row r="28897" spans="19:23">
      <c r="S28897" s="275"/>
      <c r="T28897" s="274"/>
      <c r="W28897" s="276"/>
    </row>
    <row r="28898" spans="19:23">
      <c r="S28898" s="275"/>
      <c r="T28898" s="274"/>
      <c r="W28898" s="276"/>
    </row>
    <row r="28899" spans="19:23">
      <c r="S28899" s="275"/>
      <c r="T28899" s="274"/>
      <c r="W28899" s="276"/>
    </row>
    <row r="28900" spans="19:23">
      <c r="S28900" s="275"/>
      <c r="T28900" s="274"/>
      <c r="W28900" s="276"/>
    </row>
    <row r="28901" spans="19:23">
      <c r="S28901" s="275"/>
      <c r="T28901" s="274"/>
      <c r="W28901" s="276"/>
    </row>
    <row r="28902" spans="19:23">
      <c r="S28902" s="275"/>
      <c r="T28902" s="274"/>
      <c r="W28902" s="276"/>
    </row>
    <row r="28903" spans="19:23">
      <c r="S28903" s="275"/>
      <c r="T28903" s="274"/>
      <c r="W28903" s="276"/>
    </row>
    <row r="28904" spans="19:23">
      <c r="S28904" s="275"/>
      <c r="T28904" s="274"/>
      <c r="W28904" s="276"/>
    </row>
    <row r="28905" spans="19:23">
      <c r="S28905" s="275"/>
      <c r="T28905" s="274"/>
      <c r="W28905" s="276"/>
    </row>
    <row r="28906" spans="19:23">
      <c r="S28906" s="275"/>
      <c r="T28906" s="274"/>
      <c r="W28906" s="276"/>
    </row>
    <row r="28907" spans="19:23">
      <c r="S28907" s="275"/>
      <c r="T28907" s="274"/>
      <c r="W28907" s="276"/>
    </row>
    <row r="28908" spans="19:23">
      <c r="S28908" s="275"/>
      <c r="T28908" s="274"/>
      <c r="W28908" s="276"/>
    </row>
    <row r="28909" spans="19:23">
      <c r="S28909" s="275"/>
      <c r="T28909" s="274"/>
      <c r="W28909" s="276"/>
    </row>
    <row r="28910" spans="19:23">
      <c r="S28910" s="275"/>
      <c r="T28910" s="274"/>
      <c r="W28910" s="276"/>
    </row>
    <row r="28911" spans="19:23">
      <c r="S28911" s="275"/>
      <c r="T28911" s="274"/>
      <c r="W28911" s="276"/>
    </row>
    <row r="28912" spans="19:23">
      <c r="S28912" s="275"/>
      <c r="T28912" s="274"/>
      <c r="W28912" s="276"/>
    </row>
    <row r="28913" spans="19:23">
      <c r="S28913" s="275"/>
      <c r="T28913" s="274"/>
      <c r="W28913" s="276"/>
    </row>
    <row r="28914" spans="19:23">
      <c r="S28914" s="275"/>
      <c r="T28914" s="274"/>
      <c r="W28914" s="276"/>
    </row>
    <row r="28915" spans="19:23">
      <c r="S28915" s="275"/>
      <c r="T28915" s="274"/>
      <c r="W28915" s="276"/>
    </row>
    <row r="28916" spans="19:23">
      <c r="S28916" s="275"/>
      <c r="T28916" s="274"/>
      <c r="W28916" s="276"/>
    </row>
    <row r="28917" spans="19:23">
      <c r="S28917" s="275"/>
      <c r="T28917" s="274"/>
      <c r="W28917" s="276"/>
    </row>
    <row r="28918" spans="19:23">
      <c r="S28918" s="275"/>
      <c r="T28918" s="274"/>
      <c r="W28918" s="276"/>
    </row>
    <row r="28919" spans="19:23">
      <c r="S28919" s="275"/>
      <c r="T28919" s="274"/>
      <c r="W28919" s="276"/>
    </row>
    <row r="28920" spans="19:23">
      <c r="S28920" s="275"/>
      <c r="T28920" s="274"/>
      <c r="W28920" s="276"/>
    </row>
    <row r="28921" spans="19:23">
      <c r="S28921" s="275"/>
      <c r="T28921" s="274"/>
      <c r="W28921" s="276"/>
    </row>
    <row r="28922" spans="19:23">
      <c r="S28922" s="275"/>
      <c r="T28922" s="274"/>
      <c r="W28922" s="276"/>
    </row>
    <row r="28923" spans="19:23">
      <c r="S28923" s="275"/>
      <c r="T28923" s="274"/>
      <c r="W28923" s="276"/>
    </row>
    <row r="28924" spans="19:23">
      <c r="S28924" s="275"/>
      <c r="T28924" s="274"/>
      <c r="W28924" s="276"/>
    </row>
    <row r="28925" spans="19:23">
      <c r="S28925" s="275"/>
      <c r="T28925" s="274"/>
      <c r="W28925" s="276"/>
    </row>
    <row r="28926" spans="19:23">
      <c r="S28926" s="275"/>
      <c r="T28926" s="274"/>
      <c r="W28926" s="276"/>
    </row>
    <row r="28927" spans="19:23">
      <c r="S28927" s="275"/>
      <c r="T28927" s="274"/>
      <c r="W28927" s="276"/>
    </row>
    <row r="28928" spans="19:23">
      <c r="S28928" s="275"/>
      <c r="T28928" s="274"/>
      <c r="W28928" s="276"/>
    </row>
    <row r="28929" spans="19:23">
      <c r="S28929" s="275"/>
      <c r="T28929" s="274"/>
      <c r="W28929" s="276"/>
    </row>
    <row r="28930" spans="19:23">
      <c r="S28930" s="275"/>
      <c r="T28930" s="274"/>
      <c r="W28930" s="276"/>
    </row>
    <row r="28931" spans="19:23">
      <c r="S28931" s="275"/>
      <c r="T28931" s="274"/>
      <c r="W28931" s="276"/>
    </row>
    <row r="28932" spans="19:23">
      <c r="S28932" s="275"/>
      <c r="T28932" s="274"/>
      <c r="W28932" s="276"/>
    </row>
    <row r="28933" spans="19:23">
      <c r="S28933" s="275"/>
      <c r="T28933" s="274"/>
      <c r="W28933" s="276"/>
    </row>
    <row r="28934" spans="19:23">
      <c r="S28934" s="275"/>
      <c r="T28934" s="274"/>
      <c r="W28934" s="276"/>
    </row>
    <row r="28935" spans="19:23">
      <c r="S28935" s="275"/>
      <c r="T28935" s="274"/>
      <c r="W28935" s="276"/>
    </row>
    <row r="28936" spans="19:23">
      <c r="S28936" s="275"/>
      <c r="T28936" s="274"/>
      <c r="W28936" s="276"/>
    </row>
    <row r="28937" spans="19:23">
      <c r="S28937" s="275"/>
      <c r="T28937" s="274"/>
      <c r="W28937" s="276"/>
    </row>
    <row r="28938" spans="19:23">
      <c r="S28938" s="275"/>
      <c r="T28938" s="274"/>
      <c r="W28938" s="276"/>
    </row>
    <row r="28939" spans="19:23">
      <c r="S28939" s="275"/>
      <c r="T28939" s="274"/>
      <c r="W28939" s="276"/>
    </row>
    <row r="28940" spans="19:23">
      <c r="S28940" s="275"/>
      <c r="T28940" s="274"/>
      <c r="W28940" s="276"/>
    </row>
    <row r="28941" spans="19:23">
      <c r="S28941" s="275"/>
      <c r="T28941" s="274"/>
      <c r="W28941" s="276"/>
    </row>
    <row r="28942" spans="19:23">
      <c r="S28942" s="275"/>
      <c r="T28942" s="274"/>
      <c r="W28942" s="276"/>
    </row>
    <row r="28943" spans="19:23">
      <c r="S28943" s="275"/>
      <c r="T28943" s="274"/>
      <c r="W28943" s="276"/>
    </row>
    <row r="28944" spans="19:23">
      <c r="S28944" s="275"/>
      <c r="T28944" s="274"/>
      <c r="W28944" s="276"/>
    </row>
    <row r="28945" spans="19:23">
      <c r="S28945" s="275"/>
      <c r="T28945" s="274"/>
      <c r="W28945" s="276"/>
    </row>
    <row r="28946" spans="19:23">
      <c r="S28946" s="275"/>
      <c r="T28946" s="274"/>
      <c r="W28946" s="276"/>
    </row>
    <row r="28947" spans="19:23">
      <c r="S28947" s="275"/>
      <c r="T28947" s="274"/>
      <c r="W28947" s="276"/>
    </row>
    <row r="28948" spans="19:23">
      <c r="S28948" s="275"/>
      <c r="T28948" s="274"/>
      <c r="W28948" s="276"/>
    </row>
    <row r="28949" spans="19:23">
      <c r="S28949" s="275"/>
      <c r="T28949" s="274"/>
      <c r="W28949" s="276"/>
    </row>
    <row r="28950" spans="19:23">
      <c r="S28950" s="275"/>
      <c r="T28950" s="274"/>
      <c r="W28950" s="276"/>
    </row>
    <row r="28951" spans="19:23">
      <c r="S28951" s="275"/>
      <c r="T28951" s="274"/>
      <c r="W28951" s="276"/>
    </row>
    <row r="28952" spans="19:23">
      <c r="S28952" s="275"/>
      <c r="T28952" s="274"/>
      <c r="W28952" s="276"/>
    </row>
    <row r="28953" spans="19:23">
      <c r="S28953" s="275"/>
      <c r="T28953" s="274"/>
      <c r="W28953" s="276"/>
    </row>
    <row r="28954" spans="19:23">
      <c r="S28954" s="275"/>
      <c r="T28954" s="274"/>
      <c r="W28954" s="276"/>
    </row>
    <row r="28955" spans="19:23">
      <c r="S28955" s="275"/>
      <c r="T28955" s="274"/>
      <c r="W28955" s="276"/>
    </row>
    <row r="28956" spans="19:23">
      <c r="S28956" s="275"/>
      <c r="T28956" s="274"/>
      <c r="W28956" s="276"/>
    </row>
    <row r="28957" spans="19:23">
      <c r="S28957" s="275"/>
      <c r="T28957" s="274"/>
      <c r="W28957" s="276"/>
    </row>
    <row r="28958" spans="19:23">
      <c r="S28958" s="275"/>
      <c r="T28958" s="274"/>
      <c r="W28958" s="276"/>
    </row>
    <row r="28959" spans="19:23">
      <c r="S28959" s="275"/>
      <c r="T28959" s="274"/>
      <c r="W28959" s="276"/>
    </row>
    <row r="28960" spans="19:23">
      <c r="S28960" s="275"/>
      <c r="T28960" s="274"/>
      <c r="W28960" s="276"/>
    </row>
    <row r="28961" spans="19:23">
      <c r="S28961" s="275"/>
      <c r="T28961" s="274"/>
      <c r="W28961" s="276"/>
    </row>
    <row r="28962" spans="19:23">
      <c r="S28962" s="275"/>
      <c r="T28962" s="274"/>
      <c r="W28962" s="276"/>
    </row>
    <row r="28963" spans="19:23">
      <c r="S28963" s="275"/>
      <c r="T28963" s="274"/>
      <c r="W28963" s="276"/>
    </row>
    <row r="28964" spans="19:23">
      <c r="S28964" s="275"/>
      <c r="T28964" s="274"/>
      <c r="W28964" s="276"/>
    </row>
    <row r="28965" spans="19:23">
      <c r="S28965" s="275"/>
      <c r="T28965" s="274"/>
      <c r="W28965" s="276"/>
    </row>
    <row r="28966" spans="19:23">
      <c r="S28966" s="275"/>
      <c r="T28966" s="274"/>
      <c r="W28966" s="276"/>
    </row>
    <row r="28967" spans="19:23">
      <c r="S28967" s="275"/>
      <c r="T28967" s="274"/>
      <c r="W28967" s="276"/>
    </row>
    <row r="28968" spans="19:23">
      <c r="S28968" s="275"/>
      <c r="T28968" s="274"/>
      <c r="W28968" s="276"/>
    </row>
    <row r="28969" spans="19:23">
      <c r="S28969" s="275"/>
      <c r="T28969" s="274"/>
      <c r="W28969" s="276"/>
    </row>
    <row r="28970" spans="19:23">
      <c r="S28970" s="275"/>
      <c r="T28970" s="274"/>
      <c r="W28970" s="276"/>
    </row>
    <row r="28971" spans="19:23">
      <c r="S28971" s="275"/>
      <c r="T28971" s="274"/>
      <c r="W28971" s="276"/>
    </row>
    <row r="28972" spans="19:23">
      <c r="S28972" s="275"/>
      <c r="T28972" s="274"/>
      <c r="W28972" s="276"/>
    </row>
    <row r="28973" spans="19:23">
      <c r="S28973" s="275"/>
      <c r="T28973" s="274"/>
      <c r="W28973" s="276"/>
    </row>
    <row r="28974" spans="19:23">
      <c r="S28974" s="275"/>
      <c r="T28974" s="274"/>
      <c r="W28974" s="276"/>
    </row>
    <row r="28975" spans="19:23">
      <c r="S28975" s="275"/>
      <c r="T28975" s="274"/>
      <c r="W28975" s="276"/>
    </row>
    <row r="28976" spans="19:23">
      <c r="S28976" s="275"/>
      <c r="T28976" s="274"/>
      <c r="W28976" s="276"/>
    </row>
    <row r="28977" spans="19:23">
      <c r="S28977" s="275"/>
      <c r="T28977" s="274"/>
      <c r="W28977" s="276"/>
    </row>
    <row r="28978" spans="19:23">
      <c r="S28978" s="275"/>
      <c r="T28978" s="274"/>
      <c r="W28978" s="276"/>
    </row>
    <row r="28979" spans="19:23">
      <c r="S28979" s="275"/>
      <c r="T28979" s="274"/>
      <c r="W28979" s="276"/>
    </row>
    <row r="28980" spans="19:23">
      <c r="S28980" s="275"/>
      <c r="T28980" s="274"/>
      <c r="W28980" s="276"/>
    </row>
    <row r="28981" spans="19:23">
      <c r="S28981" s="275"/>
      <c r="T28981" s="274"/>
      <c r="W28981" s="276"/>
    </row>
    <row r="28982" spans="19:23">
      <c r="S28982" s="275"/>
      <c r="T28982" s="274"/>
      <c r="W28982" s="276"/>
    </row>
    <row r="28983" spans="19:23">
      <c r="S28983" s="275"/>
      <c r="T28983" s="274"/>
      <c r="W28983" s="276"/>
    </row>
    <row r="28984" spans="19:23">
      <c r="S28984" s="275"/>
      <c r="T28984" s="274"/>
      <c r="W28984" s="276"/>
    </row>
    <row r="28985" spans="19:23">
      <c r="S28985" s="275"/>
      <c r="T28985" s="274"/>
      <c r="W28985" s="276"/>
    </row>
    <row r="28986" spans="19:23">
      <c r="S28986" s="275"/>
      <c r="T28986" s="274"/>
      <c r="W28986" s="276"/>
    </row>
    <row r="28987" spans="19:23">
      <c r="S28987" s="275"/>
      <c r="T28987" s="274"/>
      <c r="W28987" s="276"/>
    </row>
    <row r="28988" spans="19:23">
      <c r="S28988" s="275"/>
      <c r="T28988" s="274"/>
      <c r="W28988" s="276"/>
    </row>
    <row r="28989" spans="19:23">
      <c r="S28989" s="275"/>
      <c r="T28989" s="274"/>
      <c r="W28989" s="276"/>
    </row>
    <row r="28990" spans="19:23">
      <c r="S28990" s="275"/>
      <c r="T28990" s="274"/>
      <c r="W28990" s="276"/>
    </row>
    <row r="28991" spans="19:23">
      <c r="S28991" s="275"/>
      <c r="T28991" s="274"/>
      <c r="W28991" s="276"/>
    </row>
    <row r="28992" spans="19:23">
      <c r="S28992" s="275"/>
      <c r="T28992" s="274"/>
      <c r="W28992" s="276"/>
    </row>
    <row r="28993" spans="19:23">
      <c r="S28993" s="275"/>
      <c r="T28993" s="274"/>
      <c r="W28993" s="276"/>
    </row>
    <row r="28994" spans="19:23">
      <c r="S28994" s="275"/>
      <c r="T28994" s="274"/>
      <c r="W28994" s="276"/>
    </row>
    <row r="28995" spans="19:23">
      <c r="S28995" s="275"/>
      <c r="T28995" s="274"/>
      <c r="W28995" s="276"/>
    </row>
    <row r="28996" spans="19:23">
      <c r="S28996" s="275"/>
      <c r="T28996" s="274"/>
      <c r="W28996" s="276"/>
    </row>
    <row r="28997" spans="19:23">
      <c r="S28997" s="275"/>
      <c r="T28997" s="274"/>
      <c r="W28997" s="276"/>
    </row>
    <row r="28998" spans="19:23">
      <c r="S28998" s="275"/>
      <c r="T28998" s="274"/>
      <c r="W28998" s="276"/>
    </row>
    <row r="28999" spans="19:23">
      <c r="S28999" s="275"/>
      <c r="T28999" s="274"/>
      <c r="W28999" s="276"/>
    </row>
    <row r="29000" spans="19:23">
      <c r="S29000" s="275"/>
      <c r="T29000" s="274"/>
      <c r="W29000" s="276"/>
    </row>
    <row r="29001" spans="19:23">
      <c r="S29001" s="275"/>
      <c r="T29001" s="274"/>
      <c r="W29001" s="276"/>
    </row>
    <row r="29002" spans="19:23">
      <c r="S29002" s="275"/>
      <c r="T29002" s="274"/>
      <c r="W29002" s="276"/>
    </row>
    <row r="29003" spans="19:23">
      <c r="S29003" s="275"/>
      <c r="T29003" s="274"/>
      <c r="W29003" s="276"/>
    </row>
    <row r="29004" spans="19:23">
      <c r="S29004" s="275"/>
      <c r="T29004" s="274"/>
      <c r="W29004" s="276"/>
    </row>
    <row r="29005" spans="19:23">
      <c r="S29005" s="275"/>
      <c r="T29005" s="274"/>
      <c r="W29005" s="276"/>
    </row>
    <row r="29006" spans="19:23">
      <c r="S29006" s="275"/>
      <c r="T29006" s="274"/>
      <c r="W29006" s="276"/>
    </row>
    <row r="29007" spans="19:23">
      <c r="S29007" s="275"/>
      <c r="T29007" s="274"/>
      <c r="W29007" s="276"/>
    </row>
    <row r="29008" spans="19:23">
      <c r="S29008" s="275"/>
      <c r="T29008" s="274"/>
      <c r="W29008" s="276"/>
    </row>
    <row r="29009" spans="19:23">
      <c r="S29009" s="275"/>
      <c r="T29009" s="274"/>
      <c r="W29009" s="276"/>
    </row>
    <row r="29010" spans="19:23">
      <c r="S29010" s="275"/>
      <c r="T29010" s="274"/>
      <c r="W29010" s="276"/>
    </row>
    <row r="29011" spans="19:23">
      <c r="S29011" s="275"/>
      <c r="T29011" s="274"/>
      <c r="W29011" s="276"/>
    </row>
    <row r="29012" spans="19:23">
      <c r="S29012" s="275"/>
      <c r="T29012" s="274"/>
      <c r="W29012" s="276"/>
    </row>
    <row r="29013" spans="19:23">
      <c r="S29013" s="275"/>
      <c r="T29013" s="274"/>
      <c r="W29013" s="276"/>
    </row>
    <row r="29014" spans="19:23">
      <c r="S29014" s="275"/>
      <c r="T29014" s="274"/>
      <c r="W29014" s="276"/>
    </row>
    <row r="29015" spans="19:23">
      <c r="S29015" s="275"/>
      <c r="T29015" s="274"/>
      <c r="W29015" s="276"/>
    </row>
    <row r="29016" spans="19:23">
      <c r="S29016" s="275"/>
      <c r="T29016" s="274"/>
      <c r="W29016" s="276"/>
    </row>
    <row r="29017" spans="19:23">
      <c r="S29017" s="275"/>
      <c r="T29017" s="274"/>
      <c r="W29017" s="276"/>
    </row>
    <row r="29018" spans="19:23">
      <c r="S29018" s="275"/>
      <c r="T29018" s="274"/>
      <c r="W29018" s="276"/>
    </row>
    <row r="29019" spans="19:23">
      <c r="S29019" s="275"/>
      <c r="T29019" s="274"/>
      <c r="W29019" s="276"/>
    </row>
    <row r="29020" spans="19:23">
      <c r="S29020" s="275"/>
      <c r="T29020" s="274"/>
      <c r="W29020" s="276"/>
    </row>
    <row r="29021" spans="19:23">
      <c r="S29021" s="275"/>
      <c r="T29021" s="274"/>
      <c r="W29021" s="276"/>
    </row>
    <row r="29022" spans="19:23">
      <c r="S29022" s="275"/>
      <c r="T29022" s="274"/>
      <c r="W29022" s="276"/>
    </row>
    <row r="29023" spans="19:23">
      <c r="S29023" s="275"/>
      <c r="T29023" s="274"/>
      <c r="W29023" s="276"/>
    </row>
    <row r="29024" spans="19:23">
      <c r="S29024" s="275"/>
      <c r="T29024" s="274"/>
      <c r="W29024" s="276"/>
    </row>
    <row r="29025" spans="19:23">
      <c r="S29025" s="275"/>
      <c r="T29025" s="274"/>
      <c r="W29025" s="276"/>
    </row>
    <row r="29026" spans="19:23">
      <c r="S29026" s="275"/>
      <c r="T29026" s="274"/>
      <c r="W29026" s="276"/>
    </row>
    <row r="29027" spans="19:23">
      <c r="S29027" s="275"/>
      <c r="T29027" s="274"/>
      <c r="W29027" s="276"/>
    </row>
    <row r="29028" spans="19:23">
      <c r="S29028" s="275"/>
      <c r="T29028" s="274"/>
      <c r="W29028" s="276"/>
    </row>
    <row r="29029" spans="19:23">
      <c r="S29029" s="275"/>
      <c r="T29029" s="274"/>
      <c r="W29029" s="276"/>
    </row>
    <row r="29030" spans="19:23">
      <c r="S29030" s="275"/>
      <c r="T29030" s="274"/>
      <c r="W29030" s="276"/>
    </row>
    <row r="29031" spans="19:23">
      <c r="S29031" s="275"/>
      <c r="T29031" s="274"/>
      <c r="W29031" s="276"/>
    </row>
    <row r="29032" spans="19:23">
      <c r="S29032" s="275"/>
      <c r="T29032" s="274"/>
      <c r="W29032" s="276"/>
    </row>
    <row r="29033" spans="19:23">
      <c r="S29033" s="275"/>
      <c r="T29033" s="274"/>
      <c r="W29033" s="276"/>
    </row>
    <row r="29034" spans="19:23">
      <c r="S29034" s="275"/>
      <c r="T29034" s="274"/>
      <c r="W29034" s="276"/>
    </row>
    <row r="29035" spans="19:23">
      <c r="S29035" s="275"/>
      <c r="T29035" s="274"/>
      <c r="W29035" s="276"/>
    </row>
    <row r="29036" spans="19:23">
      <c r="S29036" s="275"/>
      <c r="T29036" s="274"/>
      <c r="W29036" s="276"/>
    </row>
    <row r="29037" spans="19:23">
      <c r="S29037" s="275"/>
      <c r="T29037" s="274"/>
      <c r="W29037" s="276"/>
    </row>
    <row r="29038" spans="19:23">
      <c r="S29038" s="275"/>
      <c r="T29038" s="274"/>
      <c r="W29038" s="276"/>
    </row>
    <row r="29039" spans="19:23">
      <c r="S29039" s="275"/>
      <c r="T29039" s="274"/>
      <c r="W29039" s="276"/>
    </row>
    <row r="29040" spans="19:23">
      <c r="S29040" s="275"/>
      <c r="T29040" s="274"/>
      <c r="W29040" s="276"/>
    </row>
    <row r="29041" spans="19:23">
      <c r="S29041" s="275"/>
      <c r="T29041" s="274"/>
      <c r="W29041" s="276"/>
    </row>
    <row r="29042" spans="19:23">
      <c r="S29042" s="275"/>
      <c r="T29042" s="274"/>
      <c r="W29042" s="276"/>
    </row>
    <row r="29043" spans="19:23">
      <c r="S29043" s="275"/>
      <c r="T29043" s="274"/>
      <c r="W29043" s="276"/>
    </row>
    <row r="29044" spans="19:23">
      <c r="S29044" s="275"/>
      <c r="T29044" s="274"/>
      <c r="W29044" s="276"/>
    </row>
    <row r="29045" spans="19:23">
      <c r="S29045" s="275"/>
      <c r="T29045" s="274"/>
      <c r="W29045" s="276"/>
    </row>
    <row r="29046" spans="19:23">
      <c r="S29046" s="275"/>
      <c r="T29046" s="274"/>
      <c r="W29046" s="276"/>
    </row>
    <row r="29047" spans="19:23">
      <c r="S29047" s="275"/>
      <c r="T29047" s="274"/>
      <c r="W29047" s="276"/>
    </row>
    <row r="29048" spans="19:23">
      <c r="S29048" s="275"/>
      <c r="T29048" s="274"/>
      <c r="W29048" s="276"/>
    </row>
    <row r="29049" spans="19:23">
      <c r="S29049" s="275"/>
      <c r="T29049" s="274"/>
      <c r="W29049" s="276"/>
    </row>
    <row r="29050" spans="19:23">
      <c r="S29050" s="275"/>
      <c r="T29050" s="274"/>
      <c r="W29050" s="276"/>
    </row>
    <row r="29051" spans="19:23">
      <c r="S29051" s="275"/>
      <c r="T29051" s="274"/>
      <c r="W29051" s="276"/>
    </row>
    <row r="29052" spans="19:23">
      <c r="S29052" s="275"/>
      <c r="T29052" s="274"/>
      <c r="W29052" s="276"/>
    </row>
    <row r="29053" spans="19:23">
      <c r="S29053" s="275"/>
      <c r="T29053" s="274"/>
      <c r="W29053" s="276"/>
    </row>
    <row r="29054" spans="19:23">
      <c r="S29054" s="275"/>
      <c r="T29054" s="274"/>
      <c r="W29054" s="276"/>
    </row>
    <row r="29055" spans="19:23">
      <c r="S29055" s="275"/>
      <c r="T29055" s="274"/>
      <c r="W29055" s="276"/>
    </row>
    <row r="29056" spans="19:23">
      <c r="S29056" s="275"/>
      <c r="T29056" s="274"/>
      <c r="W29056" s="276"/>
    </row>
    <row r="29057" spans="19:23">
      <c r="S29057" s="275"/>
      <c r="T29057" s="274"/>
      <c r="W29057" s="276"/>
    </row>
    <row r="29058" spans="19:23">
      <c r="S29058" s="275"/>
      <c r="T29058" s="274"/>
      <c r="W29058" s="276"/>
    </row>
    <row r="29059" spans="19:23">
      <c r="S29059" s="275"/>
      <c r="T29059" s="274"/>
      <c r="W29059" s="276"/>
    </row>
    <row r="29060" spans="19:23">
      <c r="S29060" s="275"/>
      <c r="T29060" s="274"/>
      <c r="W29060" s="276"/>
    </row>
    <row r="29061" spans="19:23">
      <c r="S29061" s="275"/>
      <c r="T29061" s="274"/>
      <c r="W29061" s="276"/>
    </row>
    <row r="29062" spans="19:23">
      <c r="S29062" s="275"/>
      <c r="T29062" s="274"/>
      <c r="W29062" s="276"/>
    </row>
    <row r="29063" spans="19:23">
      <c r="S29063" s="275"/>
      <c r="T29063" s="274"/>
      <c r="W29063" s="276"/>
    </row>
    <row r="29064" spans="19:23">
      <c r="S29064" s="275"/>
      <c r="T29064" s="274"/>
      <c r="W29064" s="276"/>
    </row>
    <row r="29065" spans="19:23">
      <c r="S29065" s="275"/>
      <c r="T29065" s="274"/>
      <c r="W29065" s="276"/>
    </row>
    <row r="29066" spans="19:23">
      <c r="S29066" s="275"/>
      <c r="T29066" s="274"/>
      <c r="W29066" s="276"/>
    </row>
    <row r="29067" spans="19:23">
      <c r="S29067" s="275"/>
      <c r="T29067" s="274"/>
      <c r="W29067" s="276"/>
    </row>
    <row r="29068" spans="19:23">
      <c r="S29068" s="275"/>
      <c r="T29068" s="274"/>
      <c r="W29068" s="276"/>
    </row>
    <row r="29069" spans="19:23">
      <c r="S29069" s="275"/>
      <c r="T29069" s="274"/>
      <c r="W29069" s="276"/>
    </row>
    <row r="29070" spans="19:23">
      <c r="S29070" s="275"/>
      <c r="T29070" s="274"/>
      <c r="W29070" s="276"/>
    </row>
    <row r="29071" spans="19:23">
      <c r="S29071" s="275"/>
      <c r="T29071" s="274"/>
      <c r="W29071" s="276"/>
    </row>
    <row r="29072" spans="19:23">
      <c r="S29072" s="275"/>
      <c r="T29072" s="274"/>
      <c r="W29072" s="276"/>
    </row>
    <row r="29073" spans="19:23">
      <c r="S29073" s="275"/>
      <c r="T29073" s="274"/>
      <c r="W29073" s="276"/>
    </row>
    <row r="29074" spans="19:23">
      <c r="S29074" s="275"/>
      <c r="T29074" s="274"/>
      <c r="W29074" s="276"/>
    </row>
    <row r="29075" spans="19:23">
      <c r="S29075" s="275"/>
      <c r="T29075" s="274"/>
      <c r="W29075" s="276"/>
    </row>
    <row r="29076" spans="19:23">
      <c r="S29076" s="275"/>
      <c r="T29076" s="274"/>
      <c r="W29076" s="276"/>
    </row>
    <row r="29077" spans="19:23">
      <c r="S29077" s="275"/>
      <c r="T29077" s="274"/>
      <c r="W29077" s="276"/>
    </row>
    <row r="29078" spans="19:23">
      <c r="S29078" s="275"/>
      <c r="T29078" s="274"/>
      <c r="W29078" s="276"/>
    </row>
    <row r="29079" spans="19:23">
      <c r="S29079" s="275"/>
      <c r="T29079" s="274"/>
      <c r="W29079" s="276"/>
    </row>
    <row r="29080" spans="19:23">
      <c r="S29080" s="275"/>
      <c r="T29080" s="274"/>
      <c r="W29080" s="276"/>
    </row>
    <row r="29081" spans="19:23">
      <c r="S29081" s="275"/>
      <c r="T29081" s="274"/>
      <c r="W29081" s="276"/>
    </row>
    <row r="29082" spans="19:23">
      <c r="S29082" s="275"/>
      <c r="T29082" s="274"/>
      <c r="W29082" s="276"/>
    </row>
    <row r="29083" spans="19:23">
      <c r="S29083" s="275"/>
      <c r="T29083" s="274"/>
      <c r="W29083" s="276"/>
    </row>
    <row r="29084" spans="19:23">
      <c r="S29084" s="275"/>
      <c r="T29084" s="274"/>
      <c r="W29084" s="276"/>
    </row>
    <row r="29085" spans="19:23">
      <c r="S29085" s="275"/>
      <c r="T29085" s="274"/>
      <c r="W29085" s="276"/>
    </row>
    <row r="29086" spans="19:23">
      <c r="S29086" s="275"/>
      <c r="T29086" s="274"/>
      <c r="W29086" s="276"/>
    </row>
    <row r="29087" spans="19:23">
      <c r="S29087" s="275"/>
      <c r="T29087" s="274"/>
      <c r="W29087" s="276"/>
    </row>
    <row r="29088" spans="19:23">
      <c r="S29088" s="275"/>
      <c r="T29088" s="274"/>
      <c r="W29088" s="276"/>
    </row>
    <row r="29089" spans="19:23">
      <c r="S29089" s="275"/>
      <c r="T29089" s="274"/>
      <c r="W29089" s="276"/>
    </row>
    <row r="29090" spans="19:23">
      <c r="S29090" s="275"/>
      <c r="T29090" s="274"/>
      <c r="W29090" s="276"/>
    </row>
    <row r="29091" spans="19:23">
      <c r="S29091" s="275"/>
      <c r="T29091" s="274"/>
      <c r="W29091" s="276"/>
    </row>
    <row r="29092" spans="19:23">
      <c r="S29092" s="275"/>
      <c r="T29092" s="274"/>
      <c r="W29092" s="276"/>
    </row>
    <row r="29093" spans="19:23">
      <c r="S29093" s="275"/>
      <c r="T29093" s="274"/>
      <c r="W29093" s="276"/>
    </row>
    <row r="29094" spans="19:23">
      <c r="S29094" s="275"/>
      <c r="T29094" s="274"/>
      <c r="W29094" s="276"/>
    </row>
    <row r="29095" spans="19:23">
      <c r="S29095" s="275"/>
      <c r="T29095" s="274"/>
      <c r="W29095" s="276"/>
    </row>
    <row r="29096" spans="19:23">
      <c r="S29096" s="275"/>
      <c r="T29096" s="274"/>
      <c r="W29096" s="276"/>
    </row>
    <row r="29097" spans="19:23">
      <c r="S29097" s="275"/>
      <c r="T29097" s="274"/>
      <c r="W29097" s="276"/>
    </row>
    <row r="29098" spans="19:23">
      <c r="S29098" s="275"/>
      <c r="T29098" s="274"/>
      <c r="W29098" s="276"/>
    </row>
    <row r="29099" spans="19:23">
      <c r="S29099" s="275"/>
      <c r="T29099" s="274"/>
      <c r="W29099" s="276"/>
    </row>
    <row r="29100" spans="19:23">
      <c r="S29100" s="275"/>
      <c r="T29100" s="274"/>
      <c r="W29100" s="276"/>
    </row>
    <row r="29101" spans="19:23">
      <c r="S29101" s="275"/>
      <c r="T29101" s="274"/>
      <c r="W29101" s="276"/>
    </row>
    <row r="29102" spans="19:23">
      <c r="S29102" s="275"/>
      <c r="T29102" s="274"/>
      <c r="W29102" s="276"/>
    </row>
    <row r="29103" spans="19:23">
      <c r="S29103" s="275"/>
      <c r="T29103" s="274"/>
      <c r="W29103" s="276"/>
    </row>
    <row r="29104" spans="19:23">
      <c r="S29104" s="275"/>
      <c r="T29104" s="274"/>
      <c r="W29104" s="276"/>
    </row>
    <row r="29105" spans="19:23">
      <c r="S29105" s="275"/>
      <c r="T29105" s="274"/>
      <c r="W29105" s="276"/>
    </row>
    <row r="29106" spans="19:23">
      <c r="S29106" s="275"/>
      <c r="T29106" s="274"/>
      <c r="W29106" s="276"/>
    </row>
    <row r="29107" spans="19:23">
      <c r="S29107" s="275"/>
      <c r="T29107" s="274"/>
      <c r="W29107" s="276"/>
    </row>
    <row r="29108" spans="19:23">
      <c r="S29108" s="275"/>
      <c r="T29108" s="274"/>
      <c r="W29108" s="276"/>
    </row>
    <row r="29109" spans="19:23">
      <c r="S29109" s="275"/>
      <c r="T29109" s="274"/>
      <c r="W29109" s="276"/>
    </row>
    <row r="29110" spans="19:23">
      <c r="S29110" s="275"/>
      <c r="T29110" s="274"/>
      <c r="W29110" s="276"/>
    </row>
    <row r="29111" spans="19:23">
      <c r="S29111" s="275"/>
      <c r="T29111" s="274"/>
      <c r="W29111" s="276"/>
    </row>
    <row r="29112" spans="19:23">
      <c r="S29112" s="275"/>
      <c r="T29112" s="274"/>
      <c r="W29112" s="276"/>
    </row>
    <row r="29113" spans="19:23">
      <c r="S29113" s="275"/>
      <c r="T29113" s="274"/>
      <c r="W29113" s="276"/>
    </row>
    <row r="29114" spans="19:23">
      <c r="S29114" s="275"/>
      <c r="T29114" s="274"/>
      <c r="W29114" s="276"/>
    </row>
    <row r="29115" spans="19:23">
      <c r="S29115" s="275"/>
      <c r="T29115" s="274"/>
      <c r="W29115" s="276"/>
    </row>
    <row r="29116" spans="19:23">
      <c r="S29116" s="275"/>
      <c r="T29116" s="274"/>
      <c r="W29116" s="276"/>
    </row>
    <row r="29117" spans="19:23">
      <c r="S29117" s="275"/>
      <c r="T29117" s="274"/>
      <c r="W29117" s="276"/>
    </row>
    <row r="29118" spans="19:23">
      <c r="S29118" s="275"/>
      <c r="T29118" s="274"/>
      <c r="W29118" s="276"/>
    </row>
    <row r="29119" spans="19:23">
      <c r="S29119" s="275"/>
      <c r="T29119" s="274"/>
      <c r="W29119" s="276"/>
    </row>
    <row r="29120" spans="19:23">
      <c r="S29120" s="275"/>
      <c r="T29120" s="274"/>
      <c r="W29120" s="276"/>
    </row>
    <row r="29121" spans="19:23">
      <c r="S29121" s="275"/>
      <c r="T29121" s="274"/>
      <c r="W29121" s="276"/>
    </row>
    <row r="29122" spans="19:23">
      <c r="S29122" s="275"/>
      <c r="T29122" s="274"/>
      <c r="W29122" s="276"/>
    </row>
    <row r="29123" spans="19:23">
      <c r="S29123" s="275"/>
      <c r="T29123" s="274"/>
      <c r="W29123" s="276"/>
    </row>
    <row r="29124" spans="19:23">
      <c r="S29124" s="275"/>
      <c r="T29124" s="274"/>
      <c r="W29124" s="276"/>
    </row>
    <row r="29125" spans="19:23">
      <c r="S29125" s="275"/>
      <c r="T29125" s="274"/>
      <c r="W29125" s="276"/>
    </row>
    <row r="29126" spans="19:23">
      <c r="S29126" s="275"/>
      <c r="T29126" s="274"/>
      <c r="W29126" s="276"/>
    </row>
    <row r="29127" spans="19:23">
      <c r="S29127" s="275"/>
      <c r="T29127" s="274"/>
      <c r="W29127" s="276"/>
    </row>
    <row r="29128" spans="19:23">
      <c r="S29128" s="275"/>
      <c r="T29128" s="274"/>
      <c r="W29128" s="276"/>
    </row>
    <row r="29129" spans="19:23">
      <c r="S29129" s="275"/>
      <c r="T29129" s="274"/>
      <c r="W29129" s="276"/>
    </row>
    <row r="29130" spans="19:23">
      <c r="S29130" s="275"/>
      <c r="T29130" s="274"/>
      <c r="W29130" s="276"/>
    </row>
    <row r="29131" spans="19:23">
      <c r="S29131" s="275"/>
      <c r="T29131" s="274"/>
      <c r="W29131" s="276"/>
    </row>
    <row r="29132" spans="19:23">
      <c r="S29132" s="275"/>
      <c r="T29132" s="274"/>
      <c r="W29132" s="276"/>
    </row>
    <row r="29133" spans="19:23">
      <c r="S29133" s="275"/>
      <c r="T29133" s="274"/>
      <c r="W29133" s="276"/>
    </row>
    <row r="29134" spans="19:23">
      <c r="S29134" s="275"/>
      <c r="T29134" s="274"/>
      <c r="W29134" s="276"/>
    </row>
    <row r="29135" spans="19:23">
      <c r="S29135" s="275"/>
      <c r="T29135" s="274"/>
      <c r="W29135" s="276"/>
    </row>
    <row r="29136" spans="19:23">
      <c r="S29136" s="275"/>
      <c r="T29136" s="274"/>
      <c r="W29136" s="276"/>
    </row>
    <row r="29137" spans="19:23">
      <c r="S29137" s="275"/>
      <c r="T29137" s="274"/>
      <c r="W29137" s="276"/>
    </row>
    <row r="29138" spans="19:23">
      <c r="S29138" s="275"/>
      <c r="T29138" s="274"/>
      <c r="W29138" s="276"/>
    </row>
    <row r="29139" spans="19:23">
      <c r="S29139" s="275"/>
      <c r="T29139" s="274"/>
      <c r="W29139" s="276"/>
    </row>
    <row r="29140" spans="19:23">
      <c r="S29140" s="275"/>
      <c r="T29140" s="274"/>
      <c r="W29140" s="276"/>
    </row>
    <row r="29141" spans="19:23">
      <c r="S29141" s="275"/>
      <c r="T29141" s="274"/>
      <c r="W29141" s="276"/>
    </row>
    <row r="29142" spans="19:23">
      <c r="S29142" s="275"/>
      <c r="T29142" s="274"/>
      <c r="W29142" s="276"/>
    </row>
    <row r="29143" spans="19:23">
      <c r="S29143" s="275"/>
      <c r="T29143" s="274"/>
      <c r="W29143" s="276"/>
    </row>
    <row r="29144" spans="19:23">
      <c r="S29144" s="275"/>
      <c r="T29144" s="274"/>
      <c r="W29144" s="276"/>
    </row>
    <row r="29145" spans="19:23">
      <c r="S29145" s="275"/>
      <c r="T29145" s="274"/>
      <c r="W29145" s="276"/>
    </row>
    <row r="29146" spans="19:23">
      <c r="S29146" s="275"/>
      <c r="T29146" s="274"/>
      <c r="W29146" s="276"/>
    </row>
    <row r="29147" spans="19:23">
      <c r="S29147" s="275"/>
      <c r="T29147" s="274"/>
      <c r="W29147" s="276"/>
    </row>
    <row r="29148" spans="19:23">
      <c r="S29148" s="275"/>
      <c r="T29148" s="274"/>
      <c r="W29148" s="276"/>
    </row>
    <row r="29149" spans="19:23">
      <c r="S29149" s="275"/>
      <c r="T29149" s="274"/>
      <c r="W29149" s="276"/>
    </row>
    <row r="29150" spans="19:23">
      <c r="S29150" s="275"/>
      <c r="T29150" s="274"/>
      <c r="W29150" s="276"/>
    </row>
    <row r="29151" spans="19:23">
      <c r="S29151" s="275"/>
      <c r="T29151" s="274"/>
      <c r="W29151" s="276"/>
    </row>
    <row r="29152" spans="19:23">
      <c r="S29152" s="275"/>
      <c r="T29152" s="274"/>
      <c r="W29152" s="276"/>
    </row>
    <row r="29153" spans="19:23">
      <c r="S29153" s="275"/>
      <c r="T29153" s="274"/>
      <c r="W29153" s="276"/>
    </row>
    <row r="29154" spans="19:23">
      <c r="S29154" s="275"/>
      <c r="T29154" s="274"/>
      <c r="W29154" s="276"/>
    </row>
    <row r="29155" spans="19:23">
      <c r="S29155" s="275"/>
      <c r="T29155" s="274"/>
      <c r="W29155" s="276"/>
    </row>
    <row r="29156" spans="19:23">
      <c r="S29156" s="275"/>
      <c r="T29156" s="274"/>
      <c r="W29156" s="276"/>
    </row>
    <row r="29157" spans="19:23">
      <c r="S29157" s="275"/>
      <c r="T29157" s="274"/>
      <c r="W29157" s="276"/>
    </row>
    <row r="29158" spans="19:23">
      <c r="S29158" s="275"/>
      <c r="T29158" s="274"/>
      <c r="W29158" s="276"/>
    </row>
    <row r="29159" spans="19:23">
      <c r="S29159" s="275"/>
      <c r="T29159" s="274"/>
      <c r="W29159" s="276"/>
    </row>
    <row r="29160" spans="19:23">
      <c r="S29160" s="275"/>
      <c r="T29160" s="274"/>
      <c r="W29160" s="276"/>
    </row>
    <row r="29161" spans="19:23">
      <c r="S29161" s="275"/>
      <c r="T29161" s="274"/>
      <c r="W29161" s="276"/>
    </row>
    <row r="29162" spans="19:23">
      <c r="S29162" s="275"/>
      <c r="T29162" s="274"/>
      <c r="W29162" s="276"/>
    </row>
    <row r="29163" spans="19:23">
      <c r="S29163" s="275"/>
      <c r="T29163" s="274"/>
      <c r="W29163" s="276"/>
    </row>
    <row r="29164" spans="19:23">
      <c r="S29164" s="275"/>
      <c r="T29164" s="274"/>
      <c r="W29164" s="276"/>
    </row>
    <row r="29165" spans="19:23">
      <c r="S29165" s="275"/>
      <c r="T29165" s="274"/>
      <c r="W29165" s="276"/>
    </row>
    <row r="29166" spans="19:23">
      <c r="S29166" s="275"/>
      <c r="T29166" s="274"/>
      <c r="W29166" s="276"/>
    </row>
    <row r="29167" spans="19:23">
      <c r="S29167" s="275"/>
      <c r="T29167" s="274"/>
      <c r="W29167" s="276"/>
    </row>
    <row r="29168" spans="19:23">
      <c r="S29168" s="275"/>
      <c r="T29168" s="274"/>
      <c r="W29168" s="276"/>
    </row>
    <row r="29169" spans="19:23">
      <c r="S29169" s="275"/>
      <c r="T29169" s="274"/>
      <c r="W29169" s="276"/>
    </row>
    <row r="29170" spans="19:23">
      <c r="S29170" s="275"/>
      <c r="T29170" s="274"/>
      <c r="W29170" s="276"/>
    </row>
    <row r="29171" spans="19:23">
      <c r="S29171" s="275"/>
      <c r="T29171" s="274"/>
      <c r="W29171" s="276"/>
    </row>
    <row r="29172" spans="19:23">
      <c r="S29172" s="275"/>
      <c r="T29172" s="274"/>
      <c r="W29172" s="276"/>
    </row>
    <row r="29173" spans="19:23">
      <c r="S29173" s="275"/>
      <c r="T29173" s="274"/>
      <c r="W29173" s="276"/>
    </row>
    <row r="29174" spans="19:23">
      <c r="S29174" s="275"/>
      <c r="T29174" s="274"/>
      <c r="W29174" s="276"/>
    </row>
    <row r="29175" spans="19:23">
      <c r="S29175" s="275"/>
      <c r="T29175" s="274"/>
      <c r="W29175" s="276"/>
    </row>
    <row r="29176" spans="19:23">
      <c r="S29176" s="275"/>
      <c r="T29176" s="274"/>
      <c r="W29176" s="276"/>
    </row>
    <row r="29177" spans="19:23">
      <c r="S29177" s="275"/>
      <c r="T29177" s="274"/>
      <c r="W29177" s="276"/>
    </row>
    <row r="29178" spans="19:23">
      <c r="S29178" s="275"/>
      <c r="T29178" s="274"/>
      <c r="W29178" s="276"/>
    </row>
    <row r="29179" spans="19:23">
      <c r="S29179" s="275"/>
      <c r="T29179" s="274"/>
      <c r="W29179" s="276"/>
    </row>
    <row r="29180" spans="19:23">
      <c r="S29180" s="275"/>
      <c r="T29180" s="274"/>
      <c r="W29180" s="276"/>
    </row>
    <row r="29181" spans="19:23">
      <c r="S29181" s="275"/>
      <c r="T29181" s="274"/>
      <c r="W29181" s="276"/>
    </row>
    <row r="29182" spans="19:23">
      <c r="S29182" s="275"/>
      <c r="T29182" s="274"/>
      <c r="W29182" s="276"/>
    </row>
    <row r="29183" spans="19:23">
      <c r="S29183" s="275"/>
      <c r="T29183" s="274"/>
      <c r="W29183" s="276"/>
    </row>
    <row r="29184" spans="19:23">
      <c r="S29184" s="275"/>
      <c r="T29184" s="274"/>
      <c r="W29184" s="276"/>
    </row>
    <row r="29185" spans="19:23">
      <c r="S29185" s="275"/>
      <c r="T29185" s="274"/>
      <c r="W29185" s="276"/>
    </row>
    <row r="29186" spans="19:23">
      <c r="S29186" s="275"/>
      <c r="T29186" s="274"/>
      <c r="W29186" s="276"/>
    </row>
    <row r="29187" spans="19:23">
      <c r="S29187" s="275"/>
      <c r="T29187" s="274"/>
      <c r="W29187" s="276"/>
    </row>
    <row r="29188" spans="19:23">
      <c r="S29188" s="275"/>
      <c r="T29188" s="274"/>
      <c r="W29188" s="276"/>
    </row>
    <row r="29189" spans="19:23">
      <c r="S29189" s="275"/>
      <c r="T29189" s="274"/>
      <c r="W29189" s="276"/>
    </row>
    <row r="29190" spans="19:23">
      <c r="S29190" s="275"/>
      <c r="T29190" s="274"/>
      <c r="W29190" s="276"/>
    </row>
    <row r="29191" spans="19:23">
      <c r="S29191" s="275"/>
      <c r="T29191" s="274"/>
      <c r="W29191" s="276"/>
    </row>
    <row r="29192" spans="19:23">
      <c r="S29192" s="275"/>
      <c r="T29192" s="274"/>
      <c r="W29192" s="276"/>
    </row>
    <row r="29193" spans="19:23">
      <c r="S29193" s="275"/>
      <c r="T29193" s="274"/>
      <c r="W29193" s="276"/>
    </row>
    <row r="29194" spans="19:23">
      <c r="S29194" s="275"/>
      <c r="T29194" s="274"/>
      <c r="W29194" s="276"/>
    </row>
    <row r="29195" spans="19:23">
      <c r="S29195" s="275"/>
      <c r="T29195" s="274"/>
      <c r="W29195" s="276"/>
    </row>
    <row r="29196" spans="19:23">
      <c r="S29196" s="275"/>
      <c r="T29196" s="274"/>
      <c r="W29196" s="276"/>
    </row>
    <row r="29197" spans="19:23">
      <c r="S29197" s="275"/>
      <c r="T29197" s="274"/>
      <c r="W29197" s="276"/>
    </row>
    <row r="29198" spans="19:23">
      <c r="S29198" s="275"/>
      <c r="T29198" s="274"/>
      <c r="W29198" s="276"/>
    </row>
    <row r="29199" spans="19:23">
      <c r="S29199" s="275"/>
      <c r="T29199" s="274"/>
      <c r="W29199" s="276"/>
    </row>
    <row r="29200" spans="19:23">
      <c r="S29200" s="275"/>
      <c r="T29200" s="274"/>
      <c r="W29200" s="276"/>
    </row>
    <row r="29201" spans="19:23">
      <c r="S29201" s="275"/>
      <c r="T29201" s="274"/>
      <c r="W29201" s="276"/>
    </row>
    <row r="29202" spans="19:23">
      <c r="S29202" s="275"/>
      <c r="T29202" s="274"/>
      <c r="W29202" s="276"/>
    </row>
    <row r="29203" spans="19:23">
      <c r="S29203" s="275"/>
      <c r="T29203" s="274"/>
      <c r="W29203" s="276"/>
    </row>
    <row r="29204" spans="19:23">
      <c r="S29204" s="275"/>
      <c r="T29204" s="274"/>
      <c r="W29204" s="276"/>
    </row>
    <row r="29205" spans="19:23">
      <c r="S29205" s="275"/>
      <c r="T29205" s="274"/>
      <c r="W29205" s="276"/>
    </row>
    <row r="29206" spans="19:23">
      <c r="S29206" s="275"/>
      <c r="T29206" s="274"/>
      <c r="W29206" s="276"/>
    </row>
    <row r="29207" spans="19:23">
      <c r="S29207" s="275"/>
      <c r="T29207" s="274"/>
      <c r="W29207" s="276"/>
    </row>
    <row r="29208" spans="19:23">
      <c r="S29208" s="275"/>
      <c r="T29208" s="274"/>
      <c r="W29208" s="276"/>
    </row>
    <row r="29209" spans="19:23">
      <c r="S29209" s="275"/>
      <c r="T29209" s="274"/>
      <c r="W29209" s="276"/>
    </row>
    <row r="29210" spans="19:23">
      <c r="S29210" s="275"/>
      <c r="T29210" s="274"/>
      <c r="W29210" s="276"/>
    </row>
    <row r="29211" spans="19:23">
      <c r="S29211" s="275"/>
      <c r="T29211" s="274"/>
      <c r="W29211" s="276"/>
    </row>
    <row r="29212" spans="19:23">
      <c r="S29212" s="275"/>
      <c r="T29212" s="274"/>
      <c r="W29212" s="276"/>
    </row>
    <row r="29213" spans="19:23">
      <c r="S29213" s="275"/>
      <c r="T29213" s="274"/>
      <c r="W29213" s="276"/>
    </row>
    <row r="29214" spans="19:23">
      <c r="S29214" s="275"/>
      <c r="T29214" s="274"/>
      <c r="W29214" s="276"/>
    </row>
    <row r="29215" spans="19:23">
      <c r="S29215" s="275"/>
      <c r="T29215" s="274"/>
      <c r="W29215" s="276"/>
    </row>
    <row r="29216" spans="19:23">
      <c r="S29216" s="275"/>
      <c r="T29216" s="274"/>
      <c r="W29216" s="276"/>
    </row>
    <row r="29217" spans="19:23">
      <c r="S29217" s="275"/>
      <c r="T29217" s="274"/>
      <c r="W29217" s="276"/>
    </row>
    <row r="29218" spans="19:23">
      <c r="S29218" s="275"/>
      <c r="T29218" s="274"/>
      <c r="W29218" s="276"/>
    </row>
    <row r="29219" spans="19:23">
      <c r="S29219" s="275"/>
      <c r="T29219" s="274"/>
      <c r="W29219" s="276"/>
    </row>
    <row r="29220" spans="19:23">
      <c r="S29220" s="275"/>
      <c r="T29220" s="274"/>
      <c r="W29220" s="276"/>
    </row>
    <row r="29221" spans="19:23">
      <c r="S29221" s="275"/>
      <c r="T29221" s="274"/>
      <c r="W29221" s="276"/>
    </row>
    <row r="29222" spans="19:23">
      <c r="S29222" s="275"/>
      <c r="T29222" s="274"/>
      <c r="W29222" s="276"/>
    </row>
    <row r="29223" spans="19:23">
      <c r="S29223" s="275"/>
      <c r="T29223" s="274"/>
      <c r="W29223" s="276"/>
    </row>
    <row r="29224" spans="19:23">
      <c r="S29224" s="275"/>
      <c r="T29224" s="274"/>
      <c r="W29224" s="276"/>
    </row>
    <row r="29225" spans="19:23">
      <c r="S29225" s="275"/>
      <c r="T29225" s="274"/>
      <c r="W29225" s="276"/>
    </row>
    <row r="29226" spans="19:23">
      <c r="S29226" s="275"/>
      <c r="T29226" s="274"/>
      <c r="W29226" s="276"/>
    </row>
    <row r="29227" spans="19:23">
      <c r="S29227" s="275"/>
      <c r="T29227" s="274"/>
      <c r="W29227" s="276"/>
    </row>
    <row r="29228" spans="19:23">
      <c r="S29228" s="275"/>
      <c r="T29228" s="274"/>
      <c r="W29228" s="276"/>
    </row>
    <row r="29229" spans="19:23">
      <c r="S29229" s="275"/>
      <c r="T29229" s="274"/>
      <c r="W29229" s="276"/>
    </row>
    <row r="29230" spans="19:23">
      <c r="S29230" s="275"/>
      <c r="T29230" s="274"/>
      <c r="W29230" s="276"/>
    </row>
    <row r="29231" spans="19:23">
      <c r="S29231" s="275"/>
      <c r="T29231" s="274"/>
      <c r="W29231" s="276"/>
    </row>
    <row r="29232" spans="19:23">
      <c r="S29232" s="275"/>
      <c r="T29232" s="274"/>
      <c r="W29232" s="276"/>
    </row>
    <row r="29233" spans="19:23">
      <c r="S29233" s="275"/>
      <c r="T29233" s="274"/>
      <c r="W29233" s="276"/>
    </row>
    <row r="29234" spans="19:23">
      <c r="S29234" s="275"/>
      <c r="T29234" s="274"/>
      <c r="W29234" s="276"/>
    </row>
    <row r="29235" spans="19:23">
      <c r="S29235" s="275"/>
      <c r="T29235" s="274"/>
      <c r="W29235" s="276"/>
    </row>
    <row r="29236" spans="19:23">
      <c r="S29236" s="275"/>
      <c r="T29236" s="274"/>
      <c r="W29236" s="276"/>
    </row>
    <row r="29237" spans="19:23">
      <c r="S29237" s="275"/>
      <c r="T29237" s="274"/>
      <c r="W29237" s="276"/>
    </row>
    <row r="29238" spans="19:23">
      <c r="S29238" s="275"/>
      <c r="T29238" s="274"/>
      <c r="W29238" s="276"/>
    </row>
    <row r="29239" spans="19:23">
      <c r="S29239" s="275"/>
      <c r="T29239" s="274"/>
      <c r="W29239" s="276"/>
    </row>
    <row r="29240" spans="19:23">
      <c r="S29240" s="275"/>
      <c r="T29240" s="274"/>
      <c r="W29240" s="276"/>
    </row>
    <row r="29241" spans="19:23">
      <c r="S29241" s="275"/>
      <c r="T29241" s="274"/>
      <c r="W29241" s="276"/>
    </row>
    <row r="29242" spans="19:23">
      <c r="S29242" s="275"/>
      <c r="T29242" s="274"/>
      <c r="W29242" s="276"/>
    </row>
    <row r="29243" spans="19:23">
      <c r="S29243" s="275"/>
      <c r="T29243" s="274"/>
      <c r="W29243" s="276"/>
    </row>
    <row r="29244" spans="19:23">
      <c r="S29244" s="275"/>
      <c r="T29244" s="274"/>
      <c r="W29244" s="276"/>
    </row>
    <row r="29245" spans="19:23">
      <c r="S29245" s="275"/>
      <c r="T29245" s="274"/>
      <c r="W29245" s="276"/>
    </row>
    <row r="29246" spans="19:23">
      <c r="S29246" s="275"/>
      <c r="T29246" s="274"/>
      <c r="W29246" s="276"/>
    </row>
    <row r="29247" spans="19:23">
      <c r="S29247" s="275"/>
      <c r="T29247" s="274"/>
      <c r="W29247" s="276"/>
    </row>
    <row r="29248" spans="19:23">
      <c r="S29248" s="275"/>
      <c r="T29248" s="274"/>
      <c r="W29248" s="276"/>
    </row>
    <row r="29249" spans="19:23">
      <c r="S29249" s="275"/>
      <c r="T29249" s="274"/>
      <c r="W29249" s="276"/>
    </row>
    <row r="29250" spans="19:23">
      <c r="S29250" s="275"/>
      <c r="T29250" s="274"/>
      <c r="W29250" s="276"/>
    </row>
    <row r="29251" spans="19:23">
      <c r="S29251" s="275"/>
      <c r="T29251" s="274"/>
      <c r="W29251" s="276"/>
    </row>
    <row r="29252" spans="19:23">
      <c r="S29252" s="275"/>
      <c r="T29252" s="274"/>
      <c r="W29252" s="276"/>
    </row>
    <row r="29253" spans="19:23">
      <c r="S29253" s="275"/>
      <c r="T29253" s="274"/>
      <c r="W29253" s="276"/>
    </row>
    <row r="29254" spans="19:23">
      <c r="S29254" s="275"/>
      <c r="T29254" s="274"/>
      <c r="W29254" s="276"/>
    </row>
    <row r="29255" spans="19:23">
      <c r="S29255" s="275"/>
      <c r="T29255" s="274"/>
      <c r="W29255" s="276"/>
    </row>
    <row r="29256" spans="19:23">
      <c r="S29256" s="275"/>
      <c r="T29256" s="274"/>
      <c r="W29256" s="276"/>
    </row>
    <row r="29257" spans="19:23">
      <c r="S29257" s="275"/>
      <c r="T29257" s="274"/>
      <c r="W29257" s="276"/>
    </row>
    <row r="29258" spans="19:23">
      <c r="S29258" s="275"/>
      <c r="T29258" s="274"/>
      <c r="W29258" s="276"/>
    </row>
    <row r="29259" spans="19:23">
      <c r="S29259" s="275"/>
      <c r="T29259" s="274"/>
      <c r="W29259" s="276"/>
    </row>
    <row r="29260" spans="19:23">
      <c r="S29260" s="275"/>
      <c r="T29260" s="274"/>
      <c r="W29260" s="276"/>
    </row>
    <row r="29261" spans="19:23">
      <c r="S29261" s="275"/>
      <c r="T29261" s="274"/>
      <c r="W29261" s="276"/>
    </row>
    <row r="29262" spans="19:23">
      <c r="S29262" s="275"/>
      <c r="T29262" s="274"/>
      <c r="W29262" s="276"/>
    </row>
    <row r="29263" spans="19:23">
      <c r="S29263" s="275"/>
      <c r="T29263" s="274"/>
      <c r="W29263" s="276"/>
    </row>
    <row r="29264" spans="19:23">
      <c r="S29264" s="275"/>
      <c r="T29264" s="274"/>
      <c r="W29264" s="276"/>
    </row>
    <row r="29265" spans="19:23">
      <c r="S29265" s="275"/>
      <c r="T29265" s="274"/>
      <c r="W29265" s="276"/>
    </row>
    <row r="29266" spans="19:23">
      <c r="S29266" s="275"/>
      <c r="T29266" s="274"/>
      <c r="W29266" s="276"/>
    </row>
    <row r="29267" spans="19:23">
      <c r="S29267" s="275"/>
      <c r="T29267" s="274"/>
      <c r="W29267" s="276"/>
    </row>
    <row r="29268" spans="19:23">
      <c r="S29268" s="275"/>
      <c r="T29268" s="274"/>
      <c r="W29268" s="276"/>
    </row>
    <row r="29269" spans="19:23">
      <c r="S29269" s="275"/>
      <c r="T29269" s="274"/>
      <c r="W29269" s="276"/>
    </row>
    <row r="29270" spans="19:23">
      <c r="S29270" s="275"/>
      <c r="T29270" s="274"/>
      <c r="W29270" s="276"/>
    </row>
    <row r="29271" spans="19:23">
      <c r="S29271" s="275"/>
      <c r="T29271" s="274"/>
      <c r="W29271" s="276"/>
    </row>
    <row r="29272" spans="19:23">
      <c r="S29272" s="275"/>
      <c r="T29272" s="274"/>
      <c r="W29272" s="276"/>
    </row>
    <row r="29273" spans="19:23">
      <c r="S29273" s="275"/>
      <c r="T29273" s="274"/>
      <c r="W29273" s="276"/>
    </row>
    <row r="29274" spans="19:23">
      <c r="S29274" s="275"/>
      <c r="T29274" s="274"/>
      <c r="W29274" s="276"/>
    </row>
    <row r="29275" spans="19:23">
      <c r="S29275" s="275"/>
      <c r="T29275" s="274"/>
      <c r="W29275" s="276"/>
    </row>
    <row r="29276" spans="19:23">
      <c r="S29276" s="275"/>
      <c r="T29276" s="274"/>
      <c r="W29276" s="276"/>
    </row>
    <row r="29277" spans="19:23">
      <c r="S29277" s="275"/>
      <c r="T29277" s="274"/>
      <c r="W29277" s="276"/>
    </row>
    <row r="29278" spans="19:23">
      <c r="S29278" s="275"/>
      <c r="T29278" s="274"/>
      <c r="W29278" s="276"/>
    </row>
    <row r="29279" spans="19:23">
      <c r="S29279" s="275"/>
      <c r="T29279" s="274"/>
      <c r="W29279" s="276"/>
    </row>
    <row r="29280" spans="19:23">
      <c r="S29280" s="275"/>
      <c r="T29280" s="274"/>
      <c r="W29280" s="276"/>
    </row>
    <row r="29281" spans="19:23">
      <c r="S29281" s="275"/>
      <c r="T29281" s="274"/>
      <c r="W29281" s="276"/>
    </row>
    <row r="29282" spans="19:23">
      <c r="S29282" s="275"/>
      <c r="T29282" s="274"/>
      <c r="W29282" s="276"/>
    </row>
    <row r="29283" spans="19:23">
      <c r="S29283" s="275"/>
      <c r="T29283" s="274"/>
      <c r="W29283" s="276"/>
    </row>
    <row r="29284" spans="19:23">
      <c r="S29284" s="275"/>
      <c r="T29284" s="274"/>
      <c r="W29284" s="276"/>
    </row>
    <row r="29285" spans="19:23">
      <c r="S29285" s="275"/>
      <c r="T29285" s="274"/>
      <c r="W29285" s="276"/>
    </row>
    <row r="29286" spans="19:23">
      <c r="S29286" s="275"/>
      <c r="T29286" s="274"/>
      <c r="W29286" s="276"/>
    </row>
    <row r="29287" spans="19:23">
      <c r="S29287" s="275"/>
      <c r="T29287" s="274"/>
      <c r="W29287" s="276"/>
    </row>
    <row r="29288" spans="19:23">
      <c r="S29288" s="275"/>
      <c r="T29288" s="274"/>
      <c r="W29288" s="276"/>
    </row>
    <row r="29289" spans="19:23">
      <c r="S29289" s="275"/>
      <c r="T29289" s="274"/>
      <c r="W29289" s="276"/>
    </row>
    <row r="29290" spans="19:23">
      <c r="S29290" s="275"/>
      <c r="T29290" s="274"/>
      <c r="W29290" s="276"/>
    </row>
    <row r="29291" spans="19:23">
      <c r="S29291" s="275"/>
      <c r="T29291" s="274"/>
      <c r="W29291" s="276"/>
    </row>
    <row r="29292" spans="19:23">
      <c r="S29292" s="275"/>
      <c r="T29292" s="274"/>
      <c r="W29292" s="276"/>
    </row>
    <row r="29293" spans="19:23">
      <c r="S29293" s="275"/>
      <c r="T29293" s="274"/>
      <c r="W29293" s="276"/>
    </row>
    <row r="29294" spans="19:23">
      <c r="S29294" s="275"/>
      <c r="T29294" s="274"/>
      <c r="W29294" s="276"/>
    </row>
    <row r="29295" spans="19:23">
      <c r="S29295" s="275"/>
      <c r="T29295" s="274"/>
      <c r="W29295" s="276"/>
    </row>
    <row r="29296" spans="19:23">
      <c r="S29296" s="275"/>
      <c r="T29296" s="274"/>
      <c r="W29296" s="276"/>
    </row>
    <row r="29297" spans="19:23">
      <c r="S29297" s="275"/>
      <c r="T29297" s="274"/>
      <c r="W29297" s="276"/>
    </row>
    <row r="29298" spans="19:23">
      <c r="S29298" s="275"/>
      <c r="T29298" s="274"/>
      <c r="W29298" s="276"/>
    </row>
    <row r="29299" spans="19:23">
      <c r="S29299" s="275"/>
      <c r="T29299" s="274"/>
      <c r="W29299" s="276"/>
    </row>
    <row r="29300" spans="19:23">
      <c r="S29300" s="275"/>
      <c r="T29300" s="274"/>
      <c r="W29300" s="276"/>
    </row>
    <row r="29301" spans="19:23">
      <c r="S29301" s="275"/>
      <c r="T29301" s="274"/>
      <c r="W29301" s="276"/>
    </row>
    <row r="29302" spans="19:23">
      <c r="S29302" s="275"/>
      <c r="T29302" s="274"/>
      <c r="W29302" s="276"/>
    </row>
    <row r="29303" spans="19:23">
      <c r="S29303" s="275"/>
      <c r="T29303" s="274"/>
      <c r="W29303" s="276"/>
    </row>
    <row r="29304" spans="19:23">
      <c r="S29304" s="275"/>
      <c r="T29304" s="274"/>
      <c r="W29304" s="276"/>
    </row>
    <row r="29305" spans="19:23">
      <c r="S29305" s="275"/>
      <c r="T29305" s="274"/>
      <c r="W29305" s="276"/>
    </row>
    <row r="29306" spans="19:23">
      <c r="S29306" s="275"/>
      <c r="T29306" s="274"/>
      <c r="W29306" s="276"/>
    </row>
    <row r="29307" spans="19:23">
      <c r="S29307" s="275"/>
      <c r="T29307" s="274"/>
      <c r="W29307" s="276"/>
    </row>
    <row r="29308" spans="19:23">
      <c r="S29308" s="275"/>
      <c r="T29308" s="274"/>
      <c r="W29308" s="276"/>
    </row>
    <row r="29309" spans="19:23">
      <c r="S29309" s="275"/>
      <c r="T29309" s="274"/>
      <c r="W29309" s="276"/>
    </row>
    <row r="29310" spans="19:23">
      <c r="S29310" s="275"/>
      <c r="T29310" s="274"/>
      <c r="W29310" s="276"/>
    </row>
    <row r="29311" spans="19:23">
      <c r="S29311" s="275"/>
      <c r="T29311" s="274"/>
      <c r="W29311" s="276"/>
    </row>
    <row r="29312" spans="19:23">
      <c r="S29312" s="275"/>
      <c r="T29312" s="274"/>
      <c r="W29312" s="276"/>
    </row>
    <row r="29313" spans="19:23">
      <c r="S29313" s="275"/>
      <c r="T29313" s="274"/>
      <c r="W29313" s="276"/>
    </row>
    <row r="29314" spans="19:23">
      <c r="S29314" s="275"/>
      <c r="T29314" s="274"/>
      <c r="W29314" s="276"/>
    </row>
    <row r="29315" spans="19:23">
      <c r="S29315" s="275"/>
      <c r="T29315" s="274"/>
      <c r="W29315" s="276"/>
    </row>
    <row r="29316" spans="19:23">
      <c r="S29316" s="275"/>
      <c r="T29316" s="274"/>
      <c r="W29316" s="276"/>
    </row>
    <row r="29317" spans="19:23">
      <c r="S29317" s="275"/>
      <c r="T29317" s="274"/>
      <c r="W29317" s="276"/>
    </row>
    <row r="29318" spans="19:23">
      <c r="S29318" s="275"/>
      <c r="T29318" s="274"/>
      <c r="W29318" s="276"/>
    </row>
    <row r="29319" spans="19:23">
      <c r="S29319" s="275"/>
      <c r="T29319" s="274"/>
      <c r="W29319" s="276"/>
    </row>
    <row r="29320" spans="19:23">
      <c r="S29320" s="275"/>
      <c r="T29320" s="274"/>
      <c r="W29320" s="276"/>
    </row>
    <row r="29321" spans="19:23">
      <c r="S29321" s="275"/>
      <c r="T29321" s="274"/>
      <c r="W29321" s="276"/>
    </row>
    <row r="29322" spans="19:23">
      <c r="S29322" s="275"/>
      <c r="T29322" s="274"/>
      <c r="W29322" s="276"/>
    </row>
    <row r="29323" spans="19:23">
      <c r="S29323" s="275"/>
      <c r="T29323" s="274"/>
      <c r="W29323" s="276"/>
    </row>
    <row r="29324" spans="19:23">
      <c r="S29324" s="275"/>
      <c r="T29324" s="274"/>
      <c r="W29324" s="276"/>
    </row>
    <row r="29325" spans="19:23">
      <c r="S29325" s="275"/>
      <c r="T29325" s="274"/>
      <c r="W29325" s="276"/>
    </row>
    <row r="29326" spans="19:23">
      <c r="S29326" s="275"/>
      <c r="T29326" s="274"/>
      <c r="W29326" s="276"/>
    </row>
    <row r="29327" spans="19:23">
      <c r="S29327" s="275"/>
      <c r="T29327" s="274"/>
      <c r="W29327" s="276"/>
    </row>
    <row r="29328" spans="19:23">
      <c r="S29328" s="275"/>
      <c r="T29328" s="274"/>
      <c r="W29328" s="276"/>
    </row>
    <row r="29329" spans="19:23">
      <c r="S29329" s="275"/>
      <c r="T29329" s="274"/>
      <c r="W29329" s="276"/>
    </row>
    <row r="29330" spans="19:23">
      <c r="S29330" s="275"/>
      <c r="T29330" s="274"/>
      <c r="W29330" s="276"/>
    </row>
    <row r="29331" spans="19:23">
      <c r="S29331" s="275"/>
      <c r="T29331" s="274"/>
      <c r="W29331" s="276"/>
    </row>
    <row r="29332" spans="19:23">
      <c r="S29332" s="275"/>
      <c r="T29332" s="274"/>
      <c r="W29332" s="276"/>
    </row>
    <row r="29333" spans="19:23">
      <c r="S29333" s="275"/>
      <c r="T29333" s="274"/>
      <c r="W29333" s="276"/>
    </row>
    <row r="29334" spans="19:23">
      <c r="S29334" s="275"/>
      <c r="T29334" s="274"/>
      <c r="W29334" s="276"/>
    </row>
    <row r="29335" spans="19:23">
      <c r="S29335" s="275"/>
      <c r="T29335" s="274"/>
      <c r="W29335" s="276"/>
    </row>
    <row r="29336" spans="19:23">
      <c r="S29336" s="275"/>
      <c r="T29336" s="274"/>
      <c r="W29336" s="276"/>
    </row>
    <row r="29337" spans="19:23">
      <c r="S29337" s="275"/>
      <c r="T29337" s="274"/>
      <c r="W29337" s="276"/>
    </row>
    <row r="29338" spans="19:23">
      <c r="S29338" s="275"/>
      <c r="T29338" s="274"/>
      <c r="W29338" s="276"/>
    </row>
    <row r="29339" spans="19:23">
      <c r="S29339" s="275"/>
      <c r="T29339" s="274"/>
      <c r="W29339" s="276"/>
    </row>
    <row r="29340" spans="19:23">
      <c r="S29340" s="275"/>
      <c r="T29340" s="274"/>
      <c r="W29340" s="276"/>
    </row>
    <row r="29341" spans="19:23">
      <c r="S29341" s="275"/>
      <c r="T29341" s="274"/>
      <c r="W29341" s="276"/>
    </row>
    <row r="29342" spans="19:23">
      <c r="S29342" s="275"/>
      <c r="T29342" s="274"/>
      <c r="W29342" s="276"/>
    </row>
    <row r="29343" spans="19:23">
      <c r="S29343" s="275"/>
      <c r="T29343" s="274"/>
      <c r="W29343" s="276"/>
    </row>
    <row r="29344" spans="19:23">
      <c r="S29344" s="275"/>
      <c r="T29344" s="274"/>
      <c r="W29344" s="276"/>
    </row>
    <row r="29345" spans="19:23">
      <c r="S29345" s="275"/>
      <c r="T29345" s="274"/>
      <c r="W29345" s="276"/>
    </row>
    <row r="29346" spans="19:23">
      <c r="S29346" s="275"/>
      <c r="T29346" s="274"/>
      <c r="W29346" s="276"/>
    </row>
    <row r="29347" spans="19:23">
      <c r="S29347" s="275"/>
      <c r="T29347" s="274"/>
      <c r="W29347" s="276"/>
    </row>
    <row r="29348" spans="19:23">
      <c r="S29348" s="275"/>
      <c r="T29348" s="274"/>
      <c r="W29348" s="276"/>
    </row>
    <row r="29349" spans="19:23">
      <c r="S29349" s="275"/>
      <c r="T29349" s="274"/>
      <c r="W29349" s="276"/>
    </row>
    <row r="29350" spans="19:23">
      <c r="S29350" s="275"/>
      <c r="T29350" s="274"/>
      <c r="W29350" s="276"/>
    </row>
    <row r="29351" spans="19:23">
      <c r="S29351" s="275"/>
      <c r="T29351" s="274"/>
      <c r="W29351" s="276"/>
    </row>
    <row r="29352" spans="19:23">
      <c r="S29352" s="275"/>
      <c r="T29352" s="274"/>
      <c r="W29352" s="276"/>
    </row>
    <row r="29353" spans="19:23">
      <c r="S29353" s="275"/>
      <c r="T29353" s="274"/>
      <c r="W29353" s="276"/>
    </row>
    <row r="29354" spans="19:23">
      <c r="S29354" s="275"/>
      <c r="T29354" s="274"/>
      <c r="W29354" s="276"/>
    </row>
    <row r="29355" spans="19:23">
      <c r="S29355" s="275"/>
      <c r="T29355" s="274"/>
      <c r="W29355" s="276"/>
    </row>
    <row r="29356" spans="19:23">
      <c r="S29356" s="275"/>
      <c r="T29356" s="274"/>
      <c r="W29356" s="276"/>
    </row>
    <row r="29357" spans="19:23">
      <c r="S29357" s="275"/>
      <c r="T29357" s="274"/>
      <c r="W29357" s="276"/>
    </row>
    <row r="29358" spans="19:23">
      <c r="S29358" s="275"/>
      <c r="T29358" s="274"/>
      <c r="W29358" s="276"/>
    </row>
    <row r="29359" spans="19:23">
      <c r="S29359" s="275"/>
      <c r="T29359" s="274"/>
      <c r="W29359" s="276"/>
    </row>
    <row r="29360" spans="19:23">
      <c r="S29360" s="275"/>
      <c r="T29360" s="274"/>
      <c r="W29360" s="276"/>
    </row>
    <row r="29361" spans="19:23">
      <c r="S29361" s="275"/>
      <c r="T29361" s="274"/>
      <c r="W29361" s="276"/>
    </row>
    <row r="29362" spans="19:23">
      <c r="S29362" s="275"/>
      <c r="T29362" s="274"/>
      <c r="W29362" s="276"/>
    </row>
    <row r="29363" spans="19:23">
      <c r="S29363" s="275"/>
      <c r="T29363" s="274"/>
      <c r="W29363" s="276"/>
    </row>
    <row r="29364" spans="19:23">
      <c r="S29364" s="275"/>
      <c r="T29364" s="274"/>
      <c r="W29364" s="276"/>
    </row>
    <row r="29365" spans="19:23">
      <c r="S29365" s="275"/>
      <c r="T29365" s="274"/>
      <c r="W29365" s="276"/>
    </row>
    <row r="29366" spans="19:23">
      <c r="S29366" s="275"/>
      <c r="T29366" s="274"/>
      <c r="W29366" s="276"/>
    </row>
    <row r="29367" spans="19:23">
      <c r="S29367" s="275"/>
      <c r="T29367" s="274"/>
      <c r="W29367" s="276"/>
    </row>
    <row r="29368" spans="19:23">
      <c r="S29368" s="275"/>
      <c r="T29368" s="274"/>
      <c r="W29368" s="276"/>
    </row>
    <row r="29369" spans="19:23">
      <c r="S29369" s="275"/>
      <c r="T29369" s="274"/>
      <c r="W29369" s="276"/>
    </row>
    <row r="29370" spans="19:23">
      <c r="S29370" s="275"/>
      <c r="T29370" s="274"/>
      <c r="W29370" s="276"/>
    </row>
    <row r="29371" spans="19:23">
      <c r="S29371" s="275"/>
      <c r="T29371" s="274"/>
      <c r="W29371" s="276"/>
    </row>
    <row r="29372" spans="19:23">
      <c r="S29372" s="275"/>
      <c r="T29372" s="274"/>
      <c r="W29372" s="276"/>
    </row>
    <row r="29373" spans="19:23">
      <c r="S29373" s="275"/>
      <c r="T29373" s="274"/>
      <c r="W29373" s="276"/>
    </row>
    <row r="29374" spans="19:23">
      <c r="S29374" s="275"/>
      <c r="T29374" s="274"/>
      <c r="W29374" s="276"/>
    </row>
    <row r="29375" spans="19:23">
      <c r="S29375" s="275"/>
      <c r="T29375" s="274"/>
      <c r="W29375" s="276"/>
    </row>
    <row r="29376" spans="19:23">
      <c r="S29376" s="275"/>
      <c r="T29376" s="274"/>
      <c r="W29376" s="276"/>
    </row>
    <row r="29377" spans="19:23">
      <c r="S29377" s="275"/>
      <c r="T29377" s="274"/>
      <c r="W29377" s="276"/>
    </row>
    <row r="29378" spans="19:23">
      <c r="S29378" s="275"/>
      <c r="T29378" s="274"/>
      <c r="W29378" s="276"/>
    </row>
    <row r="29379" spans="19:23">
      <c r="S29379" s="275"/>
      <c r="T29379" s="274"/>
      <c r="W29379" s="276"/>
    </row>
    <row r="29380" spans="19:23">
      <c r="S29380" s="275"/>
      <c r="T29380" s="274"/>
      <c r="W29380" s="276"/>
    </row>
    <row r="29381" spans="19:23">
      <c r="S29381" s="275"/>
      <c r="T29381" s="274"/>
      <c r="W29381" s="276"/>
    </row>
    <row r="29382" spans="19:23">
      <c r="S29382" s="275"/>
      <c r="T29382" s="274"/>
      <c r="W29382" s="276"/>
    </row>
    <row r="29383" spans="19:23">
      <c r="S29383" s="275"/>
      <c r="T29383" s="274"/>
      <c r="W29383" s="276"/>
    </row>
    <row r="29384" spans="19:23">
      <c r="S29384" s="275"/>
      <c r="T29384" s="274"/>
      <c r="W29384" s="276"/>
    </row>
    <row r="29385" spans="19:23">
      <c r="S29385" s="275"/>
      <c r="T29385" s="274"/>
      <c r="W29385" s="276"/>
    </row>
    <row r="29386" spans="19:23">
      <c r="S29386" s="275"/>
      <c r="T29386" s="274"/>
      <c r="W29386" s="276"/>
    </row>
    <row r="29387" spans="19:23">
      <c r="S29387" s="275"/>
      <c r="T29387" s="274"/>
      <c r="W29387" s="276"/>
    </row>
    <row r="29388" spans="19:23">
      <c r="S29388" s="275"/>
      <c r="T29388" s="274"/>
      <c r="W29388" s="276"/>
    </row>
    <row r="29389" spans="19:23">
      <c r="S29389" s="275"/>
      <c r="T29389" s="274"/>
      <c r="W29389" s="276"/>
    </row>
    <row r="29390" spans="19:23">
      <c r="S29390" s="275"/>
      <c r="T29390" s="274"/>
      <c r="W29390" s="276"/>
    </row>
    <row r="29391" spans="19:23">
      <c r="S29391" s="275"/>
      <c r="T29391" s="274"/>
      <c r="W29391" s="276"/>
    </row>
    <row r="29392" spans="19:23">
      <c r="S29392" s="275"/>
      <c r="T29392" s="274"/>
      <c r="W29392" s="276"/>
    </row>
    <row r="29393" spans="19:23">
      <c r="S29393" s="275"/>
      <c r="T29393" s="274"/>
      <c r="W29393" s="276"/>
    </row>
    <row r="29394" spans="19:23">
      <c r="S29394" s="275"/>
      <c r="T29394" s="274"/>
      <c r="W29394" s="276"/>
    </row>
    <row r="29395" spans="19:23">
      <c r="S29395" s="275"/>
      <c r="T29395" s="274"/>
      <c r="W29395" s="276"/>
    </row>
    <row r="29396" spans="19:23">
      <c r="S29396" s="275"/>
      <c r="T29396" s="274"/>
      <c r="W29396" s="276"/>
    </row>
    <row r="29397" spans="19:23">
      <c r="S29397" s="275"/>
      <c r="T29397" s="274"/>
      <c r="W29397" s="276"/>
    </row>
    <row r="29398" spans="19:23">
      <c r="S29398" s="275"/>
      <c r="T29398" s="274"/>
      <c r="W29398" s="276"/>
    </row>
    <row r="29399" spans="19:23">
      <c r="S29399" s="275"/>
      <c r="T29399" s="274"/>
      <c r="W29399" s="276"/>
    </row>
    <row r="29400" spans="19:23">
      <c r="S29400" s="275"/>
      <c r="T29400" s="274"/>
      <c r="W29400" s="276"/>
    </row>
    <row r="29401" spans="19:23">
      <c r="S29401" s="275"/>
      <c r="T29401" s="274"/>
      <c r="W29401" s="276"/>
    </row>
    <row r="29402" spans="19:23">
      <c r="S29402" s="275"/>
      <c r="T29402" s="274"/>
      <c r="W29402" s="276"/>
    </row>
    <row r="29403" spans="19:23">
      <c r="S29403" s="275"/>
      <c r="T29403" s="274"/>
      <c r="W29403" s="276"/>
    </row>
    <row r="29404" spans="19:23">
      <c r="S29404" s="275"/>
      <c r="T29404" s="274"/>
      <c r="W29404" s="276"/>
    </row>
    <row r="29405" spans="19:23">
      <c r="S29405" s="275"/>
      <c r="T29405" s="274"/>
      <c r="W29405" s="276"/>
    </row>
    <row r="29406" spans="19:23">
      <c r="S29406" s="275"/>
      <c r="T29406" s="274"/>
      <c r="W29406" s="276"/>
    </row>
    <row r="29407" spans="19:23">
      <c r="S29407" s="275"/>
      <c r="T29407" s="274"/>
      <c r="W29407" s="276"/>
    </row>
    <row r="29408" spans="19:23">
      <c r="S29408" s="275"/>
      <c r="T29408" s="274"/>
      <c r="W29408" s="276"/>
    </row>
    <row r="29409" spans="19:23">
      <c r="S29409" s="275"/>
      <c r="T29409" s="274"/>
      <c r="W29409" s="276"/>
    </row>
    <row r="29410" spans="19:23">
      <c r="S29410" s="275"/>
      <c r="T29410" s="274"/>
      <c r="W29410" s="276"/>
    </row>
    <row r="29411" spans="19:23">
      <c r="S29411" s="275"/>
      <c r="T29411" s="274"/>
      <c r="W29411" s="276"/>
    </row>
    <row r="29412" spans="19:23">
      <c r="S29412" s="275"/>
      <c r="T29412" s="274"/>
      <c r="W29412" s="276"/>
    </row>
    <row r="29413" spans="19:23">
      <c r="S29413" s="275"/>
      <c r="T29413" s="274"/>
      <c r="W29413" s="276"/>
    </row>
    <row r="29414" spans="19:23">
      <c r="S29414" s="275"/>
      <c r="T29414" s="274"/>
      <c r="W29414" s="276"/>
    </row>
    <row r="29415" spans="19:23">
      <c r="S29415" s="275"/>
      <c r="T29415" s="274"/>
      <c r="W29415" s="276"/>
    </row>
    <row r="29416" spans="19:23">
      <c r="S29416" s="275"/>
      <c r="T29416" s="274"/>
      <c r="W29416" s="276"/>
    </row>
    <row r="29417" spans="19:23">
      <c r="S29417" s="275"/>
      <c r="T29417" s="274"/>
      <c r="W29417" s="276"/>
    </row>
    <row r="29418" spans="19:23">
      <c r="S29418" s="275"/>
      <c r="T29418" s="274"/>
      <c r="W29418" s="276"/>
    </row>
    <row r="29419" spans="19:23">
      <c r="S29419" s="275"/>
      <c r="T29419" s="274"/>
      <c r="W29419" s="276"/>
    </row>
    <row r="29420" spans="19:23">
      <c r="S29420" s="275"/>
      <c r="T29420" s="274"/>
      <c r="W29420" s="276"/>
    </row>
    <row r="29421" spans="19:23">
      <c r="S29421" s="275"/>
      <c r="T29421" s="274"/>
      <c r="W29421" s="276"/>
    </row>
    <row r="29422" spans="19:23">
      <c r="S29422" s="275"/>
      <c r="T29422" s="274"/>
      <c r="W29422" s="276"/>
    </row>
    <row r="29423" spans="19:23">
      <c r="S29423" s="275"/>
      <c r="T29423" s="274"/>
      <c r="W29423" s="276"/>
    </row>
    <row r="29424" spans="19:23">
      <c r="S29424" s="275"/>
      <c r="T29424" s="274"/>
      <c r="W29424" s="276"/>
    </row>
    <row r="29425" spans="19:23">
      <c r="S29425" s="275"/>
      <c r="T29425" s="274"/>
      <c r="W29425" s="276"/>
    </row>
    <row r="29426" spans="19:23">
      <c r="S29426" s="275"/>
      <c r="T29426" s="274"/>
      <c r="W29426" s="276"/>
    </row>
    <row r="29427" spans="19:23">
      <c r="S29427" s="275"/>
      <c r="T29427" s="274"/>
      <c r="W29427" s="276"/>
    </row>
    <row r="29428" spans="19:23">
      <c r="S29428" s="275"/>
      <c r="T29428" s="274"/>
      <c r="W29428" s="276"/>
    </row>
    <row r="29429" spans="19:23">
      <c r="S29429" s="275"/>
      <c r="T29429" s="274"/>
      <c r="W29429" s="276"/>
    </row>
    <row r="29430" spans="19:23">
      <c r="S29430" s="275"/>
      <c r="T29430" s="274"/>
      <c r="W29430" s="276"/>
    </row>
    <row r="29431" spans="19:23">
      <c r="S29431" s="275"/>
      <c r="T29431" s="274"/>
      <c r="W29431" s="276"/>
    </row>
    <row r="29432" spans="19:23">
      <c r="S29432" s="275"/>
      <c r="T29432" s="274"/>
      <c r="W29432" s="276"/>
    </row>
    <row r="29433" spans="19:23">
      <c r="S29433" s="275"/>
      <c r="T29433" s="274"/>
      <c r="W29433" s="276"/>
    </row>
    <row r="29434" spans="19:23">
      <c r="S29434" s="275"/>
      <c r="T29434" s="274"/>
      <c r="W29434" s="276"/>
    </row>
    <row r="29435" spans="19:23">
      <c r="S29435" s="275"/>
      <c r="T29435" s="274"/>
      <c r="W29435" s="276"/>
    </row>
    <row r="29436" spans="19:23">
      <c r="S29436" s="275"/>
      <c r="T29436" s="274"/>
      <c r="W29436" s="276"/>
    </row>
    <row r="29437" spans="19:23">
      <c r="S29437" s="275"/>
      <c r="T29437" s="274"/>
      <c r="W29437" s="276"/>
    </row>
    <row r="29438" spans="19:23">
      <c r="S29438" s="275"/>
      <c r="T29438" s="274"/>
      <c r="W29438" s="276"/>
    </row>
    <row r="29439" spans="19:23">
      <c r="S29439" s="275"/>
      <c r="T29439" s="274"/>
      <c r="W29439" s="276"/>
    </row>
    <row r="29440" spans="19:23">
      <c r="S29440" s="275"/>
      <c r="T29440" s="274"/>
      <c r="W29440" s="276"/>
    </row>
    <row r="29441" spans="19:23">
      <c r="S29441" s="275"/>
      <c r="T29441" s="274"/>
      <c r="W29441" s="276"/>
    </row>
    <row r="29442" spans="19:23">
      <c r="S29442" s="275"/>
      <c r="T29442" s="274"/>
      <c r="W29442" s="276"/>
    </row>
    <row r="29443" spans="19:23">
      <c r="S29443" s="275"/>
      <c r="T29443" s="274"/>
      <c r="W29443" s="276"/>
    </row>
    <row r="29444" spans="19:23">
      <c r="S29444" s="275"/>
      <c r="T29444" s="274"/>
      <c r="W29444" s="276"/>
    </row>
    <row r="29445" spans="19:23">
      <c r="S29445" s="275"/>
      <c r="T29445" s="274"/>
      <c r="W29445" s="276"/>
    </row>
    <row r="29446" spans="19:23">
      <c r="S29446" s="275"/>
      <c r="T29446" s="274"/>
      <c r="W29446" s="276"/>
    </row>
    <row r="29447" spans="19:23">
      <c r="S29447" s="275"/>
      <c r="T29447" s="274"/>
      <c r="W29447" s="276"/>
    </row>
    <row r="29448" spans="19:23">
      <c r="S29448" s="275"/>
      <c r="T29448" s="274"/>
      <c r="W29448" s="276"/>
    </row>
    <row r="29449" spans="19:23">
      <c r="S29449" s="275"/>
      <c r="T29449" s="274"/>
      <c r="W29449" s="276"/>
    </row>
    <row r="29450" spans="19:23">
      <c r="S29450" s="275"/>
      <c r="T29450" s="274"/>
      <c r="W29450" s="276"/>
    </row>
    <row r="29451" spans="19:23">
      <c r="S29451" s="275"/>
      <c r="T29451" s="274"/>
      <c r="W29451" s="276"/>
    </row>
    <row r="29452" spans="19:23">
      <c r="S29452" s="275"/>
      <c r="T29452" s="274"/>
      <c r="W29452" s="276"/>
    </row>
    <row r="29453" spans="19:23">
      <c r="S29453" s="275"/>
      <c r="T29453" s="274"/>
      <c r="W29453" s="276"/>
    </row>
    <row r="29454" spans="19:23">
      <c r="S29454" s="275"/>
      <c r="T29454" s="274"/>
      <c r="W29454" s="276"/>
    </row>
    <row r="29455" spans="19:23">
      <c r="S29455" s="275"/>
      <c r="T29455" s="274"/>
      <c r="W29455" s="276"/>
    </row>
    <row r="29456" spans="19:23">
      <c r="S29456" s="275"/>
      <c r="T29456" s="274"/>
      <c r="W29456" s="276"/>
    </row>
    <row r="29457" spans="19:23">
      <c r="S29457" s="275"/>
      <c r="T29457" s="274"/>
      <c r="W29457" s="276"/>
    </row>
    <row r="29458" spans="19:23">
      <c r="S29458" s="275"/>
      <c r="T29458" s="274"/>
      <c r="W29458" s="276"/>
    </row>
    <row r="29459" spans="19:23">
      <c r="S29459" s="275"/>
      <c r="T29459" s="274"/>
      <c r="W29459" s="276"/>
    </row>
    <row r="29460" spans="19:23">
      <c r="S29460" s="275"/>
      <c r="T29460" s="274"/>
      <c r="W29460" s="276"/>
    </row>
    <row r="29461" spans="19:23">
      <c r="S29461" s="275"/>
      <c r="T29461" s="274"/>
      <c r="W29461" s="276"/>
    </row>
    <row r="29462" spans="19:23">
      <c r="S29462" s="275"/>
      <c r="T29462" s="274"/>
      <c r="W29462" s="276"/>
    </row>
    <row r="29463" spans="19:23">
      <c r="S29463" s="275"/>
      <c r="T29463" s="274"/>
      <c r="W29463" s="276"/>
    </row>
    <row r="29464" spans="19:23">
      <c r="S29464" s="275"/>
      <c r="T29464" s="274"/>
      <c r="W29464" s="276"/>
    </row>
    <row r="29465" spans="19:23">
      <c r="S29465" s="275"/>
      <c r="T29465" s="274"/>
      <c r="W29465" s="276"/>
    </row>
    <row r="29466" spans="19:23">
      <c r="S29466" s="275"/>
      <c r="T29466" s="274"/>
      <c r="W29466" s="276"/>
    </row>
    <row r="29467" spans="19:23">
      <c r="S29467" s="275"/>
      <c r="T29467" s="274"/>
      <c r="W29467" s="276"/>
    </row>
    <row r="29468" spans="19:23">
      <c r="S29468" s="275"/>
      <c r="T29468" s="274"/>
      <c r="W29468" s="276"/>
    </row>
    <row r="29469" spans="19:23">
      <c r="S29469" s="275"/>
      <c r="T29469" s="274"/>
      <c r="W29469" s="276"/>
    </row>
    <row r="29470" spans="19:23">
      <c r="S29470" s="275"/>
      <c r="T29470" s="274"/>
      <c r="W29470" s="276"/>
    </row>
    <row r="29471" spans="19:23">
      <c r="S29471" s="275"/>
      <c r="T29471" s="274"/>
      <c r="W29471" s="276"/>
    </row>
    <row r="29472" spans="19:23">
      <c r="S29472" s="275"/>
      <c r="T29472" s="274"/>
      <c r="W29472" s="276"/>
    </row>
    <row r="29473" spans="19:23">
      <c r="S29473" s="275"/>
      <c r="T29473" s="274"/>
      <c r="W29473" s="276"/>
    </row>
    <row r="29474" spans="19:23">
      <c r="S29474" s="275"/>
      <c r="T29474" s="274"/>
      <c r="W29474" s="276"/>
    </row>
    <row r="29475" spans="19:23">
      <c r="S29475" s="275"/>
      <c r="T29475" s="274"/>
      <c r="W29475" s="276"/>
    </row>
    <row r="29476" spans="19:23">
      <c r="S29476" s="275"/>
      <c r="T29476" s="274"/>
      <c r="W29476" s="276"/>
    </row>
    <row r="29477" spans="19:23">
      <c r="S29477" s="275"/>
      <c r="T29477" s="274"/>
      <c r="W29477" s="276"/>
    </row>
    <row r="29478" spans="19:23">
      <c r="S29478" s="275"/>
      <c r="T29478" s="274"/>
      <c r="W29478" s="276"/>
    </row>
    <row r="29479" spans="19:23">
      <c r="S29479" s="275"/>
      <c r="T29479" s="274"/>
      <c r="W29479" s="276"/>
    </row>
    <row r="29480" spans="19:23">
      <c r="S29480" s="275"/>
      <c r="T29480" s="274"/>
      <c r="W29480" s="276"/>
    </row>
    <row r="29481" spans="19:23">
      <c r="S29481" s="275"/>
      <c r="T29481" s="274"/>
      <c r="W29481" s="276"/>
    </row>
    <row r="29482" spans="19:23">
      <c r="S29482" s="275"/>
      <c r="T29482" s="274"/>
      <c r="W29482" s="276"/>
    </row>
    <row r="29483" spans="19:23">
      <c r="S29483" s="275"/>
      <c r="T29483" s="274"/>
      <c r="W29483" s="276"/>
    </row>
    <row r="29484" spans="19:23">
      <c r="S29484" s="275"/>
      <c r="T29484" s="274"/>
      <c r="W29484" s="276"/>
    </row>
    <row r="29485" spans="19:23">
      <c r="S29485" s="275"/>
      <c r="T29485" s="274"/>
      <c r="W29485" s="276"/>
    </row>
    <row r="29486" spans="19:23">
      <c r="S29486" s="275"/>
      <c r="T29486" s="274"/>
      <c r="W29486" s="276"/>
    </row>
    <row r="29487" spans="19:23">
      <c r="S29487" s="275"/>
      <c r="T29487" s="274"/>
      <c r="W29487" s="276"/>
    </row>
    <row r="29488" spans="19:23">
      <c r="S29488" s="275"/>
      <c r="T29488" s="274"/>
      <c r="W29488" s="276"/>
    </row>
    <row r="29489" spans="19:23">
      <c r="S29489" s="275"/>
      <c r="T29489" s="274"/>
      <c r="W29489" s="276"/>
    </row>
    <row r="29490" spans="19:23">
      <c r="S29490" s="275"/>
      <c r="T29490" s="274"/>
      <c r="W29490" s="276"/>
    </row>
    <row r="29491" spans="19:23">
      <c r="S29491" s="275"/>
      <c r="T29491" s="274"/>
      <c r="W29491" s="276"/>
    </row>
    <row r="29492" spans="19:23">
      <c r="S29492" s="275"/>
      <c r="T29492" s="274"/>
      <c r="W29492" s="276"/>
    </row>
    <row r="29493" spans="19:23">
      <c r="S29493" s="275"/>
      <c r="T29493" s="274"/>
      <c r="W29493" s="276"/>
    </row>
    <row r="29494" spans="19:23">
      <c r="S29494" s="275"/>
      <c r="T29494" s="274"/>
      <c r="W29494" s="276"/>
    </row>
    <row r="29495" spans="19:23">
      <c r="S29495" s="275"/>
      <c r="T29495" s="274"/>
      <c r="W29495" s="276"/>
    </row>
    <row r="29496" spans="19:23">
      <c r="S29496" s="275"/>
      <c r="T29496" s="274"/>
      <c r="W29496" s="276"/>
    </row>
    <row r="29497" spans="19:23">
      <c r="S29497" s="275"/>
      <c r="T29497" s="274"/>
      <c r="W29497" s="276"/>
    </row>
    <row r="29498" spans="19:23">
      <c r="S29498" s="275"/>
      <c r="T29498" s="274"/>
      <c r="W29498" s="276"/>
    </row>
    <row r="29499" spans="19:23">
      <c r="S29499" s="275"/>
      <c r="T29499" s="274"/>
      <c r="W29499" s="276"/>
    </row>
    <row r="29500" spans="19:23">
      <c r="S29500" s="275"/>
      <c r="T29500" s="274"/>
      <c r="W29500" s="276"/>
    </row>
    <row r="29501" spans="19:23">
      <c r="S29501" s="275"/>
      <c r="T29501" s="274"/>
      <c r="W29501" s="276"/>
    </row>
    <row r="29502" spans="19:23">
      <c r="S29502" s="275"/>
      <c r="T29502" s="274"/>
      <c r="W29502" s="276"/>
    </row>
    <row r="29503" spans="19:23">
      <c r="S29503" s="275"/>
      <c r="T29503" s="274"/>
      <c r="W29503" s="276"/>
    </row>
    <row r="29504" spans="19:23">
      <c r="S29504" s="275"/>
      <c r="T29504" s="274"/>
      <c r="W29504" s="276"/>
    </row>
    <row r="29505" spans="19:23">
      <c r="S29505" s="275"/>
      <c r="T29505" s="274"/>
      <c r="W29505" s="276"/>
    </row>
    <row r="29506" spans="19:23">
      <c r="S29506" s="275"/>
      <c r="T29506" s="274"/>
      <c r="W29506" s="276"/>
    </row>
    <row r="29507" spans="19:23">
      <c r="S29507" s="275"/>
      <c r="T29507" s="274"/>
      <c r="W29507" s="276"/>
    </row>
    <row r="29508" spans="19:23">
      <c r="S29508" s="275"/>
      <c r="T29508" s="274"/>
      <c r="W29508" s="276"/>
    </row>
    <row r="29509" spans="19:23">
      <c r="S29509" s="275"/>
      <c r="T29509" s="274"/>
      <c r="W29509" s="276"/>
    </row>
    <row r="29510" spans="19:23">
      <c r="S29510" s="275"/>
      <c r="T29510" s="274"/>
      <c r="W29510" s="276"/>
    </row>
    <row r="29511" spans="19:23">
      <c r="S29511" s="275"/>
      <c r="T29511" s="274"/>
      <c r="W29511" s="276"/>
    </row>
    <row r="29512" spans="19:23">
      <c r="S29512" s="275"/>
      <c r="T29512" s="274"/>
      <c r="W29512" s="276"/>
    </row>
    <row r="29513" spans="19:23">
      <c r="S29513" s="275"/>
      <c r="T29513" s="274"/>
      <c r="W29513" s="276"/>
    </row>
    <row r="29514" spans="19:23">
      <c r="S29514" s="275"/>
      <c r="T29514" s="274"/>
      <c r="W29514" s="276"/>
    </row>
    <row r="29515" spans="19:23">
      <c r="S29515" s="275"/>
      <c r="T29515" s="274"/>
      <c r="W29515" s="276"/>
    </row>
    <row r="29516" spans="19:23">
      <c r="S29516" s="275"/>
      <c r="T29516" s="274"/>
      <c r="W29516" s="276"/>
    </row>
    <row r="29517" spans="19:23">
      <c r="S29517" s="275"/>
      <c r="T29517" s="274"/>
      <c r="W29517" s="276"/>
    </row>
    <row r="29518" spans="19:23">
      <c r="S29518" s="275"/>
      <c r="T29518" s="274"/>
      <c r="W29518" s="276"/>
    </row>
    <row r="29519" spans="19:23">
      <c r="S29519" s="275"/>
      <c r="T29519" s="274"/>
      <c r="W29519" s="276"/>
    </row>
    <row r="29520" spans="19:23">
      <c r="S29520" s="275"/>
      <c r="T29520" s="274"/>
      <c r="W29520" s="276"/>
    </row>
    <row r="29521" spans="19:23">
      <c r="S29521" s="275"/>
      <c r="T29521" s="274"/>
      <c r="W29521" s="276"/>
    </row>
    <row r="29522" spans="19:23">
      <c r="S29522" s="275"/>
      <c r="T29522" s="274"/>
      <c r="W29522" s="276"/>
    </row>
    <row r="29523" spans="19:23">
      <c r="S29523" s="275"/>
      <c r="T29523" s="274"/>
      <c r="W29523" s="276"/>
    </row>
    <row r="29524" spans="19:23">
      <c r="S29524" s="275"/>
      <c r="T29524" s="274"/>
      <c r="W29524" s="276"/>
    </row>
    <row r="29525" spans="19:23">
      <c r="S29525" s="275"/>
      <c r="T29525" s="274"/>
      <c r="W29525" s="276"/>
    </row>
    <row r="29526" spans="19:23">
      <c r="S29526" s="275"/>
      <c r="T29526" s="274"/>
      <c r="W29526" s="276"/>
    </row>
    <row r="29527" spans="19:23">
      <c r="S29527" s="275"/>
      <c r="T29527" s="274"/>
      <c r="W29527" s="276"/>
    </row>
    <row r="29528" spans="19:23">
      <c r="S29528" s="275"/>
      <c r="T29528" s="274"/>
      <c r="W29528" s="276"/>
    </row>
    <row r="29529" spans="19:23">
      <c r="S29529" s="275"/>
      <c r="T29529" s="274"/>
      <c r="W29529" s="276"/>
    </row>
    <row r="29530" spans="19:23">
      <c r="S29530" s="275"/>
      <c r="T29530" s="274"/>
      <c r="W29530" s="276"/>
    </row>
    <row r="29531" spans="19:23">
      <c r="S29531" s="275"/>
      <c r="T29531" s="274"/>
      <c r="W29531" s="276"/>
    </row>
    <row r="29532" spans="19:23">
      <c r="S29532" s="275"/>
      <c r="T29532" s="274"/>
      <c r="W29532" s="276"/>
    </row>
    <row r="29533" spans="19:23">
      <c r="S29533" s="275"/>
      <c r="T29533" s="274"/>
      <c r="W29533" s="276"/>
    </row>
    <row r="29534" spans="19:23">
      <c r="S29534" s="275"/>
      <c r="T29534" s="274"/>
      <c r="W29534" s="276"/>
    </row>
    <row r="29535" spans="19:23">
      <c r="S29535" s="275"/>
      <c r="T29535" s="274"/>
      <c r="W29535" s="276"/>
    </row>
    <row r="29536" spans="19:23">
      <c r="S29536" s="275"/>
      <c r="T29536" s="274"/>
      <c r="W29536" s="276"/>
    </row>
    <row r="29537" spans="19:23">
      <c r="S29537" s="275"/>
      <c r="T29537" s="274"/>
      <c r="W29537" s="276"/>
    </row>
    <row r="29538" spans="19:23">
      <c r="S29538" s="275"/>
      <c r="T29538" s="274"/>
      <c r="W29538" s="276"/>
    </row>
    <row r="29539" spans="19:23">
      <c r="S29539" s="275"/>
      <c r="T29539" s="274"/>
      <c r="W29539" s="276"/>
    </row>
    <row r="29540" spans="19:23">
      <c r="S29540" s="275"/>
      <c r="T29540" s="274"/>
      <c r="W29540" s="276"/>
    </row>
    <row r="29541" spans="19:23">
      <c r="S29541" s="275"/>
      <c r="T29541" s="274"/>
      <c r="W29541" s="276"/>
    </row>
    <row r="29542" spans="19:23">
      <c r="S29542" s="275"/>
      <c r="T29542" s="274"/>
      <c r="W29542" s="276"/>
    </row>
    <row r="29543" spans="19:23">
      <c r="S29543" s="275"/>
      <c r="T29543" s="274"/>
      <c r="W29543" s="276"/>
    </row>
    <row r="29544" spans="19:23">
      <c r="S29544" s="275"/>
      <c r="T29544" s="274"/>
      <c r="W29544" s="276"/>
    </row>
    <row r="29545" spans="19:23">
      <c r="S29545" s="275"/>
      <c r="T29545" s="274"/>
      <c r="W29545" s="276"/>
    </row>
    <row r="29546" spans="19:23">
      <c r="S29546" s="275"/>
      <c r="T29546" s="274"/>
      <c r="W29546" s="276"/>
    </row>
    <row r="29547" spans="19:23">
      <c r="S29547" s="275"/>
      <c r="T29547" s="274"/>
      <c r="W29547" s="276"/>
    </row>
    <row r="29548" spans="19:23">
      <c r="S29548" s="275"/>
      <c r="T29548" s="274"/>
      <c r="W29548" s="276"/>
    </row>
    <row r="29549" spans="19:23">
      <c r="S29549" s="275"/>
      <c r="T29549" s="274"/>
      <c r="W29549" s="276"/>
    </row>
    <row r="29550" spans="19:23">
      <c r="S29550" s="275"/>
      <c r="T29550" s="274"/>
      <c r="W29550" s="276"/>
    </row>
    <row r="29551" spans="19:23">
      <c r="S29551" s="275"/>
      <c r="T29551" s="274"/>
      <c r="W29551" s="276"/>
    </row>
    <row r="29552" spans="19:23">
      <c r="S29552" s="275"/>
      <c r="T29552" s="274"/>
      <c r="W29552" s="276"/>
    </row>
    <row r="29553" spans="19:23">
      <c r="S29553" s="275"/>
      <c r="T29553" s="274"/>
      <c r="W29553" s="276"/>
    </row>
    <row r="29554" spans="19:23">
      <c r="S29554" s="275"/>
      <c r="T29554" s="274"/>
      <c r="W29554" s="276"/>
    </row>
    <row r="29555" spans="19:23">
      <c r="S29555" s="275"/>
      <c r="T29555" s="274"/>
      <c r="W29555" s="276"/>
    </row>
    <row r="29556" spans="19:23">
      <c r="S29556" s="275"/>
      <c r="T29556" s="274"/>
      <c r="W29556" s="276"/>
    </row>
    <row r="29557" spans="19:23">
      <c r="S29557" s="275"/>
      <c r="T29557" s="274"/>
      <c r="W29557" s="276"/>
    </row>
    <row r="29558" spans="19:23">
      <c r="S29558" s="275"/>
      <c r="T29558" s="274"/>
      <c r="W29558" s="276"/>
    </row>
    <row r="29559" spans="19:23">
      <c r="S29559" s="275"/>
      <c r="T29559" s="274"/>
      <c r="W29559" s="276"/>
    </row>
    <row r="29560" spans="19:23">
      <c r="S29560" s="275"/>
      <c r="T29560" s="274"/>
      <c r="W29560" s="276"/>
    </row>
    <row r="29561" spans="19:23">
      <c r="S29561" s="275"/>
      <c r="T29561" s="274"/>
      <c r="W29561" s="276"/>
    </row>
    <row r="29562" spans="19:23">
      <c r="S29562" s="275"/>
      <c r="T29562" s="274"/>
      <c r="W29562" s="276"/>
    </row>
    <row r="29563" spans="19:23">
      <c r="S29563" s="275"/>
      <c r="T29563" s="274"/>
      <c r="W29563" s="276"/>
    </row>
    <row r="29564" spans="19:23">
      <c r="S29564" s="275"/>
      <c r="T29564" s="274"/>
      <c r="W29564" s="276"/>
    </row>
    <row r="29565" spans="19:23">
      <c r="S29565" s="275"/>
      <c r="T29565" s="274"/>
      <c r="W29565" s="276"/>
    </row>
    <row r="29566" spans="19:23">
      <c r="S29566" s="275"/>
      <c r="T29566" s="274"/>
      <c r="W29566" s="276"/>
    </row>
    <row r="29567" spans="19:23">
      <c r="S29567" s="275"/>
      <c r="T29567" s="274"/>
      <c r="W29567" s="276"/>
    </row>
    <row r="29568" spans="19:23">
      <c r="S29568" s="275"/>
      <c r="T29568" s="274"/>
      <c r="W29568" s="276"/>
    </row>
    <row r="29569" spans="19:23">
      <c r="S29569" s="275"/>
      <c r="T29569" s="274"/>
      <c r="W29569" s="276"/>
    </row>
    <row r="29570" spans="19:23">
      <c r="S29570" s="275"/>
      <c r="T29570" s="274"/>
      <c r="W29570" s="276"/>
    </row>
    <row r="29571" spans="19:23">
      <c r="S29571" s="275"/>
      <c r="T29571" s="274"/>
      <c r="W29571" s="276"/>
    </row>
    <row r="29572" spans="19:23">
      <c r="S29572" s="275"/>
      <c r="T29572" s="274"/>
      <c r="W29572" s="276"/>
    </row>
    <row r="29573" spans="19:23">
      <c r="S29573" s="275"/>
      <c r="T29573" s="274"/>
      <c r="W29573" s="276"/>
    </row>
    <row r="29574" spans="19:23">
      <c r="S29574" s="275"/>
      <c r="T29574" s="274"/>
      <c r="W29574" s="276"/>
    </row>
    <row r="29575" spans="19:23">
      <c r="S29575" s="275"/>
      <c r="T29575" s="274"/>
      <c r="W29575" s="276"/>
    </row>
    <row r="29576" spans="19:23">
      <c r="S29576" s="275"/>
      <c r="T29576" s="274"/>
      <c r="W29576" s="276"/>
    </row>
    <row r="29577" spans="19:23">
      <c r="S29577" s="275"/>
      <c r="T29577" s="274"/>
      <c r="W29577" s="276"/>
    </row>
    <row r="29578" spans="19:23">
      <c r="S29578" s="275"/>
      <c r="T29578" s="274"/>
      <c r="W29578" s="276"/>
    </row>
    <row r="29579" spans="19:23">
      <c r="S29579" s="275"/>
      <c r="T29579" s="274"/>
      <c r="W29579" s="276"/>
    </row>
    <row r="29580" spans="19:23">
      <c r="S29580" s="275"/>
      <c r="T29580" s="274"/>
      <c r="W29580" s="276"/>
    </row>
    <row r="29581" spans="19:23">
      <c r="S29581" s="275"/>
      <c r="T29581" s="274"/>
      <c r="W29581" s="276"/>
    </row>
    <row r="29582" spans="19:23">
      <c r="S29582" s="275"/>
      <c r="T29582" s="274"/>
      <c r="W29582" s="276"/>
    </row>
    <row r="29583" spans="19:23">
      <c r="S29583" s="275"/>
      <c r="T29583" s="274"/>
      <c r="W29583" s="276"/>
    </row>
    <row r="29584" spans="19:23">
      <c r="S29584" s="275"/>
      <c r="T29584" s="274"/>
      <c r="W29584" s="276"/>
    </row>
    <row r="29585" spans="19:23">
      <c r="S29585" s="275"/>
      <c r="T29585" s="274"/>
      <c r="W29585" s="276"/>
    </row>
    <row r="29586" spans="19:23">
      <c r="S29586" s="275"/>
      <c r="T29586" s="274"/>
      <c r="W29586" s="276"/>
    </row>
    <row r="29587" spans="19:23">
      <c r="S29587" s="275"/>
      <c r="T29587" s="274"/>
      <c r="W29587" s="276"/>
    </row>
    <row r="29588" spans="19:23">
      <c r="S29588" s="275"/>
      <c r="T29588" s="274"/>
      <c r="W29588" s="276"/>
    </row>
    <row r="29589" spans="19:23">
      <c r="S29589" s="275"/>
      <c r="T29589" s="274"/>
      <c r="W29589" s="276"/>
    </row>
    <row r="29590" spans="19:23">
      <c r="S29590" s="275"/>
      <c r="T29590" s="274"/>
      <c r="W29590" s="276"/>
    </row>
    <row r="29591" spans="19:23">
      <c r="S29591" s="275"/>
      <c r="T29591" s="274"/>
      <c r="W29591" s="276"/>
    </row>
    <row r="29592" spans="19:23">
      <c r="S29592" s="275"/>
      <c r="T29592" s="274"/>
      <c r="W29592" s="276"/>
    </row>
    <row r="29593" spans="19:23">
      <c r="S29593" s="275"/>
      <c r="T29593" s="274"/>
      <c r="W29593" s="276"/>
    </row>
    <row r="29594" spans="19:23">
      <c r="S29594" s="275"/>
      <c r="T29594" s="274"/>
      <c r="W29594" s="276"/>
    </row>
    <row r="29595" spans="19:23">
      <c r="S29595" s="275"/>
      <c r="T29595" s="274"/>
      <c r="W29595" s="276"/>
    </row>
    <row r="29596" spans="19:23">
      <c r="S29596" s="275"/>
      <c r="T29596" s="274"/>
      <c r="W29596" s="276"/>
    </row>
    <row r="29597" spans="19:23">
      <c r="S29597" s="275"/>
      <c r="T29597" s="274"/>
      <c r="W29597" s="276"/>
    </row>
    <row r="29598" spans="19:23">
      <c r="S29598" s="275"/>
      <c r="T29598" s="274"/>
      <c r="W29598" s="276"/>
    </row>
    <row r="29599" spans="19:23">
      <c r="S29599" s="275"/>
      <c r="T29599" s="274"/>
      <c r="W29599" s="276"/>
    </row>
    <row r="29600" spans="19:23">
      <c r="S29600" s="275"/>
      <c r="T29600" s="274"/>
      <c r="W29600" s="276"/>
    </row>
    <row r="29601" spans="19:23">
      <c r="S29601" s="275"/>
      <c r="T29601" s="274"/>
      <c r="W29601" s="276"/>
    </row>
    <row r="29602" spans="19:23">
      <c r="S29602" s="275"/>
      <c r="T29602" s="274"/>
      <c r="W29602" s="276"/>
    </row>
    <row r="29603" spans="19:23">
      <c r="S29603" s="275"/>
      <c r="T29603" s="274"/>
      <c r="W29603" s="276"/>
    </row>
    <row r="29604" spans="19:23">
      <c r="S29604" s="275"/>
      <c r="T29604" s="274"/>
      <c r="W29604" s="276"/>
    </row>
    <row r="29605" spans="19:23">
      <c r="S29605" s="275"/>
      <c r="T29605" s="274"/>
      <c r="W29605" s="276"/>
    </row>
    <row r="29606" spans="19:23">
      <c r="S29606" s="275"/>
      <c r="T29606" s="274"/>
      <c r="W29606" s="276"/>
    </row>
    <row r="29607" spans="19:23">
      <c r="S29607" s="275"/>
      <c r="T29607" s="274"/>
      <c r="W29607" s="276"/>
    </row>
    <row r="29608" spans="19:23">
      <c r="S29608" s="275"/>
      <c r="T29608" s="274"/>
      <c r="W29608" s="276"/>
    </row>
    <row r="29609" spans="19:23">
      <c r="S29609" s="275"/>
      <c r="T29609" s="274"/>
      <c r="W29609" s="276"/>
    </row>
    <row r="29610" spans="19:23">
      <c r="S29610" s="275"/>
      <c r="T29610" s="274"/>
      <c r="W29610" s="276"/>
    </row>
    <row r="29611" spans="19:23">
      <c r="S29611" s="275"/>
      <c r="T29611" s="274"/>
      <c r="W29611" s="276"/>
    </row>
    <row r="29612" spans="19:23">
      <c r="S29612" s="275"/>
      <c r="T29612" s="274"/>
      <c r="W29612" s="276"/>
    </row>
    <row r="29613" spans="19:23">
      <c r="S29613" s="275"/>
      <c r="T29613" s="274"/>
      <c r="W29613" s="276"/>
    </row>
    <row r="29614" spans="19:23">
      <c r="S29614" s="275"/>
      <c r="T29614" s="274"/>
      <c r="W29614" s="276"/>
    </row>
    <row r="29615" spans="19:23">
      <c r="S29615" s="275"/>
      <c r="T29615" s="274"/>
      <c r="W29615" s="276"/>
    </row>
    <row r="29616" spans="19:23">
      <c r="S29616" s="275"/>
      <c r="T29616" s="274"/>
      <c r="W29616" s="276"/>
    </row>
    <row r="29617" spans="19:23">
      <c r="S29617" s="275"/>
      <c r="T29617" s="274"/>
      <c r="W29617" s="276"/>
    </row>
    <row r="29618" spans="19:23">
      <c r="S29618" s="275"/>
      <c r="T29618" s="274"/>
      <c r="W29618" s="276"/>
    </row>
    <row r="29619" spans="19:23">
      <c r="S29619" s="275"/>
      <c r="T29619" s="274"/>
      <c r="W29619" s="276"/>
    </row>
    <row r="29620" spans="19:23">
      <c r="S29620" s="275"/>
      <c r="T29620" s="274"/>
      <c r="W29620" s="276"/>
    </row>
    <row r="29621" spans="19:23">
      <c r="S29621" s="275"/>
      <c r="T29621" s="274"/>
      <c r="W29621" s="276"/>
    </row>
    <row r="29622" spans="19:23">
      <c r="S29622" s="275"/>
      <c r="T29622" s="274"/>
      <c r="W29622" s="276"/>
    </row>
    <row r="29623" spans="19:23">
      <c r="S29623" s="275"/>
      <c r="T29623" s="274"/>
      <c r="W29623" s="276"/>
    </row>
    <row r="29624" spans="19:23">
      <c r="S29624" s="275"/>
      <c r="T29624" s="274"/>
      <c r="W29624" s="276"/>
    </row>
    <row r="29625" spans="19:23">
      <c r="S29625" s="275"/>
      <c r="T29625" s="274"/>
      <c r="W29625" s="276"/>
    </row>
    <row r="29626" spans="19:23">
      <c r="S29626" s="275"/>
      <c r="T29626" s="274"/>
      <c r="W29626" s="276"/>
    </row>
    <row r="29627" spans="19:23">
      <c r="S29627" s="275"/>
      <c r="T29627" s="274"/>
      <c r="W29627" s="276"/>
    </row>
    <row r="29628" spans="19:23">
      <c r="S29628" s="275"/>
      <c r="T29628" s="274"/>
      <c r="W29628" s="276"/>
    </row>
    <row r="29629" spans="19:23">
      <c r="S29629" s="275"/>
      <c r="T29629" s="274"/>
      <c r="W29629" s="276"/>
    </row>
    <row r="29630" spans="19:23">
      <c r="S29630" s="275"/>
      <c r="T29630" s="274"/>
      <c r="W29630" s="276"/>
    </row>
    <row r="29631" spans="19:23">
      <c r="S29631" s="275"/>
      <c r="T29631" s="274"/>
      <c r="W29631" s="276"/>
    </row>
    <row r="29632" spans="19:23">
      <c r="S29632" s="275"/>
      <c r="T29632" s="274"/>
      <c r="W29632" s="276"/>
    </row>
    <row r="29633" spans="19:23">
      <c r="S29633" s="275"/>
      <c r="T29633" s="274"/>
      <c r="W29633" s="276"/>
    </row>
    <row r="29634" spans="19:23">
      <c r="S29634" s="275"/>
      <c r="T29634" s="274"/>
      <c r="W29634" s="276"/>
    </row>
    <row r="29635" spans="19:23">
      <c r="S29635" s="275"/>
      <c r="T29635" s="274"/>
      <c r="W29635" s="276"/>
    </row>
    <row r="29636" spans="19:23">
      <c r="S29636" s="275"/>
      <c r="T29636" s="274"/>
      <c r="W29636" s="276"/>
    </row>
    <row r="29637" spans="19:23">
      <c r="S29637" s="275"/>
      <c r="T29637" s="274"/>
      <c r="W29637" s="276"/>
    </row>
    <row r="29638" spans="19:23">
      <c r="S29638" s="275"/>
      <c r="T29638" s="274"/>
      <c r="W29638" s="276"/>
    </row>
    <row r="29639" spans="19:23">
      <c r="S29639" s="275"/>
      <c r="T29639" s="274"/>
      <c r="W29639" s="276"/>
    </row>
    <row r="29640" spans="19:23">
      <c r="S29640" s="275"/>
      <c r="T29640" s="274"/>
      <c r="W29640" s="276"/>
    </row>
    <row r="29641" spans="19:23">
      <c r="S29641" s="275"/>
      <c r="T29641" s="274"/>
      <c r="W29641" s="276"/>
    </row>
    <row r="29642" spans="19:23">
      <c r="S29642" s="275"/>
      <c r="T29642" s="274"/>
      <c r="W29642" s="276"/>
    </row>
    <row r="29643" spans="19:23">
      <c r="S29643" s="275"/>
      <c r="T29643" s="274"/>
      <c r="W29643" s="276"/>
    </row>
    <row r="29644" spans="19:23">
      <c r="S29644" s="275"/>
      <c r="T29644" s="274"/>
      <c r="W29644" s="276"/>
    </row>
    <row r="29645" spans="19:23">
      <c r="S29645" s="275"/>
      <c r="T29645" s="274"/>
      <c r="W29645" s="276"/>
    </row>
    <row r="29646" spans="19:23">
      <c r="S29646" s="275"/>
      <c r="T29646" s="274"/>
      <c r="W29646" s="276"/>
    </row>
    <row r="29647" spans="19:23">
      <c r="S29647" s="275"/>
      <c r="T29647" s="274"/>
      <c r="W29647" s="276"/>
    </row>
    <row r="29648" spans="19:23">
      <c r="S29648" s="275"/>
      <c r="T29648" s="274"/>
      <c r="W29648" s="276"/>
    </row>
    <row r="29649" spans="19:23">
      <c r="S29649" s="275"/>
      <c r="T29649" s="274"/>
      <c r="W29649" s="276"/>
    </row>
    <row r="29650" spans="19:23">
      <c r="S29650" s="275"/>
      <c r="T29650" s="274"/>
      <c r="W29650" s="276"/>
    </row>
    <row r="29651" spans="19:23">
      <c r="S29651" s="275"/>
      <c r="T29651" s="274"/>
      <c r="W29651" s="276"/>
    </row>
    <row r="29652" spans="19:23">
      <c r="S29652" s="275"/>
      <c r="T29652" s="274"/>
      <c r="W29652" s="276"/>
    </row>
    <row r="29653" spans="19:23">
      <c r="S29653" s="275"/>
      <c r="T29653" s="274"/>
      <c r="W29653" s="276"/>
    </row>
    <row r="29654" spans="19:23">
      <c r="S29654" s="275"/>
      <c r="T29654" s="274"/>
      <c r="W29654" s="276"/>
    </row>
    <row r="29655" spans="19:23">
      <c r="S29655" s="275"/>
      <c r="T29655" s="274"/>
      <c r="W29655" s="276"/>
    </row>
    <row r="29656" spans="19:23">
      <c r="S29656" s="275"/>
      <c r="T29656" s="274"/>
      <c r="W29656" s="276"/>
    </row>
    <row r="29657" spans="19:23">
      <c r="S29657" s="275"/>
      <c r="T29657" s="274"/>
      <c r="W29657" s="276"/>
    </row>
    <row r="29658" spans="19:23">
      <c r="S29658" s="275"/>
      <c r="T29658" s="274"/>
      <c r="W29658" s="276"/>
    </row>
    <row r="29659" spans="19:23">
      <c r="S29659" s="275"/>
      <c r="T29659" s="274"/>
      <c r="W29659" s="276"/>
    </row>
    <row r="29660" spans="19:23">
      <c r="S29660" s="275"/>
      <c r="T29660" s="274"/>
      <c r="W29660" s="276"/>
    </row>
    <row r="29661" spans="19:23">
      <c r="S29661" s="275"/>
      <c r="T29661" s="274"/>
      <c r="W29661" s="276"/>
    </row>
    <row r="29662" spans="19:23">
      <c r="S29662" s="275"/>
      <c r="T29662" s="274"/>
      <c r="W29662" s="276"/>
    </row>
    <row r="29663" spans="19:23">
      <c r="S29663" s="275"/>
      <c r="T29663" s="274"/>
      <c r="W29663" s="276"/>
    </row>
    <row r="29664" spans="19:23">
      <c r="S29664" s="275"/>
      <c r="T29664" s="274"/>
      <c r="W29664" s="276"/>
    </row>
    <row r="29665" spans="19:23">
      <c r="S29665" s="275"/>
      <c r="T29665" s="274"/>
      <c r="W29665" s="276"/>
    </row>
    <row r="29666" spans="19:23">
      <c r="S29666" s="275"/>
      <c r="T29666" s="274"/>
      <c r="W29666" s="276"/>
    </row>
    <row r="29667" spans="19:23">
      <c r="S29667" s="275"/>
      <c r="T29667" s="274"/>
      <c r="W29667" s="276"/>
    </row>
    <row r="29668" spans="19:23">
      <c r="S29668" s="275"/>
      <c r="T29668" s="274"/>
      <c r="W29668" s="276"/>
    </row>
    <row r="29669" spans="19:23">
      <c r="S29669" s="275"/>
      <c r="T29669" s="274"/>
      <c r="W29669" s="276"/>
    </row>
    <row r="29670" spans="19:23">
      <c r="S29670" s="275"/>
      <c r="T29670" s="274"/>
      <c r="W29670" s="276"/>
    </row>
    <row r="29671" spans="19:23">
      <c r="S29671" s="275"/>
      <c r="T29671" s="274"/>
      <c r="W29671" s="276"/>
    </row>
    <row r="29672" spans="19:23">
      <c r="S29672" s="275"/>
      <c r="T29672" s="274"/>
      <c r="W29672" s="276"/>
    </row>
    <row r="29673" spans="19:23">
      <c r="S29673" s="275"/>
      <c r="T29673" s="274"/>
      <c r="W29673" s="276"/>
    </row>
    <row r="29674" spans="19:23">
      <c r="S29674" s="275"/>
      <c r="T29674" s="274"/>
      <c r="W29674" s="276"/>
    </row>
    <row r="29675" spans="19:23">
      <c r="S29675" s="275"/>
      <c r="T29675" s="274"/>
      <c r="W29675" s="276"/>
    </row>
    <row r="29676" spans="19:23">
      <c r="S29676" s="275"/>
      <c r="T29676" s="274"/>
      <c r="W29676" s="276"/>
    </row>
    <row r="29677" spans="19:23">
      <c r="S29677" s="275"/>
      <c r="T29677" s="274"/>
      <c r="W29677" s="276"/>
    </row>
    <row r="29678" spans="19:23">
      <c r="S29678" s="275"/>
      <c r="T29678" s="274"/>
      <c r="W29678" s="276"/>
    </row>
    <row r="29679" spans="19:23">
      <c r="S29679" s="275"/>
      <c r="T29679" s="274"/>
      <c r="W29679" s="276"/>
    </row>
    <row r="29680" spans="19:23">
      <c r="S29680" s="275"/>
      <c r="T29680" s="274"/>
      <c r="W29680" s="276"/>
    </row>
    <row r="29681" spans="19:23">
      <c r="S29681" s="275"/>
      <c r="T29681" s="274"/>
      <c r="W29681" s="276"/>
    </row>
    <row r="29682" spans="19:23">
      <c r="S29682" s="275"/>
      <c r="T29682" s="274"/>
      <c r="W29682" s="276"/>
    </row>
    <row r="29683" spans="19:23">
      <c r="S29683" s="275"/>
      <c r="T29683" s="274"/>
      <c r="W29683" s="276"/>
    </row>
    <row r="29684" spans="19:23">
      <c r="S29684" s="275"/>
      <c r="T29684" s="274"/>
      <c r="W29684" s="276"/>
    </row>
    <row r="29685" spans="19:23">
      <c r="S29685" s="275"/>
      <c r="T29685" s="274"/>
      <c r="W29685" s="276"/>
    </row>
    <row r="29686" spans="19:23">
      <c r="S29686" s="275"/>
      <c r="T29686" s="274"/>
      <c r="W29686" s="276"/>
    </row>
    <row r="29687" spans="19:23">
      <c r="S29687" s="275"/>
      <c r="T29687" s="274"/>
      <c r="W29687" s="276"/>
    </row>
    <row r="29688" spans="19:23">
      <c r="S29688" s="275"/>
      <c r="T29688" s="274"/>
      <c r="W29688" s="276"/>
    </row>
    <row r="29689" spans="19:23">
      <c r="S29689" s="275"/>
      <c r="T29689" s="274"/>
      <c r="W29689" s="276"/>
    </row>
    <row r="29690" spans="19:23">
      <c r="S29690" s="275"/>
      <c r="T29690" s="274"/>
      <c r="W29690" s="276"/>
    </row>
    <row r="29691" spans="19:23">
      <c r="S29691" s="275"/>
      <c r="T29691" s="274"/>
      <c r="W29691" s="276"/>
    </row>
    <row r="29692" spans="19:23">
      <c r="S29692" s="275"/>
      <c r="T29692" s="274"/>
      <c r="W29692" s="276"/>
    </row>
    <row r="29693" spans="19:23">
      <c r="S29693" s="275"/>
      <c r="T29693" s="274"/>
      <c r="W29693" s="276"/>
    </row>
    <row r="29694" spans="19:23">
      <c r="S29694" s="275"/>
      <c r="T29694" s="274"/>
      <c r="W29694" s="276"/>
    </row>
    <row r="29695" spans="19:23">
      <c r="S29695" s="275"/>
      <c r="T29695" s="274"/>
      <c r="W29695" s="276"/>
    </row>
    <row r="29696" spans="19:23">
      <c r="S29696" s="275"/>
      <c r="T29696" s="274"/>
      <c r="W29696" s="276"/>
    </row>
    <row r="29697" spans="19:23">
      <c r="S29697" s="275"/>
      <c r="T29697" s="274"/>
      <c r="W29697" s="276"/>
    </row>
    <row r="29698" spans="19:23">
      <c r="S29698" s="275"/>
      <c r="T29698" s="274"/>
      <c r="W29698" s="276"/>
    </row>
    <row r="29699" spans="19:23">
      <c r="S29699" s="275"/>
      <c r="T29699" s="274"/>
      <c r="W29699" s="276"/>
    </row>
    <row r="29700" spans="19:23">
      <c r="S29700" s="275"/>
      <c r="T29700" s="274"/>
      <c r="W29700" s="276"/>
    </row>
    <row r="29701" spans="19:23">
      <c r="S29701" s="275"/>
      <c r="T29701" s="274"/>
      <c r="W29701" s="276"/>
    </row>
    <row r="29702" spans="19:23">
      <c r="S29702" s="275"/>
      <c r="T29702" s="274"/>
      <c r="W29702" s="276"/>
    </row>
    <row r="29703" spans="19:23">
      <c r="S29703" s="275"/>
      <c r="T29703" s="274"/>
      <c r="W29703" s="276"/>
    </row>
    <row r="29704" spans="19:23">
      <c r="S29704" s="275"/>
      <c r="T29704" s="274"/>
      <c r="W29704" s="276"/>
    </row>
    <row r="29705" spans="19:23">
      <c r="S29705" s="275"/>
      <c r="T29705" s="274"/>
      <c r="W29705" s="276"/>
    </row>
    <row r="29706" spans="19:23">
      <c r="S29706" s="275"/>
      <c r="T29706" s="274"/>
      <c r="W29706" s="276"/>
    </row>
    <row r="29707" spans="19:23">
      <c r="S29707" s="275"/>
      <c r="T29707" s="274"/>
      <c r="W29707" s="276"/>
    </row>
    <row r="29708" spans="19:23">
      <c r="S29708" s="275"/>
      <c r="T29708" s="274"/>
      <c r="W29708" s="276"/>
    </row>
    <row r="29709" spans="19:23">
      <c r="S29709" s="275"/>
      <c r="T29709" s="274"/>
      <c r="W29709" s="276"/>
    </row>
    <row r="29710" spans="19:23">
      <c r="S29710" s="275"/>
      <c r="T29710" s="274"/>
      <c r="W29710" s="276"/>
    </row>
    <row r="29711" spans="19:23">
      <c r="S29711" s="275"/>
      <c r="T29711" s="274"/>
      <c r="W29711" s="276"/>
    </row>
    <row r="29712" spans="19:23">
      <c r="S29712" s="275"/>
      <c r="T29712" s="274"/>
      <c r="W29712" s="276"/>
    </row>
    <row r="29713" spans="19:23">
      <c r="S29713" s="275"/>
      <c r="T29713" s="274"/>
      <c r="W29713" s="276"/>
    </row>
    <row r="29714" spans="19:23">
      <c r="S29714" s="275"/>
      <c r="T29714" s="274"/>
      <c r="W29714" s="276"/>
    </row>
    <row r="29715" spans="19:23">
      <c r="S29715" s="275"/>
      <c r="T29715" s="274"/>
      <c r="W29715" s="276"/>
    </row>
    <row r="29716" spans="19:23">
      <c r="S29716" s="275"/>
      <c r="T29716" s="274"/>
      <c r="W29716" s="276"/>
    </row>
    <row r="29717" spans="19:23">
      <c r="S29717" s="275"/>
      <c r="T29717" s="274"/>
      <c r="W29717" s="276"/>
    </row>
    <row r="29718" spans="19:23">
      <c r="S29718" s="275"/>
      <c r="T29718" s="274"/>
      <c r="W29718" s="276"/>
    </row>
    <row r="29719" spans="19:23">
      <c r="S29719" s="275"/>
      <c r="T29719" s="274"/>
      <c r="W29719" s="276"/>
    </row>
    <row r="29720" spans="19:23">
      <c r="S29720" s="275"/>
      <c r="T29720" s="274"/>
      <c r="W29720" s="276"/>
    </row>
    <row r="29721" spans="19:23">
      <c r="S29721" s="275"/>
      <c r="T29721" s="274"/>
      <c r="W29721" s="276"/>
    </row>
    <row r="29722" spans="19:23">
      <c r="S29722" s="275"/>
      <c r="T29722" s="274"/>
      <c r="W29722" s="276"/>
    </row>
    <row r="29723" spans="19:23">
      <c r="S29723" s="275"/>
      <c r="T29723" s="274"/>
      <c r="W29723" s="276"/>
    </row>
    <row r="29724" spans="19:23">
      <c r="S29724" s="275"/>
      <c r="T29724" s="274"/>
      <c r="W29724" s="276"/>
    </row>
    <row r="29725" spans="19:23">
      <c r="S29725" s="275"/>
      <c r="T29725" s="274"/>
      <c r="W29725" s="276"/>
    </row>
    <row r="29726" spans="19:23">
      <c r="S29726" s="275"/>
      <c r="T29726" s="274"/>
      <c r="W29726" s="276"/>
    </row>
    <row r="29727" spans="19:23">
      <c r="S29727" s="275"/>
      <c r="T29727" s="274"/>
      <c r="W29727" s="276"/>
    </row>
    <row r="29728" spans="19:23">
      <c r="S29728" s="275"/>
      <c r="T29728" s="274"/>
      <c r="W29728" s="276"/>
    </row>
    <row r="29729" spans="19:23">
      <c r="S29729" s="275"/>
      <c r="T29729" s="274"/>
      <c r="W29729" s="276"/>
    </row>
    <row r="29730" spans="19:23">
      <c r="S29730" s="275"/>
      <c r="T29730" s="274"/>
      <c r="W29730" s="276"/>
    </row>
    <row r="29731" spans="19:23">
      <c r="S29731" s="275"/>
      <c r="T29731" s="274"/>
      <c r="W29731" s="276"/>
    </row>
    <row r="29732" spans="19:23">
      <c r="S29732" s="275"/>
      <c r="T29732" s="274"/>
      <c r="W29732" s="276"/>
    </row>
    <row r="29733" spans="19:23">
      <c r="S29733" s="275"/>
      <c r="T29733" s="274"/>
      <c r="W29733" s="276"/>
    </row>
    <row r="29734" spans="19:23">
      <c r="S29734" s="275"/>
      <c r="T29734" s="274"/>
      <c r="W29734" s="276"/>
    </row>
    <row r="29735" spans="19:23">
      <c r="S29735" s="275"/>
      <c r="T29735" s="274"/>
      <c r="W29735" s="276"/>
    </row>
    <row r="29736" spans="19:23">
      <c r="S29736" s="275"/>
      <c r="T29736" s="274"/>
      <c r="W29736" s="276"/>
    </row>
    <row r="29737" spans="19:23">
      <c r="S29737" s="275"/>
      <c r="T29737" s="274"/>
      <c r="W29737" s="276"/>
    </row>
    <row r="29738" spans="19:23">
      <c r="S29738" s="275"/>
      <c r="T29738" s="274"/>
      <c r="W29738" s="276"/>
    </row>
    <row r="29739" spans="19:23">
      <c r="S29739" s="275"/>
      <c r="T29739" s="274"/>
      <c r="W29739" s="276"/>
    </row>
    <row r="29740" spans="19:23">
      <c r="S29740" s="275"/>
      <c r="T29740" s="274"/>
      <c r="W29740" s="276"/>
    </row>
    <row r="29741" spans="19:23">
      <c r="S29741" s="275"/>
      <c r="T29741" s="274"/>
      <c r="W29741" s="276"/>
    </row>
    <row r="29742" spans="19:23">
      <c r="S29742" s="275"/>
      <c r="T29742" s="274"/>
      <c r="W29742" s="276"/>
    </row>
    <row r="29743" spans="19:23">
      <c r="S29743" s="275"/>
      <c r="T29743" s="274"/>
      <c r="W29743" s="276"/>
    </row>
    <row r="29744" spans="19:23">
      <c r="S29744" s="275"/>
      <c r="T29744" s="274"/>
      <c r="W29744" s="276"/>
    </row>
    <row r="29745" spans="19:23">
      <c r="S29745" s="275"/>
      <c r="T29745" s="274"/>
      <c r="W29745" s="276"/>
    </row>
    <row r="29746" spans="19:23">
      <c r="S29746" s="275"/>
      <c r="T29746" s="274"/>
      <c r="W29746" s="276"/>
    </row>
    <row r="29747" spans="19:23">
      <c r="S29747" s="275"/>
      <c r="T29747" s="274"/>
      <c r="W29747" s="276"/>
    </row>
    <row r="29748" spans="19:23">
      <c r="S29748" s="275"/>
      <c r="T29748" s="274"/>
      <c r="W29748" s="276"/>
    </row>
    <row r="29749" spans="19:23">
      <c r="S29749" s="275"/>
      <c r="T29749" s="274"/>
      <c r="W29749" s="276"/>
    </row>
    <row r="29750" spans="19:23">
      <c r="S29750" s="275"/>
      <c r="T29750" s="274"/>
      <c r="W29750" s="276"/>
    </row>
    <row r="29751" spans="19:23">
      <c r="S29751" s="275"/>
      <c r="T29751" s="274"/>
      <c r="W29751" s="276"/>
    </row>
    <row r="29752" spans="19:23">
      <c r="S29752" s="275"/>
      <c r="T29752" s="274"/>
      <c r="W29752" s="276"/>
    </row>
    <row r="29753" spans="19:23">
      <c r="S29753" s="275"/>
      <c r="T29753" s="274"/>
      <c r="W29753" s="276"/>
    </row>
    <row r="29754" spans="19:23">
      <c r="S29754" s="275"/>
      <c r="T29754" s="274"/>
      <c r="W29754" s="276"/>
    </row>
    <row r="29755" spans="19:23">
      <c r="S29755" s="275"/>
      <c r="T29755" s="274"/>
      <c r="W29755" s="276"/>
    </row>
    <row r="29756" spans="19:23">
      <c r="S29756" s="275"/>
      <c r="T29756" s="274"/>
      <c r="W29756" s="276"/>
    </row>
    <row r="29757" spans="19:23">
      <c r="S29757" s="275"/>
      <c r="T29757" s="274"/>
      <c r="W29757" s="276"/>
    </row>
    <row r="29758" spans="19:23">
      <c r="S29758" s="275"/>
      <c r="T29758" s="274"/>
      <c r="W29758" s="276"/>
    </row>
    <row r="29759" spans="19:23">
      <c r="S29759" s="275"/>
      <c r="T29759" s="274"/>
      <c r="W29759" s="276"/>
    </row>
    <row r="29760" spans="19:23">
      <c r="S29760" s="275"/>
      <c r="T29760" s="274"/>
      <c r="W29760" s="276"/>
    </row>
    <row r="29761" spans="19:23">
      <c r="S29761" s="275"/>
      <c r="T29761" s="274"/>
      <c r="W29761" s="276"/>
    </row>
    <row r="29762" spans="19:23">
      <c r="S29762" s="275"/>
      <c r="T29762" s="274"/>
      <c r="W29762" s="276"/>
    </row>
    <row r="29763" spans="19:23">
      <c r="S29763" s="275"/>
      <c r="T29763" s="274"/>
      <c r="W29763" s="276"/>
    </row>
    <row r="29764" spans="19:23">
      <c r="S29764" s="275"/>
      <c r="T29764" s="274"/>
      <c r="W29764" s="276"/>
    </row>
    <row r="29765" spans="19:23">
      <c r="S29765" s="275"/>
      <c r="T29765" s="274"/>
      <c r="W29765" s="276"/>
    </row>
    <row r="29766" spans="19:23">
      <c r="S29766" s="275"/>
      <c r="T29766" s="274"/>
      <c r="W29766" s="276"/>
    </row>
    <row r="29767" spans="19:23">
      <c r="S29767" s="275"/>
      <c r="T29767" s="274"/>
      <c r="W29767" s="276"/>
    </row>
    <row r="29768" spans="19:23">
      <c r="S29768" s="275"/>
      <c r="T29768" s="274"/>
      <c r="W29768" s="276"/>
    </row>
    <row r="29769" spans="19:23">
      <c r="S29769" s="275"/>
      <c r="T29769" s="274"/>
      <c r="W29769" s="276"/>
    </row>
    <row r="29770" spans="19:23">
      <c r="S29770" s="275"/>
      <c r="T29770" s="274"/>
      <c r="W29770" s="276"/>
    </row>
    <row r="29771" spans="19:23">
      <c r="S29771" s="275"/>
      <c r="T29771" s="274"/>
      <c r="W29771" s="276"/>
    </row>
    <row r="29772" spans="19:23">
      <c r="S29772" s="275"/>
      <c r="T29772" s="274"/>
      <c r="W29772" s="276"/>
    </row>
    <row r="29773" spans="19:23">
      <c r="S29773" s="275"/>
      <c r="T29773" s="274"/>
      <c r="W29773" s="276"/>
    </row>
    <row r="29774" spans="19:23">
      <c r="S29774" s="275"/>
      <c r="T29774" s="274"/>
      <c r="W29774" s="276"/>
    </row>
    <row r="29775" spans="19:23">
      <c r="S29775" s="275"/>
      <c r="T29775" s="274"/>
      <c r="W29775" s="276"/>
    </row>
    <row r="29776" spans="19:23">
      <c r="S29776" s="275"/>
      <c r="T29776" s="274"/>
      <c r="W29776" s="276"/>
    </row>
    <row r="29777" spans="19:23">
      <c r="S29777" s="275"/>
      <c r="T29777" s="274"/>
      <c r="W29777" s="276"/>
    </row>
    <row r="29778" spans="19:23">
      <c r="S29778" s="275"/>
      <c r="T29778" s="274"/>
      <c r="W29778" s="276"/>
    </row>
    <row r="29779" spans="19:23">
      <c r="S29779" s="275"/>
      <c r="T29779" s="274"/>
      <c r="W29779" s="276"/>
    </row>
    <row r="29780" spans="19:23">
      <c r="S29780" s="275"/>
      <c r="T29780" s="274"/>
      <c r="W29780" s="276"/>
    </row>
    <row r="29781" spans="19:23">
      <c r="S29781" s="275"/>
      <c r="T29781" s="274"/>
      <c r="W29781" s="276"/>
    </row>
    <row r="29782" spans="19:23">
      <c r="S29782" s="275"/>
      <c r="T29782" s="274"/>
      <c r="W29782" s="276"/>
    </row>
    <row r="29783" spans="19:23">
      <c r="S29783" s="275"/>
      <c r="T29783" s="274"/>
      <c r="W29783" s="276"/>
    </row>
    <row r="29784" spans="19:23">
      <c r="S29784" s="275"/>
      <c r="T29784" s="274"/>
      <c r="W29784" s="276"/>
    </row>
    <row r="29785" spans="19:23">
      <c r="S29785" s="275"/>
      <c r="T29785" s="274"/>
      <c r="W29785" s="276"/>
    </row>
    <row r="29786" spans="19:23">
      <c r="S29786" s="275"/>
      <c r="T29786" s="274"/>
      <c r="W29786" s="276"/>
    </row>
    <row r="29787" spans="19:23">
      <c r="S29787" s="275"/>
      <c r="T29787" s="274"/>
      <c r="W29787" s="276"/>
    </row>
    <row r="29788" spans="19:23">
      <c r="S29788" s="275"/>
      <c r="T29788" s="274"/>
      <c r="W29788" s="276"/>
    </row>
    <row r="29789" spans="19:23">
      <c r="S29789" s="275"/>
      <c r="T29789" s="274"/>
      <c r="W29789" s="276"/>
    </row>
    <row r="29790" spans="19:23">
      <c r="S29790" s="275"/>
      <c r="T29790" s="274"/>
      <c r="W29790" s="276"/>
    </row>
    <row r="29791" spans="19:23">
      <c r="S29791" s="275"/>
      <c r="T29791" s="274"/>
      <c r="W29791" s="276"/>
    </row>
    <row r="29792" spans="19:23">
      <c r="S29792" s="275"/>
      <c r="T29792" s="274"/>
      <c r="W29792" s="276"/>
    </row>
    <row r="29793" spans="19:23">
      <c r="S29793" s="275"/>
      <c r="T29793" s="274"/>
      <c r="W29793" s="276"/>
    </row>
    <row r="29794" spans="19:23">
      <c r="S29794" s="275"/>
      <c r="T29794" s="274"/>
      <c r="W29794" s="276"/>
    </row>
    <row r="29795" spans="19:23">
      <c r="S29795" s="275"/>
      <c r="T29795" s="274"/>
      <c r="W29795" s="276"/>
    </row>
    <row r="29796" spans="19:23">
      <c r="S29796" s="275"/>
      <c r="T29796" s="274"/>
      <c r="W29796" s="276"/>
    </row>
    <row r="29797" spans="19:23">
      <c r="S29797" s="275"/>
      <c r="T29797" s="274"/>
      <c r="W29797" s="276"/>
    </row>
    <row r="29798" spans="19:23">
      <c r="S29798" s="275"/>
      <c r="T29798" s="274"/>
      <c r="W29798" s="276"/>
    </row>
    <row r="29799" spans="19:23">
      <c r="S29799" s="275"/>
      <c r="T29799" s="274"/>
      <c r="W29799" s="276"/>
    </row>
    <row r="29800" spans="19:23">
      <c r="S29800" s="275"/>
      <c r="T29800" s="274"/>
      <c r="W29800" s="276"/>
    </row>
    <row r="29801" spans="19:23">
      <c r="S29801" s="275"/>
      <c r="T29801" s="274"/>
      <c r="W29801" s="276"/>
    </row>
    <row r="29802" spans="19:23">
      <c r="S29802" s="275"/>
      <c r="T29802" s="274"/>
      <c r="W29802" s="276"/>
    </row>
    <row r="29803" spans="19:23">
      <c r="S29803" s="275"/>
      <c r="T29803" s="274"/>
      <c r="W29803" s="276"/>
    </row>
    <row r="29804" spans="19:23">
      <c r="S29804" s="275"/>
      <c r="T29804" s="274"/>
      <c r="W29804" s="276"/>
    </row>
    <row r="29805" spans="19:23">
      <c r="S29805" s="275"/>
      <c r="T29805" s="274"/>
      <c r="W29805" s="276"/>
    </row>
    <row r="29806" spans="19:23">
      <c r="S29806" s="275"/>
      <c r="T29806" s="274"/>
      <c r="W29806" s="276"/>
    </row>
    <row r="29807" spans="19:23">
      <c r="S29807" s="275"/>
      <c r="T29807" s="274"/>
      <c r="W29807" s="276"/>
    </row>
    <row r="29808" spans="19:23">
      <c r="S29808" s="275"/>
      <c r="T29808" s="274"/>
      <c r="W29808" s="276"/>
    </row>
    <row r="29809" spans="19:23">
      <c r="S29809" s="275"/>
      <c r="T29809" s="274"/>
      <c r="W29809" s="276"/>
    </row>
    <row r="29810" spans="19:23">
      <c r="S29810" s="275"/>
      <c r="T29810" s="274"/>
      <c r="W29810" s="276"/>
    </row>
    <row r="29811" spans="19:23">
      <c r="S29811" s="275"/>
      <c r="T29811" s="274"/>
      <c r="W29811" s="276"/>
    </row>
    <row r="29812" spans="19:23">
      <c r="S29812" s="275"/>
      <c r="T29812" s="274"/>
      <c r="W29812" s="276"/>
    </row>
    <row r="29813" spans="19:23">
      <c r="S29813" s="275"/>
      <c r="T29813" s="274"/>
      <c r="W29813" s="276"/>
    </row>
    <row r="29814" spans="19:23">
      <c r="S29814" s="275"/>
      <c r="T29814" s="274"/>
      <c r="W29814" s="276"/>
    </row>
    <row r="29815" spans="19:23">
      <c r="S29815" s="275"/>
      <c r="T29815" s="274"/>
      <c r="W29815" s="276"/>
    </row>
    <row r="29816" spans="19:23">
      <c r="S29816" s="275"/>
      <c r="T29816" s="274"/>
      <c r="W29816" s="276"/>
    </row>
    <row r="29817" spans="19:23">
      <c r="S29817" s="275"/>
      <c r="T29817" s="274"/>
      <c r="W29817" s="276"/>
    </row>
    <row r="29818" spans="19:23">
      <c r="S29818" s="275"/>
      <c r="T29818" s="274"/>
      <c r="W29818" s="276"/>
    </row>
    <row r="29819" spans="19:23">
      <c r="S29819" s="275"/>
      <c r="T29819" s="274"/>
      <c r="W29819" s="276"/>
    </row>
    <row r="29820" spans="19:23">
      <c r="S29820" s="275"/>
      <c r="T29820" s="274"/>
      <c r="W29820" s="276"/>
    </row>
    <row r="29821" spans="19:23">
      <c r="S29821" s="275"/>
      <c r="T29821" s="274"/>
      <c r="W29821" s="276"/>
    </row>
    <row r="29822" spans="19:23">
      <c r="S29822" s="275"/>
      <c r="T29822" s="274"/>
      <c r="W29822" s="276"/>
    </row>
    <row r="29823" spans="19:23">
      <c r="S29823" s="275"/>
      <c r="T29823" s="274"/>
      <c r="W29823" s="276"/>
    </row>
    <row r="29824" spans="19:23">
      <c r="S29824" s="275"/>
      <c r="T29824" s="274"/>
      <c r="W29824" s="276"/>
    </row>
    <row r="29825" spans="19:23">
      <c r="S29825" s="275"/>
      <c r="T29825" s="274"/>
      <c r="W29825" s="276"/>
    </row>
    <row r="29826" spans="19:23">
      <c r="S29826" s="275"/>
      <c r="T29826" s="274"/>
      <c r="W29826" s="276"/>
    </row>
    <row r="29827" spans="19:23">
      <c r="S29827" s="275"/>
      <c r="T29827" s="274"/>
      <c r="W29827" s="276"/>
    </row>
    <row r="29828" spans="19:23">
      <c r="S29828" s="275"/>
      <c r="T29828" s="274"/>
      <c r="W29828" s="276"/>
    </row>
    <row r="29829" spans="19:23">
      <c r="S29829" s="275"/>
      <c r="T29829" s="274"/>
      <c r="W29829" s="276"/>
    </row>
    <row r="29830" spans="19:23">
      <c r="S29830" s="275"/>
      <c r="T29830" s="274"/>
      <c r="W29830" s="276"/>
    </row>
    <row r="29831" spans="19:23">
      <c r="S29831" s="275"/>
      <c r="T29831" s="274"/>
      <c r="W29831" s="276"/>
    </row>
    <row r="29832" spans="19:23">
      <c r="S29832" s="275"/>
      <c r="T29832" s="274"/>
      <c r="W29832" s="276"/>
    </row>
    <row r="29833" spans="19:23">
      <c r="S29833" s="275"/>
      <c r="T29833" s="274"/>
      <c r="W29833" s="276"/>
    </row>
    <row r="29834" spans="19:23">
      <c r="S29834" s="275"/>
      <c r="T29834" s="274"/>
      <c r="W29834" s="276"/>
    </row>
    <row r="29835" spans="19:23">
      <c r="S29835" s="275"/>
      <c r="T29835" s="274"/>
      <c r="W29835" s="276"/>
    </row>
    <row r="29836" spans="19:23">
      <c r="S29836" s="275"/>
      <c r="T29836" s="274"/>
      <c r="W29836" s="276"/>
    </row>
    <row r="29837" spans="19:23">
      <c r="S29837" s="275"/>
      <c r="T29837" s="274"/>
      <c r="W29837" s="276"/>
    </row>
    <row r="29838" spans="19:23">
      <c r="S29838" s="275"/>
      <c r="T29838" s="274"/>
      <c r="W29838" s="276"/>
    </row>
    <row r="29839" spans="19:23">
      <c r="S29839" s="275"/>
      <c r="T29839" s="274"/>
      <c r="W29839" s="276"/>
    </row>
    <row r="29840" spans="19:23">
      <c r="S29840" s="275"/>
      <c r="T29840" s="274"/>
      <c r="W29840" s="276"/>
    </row>
    <row r="29841" spans="19:23">
      <c r="S29841" s="275"/>
      <c r="T29841" s="274"/>
      <c r="W29841" s="276"/>
    </row>
    <row r="29842" spans="19:23">
      <c r="S29842" s="275"/>
      <c r="T29842" s="274"/>
      <c r="W29842" s="276"/>
    </row>
    <row r="29843" spans="19:23">
      <c r="S29843" s="275"/>
      <c r="T29843" s="274"/>
      <c r="W29843" s="276"/>
    </row>
    <row r="29844" spans="19:23">
      <c r="S29844" s="275"/>
      <c r="T29844" s="274"/>
      <c r="W29844" s="276"/>
    </row>
    <row r="29845" spans="19:23">
      <c r="S29845" s="275"/>
      <c r="T29845" s="274"/>
      <c r="W29845" s="276"/>
    </row>
    <row r="29846" spans="19:23">
      <c r="S29846" s="275"/>
      <c r="T29846" s="274"/>
      <c r="W29846" s="276"/>
    </row>
    <row r="29847" spans="19:23">
      <c r="S29847" s="275"/>
      <c r="T29847" s="274"/>
      <c r="W29847" s="276"/>
    </row>
    <row r="29848" spans="19:23">
      <c r="S29848" s="275"/>
      <c r="T29848" s="274"/>
      <c r="W29848" s="276"/>
    </row>
    <row r="29849" spans="19:23">
      <c r="S29849" s="275"/>
      <c r="T29849" s="274"/>
      <c r="W29849" s="276"/>
    </row>
    <row r="29850" spans="19:23">
      <c r="S29850" s="275"/>
      <c r="T29850" s="274"/>
      <c r="W29850" s="276"/>
    </row>
    <row r="29851" spans="19:23">
      <c r="S29851" s="275"/>
      <c r="T29851" s="274"/>
      <c r="W29851" s="276"/>
    </row>
    <row r="29852" spans="19:23">
      <c r="S29852" s="275"/>
      <c r="T29852" s="274"/>
      <c r="W29852" s="276"/>
    </row>
    <row r="29853" spans="19:23">
      <c r="S29853" s="275"/>
      <c r="T29853" s="274"/>
      <c r="W29853" s="276"/>
    </row>
    <row r="29854" spans="19:23">
      <c r="S29854" s="275"/>
      <c r="T29854" s="274"/>
      <c r="W29854" s="276"/>
    </row>
    <row r="29855" spans="19:23">
      <c r="S29855" s="275"/>
      <c r="T29855" s="274"/>
      <c r="W29855" s="276"/>
    </row>
    <row r="29856" spans="19:23">
      <c r="S29856" s="275"/>
      <c r="T29856" s="274"/>
      <c r="W29856" s="276"/>
    </row>
    <row r="29857" spans="19:23">
      <c r="S29857" s="275"/>
      <c r="T29857" s="274"/>
      <c r="W29857" s="276"/>
    </row>
    <row r="29858" spans="19:23">
      <c r="S29858" s="275"/>
      <c r="T29858" s="274"/>
      <c r="W29858" s="276"/>
    </row>
    <row r="29859" spans="19:23">
      <c r="S29859" s="275"/>
      <c r="T29859" s="274"/>
      <c r="W29859" s="276"/>
    </row>
    <row r="29860" spans="19:23">
      <c r="S29860" s="275"/>
      <c r="T29860" s="274"/>
      <c r="W29860" s="276"/>
    </row>
    <row r="29861" spans="19:23">
      <c r="S29861" s="275"/>
      <c r="T29861" s="274"/>
      <c r="W29861" s="276"/>
    </row>
    <row r="29862" spans="19:23">
      <c r="S29862" s="275"/>
      <c r="T29862" s="274"/>
      <c r="W29862" s="276"/>
    </row>
    <row r="29863" spans="19:23">
      <c r="S29863" s="275"/>
      <c r="T29863" s="274"/>
      <c r="W29863" s="276"/>
    </row>
    <row r="29864" spans="19:23">
      <c r="S29864" s="275"/>
      <c r="T29864" s="274"/>
      <c r="W29864" s="276"/>
    </row>
    <row r="29865" spans="19:23">
      <c r="S29865" s="275"/>
      <c r="T29865" s="274"/>
      <c r="W29865" s="276"/>
    </row>
    <row r="29866" spans="19:23">
      <c r="S29866" s="275"/>
      <c r="T29866" s="274"/>
      <c r="W29866" s="276"/>
    </row>
    <row r="29867" spans="19:23">
      <c r="S29867" s="275"/>
      <c r="T29867" s="274"/>
      <c r="W29867" s="276"/>
    </row>
    <row r="29868" spans="19:23">
      <c r="S29868" s="275"/>
      <c r="T29868" s="274"/>
      <c r="W29868" s="276"/>
    </row>
    <row r="29869" spans="19:23">
      <c r="S29869" s="275"/>
      <c r="T29869" s="274"/>
      <c r="W29869" s="276"/>
    </row>
    <row r="29870" spans="19:23">
      <c r="S29870" s="275"/>
      <c r="T29870" s="274"/>
      <c r="W29870" s="276"/>
    </row>
    <row r="29871" spans="19:23">
      <c r="S29871" s="275"/>
      <c r="T29871" s="274"/>
      <c r="W29871" s="276"/>
    </row>
    <row r="29872" spans="19:23">
      <c r="S29872" s="275"/>
      <c r="T29872" s="274"/>
      <c r="W29872" s="276"/>
    </row>
    <row r="29873" spans="19:23">
      <c r="S29873" s="275"/>
      <c r="T29873" s="274"/>
      <c r="W29873" s="276"/>
    </row>
    <row r="29874" spans="19:23">
      <c r="S29874" s="275"/>
      <c r="T29874" s="274"/>
      <c r="W29874" s="276"/>
    </row>
    <row r="29875" spans="19:23">
      <c r="S29875" s="275"/>
      <c r="T29875" s="274"/>
      <c r="W29875" s="276"/>
    </row>
    <row r="29876" spans="19:23">
      <c r="S29876" s="275"/>
      <c r="T29876" s="274"/>
      <c r="W29876" s="276"/>
    </row>
    <row r="29877" spans="19:23">
      <c r="S29877" s="275"/>
      <c r="T29877" s="274"/>
      <c r="W29877" s="276"/>
    </row>
    <row r="29878" spans="19:23">
      <c r="S29878" s="275"/>
      <c r="T29878" s="274"/>
      <c r="W29878" s="276"/>
    </row>
    <row r="29879" spans="19:23">
      <c r="S29879" s="275"/>
      <c r="T29879" s="274"/>
      <c r="W29879" s="276"/>
    </row>
    <row r="29880" spans="19:23">
      <c r="S29880" s="275"/>
      <c r="T29880" s="274"/>
      <c r="W29880" s="276"/>
    </row>
    <row r="29881" spans="19:23">
      <c r="S29881" s="275"/>
      <c r="T29881" s="274"/>
      <c r="W29881" s="276"/>
    </row>
    <row r="29882" spans="19:23">
      <c r="S29882" s="275"/>
      <c r="T29882" s="274"/>
      <c r="W29882" s="276"/>
    </row>
    <row r="29883" spans="19:23">
      <c r="S29883" s="275"/>
      <c r="T29883" s="274"/>
      <c r="W29883" s="276"/>
    </row>
    <row r="29884" spans="19:23">
      <c r="S29884" s="275"/>
      <c r="T29884" s="274"/>
      <c r="W29884" s="276"/>
    </row>
    <row r="29885" spans="19:23">
      <c r="S29885" s="275"/>
      <c r="T29885" s="274"/>
      <c r="W29885" s="276"/>
    </row>
    <row r="29886" spans="19:23">
      <c r="S29886" s="275"/>
      <c r="T29886" s="274"/>
      <c r="W29886" s="276"/>
    </row>
    <row r="29887" spans="19:23">
      <c r="S29887" s="275"/>
      <c r="T29887" s="274"/>
      <c r="W29887" s="276"/>
    </row>
    <row r="29888" spans="19:23">
      <c r="S29888" s="275"/>
      <c r="T29888" s="274"/>
      <c r="W29888" s="276"/>
    </row>
    <row r="29889" spans="19:23">
      <c r="S29889" s="275"/>
      <c r="T29889" s="274"/>
      <c r="W29889" s="276"/>
    </row>
    <row r="29890" spans="19:23">
      <c r="S29890" s="275"/>
      <c r="T29890" s="274"/>
      <c r="W29890" s="276"/>
    </row>
    <row r="29891" spans="19:23">
      <c r="S29891" s="275"/>
      <c r="T29891" s="274"/>
      <c r="W29891" s="276"/>
    </row>
    <row r="29892" spans="19:23">
      <c r="S29892" s="275"/>
      <c r="T29892" s="274"/>
      <c r="W29892" s="276"/>
    </row>
    <row r="29893" spans="19:23">
      <c r="S29893" s="275"/>
      <c r="T29893" s="274"/>
      <c r="W29893" s="276"/>
    </row>
    <row r="29894" spans="19:23">
      <c r="S29894" s="275"/>
      <c r="T29894" s="274"/>
      <c r="W29894" s="276"/>
    </row>
    <row r="29895" spans="19:23">
      <c r="S29895" s="275"/>
      <c r="T29895" s="274"/>
      <c r="W29895" s="276"/>
    </row>
    <row r="29896" spans="19:23">
      <c r="S29896" s="275"/>
      <c r="T29896" s="274"/>
      <c r="W29896" s="276"/>
    </row>
    <row r="29897" spans="19:23">
      <c r="S29897" s="275"/>
      <c r="T29897" s="274"/>
      <c r="W29897" s="276"/>
    </row>
    <row r="29898" spans="19:23">
      <c r="S29898" s="275"/>
      <c r="T29898" s="274"/>
      <c r="W29898" s="276"/>
    </row>
    <row r="29899" spans="19:23">
      <c r="S29899" s="275"/>
      <c r="T29899" s="274"/>
      <c r="W29899" s="276"/>
    </row>
    <row r="29900" spans="19:23">
      <c r="S29900" s="275"/>
      <c r="T29900" s="274"/>
      <c r="W29900" s="276"/>
    </row>
    <row r="29901" spans="19:23">
      <c r="S29901" s="275"/>
      <c r="T29901" s="274"/>
      <c r="W29901" s="276"/>
    </row>
    <row r="29902" spans="19:23">
      <c r="S29902" s="275"/>
      <c r="T29902" s="274"/>
      <c r="W29902" s="276"/>
    </row>
    <row r="29903" spans="19:23">
      <c r="S29903" s="275"/>
      <c r="T29903" s="274"/>
      <c r="W29903" s="276"/>
    </row>
    <row r="29904" spans="19:23">
      <c r="S29904" s="275"/>
      <c r="T29904" s="274"/>
      <c r="W29904" s="276"/>
    </row>
    <row r="29905" spans="19:23">
      <c r="S29905" s="275"/>
      <c r="T29905" s="274"/>
      <c r="W29905" s="276"/>
    </row>
    <row r="29906" spans="19:23">
      <c r="S29906" s="275"/>
      <c r="T29906" s="274"/>
      <c r="W29906" s="276"/>
    </row>
    <row r="29907" spans="19:23">
      <c r="S29907" s="275"/>
      <c r="T29907" s="274"/>
      <c r="W29907" s="276"/>
    </row>
    <row r="29908" spans="19:23">
      <c r="S29908" s="275"/>
      <c r="T29908" s="274"/>
      <c r="W29908" s="276"/>
    </row>
    <row r="29909" spans="19:23">
      <c r="S29909" s="275"/>
      <c r="T29909" s="274"/>
      <c r="W29909" s="276"/>
    </row>
    <row r="29910" spans="19:23">
      <c r="S29910" s="275"/>
      <c r="T29910" s="274"/>
      <c r="W29910" s="276"/>
    </row>
    <row r="29911" spans="19:23">
      <c r="S29911" s="275"/>
      <c r="T29911" s="274"/>
      <c r="W29911" s="276"/>
    </row>
    <row r="29912" spans="19:23">
      <c r="S29912" s="275"/>
      <c r="T29912" s="274"/>
      <c r="W29912" s="276"/>
    </row>
    <row r="29913" spans="19:23">
      <c r="S29913" s="275"/>
      <c r="T29913" s="274"/>
      <c r="W29913" s="276"/>
    </row>
    <row r="29914" spans="19:23">
      <c r="S29914" s="275"/>
      <c r="T29914" s="274"/>
      <c r="W29914" s="276"/>
    </row>
    <row r="29915" spans="19:23">
      <c r="S29915" s="275"/>
      <c r="T29915" s="274"/>
      <c r="W29915" s="276"/>
    </row>
    <row r="29916" spans="19:23">
      <c r="S29916" s="275"/>
      <c r="T29916" s="274"/>
      <c r="W29916" s="276"/>
    </row>
    <row r="29917" spans="19:23">
      <c r="S29917" s="275"/>
      <c r="T29917" s="274"/>
      <c r="W29917" s="276"/>
    </row>
    <row r="29918" spans="19:23">
      <c r="S29918" s="275"/>
      <c r="T29918" s="274"/>
      <c r="W29918" s="276"/>
    </row>
    <row r="29919" spans="19:23">
      <c r="S29919" s="275"/>
      <c r="T29919" s="274"/>
      <c r="W29919" s="276"/>
    </row>
    <row r="29920" spans="19:23">
      <c r="S29920" s="275"/>
      <c r="T29920" s="274"/>
      <c r="W29920" s="276"/>
    </row>
    <row r="29921" spans="19:23">
      <c r="S29921" s="275"/>
      <c r="T29921" s="274"/>
      <c r="W29921" s="276"/>
    </row>
    <row r="29922" spans="19:23">
      <c r="S29922" s="275"/>
      <c r="T29922" s="274"/>
      <c r="W29922" s="276"/>
    </row>
    <row r="29923" spans="19:23">
      <c r="S29923" s="275"/>
      <c r="T29923" s="274"/>
      <c r="W29923" s="276"/>
    </row>
    <row r="29924" spans="19:23">
      <c r="S29924" s="275"/>
      <c r="T29924" s="274"/>
      <c r="W29924" s="276"/>
    </row>
    <row r="29925" spans="19:23">
      <c r="S29925" s="275"/>
      <c r="T29925" s="274"/>
      <c r="W29925" s="276"/>
    </row>
    <row r="29926" spans="19:23">
      <c r="S29926" s="275"/>
      <c r="T29926" s="274"/>
      <c r="W29926" s="276"/>
    </row>
    <row r="29927" spans="19:23">
      <c r="S29927" s="275"/>
      <c r="T29927" s="274"/>
      <c r="W29927" s="276"/>
    </row>
    <row r="29928" spans="19:23">
      <c r="S29928" s="275"/>
      <c r="T29928" s="274"/>
      <c r="W29928" s="276"/>
    </row>
    <row r="29929" spans="19:23">
      <c r="S29929" s="275"/>
      <c r="T29929" s="274"/>
      <c r="W29929" s="276"/>
    </row>
    <row r="29930" spans="19:23">
      <c r="S29930" s="275"/>
      <c r="T29930" s="274"/>
      <c r="W29930" s="276"/>
    </row>
    <row r="29931" spans="19:23">
      <c r="S29931" s="275"/>
      <c r="T29931" s="274"/>
      <c r="W29931" s="276"/>
    </row>
    <row r="29932" spans="19:23">
      <c r="S29932" s="275"/>
      <c r="T29932" s="274"/>
      <c r="W29932" s="276"/>
    </row>
    <row r="29933" spans="19:23">
      <c r="S29933" s="275"/>
      <c r="T29933" s="274"/>
      <c r="W29933" s="276"/>
    </row>
    <row r="29934" spans="19:23">
      <c r="S29934" s="275"/>
      <c r="T29934" s="274"/>
      <c r="W29934" s="276"/>
    </row>
    <row r="29935" spans="19:23">
      <c r="S29935" s="275"/>
      <c r="T29935" s="274"/>
      <c r="W29935" s="276"/>
    </row>
    <row r="29936" spans="19:23">
      <c r="S29936" s="275"/>
      <c r="T29936" s="274"/>
      <c r="W29936" s="276"/>
    </row>
    <row r="29937" spans="19:23">
      <c r="S29937" s="275"/>
      <c r="T29937" s="274"/>
      <c r="W29937" s="276"/>
    </row>
    <row r="29938" spans="19:23">
      <c r="S29938" s="275"/>
      <c r="T29938" s="274"/>
      <c r="W29938" s="276"/>
    </row>
    <row r="29939" spans="19:23">
      <c r="S29939" s="275"/>
      <c r="T29939" s="274"/>
      <c r="W29939" s="276"/>
    </row>
    <row r="29940" spans="19:23">
      <c r="S29940" s="275"/>
      <c r="T29940" s="274"/>
      <c r="W29940" s="276"/>
    </row>
    <row r="29941" spans="19:23">
      <c r="S29941" s="275"/>
      <c r="T29941" s="274"/>
      <c r="W29941" s="276"/>
    </row>
    <row r="29942" spans="19:23">
      <c r="S29942" s="275"/>
      <c r="T29942" s="274"/>
      <c r="W29942" s="276"/>
    </row>
    <row r="29943" spans="19:23">
      <c r="S29943" s="275"/>
      <c r="T29943" s="274"/>
      <c r="W29943" s="276"/>
    </row>
    <row r="29944" spans="19:23">
      <c r="S29944" s="275"/>
      <c r="T29944" s="274"/>
      <c r="W29944" s="276"/>
    </row>
    <row r="29945" spans="19:23">
      <c r="S29945" s="275"/>
      <c r="T29945" s="274"/>
      <c r="W29945" s="276"/>
    </row>
    <row r="29946" spans="19:23">
      <c r="S29946" s="275"/>
      <c r="T29946" s="274"/>
      <c r="W29946" s="276"/>
    </row>
    <row r="29947" spans="19:23">
      <c r="S29947" s="275"/>
      <c r="T29947" s="274"/>
      <c r="W29947" s="276"/>
    </row>
    <row r="29948" spans="19:23">
      <c r="S29948" s="275"/>
      <c r="T29948" s="274"/>
      <c r="W29948" s="276"/>
    </row>
    <row r="29949" spans="19:23">
      <c r="S29949" s="275"/>
      <c r="T29949" s="274"/>
      <c r="W29949" s="276"/>
    </row>
    <row r="29950" spans="19:23">
      <c r="S29950" s="275"/>
      <c r="T29950" s="274"/>
      <c r="W29950" s="276"/>
    </row>
    <row r="29951" spans="19:23">
      <c r="S29951" s="275"/>
      <c r="T29951" s="274"/>
      <c r="W29951" s="276"/>
    </row>
    <row r="29952" spans="19:23">
      <c r="S29952" s="275"/>
      <c r="T29952" s="274"/>
      <c r="W29952" s="276"/>
    </row>
    <row r="29953" spans="19:23">
      <c r="S29953" s="275"/>
      <c r="T29953" s="274"/>
      <c r="W29953" s="276"/>
    </row>
    <row r="29954" spans="19:23">
      <c r="S29954" s="275"/>
      <c r="T29954" s="274"/>
      <c r="W29954" s="276"/>
    </row>
    <row r="29955" spans="19:23">
      <c r="S29955" s="275"/>
      <c r="T29955" s="274"/>
      <c r="W29955" s="276"/>
    </row>
    <row r="29956" spans="19:23">
      <c r="S29956" s="275"/>
      <c r="T29956" s="274"/>
      <c r="W29956" s="276"/>
    </row>
    <row r="29957" spans="19:23">
      <c r="S29957" s="275"/>
      <c r="T29957" s="274"/>
      <c r="W29957" s="276"/>
    </row>
    <row r="29958" spans="19:23">
      <c r="S29958" s="275"/>
      <c r="T29958" s="274"/>
      <c r="W29958" s="276"/>
    </row>
    <row r="29959" spans="19:23">
      <c r="S29959" s="275"/>
      <c r="T29959" s="274"/>
      <c r="W29959" s="276"/>
    </row>
    <row r="29960" spans="19:23">
      <c r="S29960" s="275"/>
      <c r="T29960" s="274"/>
      <c r="W29960" s="276"/>
    </row>
    <row r="29961" spans="19:23">
      <c r="S29961" s="275"/>
      <c r="T29961" s="274"/>
      <c r="W29961" s="276"/>
    </row>
    <row r="29962" spans="19:23">
      <c r="S29962" s="275"/>
      <c r="T29962" s="274"/>
      <c r="W29962" s="276"/>
    </row>
    <row r="29963" spans="19:23">
      <c r="S29963" s="275"/>
      <c r="T29963" s="274"/>
      <c r="W29963" s="276"/>
    </row>
    <row r="29964" spans="19:23">
      <c r="S29964" s="275"/>
      <c r="T29964" s="274"/>
      <c r="W29964" s="276"/>
    </row>
    <row r="29965" spans="19:23">
      <c r="S29965" s="275"/>
      <c r="T29965" s="274"/>
      <c r="W29965" s="276"/>
    </row>
    <row r="29966" spans="19:23">
      <c r="S29966" s="275"/>
      <c r="T29966" s="274"/>
      <c r="W29966" s="276"/>
    </row>
    <row r="29967" spans="19:23">
      <c r="S29967" s="275"/>
      <c r="T29967" s="274"/>
      <c r="W29967" s="276"/>
    </row>
    <row r="29968" spans="19:23">
      <c r="S29968" s="275"/>
      <c r="T29968" s="274"/>
      <c r="W29968" s="276"/>
    </row>
    <row r="29969" spans="19:23">
      <c r="S29969" s="275"/>
      <c r="T29969" s="274"/>
      <c r="W29969" s="276"/>
    </row>
    <row r="29970" spans="19:23">
      <c r="S29970" s="275"/>
      <c r="T29970" s="274"/>
      <c r="W29970" s="276"/>
    </row>
    <row r="29971" spans="19:23">
      <c r="S29971" s="275"/>
      <c r="T29971" s="274"/>
      <c r="W29971" s="276"/>
    </row>
    <row r="29972" spans="19:23">
      <c r="S29972" s="275"/>
      <c r="T29972" s="274"/>
      <c r="W29972" s="276"/>
    </row>
    <row r="29973" spans="19:23">
      <c r="S29973" s="275"/>
      <c r="T29973" s="274"/>
      <c r="W29973" s="276"/>
    </row>
    <row r="29974" spans="19:23">
      <c r="S29974" s="275"/>
      <c r="T29974" s="274"/>
      <c r="W29974" s="276"/>
    </row>
    <row r="29975" spans="19:23">
      <c r="S29975" s="275"/>
      <c r="T29975" s="274"/>
      <c r="W29975" s="276"/>
    </row>
    <row r="29976" spans="19:23">
      <c r="S29976" s="275"/>
      <c r="T29976" s="274"/>
      <c r="W29976" s="276"/>
    </row>
    <row r="29977" spans="19:23">
      <c r="S29977" s="275"/>
      <c r="T29977" s="274"/>
      <c r="W29977" s="276"/>
    </row>
    <row r="29978" spans="19:23">
      <c r="S29978" s="275"/>
      <c r="T29978" s="274"/>
      <c r="W29978" s="276"/>
    </row>
    <row r="29979" spans="19:23">
      <c r="S29979" s="275"/>
      <c r="T29979" s="274"/>
      <c r="W29979" s="276"/>
    </row>
    <row r="29980" spans="19:23">
      <c r="S29980" s="275"/>
      <c r="T29980" s="274"/>
      <c r="W29980" s="276"/>
    </row>
    <row r="29981" spans="19:23">
      <c r="S29981" s="275"/>
      <c r="T29981" s="274"/>
      <c r="W29981" s="276"/>
    </row>
    <row r="29982" spans="19:23">
      <c r="S29982" s="275"/>
      <c r="T29982" s="274"/>
      <c r="W29982" s="276"/>
    </row>
    <row r="29983" spans="19:23">
      <c r="S29983" s="275"/>
      <c r="T29983" s="274"/>
      <c r="W29983" s="276"/>
    </row>
    <row r="29984" spans="19:23">
      <c r="S29984" s="275"/>
      <c r="T29984" s="274"/>
      <c r="W29984" s="276"/>
    </row>
    <row r="29985" spans="19:23">
      <c r="S29985" s="275"/>
      <c r="T29985" s="274"/>
      <c r="W29985" s="276"/>
    </row>
    <row r="29986" spans="19:23">
      <c r="S29986" s="275"/>
      <c r="T29986" s="274"/>
      <c r="W29986" s="276"/>
    </row>
    <row r="29987" spans="19:23">
      <c r="S29987" s="275"/>
      <c r="T29987" s="274"/>
      <c r="W29987" s="276"/>
    </row>
    <row r="29988" spans="19:23">
      <c r="S29988" s="275"/>
      <c r="T29988" s="274"/>
      <c r="W29988" s="276"/>
    </row>
    <row r="29989" spans="19:23">
      <c r="S29989" s="275"/>
      <c r="T29989" s="274"/>
      <c r="W29989" s="276"/>
    </row>
    <row r="29990" spans="19:23">
      <c r="S29990" s="275"/>
      <c r="T29990" s="274"/>
      <c r="W29990" s="276"/>
    </row>
    <row r="29991" spans="19:23">
      <c r="S29991" s="275"/>
      <c r="T29991" s="274"/>
      <c r="W29991" s="276"/>
    </row>
    <row r="29992" spans="19:23">
      <c r="S29992" s="275"/>
      <c r="T29992" s="274"/>
      <c r="W29992" s="276"/>
    </row>
    <row r="29993" spans="19:23">
      <c r="S29993" s="275"/>
      <c r="T29993" s="274"/>
      <c r="W29993" s="276"/>
    </row>
    <row r="29994" spans="19:23">
      <c r="S29994" s="275"/>
      <c r="T29994" s="274"/>
      <c r="W29994" s="276"/>
    </row>
    <row r="29995" spans="19:23">
      <c r="S29995" s="275"/>
      <c r="T29995" s="274"/>
      <c r="W29995" s="276"/>
    </row>
    <row r="29996" spans="19:23">
      <c r="S29996" s="275"/>
      <c r="T29996" s="274"/>
      <c r="W29996" s="276"/>
    </row>
    <row r="29997" spans="19:23">
      <c r="S29997" s="275"/>
      <c r="T29997" s="274"/>
      <c r="W29997" s="276"/>
    </row>
    <row r="29998" spans="19:23">
      <c r="S29998" s="275"/>
      <c r="T29998" s="274"/>
      <c r="W29998" s="276"/>
    </row>
    <row r="29999" spans="19:23">
      <c r="S29999" s="275"/>
      <c r="T29999" s="274"/>
      <c r="W29999" s="276"/>
    </row>
    <row r="30000" spans="19:23">
      <c r="S30000" s="275"/>
      <c r="T30000" s="274"/>
      <c r="W30000" s="276"/>
    </row>
    <row r="30001" spans="19:23">
      <c r="S30001" s="275"/>
      <c r="T30001" s="274"/>
      <c r="W30001" s="276"/>
    </row>
    <row r="30002" spans="19:23">
      <c r="S30002" s="275"/>
      <c r="T30002" s="274"/>
      <c r="W30002" s="276"/>
    </row>
    <row r="30003" spans="19:23">
      <c r="S30003" s="275"/>
      <c r="T30003" s="274"/>
      <c r="W30003" s="276"/>
    </row>
    <row r="30004" spans="19:23">
      <c r="S30004" s="275"/>
      <c r="T30004" s="274"/>
      <c r="W30004" s="276"/>
    </row>
    <row r="30005" spans="19:23">
      <c r="S30005" s="275"/>
      <c r="T30005" s="274"/>
      <c r="W30005" s="276"/>
    </row>
    <row r="30006" spans="19:23">
      <c r="S30006" s="275"/>
      <c r="T30006" s="274"/>
      <c r="W30006" s="276"/>
    </row>
    <row r="30007" spans="19:23">
      <c r="S30007" s="275"/>
      <c r="T30007" s="274"/>
      <c r="W30007" s="276"/>
    </row>
    <row r="30008" spans="19:23">
      <c r="S30008" s="275"/>
      <c r="T30008" s="274"/>
      <c r="W30008" s="276"/>
    </row>
    <row r="30009" spans="19:23">
      <c r="S30009" s="275"/>
      <c r="T30009" s="274"/>
      <c r="W30009" s="276"/>
    </row>
    <row r="30010" spans="19:23">
      <c r="S30010" s="275"/>
      <c r="T30010" s="274"/>
      <c r="W30010" s="276"/>
    </row>
    <row r="30011" spans="19:23">
      <c r="S30011" s="275"/>
      <c r="T30011" s="274"/>
      <c r="W30011" s="276"/>
    </row>
    <row r="30012" spans="19:23">
      <c r="S30012" s="275"/>
      <c r="T30012" s="274"/>
      <c r="W30012" s="276"/>
    </row>
    <row r="30013" spans="19:23">
      <c r="S30013" s="275"/>
      <c r="T30013" s="274"/>
      <c r="W30013" s="276"/>
    </row>
    <row r="30014" spans="19:23">
      <c r="S30014" s="275"/>
      <c r="T30014" s="274"/>
      <c r="W30014" s="276"/>
    </row>
    <row r="30015" spans="19:23">
      <c r="S30015" s="275"/>
      <c r="T30015" s="274"/>
      <c r="W30015" s="276"/>
    </row>
    <row r="30016" spans="19:23">
      <c r="S30016" s="275"/>
      <c r="T30016" s="274"/>
      <c r="W30016" s="276"/>
    </row>
    <row r="30017" spans="19:23">
      <c r="S30017" s="275"/>
      <c r="T30017" s="274"/>
      <c r="W30017" s="276"/>
    </row>
    <row r="30018" spans="19:23">
      <c r="S30018" s="275"/>
      <c r="T30018" s="274"/>
      <c r="W30018" s="276"/>
    </row>
    <row r="30019" spans="19:23">
      <c r="S30019" s="275"/>
      <c r="T30019" s="274"/>
      <c r="W30019" s="276"/>
    </row>
    <row r="30020" spans="19:23">
      <c r="S30020" s="275"/>
      <c r="T30020" s="274"/>
      <c r="W30020" s="276"/>
    </row>
    <row r="30021" spans="19:23">
      <c r="S30021" s="275"/>
      <c r="T30021" s="274"/>
      <c r="W30021" s="276"/>
    </row>
    <row r="30022" spans="19:23">
      <c r="S30022" s="275"/>
      <c r="T30022" s="274"/>
      <c r="W30022" s="276"/>
    </row>
    <row r="30023" spans="19:23">
      <c r="S30023" s="275"/>
      <c r="T30023" s="274"/>
      <c r="W30023" s="276"/>
    </row>
    <row r="30024" spans="19:23">
      <c r="S30024" s="275"/>
      <c r="T30024" s="274"/>
      <c r="W30024" s="276"/>
    </row>
    <row r="30025" spans="19:23">
      <c r="S30025" s="275"/>
      <c r="T30025" s="274"/>
      <c r="W30025" s="276"/>
    </row>
    <row r="30026" spans="19:23">
      <c r="S30026" s="275"/>
      <c r="T30026" s="274"/>
      <c r="W30026" s="276"/>
    </row>
    <row r="30027" spans="19:23">
      <c r="S30027" s="275"/>
      <c r="T30027" s="274"/>
      <c r="W30027" s="276"/>
    </row>
    <row r="30028" spans="19:23">
      <c r="S30028" s="275"/>
      <c r="T30028" s="274"/>
      <c r="W30028" s="276"/>
    </row>
    <row r="30029" spans="19:23">
      <c r="S30029" s="275"/>
      <c r="T30029" s="274"/>
      <c r="W30029" s="276"/>
    </row>
    <row r="30030" spans="19:23">
      <c r="S30030" s="275"/>
      <c r="T30030" s="274"/>
      <c r="W30030" s="276"/>
    </row>
    <row r="30031" spans="19:23">
      <c r="S30031" s="275"/>
      <c r="T30031" s="274"/>
      <c r="W30031" s="276"/>
    </row>
    <row r="30032" spans="19:23">
      <c r="S30032" s="275"/>
      <c r="T30032" s="274"/>
      <c r="W30032" s="276"/>
    </row>
    <row r="30033" spans="19:23">
      <c r="S30033" s="275"/>
      <c r="T30033" s="274"/>
      <c r="W30033" s="276"/>
    </row>
    <row r="30034" spans="19:23">
      <c r="S30034" s="275"/>
      <c r="T30034" s="274"/>
      <c r="W30034" s="276"/>
    </row>
    <row r="30035" spans="19:23">
      <c r="S30035" s="275"/>
      <c r="T30035" s="274"/>
      <c r="W30035" s="276"/>
    </row>
    <row r="30036" spans="19:23">
      <c r="S30036" s="275"/>
      <c r="T30036" s="274"/>
      <c r="W30036" s="276"/>
    </row>
    <row r="30037" spans="19:23">
      <c r="S30037" s="275"/>
      <c r="T30037" s="274"/>
      <c r="W30037" s="276"/>
    </row>
    <row r="30038" spans="19:23">
      <c r="S30038" s="275"/>
      <c r="T30038" s="274"/>
      <c r="W30038" s="276"/>
    </row>
    <row r="30039" spans="19:23">
      <c r="S30039" s="275"/>
      <c r="T30039" s="274"/>
      <c r="W30039" s="276"/>
    </row>
    <row r="30040" spans="19:23">
      <c r="S30040" s="275"/>
      <c r="T30040" s="274"/>
      <c r="W30040" s="276"/>
    </row>
    <row r="30041" spans="19:23">
      <c r="S30041" s="275"/>
      <c r="T30041" s="274"/>
      <c r="W30041" s="276"/>
    </row>
    <row r="30042" spans="19:23">
      <c r="S30042" s="275"/>
      <c r="T30042" s="274"/>
      <c r="W30042" s="276"/>
    </row>
    <row r="30043" spans="19:23">
      <c r="S30043" s="275"/>
      <c r="T30043" s="274"/>
      <c r="W30043" s="276"/>
    </row>
    <row r="30044" spans="19:23">
      <c r="S30044" s="275"/>
      <c r="T30044" s="274"/>
      <c r="W30044" s="276"/>
    </row>
    <row r="30045" spans="19:23">
      <c r="S30045" s="275"/>
      <c r="T30045" s="274"/>
      <c r="W30045" s="276"/>
    </row>
    <row r="30046" spans="19:23">
      <c r="S30046" s="275"/>
      <c r="T30046" s="274"/>
      <c r="W30046" s="276"/>
    </row>
    <row r="30047" spans="19:23">
      <c r="S30047" s="275"/>
      <c r="T30047" s="274"/>
      <c r="W30047" s="276"/>
    </row>
    <row r="30048" spans="19:23">
      <c r="S30048" s="275"/>
      <c r="T30048" s="274"/>
      <c r="W30048" s="276"/>
    </row>
    <row r="30049" spans="19:23">
      <c r="S30049" s="275"/>
      <c r="T30049" s="274"/>
      <c r="W30049" s="276"/>
    </row>
    <row r="30050" spans="19:23">
      <c r="S30050" s="275"/>
      <c r="T30050" s="274"/>
      <c r="W30050" s="276"/>
    </row>
    <row r="30051" spans="19:23">
      <c r="S30051" s="275"/>
      <c r="T30051" s="274"/>
      <c r="W30051" s="276"/>
    </row>
    <row r="30052" spans="19:23">
      <c r="S30052" s="275"/>
      <c r="T30052" s="274"/>
      <c r="W30052" s="276"/>
    </row>
    <row r="30053" spans="19:23">
      <c r="S30053" s="275"/>
      <c r="T30053" s="274"/>
      <c r="W30053" s="276"/>
    </row>
    <row r="30054" spans="19:23">
      <c r="S30054" s="275"/>
      <c r="T30054" s="274"/>
      <c r="W30054" s="276"/>
    </row>
    <row r="30055" spans="19:23">
      <c r="S30055" s="275"/>
      <c r="T30055" s="274"/>
      <c r="W30055" s="276"/>
    </row>
    <row r="30056" spans="19:23">
      <c r="S30056" s="275"/>
      <c r="T30056" s="274"/>
      <c r="W30056" s="276"/>
    </row>
    <row r="30057" spans="19:23">
      <c r="S30057" s="275"/>
      <c r="T30057" s="274"/>
      <c r="W30057" s="276"/>
    </row>
    <row r="30058" spans="19:23">
      <c r="S30058" s="275"/>
      <c r="T30058" s="274"/>
      <c r="W30058" s="276"/>
    </row>
    <row r="30059" spans="19:23">
      <c r="S30059" s="275"/>
      <c r="T30059" s="274"/>
      <c r="W30059" s="276"/>
    </row>
    <row r="30060" spans="19:23">
      <c r="S30060" s="275"/>
      <c r="T30060" s="274"/>
      <c r="W30060" s="276"/>
    </row>
    <row r="30061" spans="19:23">
      <c r="S30061" s="275"/>
      <c r="T30061" s="274"/>
      <c r="W30061" s="276"/>
    </row>
    <row r="30062" spans="19:23">
      <c r="S30062" s="275"/>
      <c r="T30062" s="274"/>
      <c r="W30062" s="276"/>
    </row>
    <row r="30063" spans="19:23">
      <c r="S30063" s="275"/>
      <c r="T30063" s="274"/>
      <c r="W30063" s="276"/>
    </row>
    <row r="30064" spans="19:23">
      <c r="S30064" s="275"/>
      <c r="T30064" s="274"/>
      <c r="W30064" s="276"/>
    </row>
    <row r="30065" spans="19:23">
      <c r="S30065" s="275"/>
      <c r="T30065" s="274"/>
      <c r="W30065" s="276"/>
    </row>
    <row r="30066" spans="19:23">
      <c r="S30066" s="275"/>
      <c r="T30066" s="274"/>
      <c r="W30066" s="276"/>
    </row>
    <row r="30067" spans="19:23">
      <c r="S30067" s="275"/>
      <c r="T30067" s="274"/>
      <c r="W30067" s="276"/>
    </row>
    <row r="30068" spans="19:23">
      <c r="S30068" s="275"/>
      <c r="T30068" s="274"/>
      <c r="W30068" s="276"/>
    </row>
    <row r="30069" spans="19:23">
      <c r="S30069" s="275"/>
      <c r="T30069" s="274"/>
      <c r="W30069" s="276"/>
    </row>
    <row r="30070" spans="19:23">
      <c r="S30070" s="275"/>
      <c r="T30070" s="274"/>
      <c r="W30070" s="276"/>
    </row>
    <row r="30071" spans="19:23">
      <c r="S30071" s="275"/>
      <c r="T30071" s="274"/>
      <c r="W30071" s="276"/>
    </row>
    <row r="30072" spans="19:23">
      <c r="S30072" s="275"/>
      <c r="T30072" s="274"/>
      <c r="W30072" s="276"/>
    </row>
    <row r="30073" spans="19:23">
      <c r="S30073" s="275"/>
      <c r="T30073" s="274"/>
      <c r="W30073" s="276"/>
    </row>
    <row r="30074" spans="19:23">
      <c r="S30074" s="275"/>
      <c r="T30074" s="274"/>
      <c r="W30074" s="276"/>
    </row>
    <row r="30075" spans="19:23">
      <c r="S30075" s="275"/>
      <c r="T30075" s="274"/>
      <c r="W30075" s="276"/>
    </row>
    <row r="30076" spans="19:23">
      <c r="S30076" s="275"/>
      <c r="T30076" s="274"/>
      <c r="W30076" s="276"/>
    </row>
    <row r="30077" spans="19:23">
      <c r="S30077" s="275"/>
      <c r="T30077" s="274"/>
      <c r="W30077" s="276"/>
    </row>
    <row r="30078" spans="19:23">
      <c r="S30078" s="275"/>
      <c r="T30078" s="274"/>
      <c r="W30078" s="276"/>
    </row>
    <row r="30079" spans="19:23">
      <c r="S30079" s="275"/>
      <c r="T30079" s="274"/>
      <c r="W30079" s="276"/>
    </row>
    <row r="30080" spans="19:23">
      <c r="S30080" s="275"/>
      <c r="T30080" s="274"/>
      <c r="W30080" s="276"/>
    </row>
    <row r="30081" spans="19:23">
      <c r="S30081" s="275"/>
      <c r="T30081" s="274"/>
      <c r="W30081" s="276"/>
    </row>
    <row r="30082" spans="19:23">
      <c r="S30082" s="275"/>
      <c r="T30082" s="274"/>
      <c r="W30082" s="276"/>
    </row>
    <row r="30083" spans="19:23">
      <c r="S30083" s="275"/>
      <c r="T30083" s="274"/>
      <c r="W30083" s="276"/>
    </row>
    <row r="30084" spans="19:23">
      <c r="S30084" s="275"/>
      <c r="T30084" s="274"/>
      <c r="W30084" s="276"/>
    </row>
    <row r="30085" spans="19:23">
      <c r="S30085" s="275"/>
      <c r="T30085" s="274"/>
      <c r="W30085" s="276"/>
    </row>
    <row r="30086" spans="19:23">
      <c r="S30086" s="275"/>
      <c r="T30086" s="274"/>
      <c r="W30086" s="276"/>
    </row>
    <row r="30087" spans="19:23">
      <c r="S30087" s="275"/>
      <c r="T30087" s="274"/>
      <c r="W30087" s="276"/>
    </row>
    <row r="30088" spans="19:23">
      <c r="S30088" s="275"/>
      <c r="T30088" s="274"/>
      <c r="W30088" s="276"/>
    </row>
    <row r="30089" spans="19:23">
      <c r="S30089" s="275"/>
      <c r="T30089" s="274"/>
      <c r="W30089" s="276"/>
    </row>
    <row r="30090" spans="19:23">
      <c r="S30090" s="275"/>
      <c r="T30090" s="274"/>
      <c r="W30090" s="276"/>
    </row>
    <row r="30091" spans="19:23">
      <c r="S30091" s="275"/>
      <c r="T30091" s="274"/>
      <c r="W30091" s="276"/>
    </row>
    <row r="30092" spans="19:23">
      <c r="S30092" s="275"/>
      <c r="T30092" s="274"/>
      <c r="W30092" s="276"/>
    </row>
    <row r="30093" spans="19:23">
      <c r="S30093" s="275"/>
      <c r="T30093" s="274"/>
      <c r="W30093" s="276"/>
    </row>
    <row r="30094" spans="19:23">
      <c r="S30094" s="275"/>
      <c r="T30094" s="274"/>
      <c r="W30094" s="276"/>
    </row>
    <row r="30095" spans="19:23">
      <c r="S30095" s="275"/>
      <c r="T30095" s="274"/>
      <c r="W30095" s="276"/>
    </row>
    <row r="30096" spans="19:23">
      <c r="S30096" s="275"/>
      <c r="T30096" s="274"/>
      <c r="W30096" s="276"/>
    </row>
    <row r="30097" spans="19:23">
      <c r="S30097" s="275"/>
      <c r="T30097" s="274"/>
      <c r="W30097" s="276"/>
    </row>
    <row r="30098" spans="19:23">
      <c r="S30098" s="275"/>
      <c r="T30098" s="274"/>
      <c r="W30098" s="276"/>
    </row>
    <row r="30099" spans="19:23">
      <c r="S30099" s="275"/>
      <c r="T30099" s="274"/>
      <c r="W30099" s="276"/>
    </row>
    <row r="30100" spans="19:23">
      <c r="S30100" s="275"/>
      <c r="T30100" s="274"/>
      <c r="W30100" s="276"/>
    </row>
    <row r="30101" spans="19:23">
      <c r="S30101" s="275"/>
      <c r="T30101" s="274"/>
      <c r="W30101" s="276"/>
    </row>
    <row r="30102" spans="19:23">
      <c r="S30102" s="275"/>
      <c r="T30102" s="274"/>
      <c r="W30102" s="276"/>
    </row>
    <row r="30103" spans="19:23">
      <c r="S30103" s="275"/>
      <c r="T30103" s="274"/>
      <c r="W30103" s="276"/>
    </row>
    <row r="30104" spans="19:23">
      <c r="S30104" s="275"/>
      <c r="T30104" s="274"/>
      <c r="W30104" s="276"/>
    </row>
    <row r="30105" spans="19:23">
      <c r="S30105" s="275"/>
      <c r="T30105" s="274"/>
      <c r="W30105" s="276"/>
    </row>
    <row r="30106" spans="19:23">
      <c r="S30106" s="275"/>
      <c r="T30106" s="274"/>
      <c r="W30106" s="276"/>
    </row>
    <row r="30107" spans="19:23">
      <c r="S30107" s="275"/>
      <c r="T30107" s="274"/>
      <c r="W30107" s="276"/>
    </row>
    <row r="30108" spans="19:23">
      <c r="S30108" s="275"/>
      <c r="T30108" s="274"/>
      <c r="W30108" s="276"/>
    </row>
    <row r="30109" spans="19:23">
      <c r="S30109" s="275"/>
      <c r="T30109" s="274"/>
      <c r="W30109" s="276"/>
    </row>
    <row r="30110" spans="19:23">
      <c r="S30110" s="275"/>
      <c r="T30110" s="274"/>
      <c r="W30110" s="276"/>
    </row>
    <row r="30111" spans="19:23">
      <c r="S30111" s="275"/>
      <c r="T30111" s="274"/>
      <c r="W30111" s="276"/>
    </row>
    <row r="30112" spans="19:23">
      <c r="S30112" s="275"/>
      <c r="T30112" s="274"/>
      <c r="W30112" s="276"/>
    </row>
    <row r="30113" spans="19:23">
      <c r="S30113" s="275"/>
      <c r="T30113" s="274"/>
      <c r="W30113" s="276"/>
    </row>
    <row r="30114" spans="19:23">
      <c r="S30114" s="275"/>
      <c r="T30114" s="274"/>
      <c r="W30114" s="276"/>
    </row>
    <row r="30115" spans="19:23">
      <c r="S30115" s="275"/>
      <c r="T30115" s="274"/>
      <c r="W30115" s="276"/>
    </row>
    <row r="30116" spans="19:23">
      <c r="S30116" s="275"/>
      <c r="T30116" s="274"/>
      <c r="W30116" s="276"/>
    </row>
    <row r="30117" spans="19:23">
      <c r="S30117" s="275"/>
      <c r="T30117" s="274"/>
      <c r="W30117" s="276"/>
    </row>
    <row r="30118" spans="19:23">
      <c r="S30118" s="275"/>
      <c r="T30118" s="274"/>
      <c r="W30118" s="276"/>
    </row>
    <row r="30119" spans="19:23">
      <c r="S30119" s="275"/>
      <c r="T30119" s="274"/>
      <c r="W30119" s="276"/>
    </row>
    <row r="30120" spans="19:23">
      <c r="S30120" s="275"/>
      <c r="T30120" s="274"/>
      <c r="W30120" s="276"/>
    </row>
    <row r="30121" spans="19:23">
      <c r="S30121" s="275"/>
      <c r="T30121" s="274"/>
      <c r="W30121" s="276"/>
    </row>
    <row r="30122" spans="19:23">
      <c r="S30122" s="275"/>
      <c r="T30122" s="274"/>
      <c r="W30122" s="276"/>
    </row>
    <row r="30123" spans="19:23">
      <c r="S30123" s="275"/>
      <c r="T30123" s="274"/>
      <c r="W30123" s="276"/>
    </row>
    <row r="30124" spans="19:23">
      <c r="S30124" s="275"/>
      <c r="T30124" s="274"/>
      <c r="W30124" s="276"/>
    </row>
    <row r="30125" spans="19:23">
      <c r="S30125" s="275"/>
      <c r="T30125" s="274"/>
      <c r="W30125" s="276"/>
    </row>
    <row r="30126" spans="19:23">
      <c r="S30126" s="275"/>
      <c r="T30126" s="274"/>
      <c r="W30126" s="276"/>
    </row>
    <row r="30127" spans="19:23">
      <c r="S30127" s="275"/>
      <c r="T30127" s="274"/>
      <c r="W30127" s="276"/>
    </row>
    <row r="30128" spans="19:23">
      <c r="S30128" s="275"/>
      <c r="T30128" s="274"/>
      <c r="W30128" s="276"/>
    </row>
    <row r="30129" spans="19:23">
      <c r="S30129" s="275"/>
      <c r="T30129" s="274"/>
      <c r="W30129" s="276"/>
    </row>
    <row r="30130" spans="19:23">
      <c r="S30130" s="275"/>
      <c r="T30130" s="274"/>
      <c r="W30130" s="276"/>
    </row>
    <row r="30131" spans="19:23">
      <c r="S30131" s="275"/>
      <c r="T30131" s="274"/>
      <c r="W30131" s="276"/>
    </row>
    <row r="30132" spans="19:23">
      <c r="S30132" s="275"/>
      <c r="T30132" s="274"/>
      <c r="W30132" s="276"/>
    </row>
    <row r="30133" spans="19:23">
      <c r="S30133" s="275"/>
      <c r="T30133" s="274"/>
      <c r="W30133" s="276"/>
    </row>
    <row r="30134" spans="19:23">
      <c r="S30134" s="275"/>
      <c r="T30134" s="274"/>
      <c r="W30134" s="276"/>
    </row>
    <row r="30135" spans="19:23">
      <c r="S30135" s="275"/>
      <c r="T30135" s="274"/>
      <c r="W30135" s="276"/>
    </row>
    <row r="30136" spans="19:23">
      <c r="S30136" s="275"/>
      <c r="T30136" s="274"/>
      <c r="W30136" s="276"/>
    </row>
    <row r="30137" spans="19:23">
      <c r="S30137" s="275"/>
      <c r="T30137" s="274"/>
      <c r="W30137" s="276"/>
    </row>
    <row r="30138" spans="19:23">
      <c r="S30138" s="275"/>
      <c r="T30138" s="274"/>
      <c r="W30138" s="276"/>
    </row>
    <row r="30139" spans="19:23">
      <c r="S30139" s="275"/>
      <c r="T30139" s="274"/>
      <c r="W30139" s="276"/>
    </row>
    <row r="30140" spans="19:23">
      <c r="S30140" s="275"/>
      <c r="T30140" s="274"/>
      <c r="W30140" s="276"/>
    </row>
    <row r="30141" spans="19:23">
      <c r="S30141" s="275"/>
      <c r="T30141" s="274"/>
      <c r="W30141" s="276"/>
    </row>
    <row r="30142" spans="19:23">
      <c r="S30142" s="275"/>
      <c r="T30142" s="274"/>
      <c r="W30142" s="276"/>
    </row>
    <row r="30143" spans="19:23">
      <c r="S30143" s="275"/>
      <c r="T30143" s="274"/>
      <c r="W30143" s="276"/>
    </row>
    <row r="30144" spans="19:23">
      <c r="S30144" s="275"/>
      <c r="T30144" s="274"/>
      <c r="W30144" s="276"/>
    </row>
    <row r="30145" spans="19:23">
      <c r="S30145" s="275"/>
      <c r="T30145" s="274"/>
      <c r="W30145" s="276"/>
    </row>
    <row r="30146" spans="19:23">
      <c r="S30146" s="275"/>
      <c r="T30146" s="274"/>
      <c r="W30146" s="276"/>
    </row>
    <row r="30147" spans="19:23">
      <c r="S30147" s="275"/>
      <c r="T30147" s="274"/>
      <c r="W30147" s="276"/>
    </row>
    <row r="30148" spans="19:23">
      <c r="S30148" s="275"/>
      <c r="T30148" s="274"/>
      <c r="W30148" s="276"/>
    </row>
    <row r="30149" spans="19:23">
      <c r="S30149" s="275"/>
      <c r="T30149" s="274"/>
      <c r="W30149" s="276"/>
    </row>
    <row r="30150" spans="19:23">
      <c r="S30150" s="275"/>
      <c r="T30150" s="274"/>
      <c r="W30150" s="276"/>
    </row>
    <row r="30151" spans="19:23">
      <c r="S30151" s="275"/>
      <c r="T30151" s="274"/>
      <c r="W30151" s="276"/>
    </row>
    <row r="30152" spans="19:23">
      <c r="S30152" s="275"/>
      <c r="T30152" s="274"/>
      <c r="W30152" s="276"/>
    </row>
    <row r="30153" spans="19:23">
      <c r="S30153" s="275"/>
      <c r="T30153" s="274"/>
      <c r="W30153" s="276"/>
    </row>
    <row r="30154" spans="19:23">
      <c r="S30154" s="275"/>
      <c r="T30154" s="274"/>
      <c r="W30154" s="276"/>
    </row>
    <row r="30155" spans="19:23">
      <c r="S30155" s="275"/>
      <c r="T30155" s="274"/>
      <c r="W30155" s="276"/>
    </row>
    <row r="30156" spans="19:23">
      <c r="S30156" s="275"/>
      <c r="T30156" s="274"/>
      <c r="W30156" s="276"/>
    </row>
    <row r="30157" spans="19:23">
      <c r="S30157" s="275"/>
      <c r="T30157" s="274"/>
      <c r="W30157" s="276"/>
    </row>
    <row r="30158" spans="19:23">
      <c r="S30158" s="275"/>
      <c r="T30158" s="274"/>
      <c r="W30158" s="276"/>
    </row>
    <row r="30159" spans="19:23">
      <c r="S30159" s="275"/>
      <c r="T30159" s="274"/>
      <c r="W30159" s="276"/>
    </row>
    <row r="30160" spans="19:23">
      <c r="S30160" s="275"/>
      <c r="T30160" s="274"/>
      <c r="W30160" s="276"/>
    </row>
    <row r="30161" spans="19:23">
      <c r="S30161" s="275"/>
      <c r="T30161" s="274"/>
      <c r="W30161" s="276"/>
    </row>
    <row r="30162" spans="19:23">
      <c r="S30162" s="275"/>
      <c r="T30162" s="274"/>
      <c r="W30162" s="276"/>
    </row>
    <row r="30163" spans="19:23">
      <c r="S30163" s="275"/>
      <c r="T30163" s="274"/>
      <c r="W30163" s="276"/>
    </row>
    <row r="30164" spans="19:23">
      <c r="S30164" s="275"/>
      <c r="T30164" s="274"/>
      <c r="W30164" s="276"/>
    </row>
    <row r="30165" spans="19:23">
      <c r="S30165" s="275"/>
      <c r="T30165" s="274"/>
      <c r="W30165" s="276"/>
    </row>
    <row r="30166" spans="19:23">
      <c r="S30166" s="275"/>
      <c r="T30166" s="274"/>
      <c r="W30166" s="276"/>
    </row>
    <row r="30167" spans="19:23">
      <c r="S30167" s="275"/>
      <c r="T30167" s="274"/>
      <c r="W30167" s="276"/>
    </row>
    <row r="30168" spans="19:23">
      <c r="S30168" s="275"/>
      <c r="T30168" s="274"/>
      <c r="W30168" s="276"/>
    </row>
    <row r="30169" spans="19:23">
      <c r="S30169" s="275"/>
      <c r="T30169" s="274"/>
      <c r="W30169" s="276"/>
    </row>
    <row r="30170" spans="19:23">
      <c r="S30170" s="275"/>
      <c r="T30170" s="274"/>
      <c r="W30170" s="276"/>
    </row>
    <row r="30171" spans="19:23">
      <c r="S30171" s="275"/>
      <c r="T30171" s="274"/>
      <c r="W30171" s="276"/>
    </row>
    <row r="30172" spans="19:23">
      <c r="S30172" s="275"/>
      <c r="T30172" s="274"/>
      <c r="W30172" s="276"/>
    </row>
    <row r="30173" spans="19:23">
      <c r="S30173" s="275"/>
      <c r="T30173" s="274"/>
      <c r="W30173" s="276"/>
    </row>
    <row r="30174" spans="19:23">
      <c r="S30174" s="275"/>
      <c r="T30174" s="274"/>
      <c r="W30174" s="276"/>
    </row>
    <row r="30175" spans="19:23">
      <c r="S30175" s="275"/>
      <c r="T30175" s="274"/>
      <c r="W30175" s="276"/>
    </row>
    <row r="30176" spans="19:23">
      <c r="S30176" s="275"/>
      <c r="T30176" s="274"/>
      <c r="W30176" s="276"/>
    </row>
    <row r="30177" spans="19:23">
      <c r="S30177" s="275"/>
      <c r="T30177" s="274"/>
      <c r="W30177" s="276"/>
    </row>
    <row r="30178" spans="19:23">
      <c r="S30178" s="275"/>
      <c r="T30178" s="274"/>
      <c r="W30178" s="276"/>
    </row>
    <row r="30179" spans="19:23">
      <c r="S30179" s="275"/>
      <c r="T30179" s="274"/>
      <c r="W30179" s="276"/>
    </row>
    <row r="30180" spans="19:23">
      <c r="S30180" s="275"/>
      <c r="T30180" s="274"/>
      <c r="W30180" s="276"/>
    </row>
    <row r="30181" spans="19:23">
      <c r="S30181" s="275"/>
      <c r="T30181" s="274"/>
      <c r="W30181" s="276"/>
    </row>
    <row r="30182" spans="19:23">
      <c r="S30182" s="275"/>
      <c r="T30182" s="274"/>
      <c r="W30182" s="276"/>
    </row>
    <row r="30183" spans="19:23">
      <c r="S30183" s="275"/>
      <c r="T30183" s="274"/>
      <c r="W30183" s="276"/>
    </row>
    <row r="30184" spans="19:23">
      <c r="S30184" s="275"/>
      <c r="T30184" s="274"/>
      <c r="W30184" s="276"/>
    </row>
    <row r="30185" spans="19:23">
      <c r="S30185" s="275"/>
      <c r="T30185" s="274"/>
      <c r="W30185" s="276"/>
    </row>
    <row r="30186" spans="19:23">
      <c r="S30186" s="275"/>
      <c r="T30186" s="274"/>
      <c r="W30186" s="276"/>
    </row>
    <row r="30187" spans="19:23">
      <c r="S30187" s="275"/>
      <c r="T30187" s="274"/>
      <c r="W30187" s="276"/>
    </row>
    <row r="30188" spans="19:23">
      <c r="S30188" s="275"/>
      <c r="T30188" s="274"/>
      <c r="W30188" s="276"/>
    </row>
    <row r="30189" spans="19:23">
      <c r="S30189" s="275"/>
      <c r="T30189" s="274"/>
      <c r="W30189" s="276"/>
    </row>
    <row r="30190" spans="19:23">
      <c r="S30190" s="275"/>
      <c r="T30190" s="274"/>
      <c r="W30190" s="276"/>
    </row>
    <row r="30191" spans="19:23">
      <c r="S30191" s="275"/>
      <c r="T30191" s="274"/>
      <c r="W30191" s="276"/>
    </row>
    <row r="30192" spans="19:23">
      <c r="S30192" s="275"/>
      <c r="T30192" s="274"/>
      <c r="W30192" s="276"/>
    </row>
    <row r="30193" spans="19:23">
      <c r="S30193" s="275"/>
      <c r="T30193" s="274"/>
      <c r="W30193" s="276"/>
    </row>
    <row r="30194" spans="19:23">
      <c r="S30194" s="275"/>
      <c r="T30194" s="274"/>
      <c r="W30194" s="276"/>
    </row>
    <row r="30195" spans="19:23">
      <c r="S30195" s="275"/>
      <c r="T30195" s="274"/>
      <c r="W30195" s="276"/>
    </row>
    <row r="30196" spans="19:23">
      <c r="S30196" s="275"/>
      <c r="T30196" s="274"/>
      <c r="W30196" s="276"/>
    </row>
    <row r="30197" spans="19:23">
      <c r="S30197" s="275"/>
      <c r="T30197" s="274"/>
      <c r="W30197" s="276"/>
    </row>
    <row r="30198" spans="19:23">
      <c r="S30198" s="275"/>
      <c r="T30198" s="274"/>
      <c r="W30198" s="276"/>
    </row>
    <row r="30199" spans="19:23">
      <c r="S30199" s="275"/>
      <c r="T30199" s="274"/>
      <c r="W30199" s="276"/>
    </row>
    <row r="30200" spans="19:23">
      <c r="S30200" s="275"/>
      <c r="T30200" s="274"/>
      <c r="W30200" s="276"/>
    </row>
    <row r="30201" spans="19:23">
      <c r="S30201" s="275"/>
      <c r="T30201" s="274"/>
      <c r="W30201" s="276"/>
    </row>
    <row r="30202" spans="19:23">
      <c r="S30202" s="275"/>
      <c r="T30202" s="274"/>
      <c r="W30202" s="276"/>
    </row>
    <row r="30203" spans="19:23">
      <c r="S30203" s="275"/>
      <c r="T30203" s="274"/>
      <c r="W30203" s="276"/>
    </row>
    <row r="30204" spans="19:23">
      <c r="S30204" s="275"/>
      <c r="T30204" s="274"/>
      <c r="W30204" s="276"/>
    </row>
    <row r="30205" spans="19:23">
      <c r="S30205" s="275"/>
      <c r="T30205" s="274"/>
      <c r="W30205" s="276"/>
    </row>
    <row r="30206" spans="19:23">
      <c r="S30206" s="275"/>
      <c r="T30206" s="274"/>
      <c r="W30206" s="276"/>
    </row>
    <row r="30207" spans="19:23">
      <c r="S30207" s="275"/>
      <c r="T30207" s="274"/>
      <c r="W30207" s="276"/>
    </row>
    <row r="30208" spans="19:23">
      <c r="S30208" s="275"/>
      <c r="T30208" s="274"/>
      <c r="W30208" s="276"/>
    </row>
    <row r="30209" spans="19:23">
      <c r="S30209" s="275"/>
      <c r="T30209" s="274"/>
      <c r="W30209" s="276"/>
    </row>
    <row r="30210" spans="19:23">
      <c r="S30210" s="275"/>
      <c r="T30210" s="274"/>
      <c r="W30210" s="276"/>
    </row>
    <row r="30211" spans="19:23">
      <c r="S30211" s="275"/>
      <c r="T30211" s="274"/>
      <c r="W30211" s="276"/>
    </row>
    <row r="30212" spans="19:23">
      <c r="S30212" s="275"/>
      <c r="T30212" s="274"/>
      <c r="W30212" s="276"/>
    </row>
    <row r="30213" spans="19:23">
      <c r="S30213" s="275"/>
      <c r="T30213" s="274"/>
      <c r="W30213" s="276"/>
    </row>
    <row r="30214" spans="19:23">
      <c r="S30214" s="275"/>
      <c r="T30214" s="274"/>
      <c r="W30214" s="276"/>
    </row>
    <row r="30215" spans="19:23">
      <c r="S30215" s="275"/>
      <c r="T30215" s="274"/>
      <c r="W30215" s="276"/>
    </row>
    <row r="30216" spans="19:23">
      <c r="S30216" s="275"/>
      <c r="T30216" s="274"/>
      <c r="W30216" s="276"/>
    </row>
    <row r="30217" spans="19:23">
      <c r="S30217" s="275"/>
      <c r="T30217" s="274"/>
      <c r="W30217" s="276"/>
    </row>
    <row r="30218" spans="19:23">
      <c r="S30218" s="275"/>
      <c r="T30218" s="274"/>
      <c r="W30218" s="276"/>
    </row>
    <row r="30219" spans="19:23">
      <c r="S30219" s="275"/>
      <c r="T30219" s="274"/>
      <c r="W30219" s="276"/>
    </row>
    <row r="30220" spans="19:23">
      <c r="S30220" s="275"/>
      <c r="T30220" s="274"/>
      <c r="W30220" s="276"/>
    </row>
    <row r="30221" spans="19:23">
      <c r="S30221" s="275"/>
      <c r="T30221" s="274"/>
      <c r="W30221" s="276"/>
    </row>
    <row r="30222" spans="19:23">
      <c r="S30222" s="275"/>
      <c r="T30222" s="274"/>
      <c r="W30222" s="276"/>
    </row>
    <row r="30223" spans="19:23">
      <c r="S30223" s="275"/>
      <c r="T30223" s="274"/>
      <c r="W30223" s="276"/>
    </row>
    <row r="30224" spans="19:23">
      <c r="S30224" s="275"/>
      <c r="T30224" s="274"/>
      <c r="W30224" s="276"/>
    </row>
    <row r="30225" spans="19:23">
      <c r="S30225" s="275"/>
      <c r="T30225" s="274"/>
      <c r="W30225" s="276"/>
    </row>
    <row r="30226" spans="19:23">
      <c r="S30226" s="275"/>
      <c r="T30226" s="274"/>
      <c r="W30226" s="276"/>
    </row>
    <row r="30227" spans="19:23">
      <c r="S30227" s="275"/>
      <c r="T30227" s="274"/>
      <c r="W30227" s="276"/>
    </row>
    <row r="30228" spans="19:23">
      <c r="S30228" s="275"/>
      <c r="T30228" s="274"/>
      <c r="W30228" s="276"/>
    </row>
    <row r="30229" spans="19:23">
      <c r="S30229" s="275"/>
      <c r="T30229" s="274"/>
      <c r="W30229" s="276"/>
    </row>
    <row r="30230" spans="19:23">
      <c r="S30230" s="275"/>
      <c r="T30230" s="274"/>
      <c r="W30230" s="276"/>
    </row>
    <row r="30231" spans="19:23">
      <c r="S30231" s="275"/>
      <c r="T30231" s="274"/>
      <c r="W30231" s="276"/>
    </row>
    <row r="30232" spans="19:23">
      <c r="S30232" s="275"/>
      <c r="T30232" s="274"/>
      <c r="W30232" s="276"/>
    </row>
    <row r="30233" spans="19:23">
      <c r="S30233" s="275"/>
      <c r="T30233" s="274"/>
      <c r="W30233" s="276"/>
    </row>
    <row r="30234" spans="19:23">
      <c r="S30234" s="275"/>
      <c r="T30234" s="274"/>
      <c r="W30234" s="276"/>
    </row>
    <row r="30235" spans="19:23">
      <c r="S30235" s="275"/>
      <c r="T30235" s="274"/>
      <c r="W30235" s="276"/>
    </row>
    <row r="30236" spans="19:23">
      <c r="S30236" s="275"/>
      <c r="T30236" s="274"/>
      <c r="W30236" s="276"/>
    </row>
    <row r="30237" spans="19:23">
      <c r="S30237" s="275"/>
      <c r="T30237" s="274"/>
      <c r="W30237" s="276"/>
    </row>
    <row r="30238" spans="19:23">
      <c r="S30238" s="275"/>
      <c r="T30238" s="274"/>
      <c r="W30238" s="276"/>
    </row>
    <row r="30239" spans="19:23">
      <c r="S30239" s="275"/>
      <c r="T30239" s="274"/>
      <c r="W30239" s="276"/>
    </row>
    <row r="30240" spans="19:23">
      <c r="S30240" s="275"/>
      <c r="T30240" s="274"/>
      <c r="W30240" s="276"/>
    </row>
    <row r="30241" spans="19:23">
      <c r="S30241" s="275"/>
      <c r="T30241" s="274"/>
      <c r="W30241" s="276"/>
    </row>
    <row r="30242" spans="19:23">
      <c r="S30242" s="275"/>
      <c r="T30242" s="274"/>
      <c r="W30242" s="276"/>
    </row>
    <row r="30243" spans="19:23">
      <c r="S30243" s="275"/>
      <c r="T30243" s="274"/>
      <c r="W30243" s="276"/>
    </row>
    <row r="30244" spans="19:23">
      <c r="S30244" s="275"/>
      <c r="T30244" s="274"/>
      <c r="W30244" s="276"/>
    </row>
    <row r="30245" spans="19:23">
      <c r="S30245" s="275"/>
      <c r="T30245" s="274"/>
      <c r="W30245" s="276"/>
    </row>
    <row r="30246" spans="19:23">
      <c r="S30246" s="275"/>
      <c r="T30246" s="274"/>
      <c r="W30246" s="276"/>
    </row>
    <row r="30247" spans="19:23">
      <c r="S30247" s="275"/>
      <c r="T30247" s="274"/>
      <c r="W30247" s="276"/>
    </row>
    <row r="30248" spans="19:23">
      <c r="S30248" s="275"/>
      <c r="T30248" s="274"/>
      <c r="W30248" s="276"/>
    </row>
    <row r="30249" spans="19:23">
      <c r="S30249" s="275"/>
      <c r="T30249" s="274"/>
      <c r="W30249" s="276"/>
    </row>
    <row r="30250" spans="19:23">
      <c r="S30250" s="275"/>
      <c r="T30250" s="274"/>
      <c r="W30250" s="276"/>
    </row>
    <row r="30251" spans="19:23">
      <c r="S30251" s="275"/>
      <c r="T30251" s="274"/>
      <c r="W30251" s="276"/>
    </row>
    <row r="30252" spans="19:23">
      <c r="S30252" s="275"/>
      <c r="T30252" s="274"/>
      <c r="W30252" s="276"/>
    </row>
    <row r="30253" spans="19:23">
      <c r="S30253" s="275"/>
      <c r="T30253" s="274"/>
      <c r="W30253" s="276"/>
    </row>
    <row r="30254" spans="19:23">
      <c r="S30254" s="275"/>
      <c r="T30254" s="274"/>
      <c r="W30254" s="276"/>
    </row>
    <row r="30255" spans="19:23">
      <c r="S30255" s="275"/>
      <c r="T30255" s="274"/>
      <c r="W30255" s="276"/>
    </row>
    <row r="30256" spans="19:23">
      <c r="S30256" s="275"/>
      <c r="T30256" s="274"/>
      <c r="W30256" s="276"/>
    </row>
    <row r="30257" spans="19:23">
      <c r="S30257" s="275"/>
      <c r="T30257" s="274"/>
      <c r="W30257" s="276"/>
    </row>
    <row r="30258" spans="19:23">
      <c r="S30258" s="275"/>
      <c r="T30258" s="274"/>
      <c r="W30258" s="276"/>
    </row>
    <row r="30259" spans="19:23">
      <c r="S30259" s="275"/>
      <c r="T30259" s="274"/>
      <c r="W30259" s="276"/>
    </row>
    <row r="30260" spans="19:23">
      <c r="S30260" s="275"/>
      <c r="T30260" s="274"/>
      <c r="W30260" s="276"/>
    </row>
    <row r="30261" spans="19:23">
      <c r="S30261" s="275"/>
      <c r="T30261" s="274"/>
      <c r="W30261" s="276"/>
    </row>
    <row r="30262" spans="19:23">
      <c r="S30262" s="275"/>
      <c r="T30262" s="274"/>
      <c r="W30262" s="276"/>
    </row>
    <row r="30263" spans="19:23">
      <c r="S30263" s="275"/>
      <c r="T30263" s="274"/>
      <c r="W30263" s="276"/>
    </row>
    <row r="30264" spans="19:23">
      <c r="S30264" s="275"/>
      <c r="T30264" s="274"/>
      <c r="W30264" s="276"/>
    </row>
    <row r="30265" spans="19:23">
      <c r="S30265" s="275"/>
      <c r="T30265" s="274"/>
      <c r="W30265" s="276"/>
    </row>
    <row r="30266" spans="19:23">
      <c r="S30266" s="275"/>
      <c r="T30266" s="274"/>
      <c r="W30266" s="276"/>
    </row>
    <row r="30267" spans="19:23">
      <c r="S30267" s="275"/>
      <c r="T30267" s="274"/>
      <c r="W30267" s="276"/>
    </row>
    <row r="30268" spans="19:23">
      <c r="S30268" s="275"/>
      <c r="T30268" s="274"/>
      <c r="W30268" s="276"/>
    </row>
    <row r="30269" spans="19:23">
      <c r="S30269" s="275"/>
      <c r="T30269" s="274"/>
      <c r="W30269" s="276"/>
    </row>
    <row r="30270" spans="19:23">
      <c r="S30270" s="275"/>
      <c r="T30270" s="274"/>
      <c r="W30270" s="276"/>
    </row>
    <row r="30271" spans="19:23">
      <c r="S30271" s="275"/>
      <c r="T30271" s="274"/>
      <c r="W30271" s="276"/>
    </row>
    <row r="30272" spans="19:23">
      <c r="S30272" s="275"/>
      <c r="T30272" s="274"/>
      <c r="W30272" s="276"/>
    </row>
    <row r="30273" spans="19:23">
      <c r="S30273" s="275"/>
      <c r="T30273" s="274"/>
      <c r="W30273" s="276"/>
    </row>
    <row r="30274" spans="19:23">
      <c r="S30274" s="275"/>
      <c r="T30274" s="274"/>
      <c r="W30274" s="276"/>
    </row>
    <row r="30275" spans="19:23">
      <c r="S30275" s="275"/>
      <c r="T30275" s="274"/>
      <c r="W30275" s="276"/>
    </row>
    <row r="30276" spans="19:23">
      <c r="S30276" s="275"/>
      <c r="T30276" s="274"/>
      <c r="W30276" s="276"/>
    </row>
    <row r="30277" spans="19:23">
      <c r="S30277" s="275"/>
      <c r="T30277" s="274"/>
      <c r="W30277" s="276"/>
    </row>
    <row r="30278" spans="19:23">
      <c r="S30278" s="275"/>
      <c r="T30278" s="274"/>
      <c r="W30278" s="276"/>
    </row>
    <row r="30279" spans="19:23">
      <c r="S30279" s="275"/>
      <c r="T30279" s="274"/>
      <c r="W30279" s="276"/>
    </row>
    <row r="30280" spans="19:23">
      <c r="S30280" s="275"/>
      <c r="T30280" s="274"/>
      <c r="W30280" s="276"/>
    </row>
    <row r="30281" spans="19:23">
      <c r="S30281" s="275"/>
      <c r="T30281" s="274"/>
      <c r="W30281" s="276"/>
    </row>
    <row r="30282" spans="19:23">
      <c r="S30282" s="275"/>
      <c r="T30282" s="274"/>
      <c r="W30282" s="276"/>
    </row>
    <row r="30283" spans="19:23">
      <c r="S30283" s="275"/>
      <c r="T30283" s="274"/>
      <c r="W30283" s="276"/>
    </row>
    <row r="30284" spans="19:23">
      <c r="S30284" s="275"/>
      <c r="T30284" s="274"/>
      <c r="W30284" s="276"/>
    </row>
    <row r="30285" spans="19:23">
      <c r="S30285" s="275"/>
      <c r="T30285" s="274"/>
      <c r="W30285" s="276"/>
    </row>
    <row r="30286" spans="19:23">
      <c r="S30286" s="275"/>
      <c r="T30286" s="274"/>
      <c r="W30286" s="276"/>
    </row>
    <row r="30287" spans="19:23">
      <c r="S30287" s="275"/>
      <c r="T30287" s="274"/>
      <c r="W30287" s="276"/>
    </row>
    <row r="30288" spans="19:23">
      <c r="S30288" s="275"/>
      <c r="T30288" s="274"/>
      <c r="W30288" s="276"/>
    </row>
    <row r="30289" spans="19:23">
      <c r="S30289" s="275"/>
      <c r="T30289" s="274"/>
      <c r="W30289" s="276"/>
    </row>
    <row r="30290" spans="19:23">
      <c r="S30290" s="275"/>
      <c r="T30290" s="274"/>
      <c r="W30290" s="276"/>
    </row>
    <row r="30291" spans="19:23">
      <c r="S30291" s="275"/>
      <c r="T30291" s="274"/>
      <c r="W30291" s="276"/>
    </row>
    <row r="30292" spans="19:23">
      <c r="S30292" s="275"/>
      <c r="T30292" s="274"/>
      <c r="W30292" s="276"/>
    </row>
    <row r="30293" spans="19:23">
      <c r="S30293" s="275"/>
      <c r="T30293" s="274"/>
      <c r="W30293" s="276"/>
    </row>
    <row r="30294" spans="19:23">
      <c r="S30294" s="275"/>
      <c r="T30294" s="274"/>
      <c r="W30294" s="276"/>
    </row>
    <row r="30295" spans="19:23">
      <c r="S30295" s="275"/>
      <c r="T30295" s="274"/>
      <c r="W30295" s="276"/>
    </row>
    <row r="30296" spans="19:23">
      <c r="S30296" s="275"/>
      <c r="T30296" s="274"/>
      <c r="W30296" s="276"/>
    </row>
    <row r="30297" spans="19:23">
      <c r="S30297" s="275"/>
      <c r="T30297" s="274"/>
      <c r="W30297" s="276"/>
    </row>
    <row r="30298" spans="19:23">
      <c r="S30298" s="275"/>
      <c r="T30298" s="274"/>
      <c r="W30298" s="276"/>
    </row>
    <row r="30299" spans="19:23">
      <c r="S30299" s="275"/>
      <c r="T30299" s="274"/>
      <c r="W30299" s="276"/>
    </row>
    <row r="30300" spans="19:23">
      <c r="S30300" s="275"/>
      <c r="T30300" s="274"/>
      <c r="W30300" s="276"/>
    </row>
    <row r="30301" spans="19:23">
      <c r="S30301" s="275"/>
      <c r="T30301" s="274"/>
      <c r="W30301" s="276"/>
    </row>
    <row r="30302" spans="19:23">
      <c r="S30302" s="275"/>
      <c r="T30302" s="274"/>
      <c r="W30302" s="276"/>
    </row>
    <row r="30303" spans="19:23">
      <c r="S30303" s="275"/>
      <c r="T30303" s="274"/>
      <c r="W30303" s="276"/>
    </row>
    <row r="30304" spans="19:23">
      <c r="S30304" s="275"/>
      <c r="T30304" s="274"/>
      <c r="W30304" s="276"/>
    </row>
    <row r="30305" spans="19:23">
      <c r="S30305" s="275"/>
      <c r="T30305" s="274"/>
      <c r="W30305" s="276"/>
    </row>
    <row r="30306" spans="19:23">
      <c r="S30306" s="275"/>
      <c r="T30306" s="274"/>
      <c r="W30306" s="276"/>
    </row>
    <row r="30307" spans="19:23">
      <c r="S30307" s="275"/>
      <c r="T30307" s="274"/>
      <c r="W30307" s="276"/>
    </row>
    <row r="30308" spans="19:23">
      <c r="S30308" s="275"/>
      <c r="T30308" s="274"/>
      <c r="W30308" s="276"/>
    </row>
    <row r="30309" spans="19:23">
      <c r="S30309" s="275"/>
      <c r="T30309" s="274"/>
      <c r="W30309" s="276"/>
    </row>
    <row r="30310" spans="19:23">
      <c r="S30310" s="275"/>
      <c r="T30310" s="274"/>
      <c r="W30310" s="276"/>
    </row>
    <row r="30311" spans="19:23">
      <c r="S30311" s="275"/>
      <c r="T30311" s="274"/>
      <c r="W30311" s="276"/>
    </row>
    <row r="30312" spans="19:23">
      <c r="S30312" s="275"/>
      <c r="T30312" s="274"/>
      <c r="W30312" s="276"/>
    </row>
    <row r="30313" spans="19:23">
      <c r="S30313" s="275"/>
      <c r="T30313" s="274"/>
      <c r="W30313" s="276"/>
    </row>
    <row r="30314" spans="19:23">
      <c r="S30314" s="275"/>
      <c r="T30314" s="274"/>
      <c r="W30314" s="276"/>
    </row>
    <row r="30315" spans="19:23">
      <c r="S30315" s="275"/>
      <c r="T30315" s="274"/>
      <c r="W30315" s="276"/>
    </row>
    <row r="30316" spans="19:23">
      <c r="S30316" s="275"/>
      <c r="T30316" s="274"/>
      <c r="W30316" s="276"/>
    </row>
    <row r="30317" spans="19:23">
      <c r="S30317" s="275"/>
      <c r="T30317" s="274"/>
      <c r="W30317" s="276"/>
    </row>
    <row r="30318" spans="19:23">
      <c r="S30318" s="275"/>
      <c r="T30318" s="274"/>
      <c r="W30318" s="276"/>
    </row>
    <row r="30319" spans="19:23">
      <c r="S30319" s="275"/>
      <c r="T30319" s="274"/>
      <c r="W30319" s="276"/>
    </row>
    <row r="30320" spans="19:23">
      <c r="S30320" s="275"/>
      <c r="T30320" s="274"/>
      <c r="W30320" s="276"/>
    </row>
    <row r="30321" spans="19:23">
      <c r="S30321" s="275"/>
      <c r="T30321" s="274"/>
      <c r="W30321" s="276"/>
    </row>
    <row r="30322" spans="19:23">
      <c r="S30322" s="275"/>
      <c r="T30322" s="274"/>
      <c r="W30322" s="276"/>
    </row>
    <row r="30323" spans="19:23">
      <c r="S30323" s="275"/>
      <c r="T30323" s="274"/>
      <c r="W30323" s="276"/>
    </row>
    <row r="30324" spans="19:23">
      <c r="S30324" s="275"/>
      <c r="T30324" s="274"/>
      <c r="W30324" s="276"/>
    </row>
    <row r="30325" spans="19:23">
      <c r="S30325" s="275"/>
      <c r="T30325" s="274"/>
      <c r="W30325" s="276"/>
    </row>
    <row r="30326" spans="19:23">
      <c r="S30326" s="275"/>
      <c r="T30326" s="274"/>
      <c r="W30326" s="276"/>
    </row>
    <row r="30327" spans="19:23">
      <c r="S30327" s="275"/>
      <c r="T30327" s="274"/>
      <c r="W30327" s="276"/>
    </row>
    <row r="30328" spans="19:23">
      <c r="S30328" s="275"/>
      <c r="T30328" s="274"/>
      <c r="W30328" s="276"/>
    </row>
    <row r="30329" spans="19:23">
      <c r="S30329" s="275"/>
      <c r="T30329" s="274"/>
      <c r="W30329" s="276"/>
    </row>
    <row r="30330" spans="19:23">
      <c r="S30330" s="275"/>
      <c r="T30330" s="274"/>
      <c r="W30330" s="276"/>
    </row>
    <row r="30331" spans="19:23">
      <c r="S30331" s="275"/>
      <c r="T30331" s="274"/>
      <c r="W30331" s="276"/>
    </row>
    <row r="30332" spans="19:23">
      <c r="S30332" s="275"/>
      <c r="T30332" s="274"/>
      <c r="W30332" s="276"/>
    </row>
    <row r="30333" spans="19:23">
      <c r="S30333" s="275"/>
      <c r="T30333" s="274"/>
      <c r="W30333" s="276"/>
    </row>
    <row r="30334" spans="19:23">
      <c r="S30334" s="275"/>
      <c r="T30334" s="274"/>
      <c r="W30334" s="276"/>
    </row>
    <row r="30335" spans="19:23">
      <c r="S30335" s="275"/>
      <c r="T30335" s="274"/>
      <c r="W30335" s="276"/>
    </row>
    <row r="30336" spans="19:23">
      <c r="S30336" s="275"/>
      <c r="T30336" s="274"/>
      <c r="W30336" s="276"/>
    </row>
    <row r="30337" spans="19:23">
      <c r="S30337" s="275"/>
      <c r="T30337" s="274"/>
      <c r="W30337" s="276"/>
    </row>
    <row r="30338" spans="19:23">
      <c r="S30338" s="275"/>
      <c r="T30338" s="274"/>
      <c r="W30338" s="276"/>
    </row>
    <row r="30339" spans="19:23">
      <c r="S30339" s="275"/>
      <c r="T30339" s="274"/>
      <c r="W30339" s="276"/>
    </row>
    <row r="30340" spans="19:23">
      <c r="S30340" s="275"/>
      <c r="T30340" s="274"/>
      <c r="W30340" s="276"/>
    </row>
    <row r="30341" spans="19:23">
      <c r="S30341" s="275"/>
      <c r="T30341" s="274"/>
      <c r="W30341" s="276"/>
    </row>
    <row r="30342" spans="19:23">
      <c r="S30342" s="275"/>
      <c r="T30342" s="274"/>
      <c r="W30342" s="276"/>
    </row>
    <row r="30343" spans="19:23">
      <c r="S30343" s="275"/>
      <c r="T30343" s="274"/>
      <c r="W30343" s="276"/>
    </row>
    <row r="30344" spans="19:23">
      <c r="S30344" s="275"/>
      <c r="T30344" s="274"/>
      <c r="W30344" s="276"/>
    </row>
    <row r="30345" spans="19:23">
      <c r="S30345" s="275"/>
      <c r="T30345" s="274"/>
      <c r="W30345" s="276"/>
    </row>
    <row r="30346" spans="19:23">
      <c r="S30346" s="275"/>
      <c r="T30346" s="274"/>
      <c r="W30346" s="276"/>
    </row>
    <row r="30347" spans="19:23">
      <c r="S30347" s="275"/>
      <c r="T30347" s="274"/>
      <c r="W30347" s="276"/>
    </row>
    <row r="30348" spans="19:23">
      <c r="S30348" s="275"/>
      <c r="T30348" s="274"/>
      <c r="W30348" s="276"/>
    </row>
    <row r="30349" spans="19:23">
      <c r="S30349" s="275"/>
      <c r="T30349" s="274"/>
      <c r="W30349" s="276"/>
    </row>
    <row r="30350" spans="19:23">
      <c r="S30350" s="275"/>
      <c r="T30350" s="274"/>
      <c r="W30350" s="276"/>
    </row>
    <row r="30351" spans="19:23">
      <c r="S30351" s="275"/>
      <c r="T30351" s="274"/>
      <c r="W30351" s="276"/>
    </row>
    <row r="30352" spans="19:23">
      <c r="S30352" s="275"/>
      <c r="T30352" s="274"/>
      <c r="W30352" s="276"/>
    </row>
    <row r="30353" spans="19:23">
      <c r="S30353" s="275"/>
      <c r="T30353" s="274"/>
      <c r="W30353" s="276"/>
    </row>
    <row r="30354" spans="19:23">
      <c r="S30354" s="275"/>
      <c r="T30354" s="274"/>
      <c r="W30354" s="276"/>
    </row>
    <row r="30355" spans="19:23">
      <c r="S30355" s="275"/>
      <c r="T30355" s="274"/>
      <c r="W30355" s="276"/>
    </row>
    <row r="30356" spans="19:23">
      <c r="S30356" s="275"/>
      <c r="T30356" s="274"/>
      <c r="W30356" s="276"/>
    </row>
    <row r="30357" spans="19:23">
      <c r="S30357" s="275"/>
      <c r="T30357" s="274"/>
      <c r="W30357" s="276"/>
    </row>
    <row r="30358" spans="19:23">
      <c r="S30358" s="275"/>
      <c r="T30358" s="274"/>
      <c r="W30358" s="276"/>
    </row>
    <row r="30359" spans="19:23">
      <c r="S30359" s="275"/>
      <c r="T30359" s="274"/>
      <c r="W30359" s="276"/>
    </row>
    <row r="30360" spans="19:23">
      <c r="S30360" s="275"/>
      <c r="T30360" s="274"/>
      <c r="W30360" s="276"/>
    </row>
    <row r="30361" spans="19:23">
      <c r="S30361" s="275"/>
      <c r="T30361" s="274"/>
      <c r="W30361" s="276"/>
    </row>
    <row r="30362" spans="19:23">
      <c r="S30362" s="275"/>
      <c r="T30362" s="274"/>
      <c r="W30362" s="276"/>
    </row>
    <row r="30363" spans="19:23">
      <c r="S30363" s="275"/>
      <c r="T30363" s="274"/>
      <c r="W30363" s="276"/>
    </row>
    <row r="30364" spans="19:23">
      <c r="S30364" s="275"/>
      <c r="T30364" s="274"/>
      <c r="W30364" s="276"/>
    </row>
    <row r="30365" spans="19:23">
      <c r="S30365" s="275"/>
      <c r="T30365" s="274"/>
      <c r="W30365" s="276"/>
    </row>
    <row r="30366" spans="19:23">
      <c r="S30366" s="275"/>
      <c r="T30366" s="274"/>
      <c r="W30366" s="276"/>
    </row>
    <row r="30367" spans="19:23">
      <c r="S30367" s="275"/>
      <c r="T30367" s="274"/>
      <c r="W30367" s="276"/>
    </row>
    <row r="30368" spans="19:23">
      <c r="S30368" s="275"/>
      <c r="T30368" s="274"/>
      <c r="W30368" s="276"/>
    </row>
    <row r="30369" spans="19:23">
      <c r="S30369" s="275"/>
      <c r="T30369" s="274"/>
      <c r="W30369" s="276"/>
    </row>
    <row r="30370" spans="19:23">
      <c r="S30370" s="275"/>
      <c r="T30370" s="274"/>
      <c r="W30370" s="276"/>
    </row>
    <row r="30371" spans="19:23">
      <c r="S30371" s="275"/>
      <c r="T30371" s="274"/>
      <c r="W30371" s="276"/>
    </row>
    <row r="30372" spans="19:23">
      <c r="S30372" s="275"/>
      <c r="T30372" s="274"/>
      <c r="W30372" s="276"/>
    </row>
    <row r="30373" spans="19:23">
      <c r="S30373" s="275"/>
      <c r="T30373" s="274"/>
      <c r="W30373" s="276"/>
    </row>
    <row r="30374" spans="19:23">
      <c r="S30374" s="275"/>
      <c r="T30374" s="274"/>
      <c r="W30374" s="276"/>
    </row>
    <row r="30375" spans="19:23">
      <c r="S30375" s="275"/>
      <c r="T30375" s="274"/>
      <c r="W30375" s="276"/>
    </row>
    <row r="30376" spans="19:23">
      <c r="S30376" s="275"/>
      <c r="T30376" s="274"/>
      <c r="W30376" s="276"/>
    </row>
    <row r="30377" spans="19:23">
      <c r="S30377" s="275"/>
      <c r="T30377" s="274"/>
      <c r="W30377" s="276"/>
    </row>
    <row r="30378" spans="19:23">
      <c r="S30378" s="275"/>
      <c r="T30378" s="274"/>
      <c r="W30378" s="276"/>
    </row>
    <row r="30379" spans="19:23">
      <c r="S30379" s="275"/>
      <c r="T30379" s="274"/>
      <c r="W30379" s="276"/>
    </row>
    <row r="30380" spans="19:23">
      <c r="S30380" s="275"/>
      <c r="T30380" s="274"/>
      <c r="W30380" s="276"/>
    </row>
    <row r="30381" spans="19:23">
      <c r="S30381" s="275"/>
      <c r="T30381" s="274"/>
      <c r="W30381" s="276"/>
    </row>
    <row r="30382" spans="19:23">
      <c r="S30382" s="275"/>
      <c r="T30382" s="274"/>
      <c r="W30382" s="276"/>
    </row>
    <row r="30383" spans="19:23">
      <c r="S30383" s="275"/>
      <c r="T30383" s="274"/>
      <c r="W30383" s="276"/>
    </row>
    <row r="30384" spans="19:23">
      <c r="S30384" s="275"/>
      <c r="T30384" s="274"/>
      <c r="W30384" s="276"/>
    </row>
    <row r="30385" spans="19:23">
      <c r="S30385" s="275"/>
      <c r="T30385" s="274"/>
      <c r="W30385" s="276"/>
    </row>
    <row r="30386" spans="19:23">
      <c r="S30386" s="275"/>
      <c r="T30386" s="274"/>
      <c r="W30386" s="276"/>
    </row>
    <row r="30387" spans="19:23">
      <c r="S30387" s="275"/>
      <c r="T30387" s="274"/>
      <c r="W30387" s="276"/>
    </row>
    <row r="30388" spans="19:23">
      <c r="S30388" s="275"/>
      <c r="T30388" s="274"/>
      <c r="W30388" s="276"/>
    </row>
    <row r="30389" spans="19:23">
      <c r="S30389" s="275"/>
      <c r="T30389" s="274"/>
      <c r="W30389" s="276"/>
    </row>
    <row r="30390" spans="19:23">
      <c r="S30390" s="275"/>
      <c r="T30390" s="274"/>
      <c r="W30390" s="276"/>
    </row>
    <row r="30391" spans="19:23">
      <c r="S30391" s="275"/>
      <c r="T30391" s="274"/>
      <c r="W30391" s="276"/>
    </row>
    <row r="30392" spans="19:23">
      <c r="S30392" s="275"/>
      <c r="T30392" s="274"/>
      <c r="W30392" s="276"/>
    </row>
    <row r="30393" spans="19:23">
      <c r="S30393" s="275"/>
      <c r="T30393" s="274"/>
      <c r="W30393" s="276"/>
    </row>
    <row r="30394" spans="19:23">
      <c r="S30394" s="275"/>
      <c r="T30394" s="274"/>
      <c r="W30394" s="276"/>
    </row>
    <row r="30395" spans="19:23">
      <c r="S30395" s="275"/>
      <c r="T30395" s="274"/>
      <c r="W30395" s="276"/>
    </row>
    <row r="30396" spans="19:23">
      <c r="S30396" s="275"/>
      <c r="T30396" s="274"/>
      <c r="W30396" s="276"/>
    </row>
    <row r="30397" spans="19:23">
      <c r="S30397" s="275"/>
      <c r="T30397" s="274"/>
      <c r="W30397" s="276"/>
    </row>
    <row r="30398" spans="19:23">
      <c r="S30398" s="275"/>
      <c r="T30398" s="274"/>
      <c r="W30398" s="276"/>
    </row>
    <row r="30399" spans="19:23">
      <c r="S30399" s="275"/>
      <c r="T30399" s="274"/>
      <c r="W30399" s="276"/>
    </row>
    <row r="30400" spans="19:23">
      <c r="S30400" s="275"/>
      <c r="T30400" s="274"/>
      <c r="W30400" s="276"/>
    </row>
    <row r="30401" spans="19:23">
      <c r="S30401" s="275"/>
      <c r="T30401" s="274"/>
      <c r="W30401" s="276"/>
    </row>
    <row r="30402" spans="19:23">
      <c r="S30402" s="275"/>
      <c r="T30402" s="274"/>
      <c r="W30402" s="276"/>
    </row>
    <row r="30403" spans="19:23">
      <c r="S30403" s="275"/>
      <c r="T30403" s="274"/>
      <c r="W30403" s="276"/>
    </row>
    <row r="30404" spans="19:23">
      <c r="S30404" s="275"/>
      <c r="T30404" s="274"/>
      <c r="W30404" s="276"/>
    </row>
    <row r="30405" spans="19:23">
      <c r="S30405" s="275"/>
      <c r="T30405" s="274"/>
      <c r="W30405" s="276"/>
    </row>
    <row r="30406" spans="19:23">
      <c r="S30406" s="275"/>
      <c r="T30406" s="274"/>
      <c r="W30406" s="276"/>
    </row>
    <row r="30407" spans="19:23">
      <c r="S30407" s="275"/>
      <c r="T30407" s="274"/>
      <c r="W30407" s="276"/>
    </row>
    <row r="30408" spans="19:23">
      <c r="S30408" s="275"/>
      <c r="T30408" s="274"/>
      <c r="W30408" s="276"/>
    </row>
    <row r="30409" spans="19:23">
      <c r="S30409" s="275"/>
      <c r="T30409" s="274"/>
      <c r="W30409" s="276"/>
    </row>
    <row r="30410" spans="19:23">
      <c r="S30410" s="275"/>
      <c r="T30410" s="274"/>
      <c r="W30410" s="276"/>
    </row>
    <row r="30411" spans="19:23">
      <c r="S30411" s="275"/>
      <c r="T30411" s="274"/>
      <c r="W30411" s="276"/>
    </row>
    <row r="30412" spans="19:23">
      <c r="S30412" s="275"/>
      <c r="T30412" s="274"/>
      <c r="W30412" s="276"/>
    </row>
    <row r="30413" spans="19:23">
      <c r="S30413" s="275"/>
      <c r="T30413" s="274"/>
      <c r="W30413" s="276"/>
    </row>
    <row r="30414" spans="19:23">
      <c r="S30414" s="275"/>
      <c r="T30414" s="274"/>
      <c r="W30414" s="276"/>
    </row>
    <row r="30415" spans="19:23">
      <c r="S30415" s="275"/>
      <c r="T30415" s="274"/>
      <c r="W30415" s="276"/>
    </row>
    <row r="30416" spans="19:23">
      <c r="S30416" s="275"/>
      <c r="T30416" s="274"/>
      <c r="W30416" s="276"/>
    </row>
    <row r="30417" spans="19:23">
      <c r="S30417" s="275"/>
      <c r="T30417" s="274"/>
      <c r="W30417" s="276"/>
    </row>
    <row r="30418" spans="19:23">
      <c r="S30418" s="275"/>
      <c r="T30418" s="274"/>
      <c r="W30418" s="276"/>
    </row>
    <row r="30419" spans="19:23">
      <c r="S30419" s="275"/>
      <c r="T30419" s="274"/>
      <c r="W30419" s="276"/>
    </row>
    <row r="30420" spans="19:23">
      <c r="S30420" s="275"/>
      <c r="T30420" s="274"/>
      <c r="W30420" s="276"/>
    </row>
    <row r="30421" spans="19:23">
      <c r="S30421" s="275"/>
      <c r="T30421" s="274"/>
      <c r="W30421" s="276"/>
    </row>
    <row r="30422" spans="19:23">
      <c r="S30422" s="275"/>
      <c r="T30422" s="274"/>
      <c r="W30422" s="276"/>
    </row>
    <row r="30423" spans="19:23">
      <c r="S30423" s="275"/>
      <c r="T30423" s="274"/>
      <c r="W30423" s="276"/>
    </row>
    <row r="30424" spans="19:23">
      <c r="S30424" s="275"/>
      <c r="T30424" s="274"/>
      <c r="W30424" s="276"/>
    </row>
    <row r="30425" spans="19:23">
      <c r="S30425" s="275"/>
      <c r="T30425" s="274"/>
      <c r="W30425" s="276"/>
    </row>
    <row r="30426" spans="19:23">
      <c r="S30426" s="275"/>
      <c r="T30426" s="274"/>
      <c r="W30426" s="276"/>
    </row>
    <row r="30427" spans="19:23">
      <c r="S30427" s="275"/>
      <c r="T30427" s="274"/>
      <c r="W30427" s="276"/>
    </row>
    <row r="30428" spans="19:23">
      <c r="S30428" s="275"/>
      <c r="T30428" s="274"/>
      <c r="W30428" s="276"/>
    </row>
    <row r="30429" spans="19:23">
      <c r="S30429" s="275"/>
      <c r="T30429" s="274"/>
      <c r="W30429" s="276"/>
    </row>
    <row r="30430" spans="19:23">
      <c r="S30430" s="275"/>
      <c r="T30430" s="274"/>
      <c r="W30430" s="276"/>
    </row>
    <row r="30431" spans="19:23">
      <c r="S30431" s="275"/>
      <c r="T30431" s="274"/>
      <c r="W30431" s="276"/>
    </row>
    <row r="30432" spans="19:23">
      <c r="S30432" s="275"/>
      <c r="T30432" s="274"/>
      <c r="W30432" s="276"/>
    </row>
    <row r="30433" spans="19:23">
      <c r="S30433" s="275"/>
      <c r="T30433" s="274"/>
      <c r="W30433" s="276"/>
    </row>
    <row r="30434" spans="19:23">
      <c r="S30434" s="275"/>
      <c r="T30434" s="274"/>
      <c r="W30434" s="276"/>
    </row>
    <row r="30435" spans="19:23">
      <c r="S30435" s="275"/>
      <c r="T30435" s="274"/>
      <c r="W30435" s="276"/>
    </row>
    <row r="30436" spans="19:23">
      <c r="S30436" s="275"/>
      <c r="T30436" s="274"/>
      <c r="W30436" s="276"/>
    </row>
    <row r="30437" spans="19:23">
      <c r="S30437" s="275"/>
      <c r="T30437" s="274"/>
      <c r="W30437" s="276"/>
    </row>
    <row r="30438" spans="19:23">
      <c r="S30438" s="275"/>
      <c r="T30438" s="274"/>
      <c r="W30438" s="276"/>
    </row>
    <row r="30439" spans="19:23">
      <c r="S30439" s="275"/>
      <c r="T30439" s="274"/>
      <c r="W30439" s="276"/>
    </row>
    <row r="30440" spans="19:23">
      <c r="S30440" s="275"/>
      <c r="T30440" s="274"/>
      <c r="W30440" s="276"/>
    </row>
    <row r="30441" spans="19:23">
      <c r="S30441" s="275"/>
      <c r="T30441" s="274"/>
      <c r="W30441" s="276"/>
    </row>
    <row r="30442" spans="19:23">
      <c r="S30442" s="275"/>
      <c r="T30442" s="274"/>
      <c r="W30442" s="276"/>
    </row>
    <row r="30443" spans="19:23">
      <c r="S30443" s="275"/>
      <c r="T30443" s="274"/>
      <c r="W30443" s="276"/>
    </row>
    <row r="30444" spans="19:23">
      <c r="S30444" s="275"/>
      <c r="T30444" s="274"/>
      <c r="W30444" s="276"/>
    </row>
    <row r="30445" spans="19:23">
      <c r="S30445" s="275"/>
      <c r="T30445" s="274"/>
      <c r="W30445" s="276"/>
    </row>
    <row r="30446" spans="19:23">
      <c r="S30446" s="275"/>
      <c r="T30446" s="274"/>
      <c r="W30446" s="276"/>
    </row>
    <row r="30447" spans="19:23">
      <c r="S30447" s="275"/>
      <c r="T30447" s="274"/>
      <c r="W30447" s="276"/>
    </row>
    <row r="30448" spans="19:23">
      <c r="S30448" s="275"/>
      <c r="T30448" s="274"/>
      <c r="W30448" s="276"/>
    </row>
    <row r="30449" spans="19:23">
      <c r="S30449" s="275"/>
      <c r="T30449" s="274"/>
      <c r="W30449" s="276"/>
    </row>
    <row r="30450" spans="19:23">
      <c r="S30450" s="275"/>
      <c r="T30450" s="274"/>
      <c r="W30450" s="276"/>
    </row>
    <row r="30451" spans="19:23">
      <c r="S30451" s="275"/>
      <c r="T30451" s="274"/>
      <c r="W30451" s="276"/>
    </row>
    <row r="30452" spans="19:23">
      <c r="S30452" s="275"/>
      <c r="T30452" s="274"/>
      <c r="W30452" s="276"/>
    </row>
    <row r="30453" spans="19:23">
      <c r="S30453" s="275"/>
      <c r="T30453" s="274"/>
      <c r="W30453" s="276"/>
    </row>
    <row r="30454" spans="19:23">
      <c r="S30454" s="275"/>
      <c r="T30454" s="274"/>
      <c r="W30454" s="276"/>
    </row>
    <row r="30455" spans="19:23">
      <c r="S30455" s="275"/>
      <c r="T30455" s="274"/>
      <c r="W30455" s="276"/>
    </row>
    <row r="30456" spans="19:23">
      <c r="S30456" s="275"/>
      <c r="T30456" s="274"/>
      <c r="W30456" s="276"/>
    </row>
    <row r="30457" spans="19:23">
      <c r="S30457" s="275"/>
      <c r="T30457" s="274"/>
      <c r="W30457" s="276"/>
    </row>
    <row r="30458" spans="19:23">
      <c r="S30458" s="275"/>
      <c r="T30458" s="274"/>
      <c r="W30458" s="276"/>
    </row>
    <row r="30459" spans="19:23">
      <c r="S30459" s="275"/>
      <c r="T30459" s="274"/>
      <c r="W30459" s="276"/>
    </row>
    <row r="30460" spans="19:23">
      <c r="S30460" s="275"/>
      <c r="T30460" s="274"/>
      <c r="W30460" s="276"/>
    </row>
    <row r="30461" spans="19:23">
      <c r="S30461" s="275"/>
      <c r="T30461" s="274"/>
      <c r="W30461" s="276"/>
    </row>
    <row r="30462" spans="19:23">
      <c r="S30462" s="275"/>
      <c r="T30462" s="274"/>
      <c r="W30462" s="276"/>
    </row>
    <row r="30463" spans="19:23">
      <c r="S30463" s="275"/>
      <c r="T30463" s="274"/>
      <c r="W30463" s="276"/>
    </row>
    <row r="30464" spans="19:23">
      <c r="S30464" s="275"/>
      <c r="T30464" s="274"/>
      <c r="W30464" s="276"/>
    </row>
    <row r="30465" spans="19:23">
      <c r="S30465" s="275"/>
      <c r="T30465" s="274"/>
      <c r="W30465" s="276"/>
    </row>
    <row r="30466" spans="19:23">
      <c r="S30466" s="275"/>
      <c r="T30466" s="274"/>
      <c r="W30466" s="276"/>
    </row>
    <row r="30467" spans="19:23">
      <c r="S30467" s="275"/>
      <c r="T30467" s="274"/>
      <c r="W30467" s="276"/>
    </row>
    <row r="30468" spans="19:23">
      <c r="S30468" s="275"/>
      <c r="T30468" s="274"/>
      <c r="W30468" s="276"/>
    </row>
    <row r="30469" spans="19:23">
      <c r="S30469" s="275"/>
      <c r="T30469" s="274"/>
      <c r="W30469" s="276"/>
    </row>
    <row r="30470" spans="19:23">
      <c r="S30470" s="275"/>
      <c r="T30470" s="274"/>
      <c r="W30470" s="276"/>
    </row>
    <row r="30471" spans="19:23">
      <c r="S30471" s="275"/>
      <c r="T30471" s="274"/>
      <c r="W30471" s="276"/>
    </row>
    <row r="30472" spans="19:23">
      <c r="S30472" s="275"/>
      <c r="T30472" s="274"/>
      <c r="W30472" s="276"/>
    </row>
    <row r="30473" spans="19:23">
      <c r="S30473" s="275"/>
      <c r="T30473" s="274"/>
      <c r="W30473" s="276"/>
    </row>
    <row r="30474" spans="19:23">
      <c r="S30474" s="275"/>
      <c r="T30474" s="274"/>
      <c r="W30474" s="276"/>
    </row>
    <row r="30475" spans="19:23">
      <c r="S30475" s="275"/>
      <c r="T30475" s="274"/>
      <c r="W30475" s="276"/>
    </row>
    <row r="30476" spans="19:23">
      <c r="S30476" s="275"/>
      <c r="T30476" s="274"/>
      <c r="W30476" s="276"/>
    </row>
    <row r="30477" spans="19:23">
      <c r="S30477" s="275"/>
      <c r="T30477" s="274"/>
      <c r="W30477" s="276"/>
    </row>
    <row r="30478" spans="19:23">
      <c r="S30478" s="275"/>
      <c r="T30478" s="274"/>
      <c r="W30478" s="276"/>
    </row>
    <row r="30479" spans="19:23">
      <c r="S30479" s="275"/>
      <c r="T30479" s="274"/>
      <c r="W30479" s="276"/>
    </row>
    <row r="30480" spans="19:23">
      <c r="S30480" s="275"/>
      <c r="T30480" s="274"/>
      <c r="W30480" s="276"/>
    </row>
    <row r="30481" spans="19:23">
      <c r="S30481" s="275"/>
      <c r="T30481" s="274"/>
      <c r="W30481" s="276"/>
    </row>
    <row r="30482" spans="19:23">
      <c r="S30482" s="275"/>
      <c r="T30482" s="274"/>
      <c r="W30482" s="276"/>
    </row>
    <row r="30483" spans="19:23">
      <c r="S30483" s="275"/>
      <c r="T30483" s="274"/>
      <c r="W30483" s="276"/>
    </row>
    <row r="30484" spans="19:23">
      <c r="S30484" s="275"/>
      <c r="T30484" s="274"/>
      <c r="W30484" s="276"/>
    </row>
    <row r="30485" spans="19:23">
      <c r="S30485" s="275"/>
      <c r="T30485" s="274"/>
      <c r="W30485" s="276"/>
    </row>
    <row r="30486" spans="19:23">
      <c r="S30486" s="275"/>
      <c r="T30486" s="274"/>
      <c r="W30486" s="276"/>
    </row>
    <row r="30487" spans="19:23">
      <c r="S30487" s="275"/>
      <c r="T30487" s="274"/>
      <c r="W30487" s="276"/>
    </row>
    <row r="30488" spans="19:23">
      <c r="S30488" s="275"/>
      <c r="T30488" s="274"/>
      <c r="W30488" s="276"/>
    </row>
    <row r="30489" spans="19:23">
      <c r="S30489" s="275"/>
      <c r="T30489" s="274"/>
      <c r="W30489" s="276"/>
    </row>
    <row r="30490" spans="19:23">
      <c r="S30490" s="275"/>
      <c r="T30490" s="274"/>
      <c r="W30490" s="276"/>
    </row>
    <row r="30491" spans="19:23">
      <c r="S30491" s="275"/>
      <c r="T30491" s="274"/>
      <c r="W30491" s="276"/>
    </row>
    <row r="30492" spans="19:23">
      <c r="S30492" s="275"/>
      <c r="T30492" s="274"/>
      <c r="W30492" s="276"/>
    </row>
    <row r="30493" spans="19:23">
      <c r="S30493" s="275"/>
      <c r="T30493" s="274"/>
      <c r="W30493" s="276"/>
    </row>
    <row r="30494" spans="19:23">
      <c r="S30494" s="275"/>
      <c r="T30494" s="274"/>
      <c r="W30494" s="276"/>
    </row>
    <row r="30495" spans="19:23">
      <c r="S30495" s="275"/>
      <c r="T30495" s="274"/>
      <c r="W30495" s="276"/>
    </row>
    <row r="30496" spans="19:23">
      <c r="S30496" s="275"/>
      <c r="T30496" s="274"/>
      <c r="W30496" s="276"/>
    </row>
    <row r="30497" spans="19:23">
      <c r="S30497" s="275"/>
      <c r="T30497" s="274"/>
      <c r="W30497" s="276"/>
    </row>
    <row r="30498" spans="19:23">
      <c r="S30498" s="275"/>
      <c r="T30498" s="274"/>
      <c r="W30498" s="276"/>
    </row>
    <row r="30499" spans="19:23">
      <c r="S30499" s="275"/>
      <c r="T30499" s="274"/>
      <c r="W30499" s="276"/>
    </row>
    <row r="30500" spans="19:23">
      <c r="S30500" s="275"/>
      <c r="T30500" s="274"/>
      <c r="W30500" s="276"/>
    </row>
    <row r="30501" spans="19:23">
      <c r="S30501" s="275"/>
      <c r="T30501" s="274"/>
      <c r="W30501" s="276"/>
    </row>
    <row r="30502" spans="19:23">
      <c r="S30502" s="275"/>
      <c r="T30502" s="274"/>
      <c r="W30502" s="276"/>
    </row>
    <row r="30503" spans="19:23">
      <c r="S30503" s="275"/>
      <c r="T30503" s="274"/>
      <c r="W30503" s="276"/>
    </row>
    <row r="30504" spans="19:23">
      <c r="S30504" s="275"/>
      <c r="T30504" s="274"/>
      <c r="W30504" s="276"/>
    </row>
    <row r="30505" spans="19:23">
      <c r="S30505" s="275"/>
      <c r="T30505" s="274"/>
      <c r="W30505" s="276"/>
    </row>
    <row r="30506" spans="19:23">
      <c r="S30506" s="275"/>
      <c r="T30506" s="274"/>
      <c r="W30506" s="276"/>
    </row>
    <row r="30507" spans="19:23">
      <c r="S30507" s="275"/>
      <c r="T30507" s="274"/>
      <c r="W30507" s="276"/>
    </row>
    <row r="30508" spans="19:23">
      <c r="S30508" s="275"/>
      <c r="T30508" s="274"/>
      <c r="W30508" s="276"/>
    </row>
    <row r="30509" spans="19:23">
      <c r="S30509" s="275"/>
      <c r="T30509" s="274"/>
      <c r="W30509" s="276"/>
    </row>
    <row r="30510" spans="19:23">
      <c r="S30510" s="275"/>
      <c r="T30510" s="274"/>
      <c r="W30510" s="276"/>
    </row>
    <row r="30511" spans="19:23">
      <c r="S30511" s="275"/>
      <c r="T30511" s="274"/>
      <c r="W30511" s="276"/>
    </row>
    <row r="30512" spans="19:23">
      <c r="S30512" s="275"/>
      <c r="T30512" s="274"/>
      <c r="W30512" s="276"/>
    </row>
    <row r="30513" spans="19:23">
      <c r="S30513" s="275"/>
      <c r="T30513" s="274"/>
      <c r="W30513" s="276"/>
    </row>
    <row r="30514" spans="19:23">
      <c r="S30514" s="275"/>
      <c r="T30514" s="274"/>
      <c r="W30514" s="276"/>
    </row>
    <row r="30515" spans="19:23">
      <c r="S30515" s="275"/>
      <c r="T30515" s="274"/>
      <c r="W30515" s="276"/>
    </row>
    <row r="30516" spans="19:23">
      <c r="S30516" s="275"/>
      <c r="T30516" s="274"/>
      <c r="W30516" s="276"/>
    </row>
    <row r="30517" spans="19:23">
      <c r="S30517" s="275"/>
      <c r="T30517" s="274"/>
      <c r="W30517" s="276"/>
    </row>
    <row r="30518" spans="19:23">
      <c r="S30518" s="275"/>
      <c r="T30518" s="274"/>
      <c r="W30518" s="276"/>
    </row>
    <row r="30519" spans="19:23">
      <c r="S30519" s="275"/>
      <c r="T30519" s="274"/>
      <c r="W30519" s="276"/>
    </row>
    <row r="30520" spans="19:23">
      <c r="S30520" s="275"/>
      <c r="T30520" s="274"/>
      <c r="W30520" s="276"/>
    </row>
    <row r="30521" spans="19:23">
      <c r="S30521" s="275"/>
      <c r="T30521" s="274"/>
      <c r="W30521" s="276"/>
    </row>
    <row r="30522" spans="19:23">
      <c r="S30522" s="275"/>
      <c r="T30522" s="274"/>
      <c r="W30522" s="276"/>
    </row>
    <row r="30523" spans="19:23">
      <c r="S30523" s="275"/>
      <c r="T30523" s="274"/>
      <c r="W30523" s="276"/>
    </row>
    <row r="30524" spans="19:23">
      <c r="S30524" s="275"/>
      <c r="T30524" s="274"/>
      <c r="W30524" s="276"/>
    </row>
    <row r="30525" spans="19:23">
      <c r="S30525" s="275"/>
      <c r="T30525" s="274"/>
      <c r="W30525" s="276"/>
    </row>
    <row r="30526" spans="19:23">
      <c r="S30526" s="275"/>
      <c r="T30526" s="274"/>
      <c r="W30526" s="276"/>
    </row>
    <row r="30527" spans="19:23">
      <c r="S30527" s="275"/>
      <c r="T30527" s="274"/>
      <c r="W30527" s="276"/>
    </row>
    <row r="30528" spans="19:23">
      <c r="S30528" s="275"/>
      <c r="T30528" s="274"/>
      <c r="W30528" s="276"/>
    </row>
    <row r="30529" spans="19:23">
      <c r="S30529" s="275"/>
      <c r="T30529" s="274"/>
      <c r="W30529" s="276"/>
    </row>
    <row r="30530" spans="19:23">
      <c r="S30530" s="275"/>
      <c r="T30530" s="274"/>
      <c r="W30530" s="276"/>
    </row>
    <row r="30531" spans="19:23">
      <c r="S30531" s="275"/>
      <c r="T30531" s="274"/>
      <c r="W30531" s="276"/>
    </row>
    <row r="30532" spans="19:23">
      <c r="S30532" s="275"/>
      <c r="T30532" s="274"/>
      <c r="W30532" s="276"/>
    </row>
    <row r="30533" spans="19:23">
      <c r="S30533" s="275"/>
      <c r="T30533" s="274"/>
      <c r="W30533" s="276"/>
    </row>
    <row r="30534" spans="19:23">
      <c r="S30534" s="275"/>
      <c r="T30534" s="274"/>
      <c r="W30534" s="276"/>
    </row>
    <row r="30535" spans="19:23">
      <c r="S30535" s="275"/>
      <c r="T30535" s="274"/>
      <c r="W30535" s="276"/>
    </row>
    <row r="30536" spans="19:23">
      <c r="S30536" s="275"/>
      <c r="T30536" s="274"/>
      <c r="W30536" s="276"/>
    </row>
    <row r="30537" spans="19:23">
      <c r="S30537" s="275"/>
      <c r="T30537" s="274"/>
      <c r="W30537" s="276"/>
    </row>
    <row r="30538" spans="19:23">
      <c r="S30538" s="275"/>
      <c r="T30538" s="274"/>
      <c r="W30538" s="276"/>
    </row>
    <row r="30539" spans="19:23">
      <c r="S30539" s="275"/>
      <c r="T30539" s="274"/>
      <c r="W30539" s="276"/>
    </row>
    <row r="30540" spans="19:23">
      <c r="S30540" s="275"/>
      <c r="T30540" s="274"/>
      <c r="W30540" s="276"/>
    </row>
    <row r="30541" spans="19:23">
      <c r="S30541" s="275"/>
      <c r="T30541" s="274"/>
      <c r="W30541" s="276"/>
    </row>
    <row r="30542" spans="19:23">
      <c r="S30542" s="275"/>
      <c r="T30542" s="274"/>
      <c r="W30542" s="276"/>
    </row>
    <row r="30543" spans="19:23">
      <c r="S30543" s="275"/>
      <c r="T30543" s="274"/>
      <c r="W30543" s="276"/>
    </row>
    <row r="30544" spans="19:23">
      <c r="S30544" s="275"/>
      <c r="T30544" s="274"/>
      <c r="W30544" s="276"/>
    </row>
    <row r="30545" spans="19:23">
      <c r="S30545" s="275"/>
      <c r="T30545" s="274"/>
      <c r="W30545" s="276"/>
    </row>
    <row r="30546" spans="19:23">
      <c r="S30546" s="275"/>
      <c r="T30546" s="274"/>
      <c r="W30546" s="276"/>
    </row>
    <row r="30547" spans="19:23">
      <c r="S30547" s="275"/>
      <c r="T30547" s="274"/>
      <c r="W30547" s="276"/>
    </row>
    <row r="30548" spans="19:23">
      <c r="S30548" s="275"/>
      <c r="T30548" s="274"/>
      <c r="W30548" s="276"/>
    </row>
    <row r="30549" spans="19:23">
      <c r="S30549" s="275"/>
      <c r="T30549" s="274"/>
      <c r="W30549" s="276"/>
    </row>
    <row r="30550" spans="19:23">
      <c r="S30550" s="275"/>
      <c r="T30550" s="274"/>
      <c r="W30550" s="276"/>
    </row>
    <row r="30551" spans="19:23">
      <c r="S30551" s="275"/>
      <c r="T30551" s="274"/>
      <c r="W30551" s="276"/>
    </row>
    <row r="30552" spans="19:23">
      <c r="S30552" s="275"/>
      <c r="T30552" s="274"/>
      <c r="W30552" s="276"/>
    </row>
    <row r="30553" spans="19:23">
      <c r="S30553" s="275"/>
      <c r="T30553" s="274"/>
      <c r="W30553" s="276"/>
    </row>
    <row r="30554" spans="19:23">
      <c r="S30554" s="275"/>
      <c r="T30554" s="274"/>
      <c r="W30554" s="276"/>
    </row>
    <row r="30555" spans="19:23">
      <c r="S30555" s="275"/>
      <c r="T30555" s="274"/>
      <c r="W30555" s="276"/>
    </row>
    <row r="30556" spans="19:23">
      <c r="S30556" s="275"/>
      <c r="T30556" s="274"/>
      <c r="W30556" s="276"/>
    </row>
    <row r="30557" spans="19:23">
      <c r="S30557" s="275"/>
      <c r="T30557" s="274"/>
      <c r="W30557" s="276"/>
    </row>
    <row r="30558" spans="19:23">
      <c r="S30558" s="275"/>
      <c r="T30558" s="274"/>
      <c r="W30558" s="276"/>
    </row>
    <row r="30559" spans="19:23">
      <c r="S30559" s="275"/>
      <c r="T30559" s="274"/>
      <c r="W30559" s="276"/>
    </row>
    <row r="30560" spans="19:23">
      <c r="S30560" s="275"/>
      <c r="T30560" s="274"/>
      <c r="W30560" s="276"/>
    </row>
    <row r="30561" spans="19:23">
      <c r="S30561" s="275"/>
      <c r="T30561" s="274"/>
      <c r="W30561" s="276"/>
    </row>
    <row r="30562" spans="19:23">
      <c r="S30562" s="275"/>
      <c r="T30562" s="274"/>
      <c r="W30562" s="276"/>
    </row>
    <row r="30563" spans="19:23">
      <c r="S30563" s="275"/>
      <c r="T30563" s="274"/>
      <c r="W30563" s="276"/>
    </row>
    <row r="30564" spans="19:23">
      <c r="S30564" s="275"/>
      <c r="T30564" s="274"/>
      <c r="W30564" s="276"/>
    </row>
    <row r="30565" spans="19:23">
      <c r="S30565" s="275"/>
      <c r="T30565" s="274"/>
      <c r="W30565" s="276"/>
    </row>
    <row r="30566" spans="19:23">
      <c r="S30566" s="275"/>
      <c r="T30566" s="274"/>
      <c r="W30566" s="276"/>
    </row>
    <row r="30567" spans="19:23">
      <c r="S30567" s="275"/>
      <c r="T30567" s="274"/>
      <c r="W30567" s="276"/>
    </row>
    <row r="30568" spans="19:23">
      <c r="S30568" s="275"/>
      <c r="T30568" s="274"/>
      <c r="W30568" s="276"/>
    </row>
    <row r="30569" spans="19:23">
      <c r="S30569" s="275"/>
      <c r="T30569" s="274"/>
      <c r="W30569" s="276"/>
    </row>
    <row r="30570" spans="19:23">
      <c r="S30570" s="275"/>
      <c r="T30570" s="274"/>
      <c r="W30570" s="276"/>
    </row>
    <row r="30571" spans="19:23">
      <c r="S30571" s="275"/>
      <c r="T30571" s="274"/>
      <c r="W30571" s="276"/>
    </row>
    <row r="30572" spans="19:23">
      <c r="S30572" s="275"/>
      <c r="T30572" s="274"/>
      <c r="W30572" s="276"/>
    </row>
    <row r="30573" spans="19:23">
      <c r="S30573" s="275"/>
      <c r="T30573" s="274"/>
      <c r="W30573" s="276"/>
    </row>
    <row r="30574" spans="19:23">
      <c r="S30574" s="275"/>
      <c r="T30574" s="274"/>
      <c r="W30574" s="276"/>
    </row>
    <row r="30575" spans="19:23">
      <c r="S30575" s="275"/>
      <c r="T30575" s="274"/>
      <c r="W30575" s="276"/>
    </row>
    <row r="30576" spans="19:23">
      <c r="S30576" s="275"/>
      <c r="T30576" s="274"/>
      <c r="W30576" s="276"/>
    </row>
    <row r="30577" spans="19:23">
      <c r="S30577" s="275"/>
      <c r="T30577" s="274"/>
      <c r="W30577" s="276"/>
    </row>
    <row r="30578" spans="19:23">
      <c r="S30578" s="275"/>
      <c r="T30578" s="274"/>
      <c r="W30578" s="276"/>
    </row>
    <row r="30579" spans="19:23">
      <c r="S30579" s="275"/>
      <c r="T30579" s="274"/>
      <c r="W30579" s="276"/>
    </row>
    <row r="30580" spans="19:23">
      <c r="S30580" s="275"/>
      <c r="T30580" s="274"/>
      <c r="W30580" s="276"/>
    </row>
    <row r="30581" spans="19:23">
      <c r="S30581" s="275"/>
      <c r="T30581" s="274"/>
      <c r="W30581" s="276"/>
    </row>
    <row r="30582" spans="19:23">
      <c r="S30582" s="275"/>
      <c r="T30582" s="274"/>
      <c r="W30582" s="276"/>
    </row>
    <row r="30583" spans="19:23">
      <c r="S30583" s="275"/>
      <c r="T30583" s="274"/>
      <c r="W30583" s="276"/>
    </row>
    <row r="30584" spans="19:23">
      <c r="S30584" s="275"/>
      <c r="T30584" s="274"/>
      <c r="W30584" s="276"/>
    </row>
    <row r="30585" spans="19:23">
      <c r="S30585" s="275"/>
      <c r="T30585" s="274"/>
      <c r="W30585" s="276"/>
    </row>
    <row r="30586" spans="19:23">
      <c r="S30586" s="275"/>
      <c r="T30586" s="274"/>
      <c r="W30586" s="276"/>
    </row>
    <row r="30587" spans="19:23">
      <c r="S30587" s="275"/>
      <c r="T30587" s="274"/>
      <c r="W30587" s="276"/>
    </row>
    <row r="30588" spans="19:23">
      <c r="S30588" s="275"/>
      <c r="T30588" s="274"/>
      <c r="W30588" s="276"/>
    </row>
    <row r="30589" spans="19:23">
      <c r="S30589" s="275"/>
      <c r="T30589" s="274"/>
      <c r="W30589" s="276"/>
    </row>
    <row r="30590" spans="19:23">
      <c r="S30590" s="275"/>
      <c r="T30590" s="274"/>
      <c r="W30590" s="276"/>
    </row>
    <row r="30591" spans="19:23">
      <c r="S30591" s="275"/>
      <c r="T30591" s="274"/>
      <c r="W30591" s="276"/>
    </row>
    <row r="30592" spans="19:23">
      <c r="S30592" s="275"/>
      <c r="T30592" s="274"/>
      <c r="W30592" s="276"/>
    </row>
    <row r="30593" spans="19:23">
      <c r="S30593" s="275"/>
      <c r="T30593" s="274"/>
      <c r="W30593" s="276"/>
    </row>
    <row r="30594" spans="19:23">
      <c r="S30594" s="275"/>
      <c r="T30594" s="274"/>
      <c r="W30594" s="276"/>
    </row>
    <row r="30595" spans="19:23">
      <c r="S30595" s="275"/>
      <c r="T30595" s="274"/>
      <c r="W30595" s="276"/>
    </row>
    <row r="30596" spans="19:23">
      <c r="S30596" s="275"/>
      <c r="T30596" s="274"/>
      <c r="W30596" s="276"/>
    </row>
    <row r="30597" spans="19:23">
      <c r="S30597" s="275"/>
      <c r="T30597" s="274"/>
      <c r="W30597" s="276"/>
    </row>
    <row r="30598" spans="19:23">
      <c r="S30598" s="275"/>
      <c r="T30598" s="274"/>
      <c r="W30598" s="276"/>
    </row>
    <row r="30599" spans="19:23">
      <c r="S30599" s="275"/>
      <c r="T30599" s="274"/>
      <c r="W30599" s="276"/>
    </row>
    <row r="30600" spans="19:23">
      <c r="S30600" s="275"/>
      <c r="T30600" s="274"/>
      <c r="W30600" s="276"/>
    </row>
    <row r="30601" spans="19:23">
      <c r="S30601" s="275"/>
      <c r="T30601" s="274"/>
      <c r="W30601" s="276"/>
    </row>
    <row r="30602" spans="19:23">
      <c r="S30602" s="275"/>
      <c r="T30602" s="274"/>
      <c r="W30602" s="276"/>
    </row>
    <row r="30603" spans="19:23">
      <c r="S30603" s="275"/>
      <c r="T30603" s="274"/>
      <c r="W30603" s="276"/>
    </row>
    <row r="30604" spans="19:23">
      <c r="S30604" s="275"/>
      <c r="T30604" s="274"/>
      <c r="W30604" s="276"/>
    </row>
    <row r="30605" spans="19:23">
      <c r="S30605" s="275"/>
      <c r="T30605" s="274"/>
      <c r="W30605" s="276"/>
    </row>
    <row r="30606" spans="19:23">
      <c r="S30606" s="275"/>
      <c r="T30606" s="274"/>
      <c r="W30606" s="276"/>
    </row>
    <row r="30607" spans="19:23">
      <c r="S30607" s="275"/>
      <c r="T30607" s="274"/>
      <c r="W30607" s="276"/>
    </row>
    <row r="30608" spans="19:23">
      <c r="S30608" s="275"/>
      <c r="T30608" s="274"/>
      <c r="W30608" s="276"/>
    </row>
    <row r="30609" spans="19:23">
      <c r="S30609" s="275"/>
      <c r="T30609" s="274"/>
      <c r="W30609" s="276"/>
    </row>
    <row r="30610" spans="19:23">
      <c r="S30610" s="275"/>
      <c r="T30610" s="274"/>
      <c r="W30610" s="276"/>
    </row>
    <row r="30611" spans="19:23">
      <c r="S30611" s="275"/>
      <c r="T30611" s="274"/>
      <c r="W30611" s="276"/>
    </row>
    <row r="30612" spans="19:23">
      <c r="S30612" s="275"/>
      <c r="T30612" s="274"/>
      <c r="W30612" s="276"/>
    </row>
    <row r="30613" spans="19:23">
      <c r="S30613" s="275"/>
      <c r="T30613" s="274"/>
      <c r="W30613" s="276"/>
    </row>
    <row r="30614" spans="19:23">
      <c r="S30614" s="275"/>
      <c r="T30614" s="274"/>
      <c r="W30614" s="276"/>
    </row>
    <row r="30615" spans="19:23">
      <c r="S30615" s="275"/>
      <c r="T30615" s="274"/>
      <c r="W30615" s="276"/>
    </row>
    <row r="30616" spans="19:23">
      <c r="S30616" s="275"/>
      <c r="T30616" s="274"/>
      <c r="W30616" s="276"/>
    </row>
    <row r="30617" spans="19:23">
      <c r="S30617" s="275"/>
      <c r="T30617" s="274"/>
      <c r="W30617" s="276"/>
    </row>
    <row r="30618" spans="19:23">
      <c r="S30618" s="275"/>
      <c r="T30618" s="274"/>
      <c r="W30618" s="276"/>
    </row>
    <row r="30619" spans="19:23">
      <c r="S30619" s="275"/>
      <c r="T30619" s="274"/>
      <c r="W30619" s="276"/>
    </row>
    <row r="30620" spans="19:23">
      <c r="S30620" s="275"/>
      <c r="T30620" s="274"/>
      <c r="W30620" s="276"/>
    </row>
    <row r="30621" spans="19:23">
      <c r="S30621" s="275"/>
      <c r="T30621" s="274"/>
      <c r="W30621" s="276"/>
    </row>
    <row r="30622" spans="19:23">
      <c r="S30622" s="275"/>
      <c r="T30622" s="274"/>
      <c r="W30622" s="276"/>
    </row>
    <row r="30623" spans="19:23">
      <c r="S30623" s="275"/>
      <c r="T30623" s="274"/>
      <c r="W30623" s="276"/>
    </row>
    <row r="30624" spans="19:23">
      <c r="S30624" s="275"/>
      <c r="T30624" s="274"/>
      <c r="W30624" s="276"/>
    </row>
    <row r="30625" spans="19:23">
      <c r="S30625" s="275"/>
      <c r="T30625" s="274"/>
      <c r="W30625" s="276"/>
    </row>
    <row r="30626" spans="19:23">
      <c r="S30626" s="275"/>
      <c r="T30626" s="274"/>
      <c r="W30626" s="276"/>
    </row>
    <row r="30627" spans="19:23">
      <c r="S30627" s="275"/>
      <c r="T30627" s="274"/>
      <c r="W30627" s="276"/>
    </row>
    <row r="30628" spans="19:23">
      <c r="S30628" s="275"/>
      <c r="T30628" s="274"/>
      <c r="W30628" s="276"/>
    </row>
    <row r="30629" spans="19:23">
      <c r="S30629" s="275"/>
      <c r="T30629" s="274"/>
      <c r="W30629" s="276"/>
    </row>
    <row r="30630" spans="19:23">
      <c r="S30630" s="275"/>
      <c r="T30630" s="274"/>
      <c r="W30630" s="276"/>
    </row>
    <row r="30631" spans="19:23">
      <c r="S30631" s="275"/>
      <c r="T30631" s="274"/>
      <c r="W30631" s="276"/>
    </row>
    <row r="30632" spans="19:23">
      <c r="S30632" s="275"/>
      <c r="T30632" s="274"/>
      <c r="W30632" s="276"/>
    </row>
    <row r="30633" spans="19:23">
      <c r="S30633" s="275"/>
      <c r="T30633" s="274"/>
      <c r="W30633" s="276"/>
    </row>
    <row r="30634" spans="19:23">
      <c r="S30634" s="275"/>
      <c r="T30634" s="274"/>
      <c r="W30634" s="276"/>
    </row>
    <row r="30635" spans="19:23">
      <c r="S30635" s="275"/>
      <c r="T30635" s="274"/>
      <c r="W30635" s="276"/>
    </row>
    <row r="30636" spans="19:23">
      <c r="S30636" s="275"/>
      <c r="T30636" s="274"/>
      <c r="W30636" s="276"/>
    </row>
    <row r="30637" spans="19:23">
      <c r="S30637" s="275"/>
      <c r="T30637" s="274"/>
      <c r="W30637" s="276"/>
    </row>
    <row r="30638" spans="19:23">
      <c r="S30638" s="275"/>
      <c r="T30638" s="274"/>
      <c r="W30638" s="276"/>
    </row>
    <row r="30639" spans="19:23">
      <c r="S30639" s="275"/>
      <c r="T30639" s="274"/>
      <c r="W30639" s="276"/>
    </row>
    <row r="30640" spans="19:23">
      <c r="S30640" s="275"/>
      <c r="T30640" s="274"/>
      <c r="W30640" s="276"/>
    </row>
    <row r="30641" spans="19:23">
      <c r="S30641" s="275"/>
      <c r="T30641" s="274"/>
      <c r="W30641" s="276"/>
    </row>
    <row r="30642" spans="19:23">
      <c r="S30642" s="275"/>
      <c r="T30642" s="274"/>
      <c r="W30642" s="276"/>
    </row>
    <row r="30643" spans="19:23">
      <c r="S30643" s="275"/>
      <c r="T30643" s="274"/>
      <c r="W30643" s="276"/>
    </row>
    <row r="30644" spans="19:23">
      <c r="S30644" s="275"/>
      <c r="T30644" s="274"/>
      <c r="W30644" s="276"/>
    </row>
    <row r="30645" spans="19:23">
      <c r="S30645" s="275"/>
      <c r="T30645" s="274"/>
      <c r="W30645" s="276"/>
    </row>
    <row r="30646" spans="19:23">
      <c r="S30646" s="275"/>
      <c r="T30646" s="274"/>
      <c r="W30646" s="276"/>
    </row>
    <row r="30647" spans="19:23">
      <c r="S30647" s="275"/>
      <c r="T30647" s="274"/>
      <c r="W30647" s="276"/>
    </row>
    <row r="30648" spans="19:23">
      <c r="S30648" s="275"/>
      <c r="T30648" s="274"/>
      <c r="W30648" s="276"/>
    </row>
    <row r="30649" spans="19:23">
      <c r="S30649" s="275"/>
      <c r="T30649" s="274"/>
      <c r="W30649" s="276"/>
    </row>
    <row r="30650" spans="19:23">
      <c r="S30650" s="275"/>
      <c r="T30650" s="274"/>
      <c r="W30650" s="276"/>
    </row>
    <row r="30651" spans="19:23">
      <c r="S30651" s="275"/>
      <c r="T30651" s="274"/>
      <c r="W30651" s="276"/>
    </row>
    <row r="30652" spans="19:23">
      <c r="S30652" s="275"/>
      <c r="T30652" s="274"/>
      <c r="W30652" s="276"/>
    </row>
    <row r="30653" spans="19:23">
      <c r="S30653" s="275"/>
      <c r="T30653" s="274"/>
      <c r="W30653" s="276"/>
    </row>
    <row r="30654" spans="19:23">
      <c r="S30654" s="275"/>
      <c r="T30654" s="274"/>
      <c r="W30654" s="276"/>
    </row>
    <row r="30655" spans="19:23">
      <c r="S30655" s="275"/>
      <c r="T30655" s="274"/>
      <c r="W30655" s="276"/>
    </row>
    <row r="30656" spans="19:23">
      <c r="S30656" s="275"/>
      <c r="T30656" s="274"/>
      <c r="W30656" s="276"/>
    </row>
    <row r="30657" spans="19:23">
      <c r="S30657" s="275"/>
      <c r="T30657" s="274"/>
      <c r="W30657" s="276"/>
    </row>
    <row r="30658" spans="19:23">
      <c r="S30658" s="275"/>
      <c r="T30658" s="274"/>
      <c r="W30658" s="276"/>
    </row>
    <row r="30659" spans="19:23">
      <c r="S30659" s="275"/>
      <c r="T30659" s="274"/>
      <c r="W30659" s="276"/>
    </row>
    <row r="30660" spans="19:23">
      <c r="S30660" s="275"/>
      <c r="T30660" s="274"/>
      <c r="W30660" s="276"/>
    </row>
    <row r="30661" spans="19:23">
      <c r="S30661" s="275"/>
      <c r="T30661" s="274"/>
      <c r="W30661" s="276"/>
    </row>
    <row r="30662" spans="19:23">
      <c r="S30662" s="275"/>
      <c r="T30662" s="274"/>
      <c r="W30662" s="276"/>
    </row>
    <row r="30663" spans="19:23">
      <c r="S30663" s="275"/>
      <c r="T30663" s="274"/>
      <c r="W30663" s="276"/>
    </row>
    <row r="30664" spans="19:23">
      <c r="S30664" s="275"/>
      <c r="T30664" s="274"/>
      <c r="W30664" s="276"/>
    </row>
    <row r="30665" spans="19:23">
      <c r="S30665" s="275"/>
      <c r="T30665" s="274"/>
      <c r="W30665" s="276"/>
    </row>
    <row r="30666" spans="19:23">
      <c r="S30666" s="275"/>
      <c r="T30666" s="274"/>
      <c r="W30666" s="276"/>
    </row>
    <row r="30667" spans="19:23">
      <c r="S30667" s="275"/>
      <c r="T30667" s="274"/>
      <c r="W30667" s="276"/>
    </row>
    <row r="30668" spans="19:23">
      <c r="S30668" s="275"/>
      <c r="T30668" s="274"/>
      <c r="W30668" s="276"/>
    </row>
    <row r="30669" spans="19:23">
      <c r="S30669" s="275"/>
      <c r="T30669" s="274"/>
      <c r="W30669" s="276"/>
    </row>
    <row r="30670" spans="19:23">
      <c r="S30670" s="275"/>
      <c r="T30670" s="274"/>
      <c r="W30670" s="276"/>
    </row>
    <row r="30671" spans="19:23">
      <c r="S30671" s="275"/>
      <c r="T30671" s="274"/>
      <c r="W30671" s="276"/>
    </row>
    <row r="30672" spans="19:23">
      <c r="S30672" s="275"/>
      <c r="T30672" s="274"/>
      <c r="W30672" s="276"/>
    </row>
    <row r="30673" spans="19:23">
      <c r="S30673" s="275"/>
      <c r="T30673" s="274"/>
      <c r="W30673" s="276"/>
    </row>
    <row r="30674" spans="19:23">
      <c r="S30674" s="275"/>
      <c r="T30674" s="274"/>
      <c r="W30674" s="276"/>
    </row>
    <row r="30675" spans="19:23">
      <c r="S30675" s="275"/>
      <c r="T30675" s="274"/>
      <c r="W30675" s="276"/>
    </row>
    <row r="30676" spans="19:23">
      <c r="S30676" s="275"/>
      <c r="T30676" s="274"/>
      <c r="W30676" s="276"/>
    </row>
    <row r="30677" spans="19:23">
      <c r="S30677" s="275"/>
      <c r="T30677" s="274"/>
      <c r="W30677" s="276"/>
    </row>
    <row r="30678" spans="19:23">
      <c r="S30678" s="275"/>
      <c r="T30678" s="274"/>
      <c r="W30678" s="276"/>
    </row>
    <row r="30679" spans="19:23">
      <c r="S30679" s="275"/>
      <c r="T30679" s="274"/>
      <c r="W30679" s="276"/>
    </row>
    <row r="30680" spans="19:23">
      <c r="S30680" s="275"/>
      <c r="T30680" s="274"/>
      <c r="W30680" s="276"/>
    </row>
    <row r="30681" spans="19:23">
      <c r="S30681" s="275"/>
      <c r="T30681" s="274"/>
      <c r="W30681" s="276"/>
    </row>
    <row r="30682" spans="19:23">
      <c r="S30682" s="275"/>
      <c r="T30682" s="274"/>
      <c r="W30682" s="276"/>
    </row>
    <row r="30683" spans="19:23">
      <c r="S30683" s="275"/>
      <c r="T30683" s="274"/>
      <c r="W30683" s="276"/>
    </row>
    <row r="30684" spans="19:23">
      <c r="S30684" s="275"/>
      <c r="T30684" s="274"/>
      <c r="W30684" s="276"/>
    </row>
    <row r="30685" spans="19:23">
      <c r="S30685" s="275"/>
      <c r="T30685" s="274"/>
      <c r="W30685" s="276"/>
    </row>
    <row r="30686" spans="19:23">
      <c r="S30686" s="275"/>
      <c r="T30686" s="274"/>
      <c r="W30686" s="276"/>
    </row>
    <row r="30687" spans="19:23">
      <c r="S30687" s="275"/>
      <c r="T30687" s="274"/>
      <c r="W30687" s="276"/>
    </row>
    <row r="30688" spans="19:23">
      <c r="S30688" s="275"/>
      <c r="T30688" s="274"/>
      <c r="W30688" s="276"/>
    </row>
    <row r="30689" spans="19:23">
      <c r="S30689" s="275"/>
      <c r="T30689" s="274"/>
      <c r="W30689" s="276"/>
    </row>
    <row r="30690" spans="19:23">
      <c r="S30690" s="275"/>
      <c r="T30690" s="274"/>
      <c r="W30690" s="276"/>
    </row>
    <row r="30691" spans="19:23">
      <c r="S30691" s="275"/>
      <c r="T30691" s="274"/>
      <c r="W30691" s="276"/>
    </row>
    <row r="30692" spans="19:23">
      <c r="S30692" s="275"/>
      <c r="T30692" s="274"/>
      <c r="W30692" s="276"/>
    </row>
    <row r="30693" spans="19:23">
      <c r="S30693" s="275"/>
      <c r="T30693" s="274"/>
      <c r="W30693" s="276"/>
    </row>
    <row r="30694" spans="19:23">
      <c r="S30694" s="275"/>
      <c r="T30694" s="274"/>
      <c r="W30694" s="276"/>
    </row>
    <row r="30695" spans="19:23">
      <c r="S30695" s="275"/>
      <c r="T30695" s="274"/>
      <c r="W30695" s="276"/>
    </row>
    <row r="30696" spans="19:23">
      <c r="S30696" s="275"/>
      <c r="T30696" s="274"/>
      <c r="W30696" s="276"/>
    </row>
    <row r="30697" spans="19:23">
      <c r="S30697" s="275"/>
      <c r="T30697" s="274"/>
      <c r="W30697" s="276"/>
    </row>
    <row r="30698" spans="19:23">
      <c r="S30698" s="275"/>
      <c r="T30698" s="274"/>
      <c r="W30698" s="276"/>
    </row>
    <row r="30699" spans="19:23">
      <c r="S30699" s="275"/>
      <c r="T30699" s="274"/>
      <c r="W30699" s="276"/>
    </row>
    <row r="30700" spans="19:23">
      <c r="S30700" s="275"/>
      <c r="T30700" s="274"/>
      <c r="W30700" s="276"/>
    </row>
    <row r="30701" spans="19:23">
      <c r="S30701" s="275"/>
      <c r="T30701" s="274"/>
      <c r="W30701" s="276"/>
    </row>
    <row r="30702" spans="19:23">
      <c r="S30702" s="275"/>
      <c r="T30702" s="274"/>
      <c r="W30702" s="276"/>
    </row>
    <row r="30703" spans="19:23">
      <c r="S30703" s="275"/>
      <c r="T30703" s="274"/>
      <c r="W30703" s="276"/>
    </row>
    <row r="30704" spans="19:23">
      <c r="S30704" s="275"/>
      <c r="T30704" s="274"/>
      <c r="W30704" s="276"/>
    </row>
    <row r="30705" spans="19:23">
      <c r="S30705" s="275"/>
      <c r="T30705" s="274"/>
      <c r="W30705" s="276"/>
    </row>
    <row r="30706" spans="19:23">
      <c r="S30706" s="275"/>
      <c r="T30706" s="274"/>
      <c r="W30706" s="276"/>
    </row>
    <row r="30707" spans="19:23">
      <c r="S30707" s="275"/>
      <c r="T30707" s="274"/>
      <c r="W30707" s="276"/>
    </row>
    <row r="30708" spans="19:23">
      <c r="S30708" s="275"/>
      <c r="T30708" s="274"/>
      <c r="W30708" s="276"/>
    </row>
    <row r="30709" spans="19:23">
      <c r="S30709" s="275"/>
      <c r="T30709" s="274"/>
      <c r="W30709" s="276"/>
    </row>
    <row r="30710" spans="19:23">
      <c r="S30710" s="275"/>
      <c r="T30710" s="274"/>
      <c r="W30710" s="276"/>
    </row>
    <row r="30711" spans="19:23">
      <c r="S30711" s="275"/>
      <c r="T30711" s="274"/>
      <c r="W30711" s="276"/>
    </row>
    <row r="30712" spans="19:23">
      <c r="S30712" s="275"/>
      <c r="T30712" s="274"/>
      <c r="W30712" s="276"/>
    </row>
    <row r="30713" spans="19:23">
      <c r="S30713" s="275"/>
      <c r="T30713" s="274"/>
      <c r="W30713" s="276"/>
    </row>
    <row r="30714" spans="19:23">
      <c r="S30714" s="275"/>
      <c r="T30714" s="274"/>
      <c r="W30714" s="276"/>
    </row>
    <row r="30715" spans="19:23">
      <c r="S30715" s="275"/>
      <c r="T30715" s="274"/>
      <c r="W30715" s="276"/>
    </row>
    <row r="30716" spans="19:23">
      <c r="S30716" s="275"/>
      <c r="T30716" s="274"/>
      <c r="W30716" s="276"/>
    </row>
    <row r="30717" spans="19:23">
      <c r="S30717" s="275"/>
      <c r="T30717" s="274"/>
      <c r="W30717" s="276"/>
    </row>
    <row r="30718" spans="19:23">
      <c r="S30718" s="275"/>
      <c r="T30718" s="274"/>
      <c r="W30718" s="276"/>
    </row>
    <row r="30719" spans="19:23">
      <c r="S30719" s="275"/>
      <c r="T30719" s="274"/>
      <c r="W30719" s="276"/>
    </row>
    <row r="30720" spans="19:23">
      <c r="S30720" s="275"/>
      <c r="T30720" s="274"/>
      <c r="W30720" s="276"/>
    </row>
    <row r="30721" spans="19:23">
      <c r="S30721" s="275"/>
      <c r="T30721" s="274"/>
      <c r="W30721" s="276"/>
    </row>
    <row r="30722" spans="19:23">
      <c r="S30722" s="275"/>
      <c r="T30722" s="274"/>
      <c r="W30722" s="276"/>
    </row>
    <row r="30723" spans="19:23">
      <c r="S30723" s="275"/>
      <c r="T30723" s="274"/>
      <c r="W30723" s="276"/>
    </row>
    <row r="30724" spans="19:23">
      <c r="S30724" s="275"/>
      <c r="T30724" s="274"/>
      <c r="W30724" s="276"/>
    </row>
    <row r="30725" spans="19:23">
      <c r="S30725" s="275"/>
      <c r="T30725" s="274"/>
      <c r="W30725" s="276"/>
    </row>
    <row r="30726" spans="19:23">
      <c r="S30726" s="275"/>
      <c r="T30726" s="274"/>
      <c r="W30726" s="276"/>
    </row>
    <row r="30727" spans="19:23">
      <c r="S30727" s="275"/>
      <c r="T30727" s="274"/>
      <c r="W30727" s="276"/>
    </row>
    <row r="30728" spans="19:23">
      <c r="S30728" s="275"/>
      <c r="T30728" s="274"/>
      <c r="W30728" s="276"/>
    </row>
    <row r="30729" spans="19:23">
      <c r="S30729" s="275"/>
      <c r="T30729" s="274"/>
      <c r="W30729" s="276"/>
    </row>
    <row r="30730" spans="19:23">
      <c r="S30730" s="275"/>
      <c r="T30730" s="274"/>
      <c r="W30730" s="276"/>
    </row>
    <row r="30731" spans="19:23">
      <c r="S30731" s="275"/>
      <c r="T30731" s="274"/>
      <c r="W30731" s="276"/>
    </row>
    <row r="30732" spans="19:23">
      <c r="S30732" s="275"/>
      <c r="T30732" s="274"/>
      <c r="W30732" s="276"/>
    </row>
    <row r="30733" spans="19:23">
      <c r="S30733" s="275"/>
      <c r="T30733" s="274"/>
      <c r="W30733" s="276"/>
    </row>
    <row r="30734" spans="19:23">
      <c r="S30734" s="275"/>
      <c r="T30734" s="274"/>
      <c r="W30734" s="276"/>
    </row>
    <row r="30735" spans="19:23">
      <c r="S30735" s="275"/>
      <c r="T30735" s="274"/>
      <c r="W30735" s="276"/>
    </row>
    <row r="30736" spans="19:23">
      <c r="S30736" s="275"/>
      <c r="T30736" s="274"/>
      <c r="W30736" s="276"/>
    </row>
    <row r="30737" spans="19:23">
      <c r="S30737" s="275"/>
      <c r="T30737" s="274"/>
      <c r="W30737" s="276"/>
    </row>
    <row r="30738" spans="19:23">
      <c r="S30738" s="275"/>
      <c r="T30738" s="274"/>
      <c r="W30738" s="276"/>
    </row>
    <row r="30739" spans="19:23">
      <c r="S30739" s="275"/>
      <c r="T30739" s="274"/>
      <c r="W30739" s="276"/>
    </row>
    <row r="30740" spans="19:23">
      <c r="S30740" s="275"/>
      <c r="T30740" s="274"/>
      <c r="W30740" s="276"/>
    </row>
    <row r="30741" spans="19:23">
      <c r="S30741" s="275"/>
      <c r="T30741" s="274"/>
      <c r="W30741" s="276"/>
    </row>
    <row r="30742" spans="19:23">
      <c r="S30742" s="275"/>
      <c r="T30742" s="274"/>
      <c r="W30742" s="276"/>
    </row>
    <row r="30743" spans="19:23">
      <c r="S30743" s="275"/>
      <c r="T30743" s="274"/>
      <c r="W30743" s="276"/>
    </row>
    <row r="30744" spans="19:23">
      <c r="S30744" s="275"/>
      <c r="T30744" s="274"/>
      <c r="W30744" s="276"/>
    </row>
    <row r="30745" spans="19:23">
      <c r="S30745" s="275"/>
      <c r="T30745" s="274"/>
      <c r="W30745" s="276"/>
    </row>
    <row r="30746" spans="19:23">
      <c r="S30746" s="275"/>
      <c r="T30746" s="274"/>
      <c r="W30746" s="276"/>
    </row>
    <row r="30747" spans="19:23">
      <c r="S30747" s="275"/>
      <c r="T30747" s="274"/>
      <c r="W30747" s="276"/>
    </row>
    <row r="30748" spans="19:23">
      <c r="S30748" s="275"/>
      <c r="T30748" s="274"/>
      <c r="W30748" s="276"/>
    </row>
    <row r="30749" spans="19:23">
      <c r="S30749" s="275"/>
      <c r="T30749" s="274"/>
      <c r="W30749" s="276"/>
    </row>
    <row r="30750" spans="19:23">
      <c r="S30750" s="275"/>
      <c r="T30750" s="274"/>
      <c r="W30750" s="276"/>
    </row>
    <row r="30751" spans="19:23">
      <c r="S30751" s="275"/>
      <c r="T30751" s="274"/>
      <c r="W30751" s="276"/>
    </row>
    <row r="30752" spans="19:23">
      <c r="S30752" s="275"/>
      <c r="T30752" s="274"/>
      <c r="W30752" s="276"/>
    </row>
    <row r="30753" spans="19:23">
      <c r="S30753" s="275"/>
      <c r="T30753" s="274"/>
      <c r="W30753" s="276"/>
    </row>
    <row r="30754" spans="19:23">
      <c r="S30754" s="275"/>
      <c r="T30754" s="274"/>
      <c r="W30754" s="276"/>
    </row>
    <row r="30755" spans="19:23">
      <c r="S30755" s="275"/>
      <c r="T30755" s="274"/>
      <c r="W30755" s="276"/>
    </row>
    <row r="30756" spans="19:23">
      <c r="S30756" s="275"/>
      <c r="T30756" s="274"/>
      <c r="W30756" s="276"/>
    </row>
    <row r="30757" spans="19:23">
      <c r="S30757" s="275"/>
      <c r="T30757" s="274"/>
      <c r="W30757" s="276"/>
    </row>
    <row r="30758" spans="19:23">
      <c r="S30758" s="275"/>
      <c r="T30758" s="274"/>
      <c r="W30758" s="276"/>
    </row>
    <row r="30759" spans="19:23">
      <c r="S30759" s="275"/>
      <c r="T30759" s="274"/>
      <c r="W30759" s="276"/>
    </row>
    <row r="30760" spans="19:23">
      <c r="S30760" s="275"/>
      <c r="T30760" s="274"/>
      <c r="W30760" s="276"/>
    </row>
    <row r="30761" spans="19:23">
      <c r="S30761" s="275"/>
      <c r="T30761" s="274"/>
      <c r="W30761" s="276"/>
    </row>
    <row r="30762" spans="19:23">
      <c r="S30762" s="275"/>
      <c r="T30762" s="274"/>
      <c r="W30762" s="276"/>
    </row>
    <row r="30763" spans="19:23">
      <c r="S30763" s="275"/>
      <c r="T30763" s="274"/>
      <c r="W30763" s="276"/>
    </row>
    <row r="30764" spans="19:23">
      <c r="S30764" s="275"/>
      <c r="T30764" s="274"/>
      <c r="W30764" s="276"/>
    </row>
    <row r="30765" spans="19:23">
      <c r="S30765" s="275"/>
      <c r="T30765" s="274"/>
      <c r="W30765" s="276"/>
    </row>
    <row r="30766" spans="19:23">
      <c r="S30766" s="275"/>
      <c r="T30766" s="274"/>
      <c r="W30766" s="276"/>
    </row>
    <row r="30767" spans="19:23">
      <c r="S30767" s="275"/>
      <c r="T30767" s="274"/>
      <c r="W30767" s="276"/>
    </row>
    <row r="30768" spans="19:23">
      <c r="S30768" s="275"/>
      <c r="T30768" s="274"/>
      <c r="W30768" s="276"/>
    </row>
    <row r="30769" spans="19:23">
      <c r="S30769" s="275"/>
      <c r="T30769" s="274"/>
      <c r="W30769" s="276"/>
    </row>
    <row r="30770" spans="19:23">
      <c r="S30770" s="275"/>
      <c r="T30770" s="274"/>
      <c r="W30770" s="276"/>
    </row>
    <row r="30771" spans="19:23">
      <c r="S30771" s="275"/>
      <c r="T30771" s="274"/>
      <c r="W30771" s="276"/>
    </row>
    <row r="30772" spans="19:23">
      <c r="S30772" s="275"/>
      <c r="T30772" s="274"/>
      <c r="W30772" s="276"/>
    </row>
    <row r="30773" spans="19:23">
      <c r="S30773" s="275"/>
      <c r="T30773" s="274"/>
      <c r="W30773" s="276"/>
    </row>
    <row r="30774" spans="19:23">
      <c r="S30774" s="275"/>
      <c r="T30774" s="274"/>
      <c r="W30774" s="276"/>
    </row>
    <row r="30775" spans="19:23">
      <c r="S30775" s="275"/>
      <c r="T30775" s="274"/>
      <c r="W30775" s="276"/>
    </row>
    <row r="30776" spans="19:23">
      <c r="S30776" s="275"/>
      <c r="T30776" s="274"/>
      <c r="W30776" s="276"/>
    </row>
    <row r="30777" spans="19:23">
      <c r="S30777" s="275"/>
      <c r="T30777" s="274"/>
      <c r="W30777" s="276"/>
    </row>
    <row r="30778" spans="19:23">
      <c r="S30778" s="275"/>
      <c r="T30778" s="274"/>
      <c r="W30778" s="276"/>
    </row>
    <row r="30779" spans="19:23">
      <c r="S30779" s="275"/>
      <c r="T30779" s="274"/>
      <c r="W30779" s="276"/>
    </row>
    <row r="30780" spans="19:23">
      <c r="S30780" s="275"/>
      <c r="T30780" s="274"/>
      <c r="W30780" s="276"/>
    </row>
    <row r="30781" spans="19:23">
      <c r="S30781" s="275"/>
      <c r="T30781" s="274"/>
      <c r="W30781" s="276"/>
    </row>
    <row r="30782" spans="19:23">
      <c r="S30782" s="275"/>
      <c r="T30782" s="274"/>
      <c r="W30782" s="276"/>
    </row>
    <row r="30783" spans="19:23">
      <c r="S30783" s="275"/>
      <c r="T30783" s="274"/>
      <c r="W30783" s="276"/>
    </row>
    <row r="30784" spans="19:23">
      <c r="S30784" s="275"/>
      <c r="T30784" s="274"/>
      <c r="W30784" s="276"/>
    </row>
    <row r="30785" spans="19:23">
      <c r="S30785" s="275"/>
      <c r="T30785" s="274"/>
      <c r="W30785" s="276"/>
    </row>
    <row r="30786" spans="19:23">
      <c r="S30786" s="275"/>
      <c r="T30786" s="274"/>
      <c r="W30786" s="276"/>
    </row>
    <row r="30787" spans="19:23">
      <c r="S30787" s="275"/>
      <c r="T30787" s="274"/>
      <c r="W30787" s="276"/>
    </row>
    <row r="30788" spans="19:23">
      <c r="S30788" s="275"/>
      <c r="T30788" s="274"/>
      <c r="W30788" s="276"/>
    </row>
    <row r="30789" spans="19:23">
      <c r="S30789" s="275"/>
      <c r="T30789" s="274"/>
      <c r="W30789" s="276"/>
    </row>
    <row r="30790" spans="19:23">
      <c r="S30790" s="275"/>
      <c r="T30790" s="274"/>
      <c r="W30790" s="276"/>
    </row>
    <row r="30791" spans="19:23">
      <c r="S30791" s="275"/>
      <c r="T30791" s="274"/>
      <c r="W30791" s="276"/>
    </row>
    <row r="30792" spans="19:23">
      <c r="S30792" s="275"/>
      <c r="T30792" s="274"/>
      <c r="W30792" s="276"/>
    </row>
    <row r="30793" spans="19:23">
      <c r="S30793" s="275"/>
      <c r="T30793" s="274"/>
      <c r="W30793" s="276"/>
    </row>
    <row r="30794" spans="19:23">
      <c r="S30794" s="275"/>
      <c r="T30794" s="274"/>
      <c r="W30794" s="276"/>
    </row>
    <row r="30795" spans="19:23">
      <c r="S30795" s="275"/>
      <c r="T30795" s="274"/>
      <c r="W30795" s="276"/>
    </row>
    <row r="30796" spans="19:23">
      <c r="S30796" s="275"/>
      <c r="T30796" s="274"/>
      <c r="W30796" s="276"/>
    </row>
    <row r="30797" spans="19:23">
      <c r="S30797" s="275"/>
      <c r="T30797" s="274"/>
      <c r="W30797" s="276"/>
    </row>
    <row r="30798" spans="19:23">
      <c r="S30798" s="275"/>
      <c r="T30798" s="274"/>
      <c r="W30798" s="276"/>
    </row>
    <row r="30799" spans="19:23">
      <c r="S30799" s="275"/>
      <c r="T30799" s="274"/>
      <c r="W30799" s="276"/>
    </row>
    <row r="30800" spans="19:23">
      <c r="S30800" s="275"/>
      <c r="T30800" s="274"/>
      <c r="W30800" s="276"/>
    </row>
    <row r="30801" spans="19:23">
      <c r="S30801" s="275"/>
      <c r="T30801" s="274"/>
      <c r="W30801" s="276"/>
    </row>
    <row r="30802" spans="19:23">
      <c r="S30802" s="275"/>
      <c r="T30802" s="274"/>
      <c r="W30802" s="276"/>
    </row>
    <row r="30803" spans="19:23">
      <c r="S30803" s="275"/>
      <c r="T30803" s="274"/>
      <c r="W30803" s="276"/>
    </row>
    <row r="30804" spans="19:23">
      <c r="S30804" s="275"/>
      <c r="T30804" s="274"/>
      <c r="W30804" s="276"/>
    </row>
    <row r="30805" spans="19:23">
      <c r="S30805" s="275"/>
      <c r="T30805" s="274"/>
      <c r="W30805" s="276"/>
    </row>
    <row r="30806" spans="19:23">
      <c r="S30806" s="275"/>
      <c r="T30806" s="274"/>
      <c r="W30806" s="276"/>
    </row>
    <row r="30807" spans="19:23">
      <c r="S30807" s="275"/>
      <c r="T30807" s="274"/>
      <c r="W30807" s="276"/>
    </row>
    <row r="30808" spans="19:23">
      <c r="S30808" s="275"/>
      <c r="T30808" s="274"/>
      <c r="W30808" s="276"/>
    </row>
    <row r="30809" spans="19:23">
      <c r="S30809" s="275"/>
      <c r="T30809" s="274"/>
      <c r="W30809" s="276"/>
    </row>
    <row r="30810" spans="19:23">
      <c r="S30810" s="275"/>
      <c r="T30810" s="274"/>
      <c r="W30810" s="276"/>
    </row>
    <row r="30811" spans="19:23">
      <c r="S30811" s="275"/>
      <c r="T30811" s="274"/>
      <c r="W30811" s="276"/>
    </row>
    <row r="30812" spans="19:23">
      <c r="S30812" s="275"/>
      <c r="T30812" s="274"/>
      <c r="W30812" s="276"/>
    </row>
    <row r="30813" spans="19:23">
      <c r="S30813" s="275"/>
      <c r="T30813" s="274"/>
      <c r="W30813" s="276"/>
    </row>
    <row r="30814" spans="19:23">
      <c r="S30814" s="275"/>
      <c r="T30814" s="274"/>
      <c r="W30814" s="276"/>
    </row>
    <row r="30815" spans="19:23">
      <c r="S30815" s="275"/>
      <c r="T30815" s="274"/>
      <c r="W30815" s="276"/>
    </row>
    <row r="30816" spans="19:23">
      <c r="S30816" s="275"/>
      <c r="T30816" s="274"/>
      <c r="W30816" s="276"/>
    </row>
    <row r="30817" spans="19:23">
      <c r="S30817" s="275"/>
      <c r="T30817" s="274"/>
      <c r="W30817" s="276"/>
    </row>
    <row r="30818" spans="19:23">
      <c r="S30818" s="275"/>
      <c r="T30818" s="274"/>
      <c r="W30818" s="276"/>
    </row>
    <row r="30819" spans="19:23">
      <c r="S30819" s="275"/>
      <c r="T30819" s="274"/>
      <c r="W30819" s="276"/>
    </row>
    <row r="30820" spans="19:23">
      <c r="S30820" s="275"/>
      <c r="T30820" s="274"/>
      <c r="W30820" s="276"/>
    </row>
    <row r="30821" spans="19:23">
      <c r="S30821" s="275"/>
      <c r="T30821" s="274"/>
      <c r="W30821" s="276"/>
    </row>
    <row r="30822" spans="19:23">
      <c r="S30822" s="275"/>
      <c r="T30822" s="274"/>
      <c r="W30822" s="276"/>
    </row>
    <row r="30823" spans="19:23">
      <c r="S30823" s="275"/>
      <c r="T30823" s="274"/>
      <c r="W30823" s="276"/>
    </row>
    <row r="30824" spans="19:23">
      <c r="S30824" s="275"/>
      <c r="T30824" s="274"/>
      <c r="W30824" s="276"/>
    </row>
    <row r="30825" spans="19:23">
      <c r="S30825" s="275"/>
      <c r="T30825" s="274"/>
      <c r="W30825" s="276"/>
    </row>
    <row r="30826" spans="19:23">
      <c r="S30826" s="275"/>
      <c r="T30826" s="274"/>
      <c r="W30826" s="276"/>
    </row>
    <row r="30827" spans="19:23">
      <c r="S30827" s="275"/>
      <c r="T30827" s="274"/>
      <c r="W30827" s="276"/>
    </row>
    <row r="30828" spans="19:23">
      <c r="S30828" s="275"/>
      <c r="T30828" s="274"/>
      <c r="W30828" s="276"/>
    </row>
    <row r="30829" spans="19:23">
      <c r="S30829" s="275"/>
      <c r="T30829" s="274"/>
      <c r="W30829" s="276"/>
    </row>
    <row r="30830" spans="19:23">
      <c r="S30830" s="275"/>
      <c r="T30830" s="274"/>
      <c r="W30830" s="276"/>
    </row>
    <row r="30831" spans="19:23">
      <c r="S30831" s="275"/>
      <c r="T30831" s="274"/>
      <c r="W30831" s="276"/>
    </row>
    <row r="30832" spans="19:23">
      <c r="S30832" s="275"/>
      <c r="T30832" s="274"/>
      <c r="W30832" s="276"/>
    </row>
    <row r="30833" spans="19:23">
      <c r="S30833" s="275"/>
      <c r="T30833" s="274"/>
      <c r="W30833" s="276"/>
    </row>
    <row r="30834" spans="19:23">
      <c r="S30834" s="275"/>
      <c r="T30834" s="274"/>
      <c r="W30834" s="276"/>
    </row>
    <row r="30835" spans="19:23">
      <c r="S30835" s="275"/>
      <c r="T30835" s="274"/>
      <c r="W30835" s="276"/>
    </row>
    <row r="30836" spans="19:23">
      <c r="S30836" s="275"/>
      <c r="T30836" s="274"/>
      <c r="W30836" s="276"/>
    </row>
    <row r="30837" spans="19:23">
      <c r="S30837" s="275"/>
      <c r="T30837" s="274"/>
      <c r="W30837" s="276"/>
    </row>
    <row r="30838" spans="19:23">
      <c r="S30838" s="275"/>
      <c r="T30838" s="274"/>
      <c r="W30838" s="276"/>
    </row>
    <row r="30839" spans="19:23">
      <c r="S30839" s="275"/>
      <c r="T30839" s="274"/>
      <c r="W30839" s="276"/>
    </row>
    <row r="30840" spans="19:23">
      <c r="S30840" s="275"/>
      <c r="T30840" s="274"/>
      <c r="W30840" s="276"/>
    </row>
    <row r="30841" spans="19:23">
      <c r="S30841" s="275"/>
      <c r="T30841" s="274"/>
      <c r="W30841" s="276"/>
    </row>
    <row r="30842" spans="19:23">
      <c r="S30842" s="275"/>
      <c r="T30842" s="274"/>
      <c r="W30842" s="276"/>
    </row>
    <row r="30843" spans="19:23">
      <c r="S30843" s="275"/>
      <c r="T30843" s="274"/>
      <c r="W30843" s="276"/>
    </row>
    <row r="30844" spans="19:23">
      <c r="S30844" s="275"/>
      <c r="T30844" s="274"/>
      <c r="W30844" s="276"/>
    </row>
    <row r="30845" spans="19:23">
      <c r="S30845" s="275"/>
      <c r="T30845" s="274"/>
      <c r="W30845" s="276"/>
    </row>
    <row r="30846" spans="19:23">
      <c r="S30846" s="275"/>
      <c r="T30846" s="274"/>
      <c r="W30846" s="276"/>
    </row>
    <row r="30847" spans="19:23">
      <c r="S30847" s="275"/>
      <c r="T30847" s="274"/>
      <c r="W30847" s="276"/>
    </row>
    <row r="30848" spans="19:23">
      <c r="S30848" s="275"/>
      <c r="T30848" s="274"/>
      <c r="W30848" s="276"/>
    </row>
    <row r="30849" spans="19:23">
      <c r="S30849" s="275"/>
      <c r="T30849" s="274"/>
      <c r="W30849" s="276"/>
    </row>
    <row r="30850" spans="19:23">
      <c r="S30850" s="275"/>
      <c r="T30850" s="274"/>
      <c r="W30850" s="276"/>
    </row>
    <row r="30851" spans="19:23">
      <c r="S30851" s="275"/>
      <c r="T30851" s="274"/>
      <c r="W30851" s="276"/>
    </row>
    <row r="30852" spans="19:23">
      <c r="S30852" s="275"/>
      <c r="T30852" s="274"/>
      <c r="W30852" s="276"/>
    </row>
    <row r="30853" spans="19:23">
      <c r="S30853" s="275"/>
      <c r="T30853" s="274"/>
      <c r="W30853" s="276"/>
    </row>
    <row r="30854" spans="19:23">
      <c r="S30854" s="275"/>
      <c r="T30854" s="274"/>
      <c r="W30854" s="276"/>
    </row>
    <row r="30855" spans="19:23">
      <c r="S30855" s="275"/>
      <c r="T30855" s="274"/>
      <c r="W30855" s="276"/>
    </row>
    <row r="30856" spans="19:23">
      <c r="S30856" s="275"/>
      <c r="T30856" s="274"/>
      <c r="W30856" s="276"/>
    </row>
    <row r="30857" spans="19:23">
      <c r="S30857" s="275"/>
      <c r="T30857" s="274"/>
      <c r="W30857" s="276"/>
    </row>
    <row r="30858" spans="19:23">
      <c r="S30858" s="275"/>
      <c r="T30858" s="274"/>
      <c r="W30858" s="276"/>
    </row>
    <row r="30859" spans="19:23">
      <c r="S30859" s="275"/>
      <c r="T30859" s="274"/>
      <c r="W30859" s="276"/>
    </row>
    <row r="30860" spans="19:23">
      <c r="S30860" s="275"/>
      <c r="T30860" s="274"/>
      <c r="W30860" s="276"/>
    </row>
    <row r="30861" spans="19:23">
      <c r="S30861" s="275"/>
      <c r="T30861" s="274"/>
      <c r="W30861" s="276"/>
    </row>
    <row r="30862" spans="19:23">
      <c r="S30862" s="275"/>
      <c r="T30862" s="274"/>
      <c r="W30862" s="276"/>
    </row>
    <row r="30863" spans="19:23">
      <c r="S30863" s="275"/>
      <c r="T30863" s="274"/>
      <c r="W30863" s="276"/>
    </row>
    <row r="30864" spans="19:23">
      <c r="S30864" s="275"/>
      <c r="T30864" s="274"/>
      <c r="W30864" s="276"/>
    </row>
    <row r="30865" spans="19:23">
      <c r="S30865" s="275"/>
      <c r="T30865" s="274"/>
      <c r="W30865" s="276"/>
    </row>
    <row r="30866" spans="19:23">
      <c r="S30866" s="275"/>
      <c r="T30866" s="274"/>
      <c r="W30866" s="276"/>
    </row>
    <row r="30867" spans="19:23">
      <c r="S30867" s="275"/>
      <c r="T30867" s="274"/>
      <c r="W30867" s="276"/>
    </row>
    <row r="30868" spans="19:23">
      <c r="S30868" s="275"/>
      <c r="T30868" s="274"/>
      <c r="W30868" s="276"/>
    </row>
    <row r="30869" spans="19:23">
      <c r="S30869" s="275"/>
      <c r="T30869" s="274"/>
      <c r="W30869" s="276"/>
    </row>
    <row r="30870" spans="19:23">
      <c r="S30870" s="275"/>
      <c r="T30870" s="274"/>
      <c r="W30870" s="276"/>
    </row>
    <row r="30871" spans="19:23">
      <c r="S30871" s="275"/>
      <c r="T30871" s="274"/>
      <c r="W30871" s="276"/>
    </row>
    <row r="30872" spans="19:23">
      <c r="S30872" s="275"/>
      <c r="T30872" s="274"/>
      <c r="W30872" s="276"/>
    </row>
    <row r="30873" spans="19:23">
      <c r="S30873" s="275"/>
      <c r="T30873" s="274"/>
      <c r="W30873" s="276"/>
    </row>
    <row r="30874" spans="19:23">
      <c r="S30874" s="275"/>
      <c r="T30874" s="274"/>
      <c r="W30874" s="276"/>
    </row>
    <row r="30875" spans="19:23">
      <c r="S30875" s="275"/>
      <c r="T30875" s="274"/>
      <c r="W30875" s="276"/>
    </row>
    <row r="30876" spans="19:23">
      <c r="S30876" s="275"/>
      <c r="T30876" s="274"/>
      <c r="W30876" s="276"/>
    </row>
    <row r="30877" spans="19:23">
      <c r="S30877" s="275"/>
      <c r="T30877" s="274"/>
      <c r="W30877" s="276"/>
    </row>
    <row r="30878" spans="19:23">
      <c r="S30878" s="275"/>
      <c r="T30878" s="274"/>
      <c r="W30878" s="276"/>
    </row>
    <row r="30879" spans="19:23">
      <c r="S30879" s="275"/>
      <c r="T30879" s="274"/>
      <c r="W30879" s="276"/>
    </row>
    <row r="30880" spans="19:23">
      <c r="S30880" s="275"/>
      <c r="T30880" s="274"/>
      <c r="W30880" s="276"/>
    </row>
    <row r="30881" spans="19:23">
      <c r="S30881" s="275"/>
      <c r="T30881" s="274"/>
      <c r="W30881" s="276"/>
    </row>
    <row r="30882" spans="19:23">
      <c r="S30882" s="275"/>
      <c r="T30882" s="274"/>
      <c r="W30882" s="276"/>
    </row>
    <row r="30883" spans="19:23">
      <c r="S30883" s="275"/>
      <c r="T30883" s="274"/>
      <c r="W30883" s="276"/>
    </row>
    <row r="30884" spans="19:23">
      <c r="S30884" s="275"/>
      <c r="T30884" s="274"/>
      <c r="W30884" s="276"/>
    </row>
    <row r="30885" spans="19:23">
      <c r="S30885" s="275"/>
      <c r="T30885" s="274"/>
      <c r="W30885" s="276"/>
    </row>
    <row r="30886" spans="19:23">
      <c r="S30886" s="275"/>
      <c r="T30886" s="274"/>
      <c r="W30886" s="276"/>
    </row>
    <row r="30887" spans="19:23">
      <c r="S30887" s="275"/>
      <c r="T30887" s="274"/>
      <c r="W30887" s="276"/>
    </row>
    <row r="30888" spans="19:23">
      <c r="S30888" s="275"/>
      <c r="T30888" s="274"/>
      <c r="W30888" s="276"/>
    </row>
    <row r="30889" spans="19:23">
      <c r="S30889" s="275"/>
      <c r="T30889" s="274"/>
      <c r="W30889" s="276"/>
    </row>
    <row r="30890" spans="19:23">
      <c r="S30890" s="275"/>
      <c r="T30890" s="274"/>
      <c r="W30890" s="276"/>
    </row>
    <row r="30891" spans="19:23">
      <c r="S30891" s="275"/>
      <c r="T30891" s="274"/>
      <c r="W30891" s="276"/>
    </row>
    <row r="30892" spans="19:23">
      <c r="S30892" s="275"/>
      <c r="T30892" s="274"/>
      <c r="W30892" s="276"/>
    </row>
    <row r="30893" spans="19:23">
      <c r="S30893" s="275"/>
      <c r="T30893" s="274"/>
      <c r="W30893" s="276"/>
    </row>
    <row r="30894" spans="19:23">
      <c r="S30894" s="275"/>
      <c r="T30894" s="274"/>
      <c r="W30894" s="276"/>
    </row>
    <row r="30895" spans="19:23">
      <c r="S30895" s="275"/>
      <c r="T30895" s="274"/>
      <c r="W30895" s="276"/>
    </row>
    <row r="30896" spans="19:23">
      <c r="S30896" s="275"/>
      <c r="T30896" s="274"/>
      <c r="W30896" s="276"/>
    </row>
    <row r="30897" spans="19:23">
      <c r="S30897" s="275"/>
      <c r="T30897" s="274"/>
      <c r="W30897" s="276"/>
    </row>
    <row r="30898" spans="19:23">
      <c r="S30898" s="275"/>
      <c r="T30898" s="274"/>
      <c r="W30898" s="276"/>
    </row>
    <row r="30899" spans="19:23">
      <c r="S30899" s="275"/>
      <c r="T30899" s="274"/>
      <c r="W30899" s="276"/>
    </row>
    <row r="30900" spans="19:23">
      <c r="S30900" s="275"/>
      <c r="T30900" s="274"/>
      <c r="W30900" s="276"/>
    </row>
    <row r="30901" spans="19:23">
      <c r="S30901" s="275"/>
      <c r="T30901" s="274"/>
      <c r="W30901" s="276"/>
    </row>
    <row r="30902" spans="19:23">
      <c r="S30902" s="275"/>
      <c r="T30902" s="274"/>
      <c r="W30902" s="276"/>
    </row>
    <row r="30903" spans="19:23">
      <c r="S30903" s="275"/>
      <c r="T30903" s="274"/>
      <c r="W30903" s="276"/>
    </row>
    <row r="30904" spans="19:23">
      <c r="S30904" s="275"/>
      <c r="T30904" s="274"/>
      <c r="W30904" s="276"/>
    </row>
    <row r="30905" spans="19:23">
      <c r="S30905" s="275"/>
      <c r="T30905" s="274"/>
      <c r="W30905" s="276"/>
    </row>
    <row r="30906" spans="19:23">
      <c r="S30906" s="275"/>
      <c r="T30906" s="274"/>
      <c r="W30906" s="276"/>
    </row>
    <row r="30907" spans="19:23">
      <c r="S30907" s="275"/>
      <c r="T30907" s="274"/>
      <c r="W30907" s="276"/>
    </row>
    <row r="30908" spans="19:23">
      <c r="S30908" s="275"/>
      <c r="T30908" s="274"/>
      <c r="W30908" s="276"/>
    </row>
    <row r="30909" spans="19:23">
      <c r="S30909" s="275"/>
      <c r="T30909" s="274"/>
      <c r="W30909" s="276"/>
    </row>
    <row r="30910" spans="19:23">
      <c r="S30910" s="275"/>
      <c r="T30910" s="274"/>
      <c r="W30910" s="276"/>
    </row>
    <row r="30911" spans="19:23">
      <c r="S30911" s="275"/>
      <c r="T30911" s="274"/>
      <c r="W30911" s="276"/>
    </row>
    <row r="30912" spans="19:23">
      <c r="S30912" s="275"/>
      <c r="T30912" s="274"/>
      <c r="W30912" s="276"/>
    </row>
    <row r="30913" spans="19:23">
      <c r="S30913" s="275"/>
      <c r="T30913" s="274"/>
      <c r="W30913" s="276"/>
    </row>
    <row r="30914" spans="19:23">
      <c r="S30914" s="275"/>
      <c r="T30914" s="274"/>
      <c r="W30914" s="276"/>
    </row>
    <row r="30915" spans="19:23">
      <c r="S30915" s="275"/>
      <c r="T30915" s="274"/>
      <c r="W30915" s="276"/>
    </row>
    <row r="30916" spans="19:23">
      <c r="S30916" s="275"/>
      <c r="T30916" s="274"/>
      <c r="W30916" s="276"/>
    </row>
    <row r="30917" spans="19:23">
      <c r="S30917" s="275"/>
      <c r="T30917" s="274"/>
      <c r="W30917" s="276"/>
    </row>
    <row r="30918" spans="19:23">
      <c r="S30918" s="275"/>
      <c r="T30918" s="274"/>
      <c r="W30918" s="276"/>
    </row>
    <row r="30919" spans="19:23">
      <c r="S30919" s="275"/>
      <c r="T30919" s="274"/>
      <c r="W30919" s="276"/>
    </row>
    <row r="30920" spans="19:23">
      <c r="S30920" s="275"/>
      <c r="T30920" s="274"/>
      <c r="W30920" s="276"/>
    </row>
    <row r="30921" spans="19:23">
      <c r="S30921" s="275"/>
      <c r="T30921" s="274"/>
      <c r="W30921" s="276"/>
    </row>
    <row r="30922" spans="19:23">
      <c r="S30922" s="275"/>
      <c r="T30922" s="274"/>
      <c r="W30922" s="276"/>
    </row>
    <row r="30923" spans="19:23">
      <c r="S30923" s="275"/>
      <c r="T30923" s="274"/>
      <c r="W30923" s="276"/>
    </row>
    <row r="30924" spans="19:23">
      <c r="S30924" s="275"/>
      <c r="T30924" s="274"/>
      <c r="W30924" s="276"/>
    </row>
    <row r="30925" spans="19:23">
      <c r="S30925" s="275"/>
      <c r="T30925" s="274"/>
      <c r="W30925" s="276"/>
    </row>
    <row r="30926" spans="19:23">
      <c r="S30926" s="275"/>
      <c r="T30926" s="274"/>
      <c r="W30926" s="276"/>
    </row>
    <row r="30927" spans="19:23">
      <c r="S30927" s="275"/>
      <c r="T30927" s="274"/>
      <c r="W30927" s="276"/>
    </row>
    <row r="30928" spans="19:23">
      <c r="S30928" s="275"/>
      <c r="T30928" s="274"/>
      <c r="W30928" s="276"/>
    </row>
    <row r="30929" spans="19:23">
      <c r="S30929" s="275"/>
      <c r="T30929" s="274"/>
      <c r="W30929" s="276"/>
    </row>
    <row r="30930" spans="19:23">
      <c r="S30930" s="275"/>
      <c r="T30930" s="274"/>
      <c r="W30930" s="276"/>
    </row>
    <row r="30931" spans="19:23">
      <c r="S30931" s="275"/>
      <c r="T30931" s="274"/>
      <c r="W30931" s="276"/>
    </row>
    <row r="30932" spans="19:23">
      <c r="S30932" s="275"/>
      <c r="T30932" s="274"/>
      <c r="W30932" s="276"/>
    </row>
    <row r="30933" spans="19:23">
      <c r="S30933" s="275"/>
      <c r="T30933" s="274"/>
      <c r="W30933" s="276"/>
    </row>
    <row r="30934" spans="19:23">
      <c r="S30934" s="275"/>
      <c r="T30934" s="274"/>
      <c r="W30934" s="276"/>
    </row>
    <row r="30935" spans="19:23">
      <c r="S30935" s="275"/>
      <c r="T30935" s="274"/>
      <c r="W30935" s="276"/>
    </row>
    <row r="30936" spans="19:23">
      <c r="S30936" s="275"/>
      <c r="T30936" s="274"/>
      <c r="W30936" s="276"/>
    </row>
    <row r="30937" spans="19:23">
      <c r="S30937" s="275"/>
      <c r="T30937" s="274"/>
      <c r="W30937" s="276"/>
    </row>
    <row r="30938" spans="19:23">
      <c r="S30938" s="275"/>
      <c r="T30938" s="274"/>
      <c r="W30938" s="276"/>
    </row>
    <row r="30939" spans="19:23">
      <c r="S30939" s="275"/>
      <c r="T30939" s="274"/>
      <c r="W30939" s="276"/>
    </row>
    <row r="30940" spans="19:23">
      <c r="S30940" s="275"/>
      <c r="T30940" s="274"/>
      <c r="W30940" s="276"/>
    </row>
    <row r="30941" spans="19:23">
      <c r="S30941" s="275"/>
      <c r="T30941" s="274"/>
      <c r="W30941" s="276"/>
    </row>
    <row r="30942" spans="19:23">
      <c r="S30942" s="275"/>
      <c r="T30942" s="274"/>
      <c r="W30942" s="276"/>
    </row>
    <row r="30943" spans="19:23">
      <c r="S30943" s="275"/>
      <c r="T30943" s="274"/>
      <c r="W30943" s="276"/>
    </row>
    <row r="30944" spans="19:23">
      <c r="S30944" s="275"/>
      <c r="T30944" s="274"/>
      <c r="W30944" s="276"/>
    </row>
    <row r="30945" spans="19:23">
      <c r="S30945" s="275"/>
      <c r="T30945" s="274"/>
      <c r="W30945" s="276"/>
    </row>
    <row r="30946" spans="19:23">
      <c r="S30946" s="275"/>
      <c r="T30946" s="274"/>
      <c r="W30946" s="276"/>
    </row>
    <row r="30947" spans="19:23">
      <c r="S30947" s="275"/>
      <c r="T30947" s="274"/>
      <c r="W30947" s="276"/>
    </row>
    <row r="30948" spans="19:23">
      <c r="S30948" s="275"/>
      <c r="T30948" s="274"/>
      <c r="W30948" s="276"/>
    </row>
    <row r="30949" spans="19:23">
      <c r="S30949" s="275"/>
      <c r="T30949" s="274"/>
      <c r="W30949" s="276"/>
    </row>
    <row r="30950" spans="19:23">
      <c r="S30950" s="275"/>
      <c r="T30950" s="274"/>
      <c r="W30950" s="276"/>
    </row>
    <row r="30951" spans="19:23">
      <c r="S30951" s="275"/>
      <c r="T30951" s="274"/>
      <c r="W30951" s="276"/>
    </row>
    <row r="30952" spans="19:23">
      <c r="S30952" s="275"/>
      <c r="T30952" s="274"/>
      <c r="W30952" s="276"/>
    </row>
    <row r="30953" spans="19:23">
      <c r="S30953" s="275"/>
      <c r="T30953" s="274"/>
      <c r="W30953" s="276"/>
    </row>
    <row r="30954" spans="19:23">
      <c r="S30954" s="275"/>
      <c r="T30954" s="274"/>
      <c r="W30954" s="276"/>
    </row>
    <row r="30955" spans="19:23">
      <c r="S30955" s="275"/>
      <c r="T30955" s="274"/>
      <c r="W30955" s="276"/>
    </row>
    <row r="30956" spans="19:23">
      <c r="S30956" s="275"/>
      <c r="T30956" s="274"/>
      <c r="W30956" s="276"/>
    </row>
    <row r="30957" spans="19:23">
      <c r="S30957" s="275"/>
      <c r="T30957" s="274"/>
      <c r="W30957" s="276"/>
    </row>
    <row r="30958" spans="19:23">
      <c r="S30958" s="275"/>
      <c r="T30958" s="274"/>
      <c r="W30958" s="276"/>
    </row>
    <row r="30959" spans="19:23">
      <c r="S30959" s="275"/>
      <c r="T30959" s="274"/>
      <c r="W30959" s="276"/>
    </row>
    <row r="30960" spans="19:23">
      <c r="S30960" s="275"/>
      <c r="T30960" s="274"/>
      <c r="W30960" s="276"/>
    </row>
    <row r="30961" spans="19:23">
      <c r="S30961" s="275"/>
      <c r="T30961" s="274"/>
      <c r="W30961" s="276"/>
    </row>
    <row r="30962" spans="19:23">
      <c r="S30962" s="275"/>
      <c r="T30962" s="274"/>
      <c r="W30962" s="276"/>
    </row>
    <row r="30963" spans="19:23">
      <c r="S30963" s="275"/>
      <c r="T30963" s="274"/>
      <c r="W30963" s="276"/>
    </row>
    <row r="30964" spans="19:23">
      <c r="S30964" s="275"/>
      <c r="T30964" s="274"/>
      <c r="W30964" s="276"/>
    </row>
    <row r="30965" spans="19:23">
      <c r="S30965" s="275"/>
      <c r="T30965" s="274"/>
      <c r="W30965" s="276"/>
    </row>
    <row r="30966" spans="19:23">
      <c r="S30966" s="275"/>
      <c r="T30966" s="274"/>
      <c r="W30966" s="276"/>
    </row>
    <row r="30967" spans="19:23">
      <c r="S30967" s="275"/>
      <c r="T30967" s="274"/>
      <c r="W30967" s="276"/>
    </row>
    <row r="30968" spans="19:23">
      <c r="S30968" s="275"/>
      <c r="T30968" s="274"/>
      <c r="W30968" s="276"/>
    </row>
    <row r="30969" spans="19:23">
      <c r="S30969" s="275"/>
      <c r="T30969" s="274"/>
      <c r="W30969" s="276"/>
    </row>
    <row r="30970" spans="19:23">
      <c r="S30970" s="275"/>
      <c r="T30970" s="274"/>
      <c r="W30970" s="276"/>
    </row>
    <row r="30971" spans="19:23">
      <c r="S30971" s="275"/>
      <c r="T30971" s="274"/>
      <c r="W30971" s="276"/>
    </row>
    <row r="30972" spans="19:23">
      <c r="S30972" s="275"/>
      <c r="T30972" s="274"/>
      <c r="W30972" s="276"/>
    </row>
    <row r="30973" spans="19:23">
      <c r="S30973" s="275"/>
      <c r="T30973" s="274"/>
      <c r="W30973" s="276"/>
    </row>
    <row r="30974" spans="19:23">
      <c r="S30974" s="275"/>
      <c r="T30974" s="274"/>
      <c r="W30974" s="276"/>
    </row>
    <row r="30975" spans="19:23">
      <c r="S30975" s="275"/>
      <c r="T30975" s="274"/>
      <c r="W30975" s="276"/>
    </row>
    <row r="30976" spans="19:23">
      <c r="S30976" s="275"/>
      <c r="T30976" s="274"/>
      <c r="W30976" s="276"/>
    </row>
    <row r="30977" spans="19:23">
      <c r="S30977" s="275"/>
      <c r="T30977" s="274"/>
      <c r="W30977" s="276"/>
    </row>
    <row r="30978" spans="19:23">
      <c r="S30978" s="275"/>
      <c r="T30978" s="274"/>
      <c r="W30978" s="276"/>
    </row>
    <row r="30979" spans="19:23">
      <c r="S30979" s="275"/>
      <c r="T30979" s="274"/>
      <c r="W30979" s="276"/>
    </row>
    <row r="30980" spans="19:23">
      <c r="S30980" s="275"/>
      <c r="T30980" s="274"/>
      <c r="W30980" s="276"/>
    </row>
    <row r="30981" spans="19:23">
      <c r="S30981" s="275"/>
      <c r="T30981" s="274"/>
      <c r="W30981" s="276"/>
    </row>
    <row r="30982" spans="19:23">
      <c r="S30982" s="275"/>
      <c r="T30982" s="274"/>
      <c r="W30982" s="276"/>
    </row>
    <row r="30983" spans="19:23">
      <c r="S30983" s="275"/>
      <c r="T30983" s="274"/>
      <c r="W30983" s="276"/>
    </row>
    <row r="30984" spans="19:23">
      <c r="S30984" s="275"/>
      <c r="T30984" s="274"/>
      <c r="W30984" s="276"/>
    </row>
    <row r="30985" spans="19:23">
      <c r="S30985" s="275"/>
      <c r="T30985" s="274"/>
      <c r="W30985" s="276"/>
    </row>
    <row r="30986" spans="19:23">
      <c r="S30986" s="275"/>
      <c r="T30986" s="274"/>
      <c r="W30986" s="276"/>
    </row>
    <row r="30987" spans="19:23">
      <c r="S30987" s="275"/>
      <c r="T30987" s="274"/>
      <c r="W30987" s="276"/>
    </row>
    <row r="30988" spans="19:23">
      <c r="S30988" s="275"/>
      <c r="T30988" s="274"/>
      <c r="W30988" s="276"/>
    </row>
    <row r="30989" spans="19:23">
      <c r="S30989" s="275"/>
      <c r="T30989" s="274"/>
      <c r="W30989" s="276"/>
    </row>
    <row r="30990" spans="19:23">
      <c r="S30990" s="275"/>
      <c r="T30990" s="274"/>
      <c r="W30990" s="276"/>
    </row>
    <row r="30991" spans="19:23">
      <c r="S30991" s="275"/>
      <c r="T30991" s="274"/>
      <c r="W30991" s="276"/>
    </row>
    <row r="30992" spans="19:23">
      <c r="S30992" s="275"/>
      <c r="T30992" s="274"/>
      <c r="W30992" s="276"/>
    </row>
    <row r="30993" spans="19:23">
      <c r="S30993" s="275"/>
      <c r="T30993" s="274"/>
      <c r="W30993" s="276"/>
    </row>
    <row r="30994" spans="19:23">
      <c r="S30994" s="275"/>
      <c r="T30994" s="274"/>
      <c r="W30994" s="276"/>
    </row>
    <row r="30995" spans="19:23">
      <c r="S30995" s="275"/>
      <c r="T30995" s="274"/>
      <c r="W30995" s="276"/>
    </row>
    <row r="30996" spans="19:23">
      <c r="S30996" s="275"/>
      <c r="T30996" s="274"/>
      <c r="W30996" s="276"/>
    </row>
    <row r="30997" spans="19:23">
      <c r="S30997" s="275"/>
      <c r="T30997" s="274"/>
      <c r="W30997" s="276"/>
    </row>
    <row r="30998" spans="19:23">
      <c r="S30998" s="275"/>
      <c r="T30998" s="274"/>
      <c r="W30998" s="276"/>
    </row>
    <row r="30999" spans="19:23">
      <c r="S30999" s="275"/>
      <c r="T30999" s="274"/>
      <c r="W30999" s="276"/>
    </row>
    <row r="31000" spans="19:23">
      <c r="S31000" s="275"/>
      <c r="T31000" s="274"/>
      <c r="W31000" s="276"/>
    </row>
    <row r="31001" spans="19:23">
      <c r="S31001" s="275"/>
      <c r="T31001" s="274"/>
      <c r="W31001" s="276"/>
    </row>
    <row r="31002" spans="19:23">
      <c r="S31002" s="275"/>
      <c r="T31002" s="274"/>
      <c r="W31002" s="276"/>
    </row>
    <row r="31003" spans="19:23">
      <c r="S31003" s="275"/>
      <c r="T31003" s="274"/>
      <c r="W31003" s="276"/>
    </row>
    <row r="31004" spans="19:23">
      <c r="S31004" s="275"/>
      <c r="T31004" s="274"/>
      <c r="W31004" s="276"/>
    </row>
    <row r="31005" spans="19:23">
      <c r="S31005" s="275"/>
      <c r="T31005" s="274"/>
      <c r="W31005" s="276"/>
    </row>
    <row r="31006" spans="19:23">
      <c r="S31006" s="275"/>
      <c r="T31006" s="274"/>
      <c r="W31006" s="276"/>
    </row>
    <row r="31007" spans="19:23">
      <c r="S31007" s="275"/>
      <c r="T31007" s="274"/>
      <c r="W31007" s="276"/>
    </row>
    <row r="31008" spans="19:23">
      <c r="S31008" s="275"/>
      <c r="T31008" s="274"/>
      <c r="W31008" s="276"/>
    </row>
    <row r="31009" spans="19:23">
      <c r="S31009" s="275"/>
      <c r="T31009" s="274"/>
      <c r="W31009" s="276"/>
    </row>
    <row r="31010" spans="19:23">
      <c r="S31010" s="275"/>
      <c r="T31010" s="274"/>
      <c r="W31010" s="276"/>
    </row>
    <row r="31011" spans="19:23">
      <c r="S31011" s="275"/>
      <c r="T31011" s="274"/>
      <c r="W31011" s="276"/>
    </row>
    <row r="31012" spans="19:23">
      <c r="S31012" s="275"/>
      <c r="T31012" s="274"/>
      <c r="W31012" s="276"/>
    </row>
    <row r="31013" spans="19:23">
      <c r="S31013" s="275"/>
      <c r="T31013" s="274"/>
      <c r="W31013" s="276"/>
    </row>
    <row r="31014" spans="19:23">
      <c r="S31014" s="275"/>
      <c r="T31014" s="274"/>
      <c r="W31014" s="276"/>
    </row>
    <row r="31015" spans="19:23">
      <c r="S31015" s="275"/>
      <c r="T31015" s="274"/>
      <c r="W31015" s="276"/>
    </row>
    <row r="31016" spans="19:23">
      <c r="S31016" s="275"/>
      <c r="T31016" s="274"/>
      <c r="W31016" s="276"/>
    </row>
    <row r="31017" spans="19:23">
      <c r="S31017" s="275"/>
      <c r="T31017" s="274"/>
      <c r="W31017" s="276"/>
    </row>
    <row r="31018" spans="19:23">
      <c r="S31018" s="275"/>
      <c r="T31018" s="274"/>
      <c r="W31018" s="276"/>
    </row>
    <row r="31019" spans="19:23">
      <c r="S31019" s="275"/>
      <c r="T31019" s="274"/>
      <c r="W31019" s="276"/>
    </row>
    <row r="31020" spans="19:23">
      <c r="S31020" s="275"/>
      <c r="T31020" s="274"/>
      <c r="W31020" s="276"/>
    </row>
    <row r="31021" spans="19:23">
      <c r="S31021" s="275"/>
      <c r="T31021" s="274"/>
      <c r="W31021" s="276"/>
    </row>
    <row r="31022" spans="19:23">
      <c r="S31022" s="275"/>
      <c r="T31022" s="274"/>
      <c r="W31022" s="276"/>
    </row>
    <row r="31023" spans="19:23">
      <c r="S31023" s="275"/>
      <c r="T31023" s="274"/>
      <c r="W31023" s="276"/>
    </row>
    <row r="31024" spans="19:23">
      <c r="S31024" s="275"/>
      <c r="T31024" s="274"/>
      <c r="W31024" s="276"/>
    </row>
    <row r="31025" spans="19:23">
      <c r="S31025" s="275"/>
      <c r="T31025" s="274"/>
      <c r="W31025" s="276"/>
    </row>
    <row r="31026" spans="19:23">
      <c r="S31026" s="275"/>
      <c r="T31026" s="274"/>
      <c r="W31026" s="276"/>
    </row>
    <row r="31027" spans="19:23">
      <c r="S31027" s="275"/>
      <c r="T31027" s="274"/>
      <c r="W31027" s="276"/>
    </row>
    <row r="31028" spans="19:23">
      <c r="S31028" s="275"/>
      <c r="T31028" s="274"/>
      <c r="W31028" s="276"/>
    </row>
    <row r="31029" spans="19:23">
      <c r="S31029" s="275"/>
      <c r="T31029" s="274"/>
      <c r="W31029" s="276"/>
    </row>
    <row r="31030" spans="19:23">
      <c r="S31030" s="275"/>
      <c r="T31030" s="274"/>
      <c r="W31030" s="276"/>
    </row>
    <row r="31031" spans="19:23">
      <c r="S31031" s="275"/>
      <c r="T31031" s="274"/>
      <c r="W31031" s="276"/>
    </row>
    <row r="31032" spans="19:23">
      <c r="S31032" s="275"/>
      <c r="T31032" s="274"/>
      <c r="W31032" s="276"/>
    </row>
    <row r="31033" spans="19:23">
      <c r="S31033" s="275"/>
      <c r="T31033" s="274"/>
      <c r="W31033" s="276"/>
    </row>
    <row r="31034" spans="19:23">
      <c r="S31034" s="275"/>
      <c r="T31034" s="274"/>
      <c r="W31034" s="276"/>
    </row>
    <row r="31035" spans="19:23">
      <c r="S31035" s="275"/>
      <c r="T31035" s="274"/>
      <c r="W31035" s="276"/>
    </row>
    <row r="31036" spans="19:23">
      <c r="S31036" s="275"/>
      <c r="T31036" s="274"/>
      <c r="W31036" s="276"/>
    </row>
    <row r="31037" spans="19:23">
      <c r="S31037" s="275"/>
      <c r="T31037" s="274"/>
      <c r="W31037" s="276"/>
    </row>
    <row r="31038" spans="19:23">
      <c r="S31038" s="275"/>
      <c r="T31038" s="274"/>
      <c r="W31038" s="276"/>
    </row>
    <row r="31039" spans="19:23">
      <c r="S31039" s="275"/>
      <c r="T31039" s="274"/>
      <c r="W31039" s="276"/>
    </row>
    <row r="31040" spans="19:23">
      <c r="S31040" s="275"/>
      <c r="T31040" s="274"/>
      <c r="W31040" s="276"/>
    </row>
    <row r="31041" spans="19:23">
      <c r="S31041" s="275"/>
      <c r="T31041" s="274"/>
      <c r="W31041" s="276"/>
    </row>
    <row r="31042" spans="19:23">
      <c r="S31042" s="275"/>
      <c r="T31042" s="274"/>
      <c r="W31042" s="276"/>
    </row>
    <row r="31043" spans="19:23">
      <c r="S31043" s="275"/>
      <c r="T31043" s="274"/>
      <c r="W31043" s="276"/>
    </row>
    <row r="31044" spans="19:23">
      <c r="S31044" s="275"/>
      <c r="T31044" s="274"/>
      <c r="W31044" s="276"/>
    </row>
    <row r="31045" spans="19:23">
      <c r="S31045" s="275"/>
      <c r="T31045" s="274"/>
      <c r="W31045" s="276"/>
    </row>
    <row r="31046" spans="19:23">
      <c r="S31046" s="275"/>
      <c r="T31046" s="274"/>
      <c r="W31046" s="276"/>
    </row>
    <row r="31047" spans="19:23">
      <c r="S31047" s="275"/>
      <c r="T31047" s="274"/>
      <c r="W31047" s="276"/>
    </row>
    <row r="31048" spans="19:23">
      <c r="S31048" s="275"/>
      <c r="T31048" s="274"/>
      <c r="W31048" s="276"/>
    </row>
    <row r="31049" spans="19:23">
      <c r="S31049" s="275"/>
      <c r="T31049" s="274"/>
      <c r="W31049" s="276"/>
    </row>
    <row r="31050" spans="19:23">
      <c r="S31050" s="275"/>
      <c r="T31050" s="274"/>
      <c r="W31050" s="276"/>
    </row>
    <row r="31051" spans="19:23">
      <c r="S31051" s="275"/>
      <c r="T31051" s="274"/>
      <c r="W31051" s="276"/>
    </row>
    <row r="31052" spans="19:23">
      <c r="S31052" s="275"/>
      <c r="T31052" s="274"/>
      <c r="W31052" s="276"/>
    </row>
    <row r="31053" spans="19:23">
      <c r="S31053" s="275"/>
      <c r="T31053" s="274"/>
      <c r="W31053" s="276"/>
    </row>
    <row r="31054" spans="19:23">
      <c r="S31054" s="275"/>
      <c r="T31054" s="274"/>
      <c r="W31054" s="276"/>
    </row>
    <row r="31055" spans="19:23">
      <c r="S31055" s="275"/>
      <c r="T31055" s="274"/>
      <c r="W31055" s="276"/>
    </row>
    <row r="31056" spans="19:23">
      <c r="S31056" s="275"/>
      <c r="T31056" s="274"/>
      <c r="W31056" s="276"/>
    </row>
    <row r="31057" spans="19:23">
      <c r="S31057" s="275"/>
      <c r="T31057" s="274"/>
      <c r="W31057" s="276"/>
    </row>
    <row r="31058" spans="19:23">
      <c r="S31058" s="275"/>
      <c r="T31058" s="274"/>
      <c r="W31058" s="276"/>
    </row>
    <row r="31059" spans="19:23">
      <c r="S31059" s="275"/>
      <c r="T31059" s="274"/>
      <c r="W31059" s="276"/>
    </row>
    <row r="31060" spans="19:23">
      <c r="S31060" s="275"/>
      <c r="T31060" s="274"/>
      <c r="W31060" s="276"/>
    </row>
    <row r="31061" spans="19:23">
      <c r="S31061" s="275"/>
      <c r="T31061" s="274"/>
      <c r="W31061" s="276"/>
    </row>
    <row r="31062" spans="19:23">
      <c r="S31062" s="275"/>
      <c r="T31062" s="274"/>
      <c r="W31062" s="276"/>
    </row>
    <row r="31063" spans="19:23">
      <c r="S31063" s="275"/>
      <c r="T31063" s="274"/>
      <c r="W31063" s="276"/>
    </row>
    <row r="31064" spans="19:23">
      <c r="S31064" s="275"/>
      <c r="T31064" s="274"/>
      <c r="W31064" s="276"/>
    </row>
    <row r="31065" spans="19:23">
      <c r="S31065" s="275"/>
      <c r="T31065" s="274"/>
      <c r="W31065" s="276"/>
    </row>
    <row r="31066" spans="19:23">
      <c r="S31066" s="275"/>
      <c r="T31066" s="274"/>
      <c r="W31066" s="276"/>
    </row>
    <row r="31067" spans="19:23">
      <c r="S31067" s="275"/>
      <c r="T31067" s="274"/>
      <c r="W31067" s="276"/>
    </row>
    <row r="31068" spans="19:23">
      <c r="S31068" s="275"/>
      <c r="T31068" s="274"/>
      <c r="W31068" s="276"/>
    </row>
    <row r="31069" spans="19:23">
      <c r="S31069" s="275"/>
      <c r="T31069" s="274"/>
      <c r="W31069" s="276"/>
    </row>
    <row r="31070" spans="19:23">
      <c r="S31070" s="275"/>
      <c r="T31070" s="274"/>
      <c r="W31070" s="276"/>
    </row>
    <row r="31071" spans="19:23">
      <c r="S31071" s="275"/>
      <c r="T31071" s="274"/>
      <c r="W31071" s="276"/>
    </row>
    <row r="31072" spans="19:23">
      <c r="S31072" s="275"/>
      <c r="T31072" s="274"/>
      <c r="W31072" s="276"/>
    </row>
    <row r="31073" spans="19:23">
      <c r="S31073" s="275"/>
      <c r="T31073" s="274"/>
      <c r="W31073" s="276"/>
    </row>
    <row r="31074" spans="19:23">
      <c r="S31074" s="275"/>
      <c r="T31074" s="274"/>
      <c r="W31074" s="276"/>
    </row>
    <row r="31075" spans="19:23">
      <c r="S31075" s="275"/>
      <c r="T31075" s="274"/>
      <c r="W31075" s="276"/>
    </row>
    <row r="31076" spans="19:23">
      <c r="S31076" s="275"/>
      <c r="T31076" s="274"/>
      <c r="W31076" s="276"/>
    </row>
    <row r="31077" spans="19:23">
      <c r="S31077" s="275"/>
      <c r="T31077" s="274"/>
      <c r="W31077" s="276"/>
    </row>
    <row r="31078" spans="19:23">
      <c r="S31078" s="275"/>
      <c r="T31078" s="274"/>
      <c r="W31078" s="276"/>
    </row>
    <row r="31079" spans="19:23">
      <c r="S31079" s="275"/>
      <c r="T31079" s="274"/>
      <c r="W31079" s="276"/>
    </row>
    <row r="31080" spans="19:23">
      <c r="S31080" s="275"/>
      <c r="T31080" s="274"/>
      <c r="W31080" s="276"/>
    </row>
    <row r="31081" spans="19:23">
      <c r="S31081" s="275"/>
      <c r="T31081" s="274"/>
      <c r="W31081" s="276"/>
    </row>
    <row r="31082" spans="19:23">
      <c r="S31082" s="275"/>
      <c r="T31082" s="274"/>
      <c r="W31082" s="276"/>
    </row>
    <row r="31083" spans="19:23">
      <c r="S31083" s="275"/>
      <c r="T31083" s="274"/>
      <c r="W31083" s="276"/>
    </row>
    <row r="31084" spans="19:23">
      <c r="S31084" s="275"/>
      <c r="T31084" s="274"/>
      <c r="W31084" s="276"/>
    </row>
    <row r="31085" spans="19:23">
      <c r="S31085" s="275"/>
      <c r="T31085" s="274"/>
      <c r="W31085" s="276"/>
    </row>
    <row r="31086" spans="19:23">
      <c r="S31086" s="275"/>
      <c r="T31086" s="274"/>
      <c r="W31086" s="276"/>
    </row>
    <row r="31087" spans="19:23">
      <c r="S31087" s="275"/>
      <c r="T31087" s="274"/>
      <c r="W31087" s="276"/>
    </row>
    <row r="31088" spans="19:23">
      <c r="S31088" s="275"/>
      <c r="T31088" s="274"/>
      <c r="W31088" s="276"/>
    </row>
    <row r="31089" spans="19:23">
      <c r="S31089" s="275"/>
      <c r="T31089" s="274"/>
      <c r="W31089" s="276"/>
    </row>
    <row r="31090" spans="19:23">
      <c r="S31090" s="275"/>
      <c r="T31090" s="274"/>
      <c r="W31090" s="276"/>
    </row>
    <row r="31091" spans="19:23">
      <c r="S31091" s="275"/>
      <c r="T31091" s="274"/>
      <c r="W31091" s="276"/>
    </row>
    <row r="31092" spans="19:23">
      <c r="S31092" s="275"/>
      <c r="T31092" s="274"/>
      <c r="W31092" s="276"/>
    </row>
    <row r="31093" spans="19:23">
      <c r="S31093" s="275"/>
      <c r="T31093" s="274"/>
      <c r="W31093" s="276"/>
    </row>
    <row r="31094" spans="19:23">
      <c r="S31094" s="275"/>
      <c r="T31094" s="274"/>
      <c r="W31094" s="276"/>
    </row>
    <row r="31095" spans="19:23">
      <c r="S31095" s="275"/>
      <c r="T31095" s="274"/>
      <c r="W31095" s="276"/>
    </row>
    <row r="31096" spans="19:23">
      <c r="S31096" s="275"/>
      <c r="T31096" s="274"/>
      <c r="W31096" s="276"/>
    </row>
    <row r="31097" spans="19:23">
      <c r="S31097" s="275"/>
      <c r="T31097" s="274"/>
      <c r="W31097" s="276"/>
    </row>
    <row r="31098" spans="19:23">
      <c r="S31098" s="275"/>
      <c r="T31098" s="274"/>
      <c r="W31098" s="276"/>
    </row>
    <row r="31099" spans="19:23">
      <c r="S31099" s="275"/>
      <c r="T31099" s="274"/>
      <c r="W31099" s="276"/>
    </row>
    <row r="31100" spans="19:23">
      <c r="S31100" s="275"/>
      <c r="T31100" s="274"/>
      <c r="W31100" s="276"/>
    </row>
    <row r="31101" spans="19:23">
      <c r="S31101" s="275"/>
      <c r="T31101" s="274"/>
      <c r="W31101" s="276"/>
    </row>
    <row r="31102" spans="19:23">
      <c r="S31102" s="275"/>
      <c r="T31102" s="274"/>
      <c r="W31102" s="276"/>
    </row>
    <row r="31103" spans="19:23">
      <c r="S31103" s="275"/>
      <c r="T31103" s="274"/>
      <c r="W31103" s="276"/>
    </row>
    <row r="31104" spans="19:23">
      <c r="S31104" s="275"/>
      <c r="T31104" s="274"/>
      <c r="W31104" s="276"/>
    </row>
    <row r="31105" spans="19:23">
      <c r="S31105" s="275"/>
      <c r="T31105" s="274"/>
      <c r="W31105" s="276"/>
    </row>
    <row r="31106" spans="19:23">
      <c r="S31106" s="275"/>
      <c r="T31106" s="274"/>
      <c r="W31106" s="276"/>
    </row>
    <row r="31107" spans="19:23">
      <c r="S31107" s="275"/>
      <c r="T31107" s="274"/>
      <c r="W31107" s="276"/>
    </row>
    <row r="31108" spans="19:23">
      <c r="S31108" s="275"/>
      <c r="T31108" s="274"/>
      <c r="W31108" s="276"/>
    </row>
    <row r="31109" spans="19:23">
      <c r="S31109" s="275"/>
      <c r="T31109" s="274"/>
      <c r="W31109" s="276"/>
    </row>
    <row r="31110" spans="19:23">
      <c r="S31110" s="275"/>
      <c r="T31110" s="274"/>
      <c r="W31110" s="276"/>
    </row>
    <row r="31111" spans="19:23">
      <c r="S31111" s="275"/>
      <c r="T31111" s="274"/>
      <c r="W31111" s="276"/>
    </row>
    <row r="31112" spans="19:23">
      <c r="S31112" s="275"/>
      <c r="T31112" s="274"/>
      <c r="W31112" s="276"/>
    </row>
    <row r="31113" spans="19:23">
      <c r="S31113" s="275"/>
      <c r="T31113" s="274"/>
      <c r="W31113" s="276"/>
    </row>
    <row r="31114" spans="19:23">
      <c r="S31114" s="275"/>
      <c r="T31114" s="274"/>
      <c r="W31114" s="276"/>
    </row>
    <row r="31115" spans="19:23">
      <c r="S31115" s="275"/>
      <c r="T31115" s="274"/>
      <c r="W31115" s="276"/>
    </row>
    <row r="31116" spans="19:23">
      <c r="S31116" s="275"/>
      <c r="T31116" s="274"/>
      <c r="W31116" s="276"/>
    </row>
    <row r="31117" spans="19:23">
      <c r="S31117" s="275"/>
      <c r="T31117" s="274"/>
      <c r="W31117" s="276"/>
    </row>
    <row r="31118" spans="19:23">
      <c r="S31118" s="275"/>
      <c r="T31118" s="274"/>
      <c r="W31118" s="276"/>
    </row>
    <row r="31119" spans="19:23">
      <c r="S31119" s="275"/>
      <c r="T31119" s="274"/>
      <c r="W31119" s="276"/>
    </row>
    <row r="31120" spans="19:23">
      <c r="S31120" s="275"/>
      <c r="T31120" s="274"/>
      <c r="W31120" s="276"/>
    </row>
    <row r="31121" spans="19:23">
      <c r="S31121" s="275"/>
      <c r="T31121" s="274"/>
      <c r="W31121" s="276"/>
    </row>
    <row r="31122" spans="19:23">
      <c r="S31122" s="275"/>
      <c r="T31122" s="274"/>
      <c r="W31122" s="276"/>
    </row>
    <row r="31123" spans="19:23">
      <c r="S31123" s="275"/>
      <c r="T31123" s="274"/>
      <c r="W31123" s="276"/>
    </row>
    <row r="31124" spans="19:23">
      <c r="S31124" s="275"/>
      <c r="T31124" s="274"/>
      <c r="W31124" s="276"/>
    </row>
    <row r="31125" spans="19:23">
      <c r="S31125" s="275"/>
      <c r="T31125" s="274"/>
      <c r="W31125" s="276"/>
    </row>
    <row r="31126" spans="19:23">
      <c r="S31126" s="275"/>
      <c r="T31126" s="274"/>
      <c r="W31126" s="276"/>
    </row>
    <row r="31127" spans="19:23">
      <c r="S31127" s="275"/>
      <c r="T31127" s="274"/>
      <c r="W31127" s="276"/>
    </row>
    <row r="31128" spans="19:23">
      <c r="S31128" s="275"/>
      <c r="T31128" s="274"/>
      <c r="W31128" s="276"/>
    </row>
    <row r="31129" spans="19:23">
      <c r="S31129" s="275"/>
      <c r="T31129" s="274"/>
      <c r="W31129" s="276"/>
    </row>
    <row r="31130" spans="19:23">
      <c r="S31130" s="275"/>
      <c r="T31130" s="274"/>
      <c r="W31130" s="276"/>
    </row>
    <row r="31131" spans="19:23">
      <c r="S31131" s="275"/>
      <c r="T31131" s="274"/>
      <c r="W31131" s="276"/>
    </row>
    <row r="31132" spans="19:23">
      <c r="S31132" s="275"/>
      <c r="T31132" s="274"/>
      <c r="W31132" s="276"/>
    </row>
    <row r="31133" spans="19:23">
      <c r="S31133" s="275"/>
      <c r="T31133" s="274"/>
      <c r="W31133" s="276"/>
    </row>
    <row r="31134" spans="19:23">
      <c r="S31134" s="275"/>
      <c r="T31134" s="274"/>
      <c r="W31134" s="276"/>
    </row>
    <row r="31135" spans="19:23">
      <c r="S31135" s="275"/>
      <c r="T31135" s="274"/>
      <c r="W31135" s="276"/>
    </row>
    <row r="31136" spans="19:23">
      <c r="S31136" s="275"/>
      <c r="T31136" s="274"/>
      <c r="W31136" s="276"/>
    </row>
    <row r="31137" spans="19:23">
      <c r="S31137" s="275"/>
      <c r="T31137" s="274"/>
      <c r="W31137" s="276"/>
    </row>
    <row r="31138" spans="19:23">
      <c r="S31138" s="275"/>
      <c r="T31138" s="274"/>
      <c r="W31138" s="276"/>
    </row>
    <row r="31139" spans="19:23">
      <c r="S31139" s="275"/>
      <c r="T31139" s="274"/>
      <c r="W31139" s="276"/>
    </row>
    <row r="31140" spans="19:23">
      <c r="S31140" s="275"/>
      <c r="T31140" s="274"/>
      <c r="W31140" s="276"/>
    </row>
    <row r="31141" spans="19:23">
      <c r="S31141" s="275"/>
      <c r="T31141" s="274"/>
      <c r="W31141" s="276"/>
    </row>
    <row r="31142" spans="19:23">
      <c r="S31142" s="275"/>
      <c r="T31142" s="274"/>
      <c r="W31142" s="276"/>
    </row>
    <row r="31143" spans="19:23">
      <c r="S31143" s="275"/>
      <c r="T31143" s="274"/>
      <c r="W31143" s="276"/>
    </row>
    <row r="31144" spans="19:23">
      <c r="S31144" s="275"/>
      <c r="T31144" s="274"/>
      <c r="W31144" s="276"/>
    </row>
    <row r="31145" spans="19:23">
      <c r="S31145" s="275"/>
      <c r="T31145" s="274"/>
      <c r="W31145" s="276"/>
    </row>
    <row r="31146" spans="19:23">
      <c r="S31146" s="275"/>
      <c r="T31146" s="274"/>
      <c r="W31146" s="276"/>
    </row>
    <row r="31147" spans="19:23">
      <c r="S31147" s="275"/>
      <c r="T31147" s="274"/>
      <c r="W31147" s="276"/>
    </row>
    <row r="31148" spans="19:23">
      <c r="S31148" s="275"/>
      <c r="T31148" s="274"/>
      <c r="W31148" s="276"/>
    </row>
    <row r="31149" spans="19:23">
      <c r="S31149" s="275"/>
      <c r="T31149" s="274"/>
      <c r="W31149" s="276"/>
    </row>
    <row r="31150" spans="19:23">
      <c r="S31150" s="275"/>
      <c r="T31150" s="274"/>
      <c r="W31150" s="276"/>
    </row>
    <row r="31151" spans="19:23">
      <c r="S31151" s="275"/>
      <c r="T31151" s="274"/>
      <c r="W31151" s="276"/>
    </row>
    <row r="31152" spans="19:23">
      <c r="S31152" s="275"/>
      <c r="T31152" s="274"/>
      <c r="W31152" s="276"/>
    </row>
    <row r="31153" spans="19:23">
      <c r="S31153" s="275"/>
      <c r="T31153" s="274"/>
      <c r="W31153" s="276"/>
    </row>
    <row r="31154" spans="19:23">
      <c r="S31154" s="275"/>
      <c r="T31154" s="274"/>
      <c r="W31154" s="276"/>
    </row>
    <row r="31155" spans="19:23">
      <c r="S31155" s="275"/>
      <c r="T31155" s="274"/>
      <c r="W31155" s="276"/>
    </row>
    <row r="31156" spans="19:23">
      <c r="S31156" s="275"/>
      <c r="T31156" s="274"/>
      <c r="W31156" s="276"/>
    </row>
    <row r="31157" spans="19:23">
      <c r="S31157" s="275"/>
      <c r="T31157" s="274"/>
      <c r="W31157" s="276"/>
    </row>
    <row r="31158" spans="19:23">
      <c r="S31158" s="275"/>
      <c r="T31158" s="274"/>
      <c r="W31158" s="276"/>
    </row>
    <row r="31159" spans="19:23">
      <c r="S31159" s="275"/>
      <c r="T31159" s="274"/>
      <c r="W31159" s="276"/>
    </row>
    <row r="31160" spans="19:23">
      <c r="S31160" s="275"/>
      <c r="T31160" s="274"/>
      <c r="W31160" s="276"/>
    </row>
    <row r="31161" spans="19:23">
      <c r="S31161" s="275"/>
      <c r="T31161" s="274"/>
      <c r="W31161" s="276"/>
    </row>
    <row r="31162" spans="19:23">
      <c r="S31162" s="275"/>
      <c r="T31162" s="274"/>
      <c r="W31162" s="276"/>
    </row>
    <row r="31163" spans="19:23">
      <c r="S31163" s="275"/>
      <c r="T31163" s="274"/>
      <c r="W31163" s="276"/>
    </row>
    <row r="31164" spans="19:23">
      <c r="S31164" s="275"/>
      <c r="T31164" s="274"/>
      <c r="W31164" s="276"/>
    </row>
    <row r="31165" spans="19:23">
      <c r="S31165" s="275"/>
      <c r="T31165" s="274"/>
      <c r="W31165" s="276"/>
    </row>
    <row r="31166" spans="19:23">
      <c r="S31166" s="275"/>
      <c r="T31166" s="274"/>
      <c r="W31166" s="276"/>
    </row>
    <row r="31167" spans="19:23">
      <c r="S31167" s="275"/>
      <c r="T31167" s="274"/>
      <c r="W31167" s="276"/>
    </row>
    <row r="31168" spans="19:23">
      <c r="S31168" s="275"/>
      <c r="T31168" s="274"/>
      <c r="W31168" s="276"/>
    </row>
    <row r="31169" spans="19:23">
      <c r="S31169" s="275"/>
      <c r="T31169" s="274"/>
      <c r="W31169" s="276"/>
    </row>
    <row r="31170" spans="19:23">
      <c r="S31170" s="275"/>
      <c r="T31170" s="274"/>
      <c r="W31170" s="276"/>
    </row>
    <row r="31171" spans="19:23">
      <c r="S31171" s="275"/>
      <c r="T31171" s="274"/>
      <c r="W31171" s="276"/>
    </row>
    <row r="31172" spans="19:23">
      <c r="S31172" s="275"/>
      <c r="T31172" s="274"/>
      <c r="W31172" s="276"/>
    </row>
    <row r="31173" spans="19:23">
      <c r="S31173" s="275"/>
      <c r="T31173" s="274"/>
      <c r="W31173" s="276"/>
    </row>
    <row r="31174" spans="19:23">
      <c r="S31174" s="275"/>
      <c r="T31174" s="274"/>
      <c r="W31174" s="276"/>
    </row>
    <row r="31175" spans="19:23">
      <c r="S31175" s="275"/>
      <c r="T31175" s="274"/>
      <c r="W31175" s="276"/>
    </row>
    <row r="31176" spans="19:23">
      <c r="S31176" s="275"/>
      <c r="T31176" s="274"/>
      <c r="W31176" s="276"/>
    </row>
    <row r="31177" spans="19:23">
      <c r="S31177" s="275"/>
      <c r="T31177" s="274"/>
      <c r="W31177" s="276"/>
    </row>
    <row r="31178" spans="19:23">
      <c r="S31178" s="275"/>
      <c r="T31178" s="274"/>
      <c r="W31178" s="276"/>
    </row>
    <row r="31179" spans="19:23">
      <c r="S31179" s="275"/>
      <c r="T31179" s="274"/>
      <c r="W31179" s="276"/>
    </row>
    <row r="31180" spans="19:23">
      <c r="S31180" s="275"/>
      <c r="T31180" s="274"/>
      <c r="W31180" s="276"/>
    </row>
    <row r="31181" spans="19:23">
      <c r="S31181" s="275"/>
      <c r="T31181" s="274"/>
      <c r="W31181" s="276"/>
    </row>
    <row r="31182" spans="19:23">
      <c r="S31182" s="275"/>
      <c r="T31182" s="274"/>
      <c r="W31182" s="276"/>
    </row>
    <row r="31183" spans="19:23">
      <c r="S31183" s="275"/>
      <c r="T31183" s="274"/>
      <c r="W31183" s="276"/>
    </row>
    <row r="31184" spans="19:23">
      <c r="S31184" s="275"/>
      <c r="T31184" s="274"/>
      <c r="W31184" s="276"/>
    </row>
    <row r="31185" spans="19:23">
      <c r="S31185" s="275"/>
      <c r="T31185" s="274"/>
      <c r="W31185" s="276"/>
    </row>
    <row r="31186" spans="19:23">
      <c r="S31186" s="275"/>
      <c r="T31186" s="274"/>
      <c r="W31186" s="276"/>
    </row>
    <row r="31187" spans="19:23">
      <c r="S31187" s="275"/>
      <c r="T31187" s="274"/>
      <c r="W31187" s="276"/>
    </row>
    <row r="31188" spans="19:23">
      <c r="S31188" s="275"/>
      <c r="T31188" s="274"/>
      <c r="W31188" s="276"/>
    </row>
    <row r="31189" spans="19:23">
      <c r="S31189" s="275"/>
      <c r="T31189" s="274"/>
      <c r="W31189" s="276"/>
    </row>
    <row r="31190" spans="19:23">
      <c r="S31190" s="275"/>
      <c r="T31190" s="274"/>
      <c r="W31190" s="276"/>
    </row>
    <row r="31191" spans="19:23">
      <c r="S31191" s="275"/>
      <c r="T31191" s="274"/>
      <c r="W31191" s="276"/>
    </row>
    <row r="31192" spans="19:23">
      <c r="S31192" s="275"/>
      <c r="T31192" s="274"/>
      <c r="W31192" s="276"/>
    </row>
    <row r="31193" spans="19:23">
      <c r="S31193" s="275"/>
      <c r="T31193" s="274"/>
      <c r="W31193" s="276"/>
    </row>
    <row r="31194" spans="19:23">
      <c r="S31194" s="275"/>
      <c r="T31194" s="274"/>
      <c r="W31194" s="276"/>
    </row>
    <row r="31195" spans="19:23">
      <c r="S31195" s="275"/>
      <c r="T31195" s="274"/>
      <c r="W31195" s="276"/>
    </row>
    <row r="31196" spans="19:23">
      <c r="S31196" s="275"/>
      <c r="T31196" s="274"/>
      <c r="W31196" s="276"/>
    </row>
    <row r="31197" spans="19:23">
      <c r="S31197" s="275"/>
      <c r="T31197" s="274"/>
      <c r="W31197" s="276"/>
    </row>
    <row r="31198" spans="19:23">
      <c r="S31198" s="275"/>
      <c r="T31198" s="274"/>
      <c r="W31198" s="276"/>
    </row>
    <row r="31199" spans="19:23">
      <c r="S31199" s="275"/>
      <c r="T31199" s="274"/>
      <c r="W31199" s="276"/>
    </row>
    <row r="31200" spans="19:23">
      <c r="S31200" s="275"/>
      <c r="T31200" s="274"/>
      <c r="W31200" s="276"/>
    </row>
    <row r="31201" spans="19:23">
      <c r="S31201" s="275"/>
      <c r="T31201" s="274"/>
      <c r="W31201" s="276"/>
    </row>
    <row r="31202" spans="19:23">
      <c r="S31202" s="275"/>
      <c r="T31202" s="274"/>
      <c r="W31202" s="276"/>
    </row>
    <row r="31203" spans="19:23">
      <c r="S31203" s="275"/>
      <c r="T31203" s="274"/>
      <c r="W31203" s="276"/>
    </row>
    <row r="31204" spans="19:23">
      <c r="S31204" s="275"/>
      <c r="T31204" s="274"/>
      <c r="W31204" s="276"/>
    </row>
    <row r="31205" spans="19:23">
      <c r="S31205" s="275"/>
      <c r="T31205" s="274"/>
      <c r="W31205" s="276"/>
    </row>
    <row r="31206" spans="19:23">
      <c r="S31206" s="275"/>
      <c r="T31206" s="274"/>
      <c r="W31206" s="276"/>
    </row>
    <row r="31207" spans="19:23">
      <c r="S31207" s="275"/>
      <c r="T31207" s="274"/>
      <c r="W31207" s="276"/>
    </row>
    <row r="31208" spans="19:23">
      <c r="S31208" s="275"/>
      <c r="T31208" s="274"/>
      <c r="W31208" s="276"/>
    </row>
    <row r="31209" spans="19:23">
      <c r="S31209" s="275"/>
      <c r="T31209" s="274"/>
      <c r="W31209" s="276"/>
    </row>
    <row r="31210" spans="19:23">
      <c r="S31210" s="275"/>
      <c r="T31210" s="274"/>
      <c r="W31210" s="276"/>
    </row>
    <row r="31211" spans="19:23">
      <c r="S31211" s="275"/>
      <c r="T31211" s="274"/>
      <c r="W31211" s="276"/>
    </row>
    <row r="31212" spans="19:23">
      <c r="S31212" s="275"/>
      <c r="T31212" s="274"/>
      <c r="W31212" s="276"/>
    </row>
    <row r="31213" spans="19:23">
      <c r="S31213" s="275"/>
      <c r="T31213" s="274"/>
      <c r="W31213" s="276"/>
    </row>
    <row r="31214" spans="19:23">
      <c r="S31214" s="275"/>
      <c r="T31214" s="274"/>
      <c r="W31214" s="276"/>
    </row>
    <row r="31215" spans="19:23">
      <c r="S31215" s="275"/>
      <c r="T31215" s="274"/>
      <c r="W31215" s="276"/>
    </row>
    <row r="31216" spans="19:23">
      <c r="S31216" s="275"/>
      <c r="T31216" s="274"/>
      <c r="W31216" s="276"/>
    </row>
    <row r="31217" spans="19:23">
      <c r="S31217" s="275"/>
      <c r="T31217" s="274"/>
      <c r="W31217" s="276"/>
    </row>
    <row r="31218" spans="19:23">
      <c r="S31218" s="275"/>
      <c r="T31218" s="274"/>
      <c r="W31218" s="276"/>
    </row>
    <row r="31219" spans="19:23">
      <c r="S31219" s="275"/>
      <c r="T31219" s="274"/>
      <c r="W31219" s="276"/>
    </row>
    <row r="31220" spans="19:23">
      <c r="S31220" s="275"/>
      <c r="T31220" s="274"/>
      <c r="W31220" s="276"/>
    </row>
    <row r="31221" spans="19:23">
      <c r="S31221" s="275"/>
      <c r="T31221" s="274"/>
      <c r="W31221" s="276"/>
    </row>
    <row r="31222" spans="19:23">
      <c r="S31222" s="275"/>
      <c r="T31222" s="274"/>
      <c r="W31222" s="276"/>
    </row>
    <row r="31223" spans="19:23">
      <c r="S31223" s="275"/>
      <c r="T31223" s="274"/>
      <c r="W31223" s="276"/>
    </row>
    <row r="31224" spans="19:23">
      <c r="S31224" s="275"/>
      <c r="T31224" s="274"/>
      <c r="W31224" s="276"/>
    </row>
    <row r="31225" spans="19:23">
      <c r="S31225" s="275"/>
      <c r="T31225" s="274"/>
      <c r="W31225" s="276"/>
    </row>
    <row r="31226" spans="19:23">
      <c r="S31226" s="275"/>
      <c r="T31226" s="274"/>
      <c r="W31226" s="276"/>
    </row>
    <row r="31227" spans="19:23">
      <c r="S31227" s="275"/>
      <c r="T31227" s="274"/>
      <c r="W31227" s="276"/>
    </row>
    <row r="31228" spans="19:23">
      <c r="S31228" s="275"/>
      <c r="T31228" s="274"/>
      <c r="W31228" s="276"/>
    </row>
    <row r="31229" spans="19:23">
      <c r="S31229" s="275"/>
      <c r="T31229" s="274"/>
      <c r="W31229" s="276"/>
    </row>
    <row r="31230" spans="19:23">
      <c r="S31230" s="275"/>
      <c r="T31230" s="274"/>
      <c r="W31230" s="276"/>
    </row>
    <row r="31231" spans="19:23">
      <c r="S31231" s="275"/>
      <c r="T31231" s="274"/>
      <c r="W31231" s="276"/>
    </row>
    <row r="31232" spans="19:23">
      <c r="S31232" s="275"/>
      <c r="T31232" s="274"/>
      <c r="W31232" s="276"/>
    </row>
    <row r="31233" spans="19:23">
      <c r="S31233" s="275"/>
      <c r="T31233" s="274"/>
      <c r="W31233" s="276"/>
    </row>
    <row r="31234" spans="19:23">
      <c r="S31234" s="275"/>
      <c r="T31234" s="274"/>
      <c r="W31234" s="276"/>
    </row>
    <row r="31235" spans="19:23">
      <c r="S31235" s="275"/>
      <c r="T31235" s="274"/>
      <c r="W31235" s="276"/>
    </row>
    <row r="31236" spans="19:23">
      <c r="S31236" s="275"/>
      <c r="T31236" s="274"/>
      <c r="W31236" s="276"/>
    </row>
    <row r="31237" spans="19:23">
      <c r="S31237" s="275"/>
      <c r="T31237" s="274"/>
      <c r="W31237" s="276"/>
    </row>
    <row r="31238" spans="19:23">
      <c r="S31238" s="275"/>
      <c r="T31238" s="274"/>
      <c r="W31238" s="276"/>
    </row>
    <row r="31239" spans="19:23">
      <c r="S31239" s="275"/>
      <c r="T31239" s="274"/>
      <c r="W31239" s="276"/>
    </row>
    <row r="31240" spans="19:23">
      <c r="S31240" s="275"/>
      <c r="T31240" s="274"/>
      <c r="W31240" s="276"/>
    </row>
    <row r="31241" spans="19:23">
      <c r="S31241" s="275"/>
      <c r="T31241" s="274"/>
      <c r="W31241" s="276"/>
    </row>
    <row r="31242" spans="19:23">
      <c r="S31242" s="275"/>
      <c r="T31242" s="274"/>
      <c r="W31242" s="276"/>
    </row>
    <row r="31243" spans="19:23">
      <c r="S31243" s="275"/>
      <c r="T31243" s="274"/>
      <c r="W31243" s="276"/>
    </row>
    <row r="31244" spans="19:23">
      <c r="S31244" s="275"/>
      <c r="T31244" s="274"/>
      <c r="W31244" s="276"/>
    </row>
    <row r="31245" spans="19:23">
      <c r="S31245" s="275"/>
      <c r="T31245" s="274"/>
      <c r="W31245" s="276"/>
    </row>
    <row r="31246" spans="19:23">
      <c r="S31246" s="275"/>
      <c r="T31246" s="274"/>
      <c r="W31246" s="276"/>
    </row>
    <row r="31247" spans="19:23">
      <c r="S31247" s="275"/>
      <c r="T31247" s="274"/>
      <c r="W31247" s="276"/>
    </row>
    <row r="31248" spans="19:23">
      <c r="S31248" s="275"/>
      <c r="T31248" s="274"/>
      <c r="W31248" s="276"/>
    </row>
    <row r="31249" spans="19:23">
      <c r="S31249" s="275"/>
      <c r="T31249" s="274"/>
      <c r="W31249" s="276"/>
    </row>
    <row r="31250" spans="19:23">
      <c r="S31250" s="275"/>
      <c r="T31250" s="274"/>
      <c r="W31250" s="276"/>
    </row>
    <row r="31251" spans="19:23">
      <c r="S31251" s="275"/>
      <c r="T31251" s="274"/>
      <c r="W31251" s="276"/>
    </row>
    <row r="31252" spans="19:23">
      <c r="S31252" s="275"/>
      <c r="T31252" s="274"/>
      <c r="W31252" s="276"/>
    </row>
    <row r="31253" spans="19:23">
      <c r="S31253" s="275"/>
      <c r="T31253" s="274"/>
      <c r="W31253" s="276"/>
    </row>
    <row r="31254" spans="19:23">
      <c r="S31254" s="275"/>
      <c r="T31254" s="274"/>
      <c r="W31254" s="276"/>
    </row>
    <row r="31255" spans="19:23">
      <c r="S31255" s="275"/>
      <c r="T31255" s="274"/>
      <c r="W31255" s="276"/>
    </row>
    <row r="31256" spans="19:23">
      <c r="S31256" s="275"/>
      <c r="T31256" s="274"/>
      <c r="W31256" s="276"/>
    </row>
    <row r="31257" spans="19:23">
      <c r="S31257" s="275"/>
      <c r="T31257" s="274"/>
      <c r="W31257" s="276"/>
    </row>
    <row r="31258" spans="19:23">
      <c r="S31258" s="275"/>
      <c r="T31258" s="274"/>
      <c r="W31258" s="276"/>
    </row>
    <row r="31259" spans="19:23">
      <c r="S31259" s="275"/>
      <c r="T31259" s="274"/>
      <c r="W31259" s="276"/>
    </row>
    <row r="31260" spans="19:23">
      <c r="S31260" s="275"/>
      <c r="T31260" s="274"/>
      <c r="W31260" s="276"/>
    </row>
    <row r="31261" spans="19:23">
      <c r="S31261" s="275"/>
      <c r="T31261" s="274"/>
      <c r="W31261" s="276"/>
    </row>
    <row r="31262" spans="19:23">
      <c r="S31262" s="275"/>
      <c r="T31262" s="274"/>
      <c r="W31262" s="276"/>
    </row>
    <row r="31263" spans="19:23">
      <c r="S31263" s="275"/>
      <c r="T31263" s="274"/>
      <c r="W31263" s="276"/>
    </row>
    <row r="31264" spans="19:23">
      <c r="S31264" s="275"/>
      <c r="T31264" s="274"/>
      <c r="W31264" s="276"/>
    </row>
    <row r="31265" spans="19:23">
      <c r="S31265" s="275"/>
      <c r="T31265" s="274"/>
      <c r="W31265" s="276"/>
    </row>
    <row r="31266" spans="19:23">
      <c r="S31266" s="275"/>
      <c r="T31266" s="274"/>
      <c r="W31266" s="276"/>
    </row>
    <row r="31267" spans="19:23">
      <c r="S31267" s="275"/>
      <c r="T31267" s="274"/>
      <c r="W31267" s="276"/>
    </row>
    <row r="31268" spans="19:23">
      <c r="S31268" s="275"/>
      <c r="T31268" s="274"/>
      <c r="W31268" s="276"/>
    </row>
    <row r="31269" spans="19:23">
      <c r="S31269" s="275"/>
      <c r="T31269" s="274"/>
      <c r="W31269" s="276"/>
    </row>
    <row r="31270" spans="19:23">
      <c r="S31270" s="275"/>
      <c r="T31270" s="274"/>
      <c r="W31270" s="276"/>
    </row>
    <row r="31271" spans="19:23">
      <c r="S31271" s="275"/>
      <c r="T31271" s="274"/>
      <c r="W31271" s="276"/>
    </row>
    <row r="31272" spans="19:23">
      <c r="S31272" s="275"/>
      <c r="T31272" s="274"/>
      <c r="W31272" s="276"/>
    </row>
    <row r="31273" spans="19:23">
      <c r="S31273" s="275"/>
      <c r="T31273" s="274"/>
      <c r="W31273" s="276"/>
    </row>
    <row r="31274" spans="19:23">
      <c r="S31274" s="275"/>
      <c r="T31274" s="274"/>
      <c r="W31274" s="276"/>
    </row>
    <row r="31275" spans="19:23">
      <c r="S31275" s="275"/>
      <c r="T31275" s="274"/>
      <c r="W31275" s="276"/>
    </row>
    <row r="31276" spans="19:23">
      <c r="S31276" s="275"/>
      <c r="T31276" s="274"/>
      <c r="W31276" s="276"/>
    </row>
    <row r="31277" spans="19:23">
      <c r="S31277" s="275"/>
      <c r="T31277" s="274"/>
      <c r="W31277" s="276"/>
    </row>
    <row r="31278" spans="19:23">
      <c r="S31278" s="275"/>
      <c r="T31278" s="274"/>
      <c r="W31278" s="276"/>
    </row>
    <row r="31279" spans="19:23">
      <c r="S31279" s="275"/>
      <c r="T31279" s="274"/>
      <c r="W31279" s="276"/>
    </row>
    <row r="31280" spans="19:23">
      <c r="S31280" s="275"/>
      <c r="T31280" s="274"/>
      <c r="W31280" s="276"/>
    </row>
    <row r="31281" spans="19:23">
      <c r="S31281" s="275"/>
      <c r="T31281" s="274"/>
      <c r="W31281" s="276"/>
    </row>
    <row r="31282" spans="19:23">
      <c r="S31282" s="275"/>
      <c r="T31282" s="274"/>
      <c r="W31282" s="276"/>
    </row>
    <row r="31283" spans="19:23">
      <c r="S31283" s="275"/>
      <c r="T31283" s="274"/>
      <c r="W31283" s="276"/>
    </row>
    <row r="31284" spans="19:23">
      <c r="S31284" s="275"/>
      <c r="T31284" s="274"/>
      <c r="W31284" s="276"/>
    </row>
    <row r="31285" spans="19:23">
      <c r="S31285" s="275"/>
      <c r="T31285" s="274"/>
      <c r="W31285" s="276"/>
    </row>
    <row r="31286" spans="19:23">
      <c r="S31286" s="275"/>
      <c r="T31286" s="274"/>
      <c r="W31286" s="276"/>
    </row>
    <row r="31287" spans="19:23">
      <c r="S31287" s="275"/>
      <c r="T31287" s="274"/>
      <c r="W31287" s="276"/>
    </row>
    <row r="31288" spans="19:23">
      <c r="S31288" s="275"/>
      <c r="T31288" s="274"/>
      <c r="W31288" s="276"/>
    </row>
    <row r="31289" spans="19:23">
      <c r="S31289" s="275"/>
      <c r="T31289" s="274"/>
      <c r="W31289" s="276"/>
    </row>
    <row r="31290" spans="19:23">
      <c r="S31290" s="275"/>
      <c r="T31290" s="274"/>
      <c r="W31290" s="276"/>
    </row>
    <row r="31291" spans="19:23">
      <c r="S31291" s="275"/>
      <c r="T31291" s="274"/>
      <c r="W31291" s="276"/>
    </row>
    <row r="31292" spans="19:23">
      <c r="S31292" s="275"/>
      <c r="T31292" s="274"/>
      <c r="W31292" s="276"/>
    </row>
    <row r="31293" spans="19:23">
      <c r="S31293" s="275"/>
      <c r="T31293" s="274"/>
      <c r="W31293" s="276"/>
    </row>
    <row r="31294" spans="19:23">
      <c r="S31294" s="275"/>
      <c r="T31294" s="274"/>
      <c r="W31294" s="276"/>
    </row>
    <row r="31295" spans="19:23">
      <c r="S31295" s="275"/>
      <c r="T31295" s="274"/>
      <c r="W31295" s="276"/>
    </row>
    <row r="31296" spans="19:23">
      <c r="S31296" s="275"/>
      <c r="T31296" s="274"/>
      <c r="W31296" s="276"/>
    </row>
    <row r="31297" spans="19:23">
      <c r="S31297" s="275"/>
      <c r="T31297" s="274"/>
      <c r="W31297" s="276"/>
    </row>
    <row r="31298" spans="19:23">
      <c r="S31298" s="275"/>
      <c r="T31298" s="274"/>
      <c r="W31298" s="276"/>
    </row>
    <row r="31299" spans="19:23">
      <c r="S31299" s="275"/>
      <c r="T31299" s="274"/>
      <c r="W31299" s="276"/>
    </row>
    <row r="31300" spans="19:23">
      <c r="S31300" s="275"/>
      <c r="T31300" s="274"/>
      <c r="W31300" s="276"/>
    </row>
    <row r="31301" spans="19:23">
      <c r="S31301" s="275"/>
      <c r="T31301" s="274"/>
      <c r="W31301" s="276"/>
    </row>
    <row r="31302" spans="19:23">
      <c r="S31302" s="275"/>
      <c r="T31302" s="274"/>
      <c r="W31302" s="276"/>
    </row>
    <row r="31303" spans="19:23">
      <c r="S31303" s="275"/>
      <c r="T31303" s="274"/>
      <c r="W31303" s="276"/>
    </row>
    <row r="31304" spans="19:23">
      <c r="S31304" s="275"/>
      <c r="T31304" s="274"/>
      <c r="W31304" s="276"/>
    </row>
    <row r="31305" spans="19:23">
      <c r="S31305" s="275"/>
      <c r="T31305" s="274"/>
      <c r="W31305" s="276"/>
    </row>
    <row r="31306" spans="19:23">
      <c r="S31306" s="275"/>
      <c r="T31306" s="274"/>
      <c r="W31306" s="276"/>
    </row>
    <row r="31307" spans="19:23">
      <c r="S31307" s="275"/>
      <c r="T31307" s="274"/>
      <c r="W31307" s="276"/>
    </row>
    <row r="31308" spans="19:23">
      <c r="S31308" s="275"/>
      <c r="T31308" s="274"/>
      <c r="W31308" s="276"/>
    </row>
    <row r="31309" spans="19:23">
      <c r="S31309" s="275"/>
      <c r="T31309" s="274"/>
      <c r="W31309" s="276"/>
    </row>
    <row r="31310" spans="19:23">
      <c r="S31310" s="275"/>
      <c r="T31310" s="274"/>
      <c r="W31310" s="276"/>
    </row>
    <row r="31311" spans="19:23">
      <c r="S31311" s="275"/>
      <c r="T31311" s="274"/>
      <c r="W31311" s="276"/>
    </row>
    <row r="31312" spans="19:23">
      <c r="S31312" s="275"/>
      <c r="T31312" s="274"/>
      <c r="W31312" s="276"/>
    </row>
    <row r="31313" spans="19:23">
      <c r="S31313" s="275"/>
      <c r="T31313" s="274"/>
      <c r="W31313" s="276"/>
    </row>
    <row r="31314" spans="19:23">
      <c r="S31314" s="275"/>
      <c r="T31314" s="274"/>
      <c r="W31314" s="276"/>
    </row>
    <row r="31315" spans="19:23">
      <c r="S31315" s="275"/>
      <c r="T31315" s="274"/>
      <c r="W31315" s="276"/>
    </row>
    <row r="31316" spans="19:23">
      <c r="S31316" s="275"/>
      <c r="T31316" s="274"/>
      <c r="W31316" s="276"/>
    </row>
    <row r="31317" spans="19:23">
      <c r="S31317" s="275"/>
      <c r="T31317" s="274"/>
      <c r="W31317" s="276"/>
    </row>
    <row r="31318" spans="19:23">
      <c r="S31318" s="275"/>
      <c r="T31318" s="274"/>
      <c r="W31318" s="276"/>
    </row>
    <row r="31319" spans="19:23">
      <c r="S31319" s="275"/>
      <c r="T31319" s="274"/>
      <c r="W31319" s="276"/>
    </row>
    <row r="31320" spans="19:23">
      <c r="S31320" s="275"/>
      <c r="T31320" s="274"/>
      <c r="W31320" s="276"/>
    </row>
    <row r="31321" spans="19:23">
      <c r="S31321" s="275"/>
      <c r="T31321" s="274"/>
      <c r="W31321" s="276"/>
    </row>
    <row r="31322" spans="19:23">
      <c r="S31322" s="275"/>
      <c r="T31322" s="274"/>
      <c r="W31322" s="276"/>
    </row>
    <row r="31323" spans="19:23">
      <c r="S31323" s="275"/>
      <c r="T31323" s="274"/>
      <c r="W31323" s="276"/>
    </row>
    <row r="31324" spans="19:23">
      <c r="S31324" s="275"/>
      <c r="T31324" s="274"/>
      <c r="W31324" s="276"/>
    </row>
    <row r="31325" spans="19:23">
      <c r="S31325" s="275"/>
      <c r="T31325" s="274"/>
      <c r="W31325" s="276"/>
    </row>
    <row r="31326" spans="19:23">
      <c r="S31326" s="275"/>
      <c r="T31326" s="274"/>
      <c r="W31326" s="276"/>
    </row>
    <row r="31327" spans="19:23">
      <c r="S31327" s="275"/>
      <c r="T31327" s="274"/>
      <c r="W31327" s="276"/>
    </row>
    <row r="31328" spans="19:23">
      <c r="S31328" s="275"/>
      <c r="T31328" s="274"/>
      <c r="W31328" s="276"/>
    </row>
    <row r="31329" spans="19:23">
      <c r="S31329" s="275"/>
      <c r="T31329" s="274"/>
      <c r="W31329" s="276"/>
    </row>
    <row r="31330" spans="19:23">
      <c r="S31330" s="275"/>
      <c r="T31330" s="274"/>
      <c r="W31330" s="276"/>
    </row>
    <row r="31331" spans="19:23">
      <c r="S31331" s="275"/>
      <c r="T31331" s="274"/>
      <c r="W31331" s="276"/>
    </row>
    <row r="31332" spans="19:23">
      <c r="S31332" s="275"/>
      <c r="T31332" s="274"/>
      <c r="W31332" s="276"/>
    </row>
    <row r="31333" spans="19:23">
      <c r="S31333" s="275"/>
      <c r="T31333" s="274"/>
      <c r="W31333" s="276"/>
    </row>
    <row r="31334" spans="19:23">
      <c r="S31334" s="275"/>
      <c r="T31334" s="274"/>
      <c r="W31334" s="276"/>
    </row>
    <row r="31335" spans="19:23">
      <c r="S31335" s="275"/>
      <c r="T31335" s="274"/>
      <c r="W31335" s="276"/>
    </row>
    <row r="31336" spans="19:23">
      <c r="S31336" s="275"/>
      <c r="T31336" s="274"/>
      <c r="W31336" s="276"/>
    </row>
    <row r="31337" spans="19:23">
      <c r="S31337" s="275"/>
      <c r="T31337" s="274"/>
      <c r="W31337" s="276"/>
    </row>
    <row r="31338" spans="19:23">
      <c r="S31338" s="275"/>
      <c r="T31338" s="274"/>
      <c r="W31338" s="276"/>
    </row>
    <row r="31339" spans="19:23">
      <c r="S31339" s="275"/>
      <c r="T31339" s="274"/>
      <c r="W31339" s="276"/>
    </row>
    <row r="31340" spans="19:23">
      <c r="S31340" s="275"/>
      <c r="T31340" s="274"/>
      <c r="W31340" s="276"/>
    </row>
    <row r="31341" spans="19:23">
      <c r="S31341" s="275"/>
      <c r="T31341" s="274"/>
      <c r="W31341" s="276"/>
    </row>
    <row r="31342" spans="19:23">
      <c r="S31342" s="275"/>
      <c r="T31342" s="274"/>
      <c r="W31342" s="276"/>
    </row>
    <row r="31343" spans="19:23">
      <c r="S31343" s="275"/>
      <c r="T31343" s="274"/>
      <c r="W31343" s="276"/>
    </row>
    <row r="31344" spans="19:23">
      <c r="S31344" s="275"/>
      <c r="T31344" s="274"/>
      <c r="W31344" s="276"/>
    </row>
    <row r="31345" spans="19:23">
      <c r="S31345" s="275"/>
      <c r="T31345" s="274"/>
      <c r="W31345" s="276"/>
    </row>
    <row r="31346" spans="19:23">
      <c r="S31346" s="275"/>
      <c r="T31346" s="274"/>
      <c r="W31346" s="276"/>
    </row>
    <row r="31347" spans="19:23">
      <c r="S31347" s="275"/>
      <c r="T31347" s="274"/>
      <c r="W31347" s="276"/>
    </row>
    <row r="31348" spans="19:23">
      <c r="S31348" s="275"/>
      <c r="T31348" s="274"/>
      <c r="W31348" s="276"/>
    </row>
    <row r="31349" spans="19:23">
      <c r="S31349" s="275"/>
      <c r="T31349" s="274"/>
      <c r="W31349" s="276"/>
    </row>
    <row r="31350" spans="19:23">
      <c r="S31350" s="275"/>
      <c r="T31350" s="274"/>
      <c r="W31350" s="276"/>
    </row>
    <row r="31351" spans="19:23">
      <c r="S31351" s="275"/>
      <c r="T31351" s="274"/>
      <c r="W31351" s="276"/>
    </row>
    <row r="31352" spans="19:23">
      <c r="S31352" s="275"/>
      <c r="T31352" s="274"/>
      <c r="W31352" s="276"/>
    </row>
    <row r="31353" spans="19:23">
      <c r="S31353" s="275"/>
      <c r="T31353" s="274"/>
      <c r="W31353" s="276"/>
    </row>
    <row r="31354" spans="19:23">
      <c r="S31354" s="275"/>
      <c r="T31354" s="274"/>
      <c r="W31354" s="276"/>
    </row>
    <row r="31355" spans="19:23">
      <c r="S31355" s="275"/>
      <c r="T31355" s="274"/>
      <c r="W31355" s="276"/>
    </row>
    <row r="31356" spans="19:23">
      <c r="S31356" s="275"/>
      <c r="T31356" s="274"/>
      <c r="W31356" s="276"/>
    </row>
    <row r="31357" spans="19:23">
      <c r="S31357" s="275"/>
      <c r="T31357" s="274"/>
      <c r="W31357" s="276"/>
    </row>
    <row r="31358" spans="19:23">
      <c r="S31358" s="275"/>
      <c r="T31358" s="274"/>
      <c r="W31358" s="276"/>
    </row>
    <row r="31359" spans="19:23">
      <c r="S31359" s="275"/>
      <c r="T31359" s="274"/>
      <c r="W31359" s="276"/>
    </row>
    <row r="31360" spans="19:23">
      <c r="S31360" s="275"/>
      <c r="T31360" s="274"/>
      <c r="W31360" s="276"/>
    </row>
    <row r="31361" spans="19:23">
      <c r="S31361" s="275"/>
      <c r="T31361" s="274"/>
      <c r="W31361" s="276"/>
    </row>
    <row r="31362" spans="19:23">
      <c r="S31362" s="275"/>
      <c r="T31362" s="274"/>
      <c r="W31362" s="276"/>
    </row>
    <row r="31363" spans="19:23">
      <c r="S31363" s="275"/>
      <c r="T31363" s="274"/>
      <c r="W31363" s="276"/>
    </row>
    <row r="31364" spans="19:23">
      <c r="S31364" s="275"/>
      <c r="T31364" s="274"/>
      <c r="W31364" s="276"/>
    </row>
    <row r="31365" spans="19:23">
      <c r="S31365" s="275"/>
      <c r="T31365" s="274"/>
      <c r="W31365" s="276"/>
    </row>
    <row r="31366" spans="19:23">
      <c r="S31366" s="275"/>
      <c r="T31366" s="274"/>
      <c r="W31366" s="276"/>
    </row>
    <row r="31367" spans="19:23">
      <c r="S31367" s="275"/>
      <c r="T31367" s="274"/>
      <c r="W31367" s="276"/>
    </row>
    <row r="31368" spans="19:23">
      <c r="S31368" s="275"/>
      <c r="T31368" s="274"/>
      <c r="W31368" s="276"/>
    </row>
    <row r="31369" spans="19:23">
      <c r="S31369" s="275"/>
      <c r="T31369" s="274"/>
      <c r="W31369" s="276"/>
    </row>
    <row r="31370" spans="19:23">
      <c r="S31370" s="275"/>
      <c r="T31370" s="274"/>
      <c r="W31370" s="276"/>
    </row>
    <row r="31371" spans="19:23">
      <c r="S31371" s="275"/>
      <c r="T31371" s="274"/>
      <c r="W31371" s="276"/>
    </row>
    <row r="31372" spans="19:23">
      <c r="S31372" s="275"/>
      <c r="T31372" s="274"/>
      <c r="W31372" s="276"/>
    </row>
    <row r="31373" spans="19:23">
      <c r="S31373" s="275"/>
      <c r="T31373" s="274"/>
      <c r="W31373" s="276"/>
    </row>
    <row r="31374" spans="19:23">
      <c r="S31374" s="275"/>
      <c r="T31374" s="274"/>
      <c r="W31374" s="276"/>
    </row>
    <row r="31375" spans="19:23">
      <c r="S31375" s="275"/>
      <c r="T31375" s="274"/>
      <c r="W31375" s="276"/>
    </row>
    <row r="31376" spans="19:23">
      <c r="S31376" s="275"/>
      <c r="T31376" s="274"/>
      <c r="W31376" s="276"/>
    </row>
    <row r="31377" spans="19:23">
      <c r="S31377" s="275"/>
      <c r="T31377" s="274"/>
      <c r="W31377" s="276"/>
    </row>
    <row r="31378" spans="19:23">
      <c r="S31378" s="275"/>
      <c r="T31378" s="274"/>
      <c r="W31378" s="276"/>
    </row>
    <row r="31379" spans="19:23">
      <c r="S31379" s="275"/>
      <c r="T31379" s="274"/>
      <c r="W31379" s="276"/>
    </row>
    <row r="31380" spans="19:23">
      <c r="S31380" s="275"/>
      <c r="T31380" s="274"/>
      <c r="W31380" s="276"/>
    </row>
    <row r="31381" spans="19:23">
      <c r="S31381" s="275"/>
      <c r="T31381" s="274"/>
      <c r="W31381" s="276"/>
    </row>
    <row r="31382" spans="19:23">
      <c r="S31382" s="275"/>
      <c r="T31382" s="274"/>
      <c r="W31382" s="276"/>
    </row>
    <row r="31383" spans="19:23">
      <c r="S31383" s="275"/>
      <c r="T31383" s="274"/>
      <c r="W31383" s="276"/>
    </row>
    <row r="31384" spans="19:23">
      <c r="S31384" s="275"/>
      <c r="T31384" s="274"/>
      <c r="W31384" s="276"/>
    </row>
    <row r="31385" spans="19:23">
      <c r="S31385" s="275"/>
      <c r="T31385" s="274"/>
      <c r="W31385" s="276"/>
    </row>
    <row r="31386" spans="19:23">
      <c r="S31386" s="275"/>
      <c r="T31386" s="274"/>
      <c r="W31386" s="276"/>
    </row>
    <row r="31387" spans="19:23">
      <c r="S31387" s="275"/>
      <c r="T31387" s="274"/>
      <c r="W31387" s="276"/>
    </row>
    <row r="31388" spans="19:23">
      <c r="S31388" s="275"/>
      <c r="T31388" s="274"/>
      <c r="W31388" s="276"/>
    </row>
    <row r="31389" spans="19:23">
      <c r="S31389" s="275"/>
      <c r="T31389" s="274"/>
      <c r="W31389" s="276"/>
    </row>
    <row r="31390" spans="19:23">
      <c r="S31390" s="275"/>
      <c r="T31390" s="274"/>
      <c r="W31390" s="276"/>
    </row>
    <row r="31391" spans="19:23">
      <c r="S31391" s="275"/>
      <c r="T31391" s="274"/>
      <c r="W31391" s="276"/>
    </row>
    <row r="31392" spans="19:23">
      <c r="S31392" s="275"/>
      <c r="T31392" s="274"/>
      <c r="W31392" s="276"/>
    </row>
    <row r="31393" spans="19:23">
      <c r="S31393" s="275"/>
      <c r="T31393" s="274"/>
      <c r="W31393" s="276"/>
    </row>
    <row r="31394" spans="19:23">
      <c r="S31394" s="275"/>
      <c r="T31394" s="274"/>
      <c r="W31394" s="276"/>
    </row>
    <row r="31395" spans="19:23">
      <c r="S31395" s="275"/>
      <c r="T31395" s="274"/>
      <c r="W31395" s="276"/>
    </row>
    <row r="31396" spans="19:23">
      <c r="S31396" s="275"/>
      <c r="T31396" s="274"/>
      <c r="W31396" s="276"/>
    </row>
    <row r="31397" spans="19:23">
      <c r="S31397" s="275"/>
      <c r="T31397" s="274"/>
      <c r="W31397" s="276"/>
    </row>
    <row r="31398" spans="19:23">
      <c r="S31398" s="275"/>
      <c r="T31398" s="274"/>
      <c r="W31398" s="276"/>
    </row>
    <row r="31399" spans="19:23">
      <c r="S31399" s="275"/>
      <c r="T31399" s="274"/>
      <c r="W31399" s="276"/>
    </row>
    <row r="31400" spans="19:23">
      <c r="S31400" s="275"/>
      <c r="T31400" s="274"/>
      <c r="W31400" s="276"/>
    </row>
    <row r="31401" spans="19:23">
      <c r="S31401" s="275"/>
      <c r="T31401" s="274"/>
      <c r="W31401" s="276"/>
    </row>
    <row r="31402" spans="19:23">
      <c r="S31402" s="275"/>
      <c r="T31402" s="274"/>
      <c r="W31402" s="276"/>
    </row>
    <row r="31403" spans="19:23">
      <c r="S31403" s="275"/>
      <c r="T31403" s="274"/>
      <c r="W31403" s="276"/>
    </row>
    <row r="31404" spans="19:23">
      <c r="S31404" s="275"/>
      <c r="T31404" s="274"/>
      <c r="W31404" s="276"/>
    </row>
    <row r="31405" spans="19:23">
      <c r="S31405" s="275"/>
      <c r="T31405" s="274"/>
      <c r="W31405" s="276"/>
    </row>
    <row r="31406" spans="19:23">
      <c r="S31406" s="275"/>
      <c r="T31406" s="274"/>
      <c r="W31406" s="276"/>
    </row>
    <row r="31407" spans="19:23">
      <c r="S31407" s="275"/>
      <c r="T31407" s="274"/>
      <c r="W31407" s="276"/>
    </row>
    <row r="31408" spans="19:23">
      <c r="S31408" s="275"/>
      <c r="T31408" s="274"/>
      <c r="W31408" s="276"/>
    </row>
    <row r="31409" spans="19:23">
      <c r="S31409" s="275"/>
      <c r="T31409" s="274"/>
      <c r="W31409" s="276"/>
    </row>
    <row r="31410" spans="19:23">
      <c r="S31410" s="275"/>
      <c r="T31410" s="274"/>
      <c r="W31410" s="276"/>
    </row>
    <row r="31411" spans="19:23">
      <c r="S31411" s="275"/>
      <c r="T31411" s="274"/>
      <c r="W31411" s="276"/>
    </row>
    <row r="31412" spans="19:23">
      <c r="S31412" s="275"/>
      <c r="T31412" s="274"/>
      <c r="W31412" s="276"/>
    </row>
    <row r="31413" spans="19:23">
      <c r="S31413" s="275"/>
      <c r="T31413" s="274"/>
      <c r="W31413" s="276"/>
    </row>
    <row r="31414" spans="19:23">
      <c r="S31414" s="275"/>
      <c r="T31414" s="274"/>
      <c r="W31414" s="276"/>
    </row>
    <row r="31415" spans="19:23">
      <c r="S31415" s="275"/>
      <c r="T31415" s="274"/>
      <c r="W31415" s="276"/>
    </row>
    <row r="31416" spans="19:23">
      <c r="S31416" s="275"/>
      <c r="T31416" s="274"/>
      <c r="W31416" s="276"/>
    </row>
    <row r="31417" spans="19:23">
      <c r="S31417" s="275"/>
      <c r="T31417" s="274"/>
      <c r="W31417" s="276"/>
    </row>
    <row r="31418" spans="19:23">
      <c r="S31418" s="275"/>
      <c r="T31418" s="274"/>
      <c r="W31418" s="276"/>
    </row>
    <row r="31419" spans="19:23">
      <c r="S31419" s="275"/>
      <c r="T31419" s="274"/>
      <c r="W31419" s="276"/>
    </row>
    <row r="31420" spans="19:23">
      <c r="S31420" s="275"/>
      <c r="T31420" s="274"/>
      <c r="W31420" s="276"/>
    </row>
    <row r="31421" spans="19:23">
      <c r="S31421" s="275"/>
      <c r="T31421" s="274"/>
      <c r="W31421" s="276"/>
    </row>
    <row r="31422" spans="19:23">
      <c r="S31422" s="275"/>
      <c r="T31422" s="274"/>
      <c r="W31422" s="276"/>
    </row>
    <row r="31423" spans="19:23">
      <c r="S31423" s="275"/>
      <c r="T31423" s="274"/>
      <c r="W31423" s="276"/>
    </row>
    <row r="31424" spans="19:23">
      <c r="S31424" s="275"/>
      <c r="T31424" s="274"/>
      <c r="W31424" s="276"/>
    </row>
    <row r="31425" spans="19:23">
      <c r="S31425" s="275"/>
      <c r="T31425" s="274"/>
      <c r="W31425" s="276"/>
    </row>
    <row r="31426" spans="19:23">
      <c r="S31426" s="275"/>
      <c r="T31426" s="274"/>
      <c r="W31426" s="276"/>
    </row>
    <row r="31427" spans="19:23">
      <c r="S31427" s="275"/>
      <c r="T31427" s="274"/>
      <c r="W31427" s="276"/>
    </row>
    <row r="31428" spans="19:23">
      <c r="S31428" s="275"/>
      <c r="T31428" s="274"/>
      <c r="W31428" s="276"/>
    </row>
    <row r="31429" spans="19:23">
      <c r="S31429" s="275"/>
      <c r="T31429" s="274"/>
      <c r="W31429" s="276"/>
    </row>
    <row r="31430" spans="19:23">
      <c r="S31430" s="275"/>
      <c r="T31430" s="274"/>
      <c r="W31430" s="276"/>
    </row>
    <row r="31431" spans="19:23">
      <c r="S31431" s="275"/>
      <c r="T31431" s="274"/>
      <c r="W31431" s="276"/>
    </row>
    <row r="31432" spans="19:23">
      <c r="S31432" s="275"/>
      <c r="T31432" s="274"/>
      <c r="W31432" s="276"/>
    </row>
    <row r="31433" spans="19:23">
      <c r="S31433" s="275"/>
      <c r="T31433" s="274"/>
      <c r="W31433" s="276"/>
    </row>
    <row r="31434" spans="19:23">
      <c r="S31434" s="275"/>
      <c r="T31434" s="274"/>
      <c r="W31434" s="276"/>
    </row>
    <row r="31435" spans="19:23">
      <c r="S31435" s="275"/>
      <c r="T31435" s="274"/>
      <c r="W31435" s="276"/>
    </row>
    <row r="31436" spans="19:23">
      <c r="S31436" s="275"/>
      <c r="T31436" s="274"/>
      <c r="W31436" s="276"/>
    </row>
    <row r="31437" spans="19:23">
      <c r="S31437" s="275"/>
      <c r="T31437" s="274"/>
      <c r="W31437" s="276"/>
    </row>
    <row r="31438" spans="19:23">
      <c r="S31438" s="275"/>
      <c r="T31438" s="274"/>
      <c r="W31438" s="276"/>
    </row>
    <row r="31439" spans="19:23">
      <c r="S31439" s="275"/>
      <c r="T31439" s="274"/>
      <c r="W31439" s="276"/>
    </row>
    <row r="31440" spans="19:23">
      <c r="S31440" s="275"/>
      <c r="T31440" s="274"/>
      <c r="W31440" s="276"/>
    </row>
    <row r="31441" spans="19:23">
      <c r="S31441" s="275"/>
      <c r="T31441" s="274"/>
      <c r="W31441" s="276"/>
    </row>
    <row r="31442" spans="19:23">
      <c r="S31442" s="275"/>
      <c r="T31442" s="274"/>
      <c r="W31442" s="276"/>
    </row>
    <row r="31443" spans="19:23">
      <c r="S31443" s="275"/>
      <c r="T31443" s="274"/>
      <c r="W31443" s="276"/>
    </row>
    <row r="31444" spans="19:23">
      <c r="S31444" s="275"/>
      <c r="T31444" s="274"/>
      <c r="W31444" s="276"/>
    </row>
    <row r="31445" spans="19:23">
      <c r="S31445" s="275"/>
      <c r="T31445" s="274"/>
      <c r="W31445" s="276"/>
    </row>
    <row r="31446" spans="19:23">
      <c r="S31446" s="275"/>
      <c r="T31446" s="274"/>
      <c r="W31446" s="276"/>
    </row>
    <row r="31447" spans="19:23">
      <c r="S31447" s="275"/>
      <c r="T31447" s="274"/>
      <c r="W31447" s="276"/>
    </row>
    <row r="31448" spans="19:23">
      <c r="S31448" s="275"/>
      <c r="T31448" s="274"/>
      <c r="W31448" s="276"/>
    </row>
    <row r="31449" spans="19:23">
      <c r="S31449" s="275"/>
      <c r="T31449" s="274"/>
      <c r="W31449" s="276"/>
    </row>
    <row r="31450" spans="19:23">
      <c r="S31450" s="275"/>
      <c r="T31450" s="274"/>
      <c r="W31450" s="276"/>
    </row>
    <row r="31451" spans="19:23">
      <c r="S31451" s="275"/>
      <c r="T31451" s="274"/>
      <c r="W31451" s="276"/>
    </row>
    <row r="31452" spans="19:23">
      <c r="S31452" s="275"/>
      <c r="T31452" s="274"/>
      <c r="W31452" s="276"/>
    </row>
    <row r="31453" spans="19:23">
      <c r="S31453" s="275"/>
      <c r="T31453" s="274"/>
      <c r="W31453" s="276"/>
    </row>
    <row r="31454" spans="19:23">
      <c r="S31454" s="275"/>
      <c r="T31454" s="274"/>
      <c r="W31454" s="276"/>
    </row>
    <row r="31455" spans="19:23">
      <c r="S31455" s="275"/>
      <c r="T31455" s="274"/>
      <c r="W31455" s="276"/>
    </row>
    <row r="31456" spans="19:23">
      <c r="S31456" s="275"/>
      <c r="T31456" s="274"/>
      <c r="W31456" s="276"/>
    </row>
    <row r="31457" spans="19:23">
      <c r="S31457" s="275"/>
      <c r="T31457" s="274"/>
      <c r="W31457" s="276"/>
    </row>
    <row r="31458" spans="19:23">
      <c r="S31458" s="275"/>
      <c r="T31458" s="274"/>
      <c r="W31458" s="276"/>
    </row>
    <row r="31459" spans="19:23">
      <c r="S31459" s="275"/>
      <c r="T31459" s="274"/>
      <c r="W31459" s="276"/>
    </row>
    <row r="31460" spans="19:23">
      <c r="S31460" s="275"/>
      <c r="T31460" s="274"/>
      <c r="W31460" s="276"/>
    </row>
    <row r="31461" spans="19:23">
      <c r="S31461" s="275"/>
      <c r="T31461" s="274"/>
      <c r="W31461" s="276"/>
    </row>
    <row r="31462" spans="19:23">
      <c r="S31462" s="275"/>
      <c r="T31462" s="274"/>
      <c r="W31462" s="276"/>
    </row>
    <row r="31463" spans="19:23">
      <c r="S31463" s="275"/>
      <c r="T31463" s="274"/>
      <c r="W31463" s="276"/>
    </row>
    <row r="31464" spans="19:23">
      <c r="S31464" s="275"/>
      <c r="T31464" s="274"/>
      <c r="W31464" s="276"/>
    </row>
    <row r="31465" spans="19:23">
      <c r="S31465" s="275"/>
      <c r="T31465" s="274"/>
      <c r="W31465" s="276"/>
    </row>
    <row r="31466" spans="19:23">
      <c r="S31466" s="275"/>
      <c r="T31466" s="274"/>
      <c r="W31466" s="276"/>
    </row>
    <row r="31467" spans="19:23">
      <c r="S31467" s="275"/>
      <c r="T31467" s="274"/>
      <c r="W31467" s="276"/>
    </row>
    <row r="31468" spans="19:23">
      <c r="S31468" s="275"/>
      <c r="T31468" s="274"/>
      <c r="W31468" s="276"/>
    </row>
    <row r="31469" spans="19:23">
      <c r="S31469" s="275"/>
      <c r="T31469" s="274"/>
      <c r="W31469" s="276"/>
    </row>
    <row r="31470" spans="19:23">
      <c r="S31470" s="275"/>
      <c r="T31470" s="274"/>
      <c r="W31470" s="276"/>
    </row>
    <row r="31471" spans="19:23">
      <c r="S31471" s="275"/>
      <c r="T31471" s="274"/>
      <c r="W31471" s="276"/>
    </row>
    <row r="31472" spans="19:23">
      <c r="S31472" s="275"/>
      <c r="T31472" s="274"/>
      <c r="W31472" s="276"/>
    </row>
    <row r="31473" spans="19:23">
      <c r="S31473" s="275"/>
      <c r="T31473" s="274"/>
      <c r="W31473" s="276"/>
    </row>
    <row r="31474" spans="19:23">
      <c r="S31474" s="275"/>
      <c r="T31474" s="274"/>
      <c r="W31474" s="276"/>
    </row>
    <row r="31475" spans="19:23">
      <c r="S31475" s="275"/>
      <c r="T31475" s="274"/>
      <c r="W31475" s="276"/>
    </row>
    <row r="31476" spans="19:23">
      <c r="S31476" s="275"/>
      <c r="T31476" s="274"/>
      <c r="W31476" s="276"/>
    </row>
    <row r="31477" spans="19:23">
      <c r="S31477" s="275"/>
      <c r="T31477" s="274"/>
      <c r="W31477" s="276"/>
    </row>
    <row r="31478" spans="19:23">
      <c r="S31478" s="275"/>
      <c r="T31478" s="274"/>
      <c r="W31478" s="276"/>
    </row>
    <row r="31479" spans="19:23">
      <c r="S31479" s="275"/>
      <c r="T31479" s="274"/>
      <c r="W31479" s="276"/>
    </row>
    <row r="31480" spans="19:23">
      <c r="S31480" s="275"/>
      <c r="T31480" s="274"/>
      <c r="W31480" s="276"/>
    </row>
    <row r="31481" spans="19:23">
      <c r="S31481" s="275"/>
      <c r="T31481" s="274"/>
      <c r="W31481" s="276"/>
    </row>
    <row r="31482" spans="19:23">
      <c r="S31482" s="275"/>
      <c r="T31482" s="274"/>
      <c r="W31482" s="276"/>
    </row>
    <row r="31483" spans="19:23">
      <c r="S31483" s="275"/>
      <c r="T31483" s="274"/>
      <c r="W31483" s="276"/>
    </row>
    <row r="31484" spans="19:23">
      <c r="S31484" s="275"/>
      <c r="T31484" s="274"/>
      <c r="W31484" s="276"/>
    </row>
    <row r="31485" spans="19:23">
      <c r="S31485" s="275"/>
      <c r="T31485" s="274"/>
      <c r="W31485" s="276"/>
    </row>
    <row r="31486" spans="19:23">
      <c r="S31486" s="275"/>
      <c r="T31486" s="274"/>
      <c r="W31486" s="276"/>
    </row>
    <row r="31487" spans="19:23">
      <c r="S31487" s="275"/>
      <c r="T31487" s="274"/>
      <c r="W31487" s="276"/>
    </row>
    <row r="31488" spans="19:23">
      <c r="S31488" s="275"/>
      <c r="T31488" s="274"/>
      <c r="W31488" s="276"/>
    </row>
    <row r="31489" spans="19:23">
      <c r="S31489" s="275"/>
      <c r="T31489" s="274"/>
      <c r="W31489" s="276"/>
    </row>
    <row r="31490" spans="19:23">
      <c r="S31490" s="275"/>
      <c r="T31490" s="274"/>
      <c r="W31490" s="276"/>
    </row>
    <row r="31491" spans="19:23">
      <c r="S31491" s="275"/>
      <c r="T31491" s="274"/>
      <c r="W31491" s="276"/>
    </row>
    <row r="31492" spans="19:23">
      <c r="S31492" s="275"/>
      <c r="T31492" s="274"/>
      <c r="W31492" s="276"/>
    </row>
    <row r="31493" spans="19:23">
      <c r="S31493" s="275"/>
      <c r="T31493" s="274"/>
      <c r="W31493" s="276"/>
    </row>
    <row r="31494" spans="19:23">
      <c r="S31494" s="275"/>
      <c r="T31494" s="274"/>
      <c r="W31494" s="276"/>
    </row>
    <row r="31495" spans="19:23">
      <c r="S31495" s="275"/>
      <c r="T31495" s="274"/>
      <c r="W31495" s="276"/>
    </row>
    <row r="31496" spans="19:23">
      <c r="S31496" s="275"/>
      <c r="T31496" s="274"/>
      <c r="W31496" s="276"/>
    </row>
    <row r="31497" spans="19:23">
      <c r="S31497" s="275"/>
      <c r="T31497" s="274"/>
      <c r="W31497" s="276"/>
    </row>
    <row r="31498" spans="19:23">
      <c r="S31498" s="275"/>
      <c r="T31498" s="274"/>
      <c r="W31498" s="276"/>
    </row>
    <row r="31499" spans="19:23">
      <c r="S31499" s="275"/>
      <c r="T31499" s="274"/>
      <c r="W31499" s="276"/>
    </row>
    <row r="31500" spans="19:23">
      <c r="S31500" s="275"/>
      <c r="T31500" s="274"/>
      <c r="W31500" s="276"/>
    </row>
    <row r="31501" spans="19:23">
      <c r="S31501" s="275"/>
      <c r="T31501" s="274"/>
      <c r="W31501" s="276"/>
    </row>
    <row r="31502" spans="19:23">
      <c r="S31502" s="275"/>
      <c r="T31502" s="274"/>
      <c r="W31502" s="276"/>
    </row>
    <row r="31503" spans="19:23">
      <c r="S31503" s="275"/>
      <c r="T31503" s="274"/>
      <c r="W31503" s="276"/>
    </row>
    <row r="31504" spans="19:23">
      <c r="S31504" s="275"/>
      <c r="T31504" s="274"/>
      <c r="W31504" s="276"/>
    </row>
    <row r="31505" spans="19:23">
      <c r="S31505" s="275"/>
      <c r="T31505" s="274"/>
      <c r="W31505" s="276"/>
    </row>
    <row r="31506" spans="19:23">
      <c r="S31506" s="275"/>
      <c r="T31506" s="274"/>
      <c r="W31506" s="276"/>
    </row>
    <row r="31507" spans="19:23">
      <c r="S31507" s="275"/>
      <c r="T31507" s="274"/>
      <c r="W31507" s="276"/>
    </row>
    <row r="31508" spans="19:23">
      <c r="S31508" s="275"/>
      <c r="T31508" s="274"/>
      <c r="W31508" s="276"/>
    </row>
    <row r="31509" spans="19:23">
      <c r="S31509" s="275"/>
      <c r="T31509" s="274"/>
      <c r="W31509" s="276"/>
    </row>
    <row r="31510" spans="19:23">
      <c r="S31510" s="275"/>
      <c r="T31510" s="274"/>
      <c r="W31510" s="276"/>
    </row>
    <row r="31511" spans="19:23">
      <c r="S31511" s="275"/>
      <c r="T31511" s="274"/>
      <c r="W31511" s="276"/>
    </row>
    <row r="31512" spans="19:23">
      <c r="S31512" s="275"/>
      <c r="T31512" s="274"/>
      <c r="W31512" s="276"/>
    </row>
    <row r="31513" spans="19:23">
      <c r="S31513" s="275"/>
      <c r="T31513" s="274"/>
      <c r="W31513" s="276"/>
    </row>
    <row r="31514" spans="19:23">
      <c r="S31514" s="275"/>
      <c r="T31514" s="274"/>
      <c r="W31514" s="276"/>
    </row>
    <row r="31515" spans="19:23">
      <c r="S31515" s="275"/>
      <c r="T31515" s="274"/>
      <c r="W31515" s="276"/>
    </row>
    <row r="31516" spans="19:23">
      <c r="S31516" s="275"/>
      <c r="T31516" s="274"/>
      <c r="W31516" s="276"/>
    </row>
    <row r="31517" spans="19:23">
      <c r="S31517" s="275"/>
      <c r="T31517" s="274"/>
      <c r="W31517" s="276"/>
    </row>
    <row r="31518" spans="19:23">
      <c r="S31518" s="275"/>
      <c r="T31518" s="274"/>
      <c r="W31518" s="276"/>
    </row>
    <row r="31519" spans="19:23">
      <c r="S31519" s="275"/>
      <c r="T31519" s="274"/>
      <c r="W31519" s="276"/>
    </row>
    <row r="31520" spans="19:23">
      <c r="S31520" s="275"/>
      <c r="T31520" s="274"/>
      <c r="W31520" s="276"/>
    </row>
    <row r="31521" spans="19:23">
      <c r="S31521" s="275"/>
      <c r="T31521" s="274"/>
      <c r="W31521" s="276"/>
    </row>
    <row r="31522" spans="19:23">
      <c r="S31522" s="275"/>
      <c r="T31522" s="274"/>
      <c r="W31522" s="276"/>
    </row>
    <row r="31523" spans="19:23">
      <c r="S31523" s="275"/>
      <c r="T31523" s="274"/>
      <c r="W31523" s="276"/>
    </row>
    <row r="31524" spans="19:23">
      <c r="S31524" s="275"/>
      <c r="T31524" s="274"/>
      <c r="W31524" s="276"/>
    </row>
    <row r="31525" spans="19:23">
      <c r="S31525" s="275"/>
      <c r="T31525" s="274"/>
      <c r="W31525" s="276"/>
    </row>
    <row r="31526" spans="19:23">
      <c r="S31526" s="275"/>
      <c r="T31526" s="274"/>
      <c r="W31526" s="276"/>
    </row>
    <row r="31527" spans="19:23">
      <c r="S31527" s="275"/>
      <c r="T31527" s="274"/>
      <c r="W31527" s="276"/>
    </row>
    <row r="31528" spans="19:23">
      <c r="S31528" s="275"/>
      <c r="T31528" s="274"/>
      <c r="W31528" s="276"/>
    </row>
    <row r="31529" spans="19:23">
      <c r="S31529" s="275"/>
      <c r="T31529" s="274"/>
      <c r="W31529" s="276"/>
    </row>
    <row r="31530" spans="19:23">
      <c r="S31530" s="275"/>
      <c r="T31530" s="274"/>
      <c r="W31530" s="276"/>
    </row>
    <row r="31531" spans="19:23">
      <c r="S31531" s="275"/>
      <c r="T31531" s="274"/>
      <c r="W31531" s="276"/>
    </row>
    <row r="31532" spans="19:23">
      <c r="S31532" s="275"/>
      <c r="T31532" s="274"/>
      <c r="W31532" s="276"/>
    </row>
    <row r="31533" spans="19:23">
      <c r="S31533" s="275"/>
      <c r="T31533" s="274"/>
      <c r="W31533" s="276"/>
    </row>
    <row r="31534" spans="19:23">
      <c r="S31534" s="275"/>
      <c r="T31534" s="274"/>
      <c r="W31534" s="276"/>
    </row>
    <row r="31535" spans="19:23">
      <c r="S31535" s="275"/>
      <c r="T31535" s="274"/>
      <c r="W31535" s="276"/>
    </row>
    <row r="31536" spans="19:23">
      <c r="S31536" s="275"/>
      <c r="T31536" s="274"/>
      <c r="W31536" s="276"/>
    </row>
    <row r="31537" spans="19:23">
      <c r="S31537" s="275"/>
      <c r="T31537" s="274"/>
      <c r="W31537" s="276"/>
    </row>
    <row r="31538" spans="19:23">
      <c r="S31538" s="275"/>
      <c r="T31538" s="274"/>
      <c r="W31538" s="276"/>
    </row>
    <row r="31539" spans="19:23">
      <c r="S31539" s="275"/>
      <c r="T31539" s="274"/>
      <c r="W31539" s="276"/>
    </row>
    <row r="31540" spans="19:23">
      <c r="S31540" s="275"/>
      <c r="T31540" s="274"/>
      <c r="W31540" s="276"/>
    </row>
    <row r="31541" spans="19:23">
      <c r="S31541" s="275"/>
      <c r="T31541" s="274"/>
      <c r="W31541" s="276"/>
    </row>
    <row r="31542" spans="19:23">
      <c r="S31542" s="275"/>
      <c r="T31542" s="274"/>
      <c r="W31542" s="276"/>
    </row>
    <row r="31543" spans="19:23">
      <c r="S31543" s="275"/>
      <c r="T31543" s="274"/>
      <c r="W31543" s="276"/>
    </row>
    <row r="31544" spans="19:23">
      <c r="S31544" s="275"/>
      <c r="T31544" s="274"/>
      <c r="W31544" s="276"/>
    </row>
    <row r="31545" spans="19:23">
      <c r="S31545" s="275"/>
      <c r="T31545" s="274"/>
      <c r="W31545" s="276"/>
    </row>
    <row r="31546" spans="19:23">
      <c r="S31546" s="275"/>
      <c r="T31546" s="274"/>
      <c r="W31546" s="276"/>
    </row>
    <row r="31547" spans="19:23">
      <c r="S31547" s="275"/>
      <c r="T31547" s="274"/>
      <c r="W31547" s="276"/>
    </row>
    <row r="31548" spans="19:23">
      <c r="S31548" s="275"/>
      <c r="T31548" s="274"/>
      <c r="W31548" s="276"/>
    </row>
    <row r="31549" spans="19:23">
      <c r="S31549" s="275"/>
      <c r="T31549" s="274"/>
      <c r="W31549" s="276"/>
    </row>
    <row r="31550" spans="19:23">
      <c r="S31550" s="275"/>
      <c r="T31550" s="274"/>
      <c r="W31550" s="276"/>
    </row>
    <row r="31551" spans="19:23">
      <c r="S31551" s="275"/>
      <c r="T31551" s="274"/>
      <c r="W31551" s="276"/>
    </row>
    <row r="31552" spans="19:23">
      <c r="S31552" s="275"/>
      <c r="T31552" s="274"/>
      <c r="W31552" s="276"/>
    </row>
    <row r="31553" spans="19:23">
      <c r="S31553" s="275"/>
      <c r="T31553" s="274"/>
      <c r="W31553" s="276"/>
    </row>
    <row r="31554" spans="19:23">
      <c r="S31554" s="275"/>
      <c r="T31554" s="274"/>
      <c r="W31554" s="276"/>
    </row>
    <row r="31555" spans="19:23">
      <c r="S31555" s="275"/>
      <c r="T31555" s="274"/>
      <c r="W31555" s="276"/>
    </row>
    <row r="31556" spans="19:23">
      <c r="S31556" s="275"/>
      <c r="T31556" s="274"/>
      <c r="W31556" s="276"/>
    </row>
    <row r="31557" spans="19:23">
      <c r="S31557" s="275"/>
      <c r="T31557" s="274"/>
      <c r="W31557" s="276"/>
    </row>
    <row r="31558" spans="19:23">
      <c r="S31558" s="275"/>
      <c r="T31558" s="274"/>
      <c r="W31558" s="276"/>
    </row>
    <row r="31559" spans="19:23">
      <c r="S31559" s="275"/>
      <c r="T31559" s="274"/>
      <c r="W31559" s="276"/>
    </row>
    <row r="31560" spans="19:23">
      <c r="S31560" s="275"/>
      <c r="T31560" s="274"/>
      <c r="W31560" s="276"/>
    </row>
    <row r="31561" spans="19:23">
      <c r="S31561" s="275"/>
      <c r="T31561" s="274"/>
      <c r="W31561" s="276"/>
    </row>
    <row r="31562" spans="19:23">
      <c r="S31562" s="275"/>
      <c r="T31562" s="274"/>
      <c r="W31562" s="276"/>
    </row>
    <row r="31563" spans="19:23">
      <c r="S31563" s="275"/>
      <c r="T31563" s="274"/>
      <c r="W31563" s="276"/>
    </row>
    <row r="31564" spans="19:23">
      <c r="S31564" s="275"/>
      <c r="T31564" s="274"/>
      <c r="W31564" s="276"/>
    </row>
    <row r="31565" spans="19:23">
      <c r="S31565" s="275"/>
      <c r="T31565" s="274"/>
      <c r="W31565" s="276"/>
    </row>
    <row r="31566" spans="19:23">
      <c r="S31566" s="275"/>
      <c r="T31566" s="274"/>
      <c r="W31566" s="276"/>
    </row>
    <row r="31567" spans="19:23">
      <c r="S31567" s="275"/>
      <c r="T31567" s="274"/>
      <c r="W31567" s="276"/>
    </row>
    <row r="31568" spans="19:23">
      <c r="S31568" s="275"/>
      <c r="T31568" s="274"/>
      <c r="W31568" s="276"/>
    </row>
    <row r="31569" spans="19:23">
      <c r="S31569" s="275"/>
      <c r="T31569" s="274"/>
      <c r="W31569" s="276"/>
    </row>
    <row r="31570" spans="19:23">
      <c r="S31570" s="275"/>
      <c r="T31570" s="274"/>
      <c r="W31570" s="276"/>
    </row>
    <row r="31571" spans="19:23">
      <c r="S31571" s="275"/>
      <c r="T31571" s="274"/>
      <c r="W31571" s="276"/>
    </row>
    <row r="31572" spans="19:23">
      <c r="S31572" s="275"/>
      <c r="T31572" s="274"/>
      <c r="W31572" s="276"/>
    </row>
    <row r="31573" spans="19:23">
      <c r="S31573" s="275"/>
      <c r="T31573" s="274"/>
      <c r="W31573" s="276"/>
    </row>
    <row r="31574" spans="19:23">
      <c r="S31574" s="275"/>
      <c r="T31574" s="274"/>
      <c r="W31574" s="276"/>
    </row>
    <row r="31575" spans="19:23">
      <c r="S31575" s="275"/>
      <c r="T31575" s="274"/>
      <c r="W31575" s="276"/>
    </row>
    <row r="31576" spans="19:23">
      <c r="S31576" s="275"/>
      <c r="T31576" s="274"/>
      <c r="W31576" s="276"/>
    </row>
    <row r="31577" spans="19:23">
      <c r="S31577" s="275"/>
      <c r="T31577" s="274"/>
      <c r="W31577" s="276"/>
    </row>
    <row r="31578" spans="19:23">
      <c r="S31578" s="275"/>
      <c r="T31578" s="274"/>
      <c r="W31578" s="276"/>
    </row>
    <row r="31579" spans="19:23">
      <c r="S31579" s="275"/>
      <c r="T31579" s="274"/>
      <c r="W31579" s="276"/>
    </row>
    <row r="31580" spans="19:23">
      <c r="S31580" s="275"/>
      <c r="T31580" s="274"/>
      <c r="W31580" s="276"/>
    </row>
    <row r="31581" spans="19:23">
      <c r="S31581" s="275"/>
      <c r="T31581" s="274"/>
      <c r="W31581" s="276"/>
    </row>
    <row r="31582" spans="19:23">
      <c r="S31582" s="275"/>
      <c r="T31582" s="274"/>
      <c r="W31582" s="276"/>
    </row>
    <row r="31583" spans="19:23">
      <c r="S31583" s="275"/>
      <c r="T31583" s="274"/>
      <c r="W31583" s="276"/>
    </row>
    <row r="31584" spans="19:23">
      <c r="S31584" s="275"/>
      <c r="T31584" s="274"/>
      <c r="W31584" s="276"/>
    </row>
    <row r="31585" spans="19:23">
      <c r="S31585" s="275"/>
      <c r="T31585" s="274"/>
      <c r="W31585" s="276"/>
    </row>
    <row r="31586" spans="19:23">
      <c r="S31586" s="275"/>
      <c r="T31586" s="274"/>
      <c r="W31586" s="276"/>
    </row>
    <row r="31587" spans="19:23">
      <c r="S31587" s="275"/>
      <c r="T31587" s="274"/>
      <c r="W31587" s="276"/>
    </row>
    <row r="31588" spans="19:23">
      <c r="S31588" s="275"/>
      <c r="T31588" s="274"/>
      <c r="W31588" s="276"/>
    </row>
    <row r="31589" spans="19:23">
      <c r="S31589" s="275"/>
      <c r="T31589" s="274"/>
      <c r="W31589" s="276"/>
    </row>
    <row r="31590" spans="19:23">
      <c r="S31590" s="275"/>
      <c r="T31590" s="274"/>
      <c r="W31590" s="276"/>
    </row>
    <row r="31591" spans="19:23">
      <c r="S31591" s="275"/>
      <c r="T31591" s="274"/>
      <c r="W31591" s="276"/>
    </row>
    <row r="31592" spans="19:23">
      <c r="S31592" s="275"/>
      <c r="T31592" s="274"/>
      <c r="W31592" s="276"/>
    </row>
    <row r="31593" spans="19:23">
      <c r="S31593" s="275"/>
      <c r="T31593" s="274"/>
      <c r="W31593" s="276"/>
    </row>
    <row r="31594" spans="19:23">
      <c r="S31594" s="275"/>
      <c r="T31594" s="274"/>
      <c r="W31594" s="276"/>
    </row>
    <row r="31595" spans="19:23">
      <c r="S31595" s="275"/>
      <c r="T31595" s="274"/>
      <c r="W31595" s="276"/>
    </row>
    <row r="31596" spans="19:23">
      <c r="S31596" s="275"/>
      <c r="T31596" s="274"/>
      <c r="W31596" s="276"/>
    </row>
    <row r="31597" spans="19:23">
      <c r="S31597" s="275"/>
      <c r="T31597" s="274"/>
      <c r="W31597" s="276"/>
    </row>
    <row r="31598" spans="19:23">
      <c r="S31598" s="275"/>
      <c r="T31598" s="274"/>
      <c r="W31598" s="276"/>
    </row>
    <row r="31599" spans="19:23">
      <c r="S31599" s="275"/>
      <c r="T31599" s="274"/>
      <c r="W31599" s="276"/>
    </row>
    <row r="31600" spans="19:23">
      <c r="S31600" s="275"/>
      <c r="T31600" s="274"/>
      <c r="W31600" s="276"/>
    </row>
    <row r="31601" spans="19:23">
      <c r="S31601" s="275"/>
      <c r="T31601" s="274"/>
      <c r="W31601" s="276"/>
    </row>
    <row r="31602" spans="19:23">
      <c r="S31602" s="275"/>
      <c r="T31602" s="274"/>
      <c r="W31602" s="276"/>
    </row>
    <row r="31603" spans="19:23">
      <c r="S31603" s="275"/>
      <c r="T31603" s="274"/>
      <c r="W31603" s="276"/>
    </row>
    <row r="31604" spans="19:23">
      <c r="S31604" s="275"/>
      <c r="T31604" s="274"/>
      <c r="W31604" s="276"/>
    </row>
    <row r="31605" spans="19:23">
      <c r="S31605" s="275"/>
      <c r="T31605" s="274"/>
      <c r="W31605" s="276"/>
    </row>
    <row r="31606" spans="19:23">
      <c r="S31606" s="275"/>
      <c r="T31606" s="274"/>
      <c r="W31606" s="276"/>
    </row>
    <row r="31607" spans="19:23">
      <c r="S31607" s="275"/>
      <c r="T31607" s="274"/>
      <c r="W31607" s="276"/>
    </row>
    <row r="31608" spans="19:23">
      <c r="S31608" s="275"/>
      <c r="T31608" s="274"/>
      <c r="W31608" s="276"/>
    </row>
    <row r="31609" spans="19:23">
      <c r="S31609" s="275"/>
      <c r="T31609" s="274"/>
      <c r="W31609" s="276"/>
    </row>
    <row r="31610" spans="19:23">
      <c r="S31610" s="275"/>
      <c r="T31610" s="274"/>
      <c r="W31610" s="276"/>
    </row>
    <row r="31611" spans="19:23">
      <c r="S31611" s="275"/>
      <c r="T31611" s="274"/>
      <c r="W31611" s="276"/>
    </row>
    <row r="31612" spans="19:23">
      <c r="S31612" s="275"/>
      <c r="T31612" s="274"/>
      <c r="W31612" s="276"/>
    </row>
    <row r="31613" spans="19:23">
      <c r="S31613" s="275"/>
      <c r="T31613" s="274"/>
      <c r="W31613" s="276"/>
    </row>
    <row r="31614" spans="19:23">
      <c r="S31614" s="275"/>
      <c r="T31614" s="274"/>
      <c r="W31614" s="276"/>
    </row>
    <row r="31615" spans="19:23">
      <c r="S31615" s="275"/>
      <c r="T31615" s="274"/>
      <c r="W31615" s="276"/>
    </row>
    <row r="31616" spans="19:23">
      <c r="S31616" s="275"/>
      <c r="T31616" s="274"/>
      <c r="W31616" s="276"/>
    </row>
    <row r="31617" spans="19:23">
      <c r="S31617" s="275"/>
      <c r="T31617" s="274"/>
      <c r="W31617" s="276"/>
    </row>
    <row r="31618" spans="19:23">
      <c r="S31618" s="275"/>
      <c r="T31618" s="274"/>
      <c r="W31618" s="276"/>
    </row>
    <row r="31619" spans="19:23">
      <c r="S31619" s="275"/>
      <c r="T31619" s="274"/>
      <c r="W31619" s="276"/>
    </row>
    <row r="31620" spans="19:23">
      <c r="S31620" s="275"/>
      <c r="T31620" s="274"/>
      <c r="W31620" s="276"/>
    </row>
    <row r="31621" spans="19:23">
      <c r="S31621" s="275"/>
      <c r="T31621" s="274"/>
      <c r="W31621" s="276"/>
    </row>
    <row r="31622" spans="19:23">
      <c r="S31622" s="275"/>
      <c r="T31622" s="274"/>
      <c r="W31622" s="276"/>
    </row>
    <row r="31623" spans="19:23">
      <c r="S31623" s="275"/>
      <c r="T31623" s="274"/>
      <c r="W31623" s="276"/>
    </row>
    <row r="31624" spans="19:23">
      <c r="S31624" s="275"/>
      <c r="T31624" s="274"/>
      <c r="W31624" s="276"/>
    </row>
    <row r="31625" spans="19:23">
      <c r="S31625" s="275"/>
      <c r="T31625" s="274"/>
      <c r="W31625" s="276"/>
    </row>
    <row r="31626" spans="19:23">
      <c r="S31626" s="275"/>
      <c r="T31626" s="274"/>
      <c r="W31626" s="276"/>
    </row>
    <row r="31627" spans="19:23">
      <c r="S31627" s="275"/>
      <c r="T31627" s="274"/>
      <c r="W31627" s="276"/>
    </row>
    <row r="31628" spans="19:23">
      <c r="S31628" s="275"/>
      <c r="T31628" s="274"/>
      <c r="W31628" s="276"/>
    </row>
    <row r="31629" spans="19:23">
      <c r="S31629" s="275"/>
      <c r="T31629" s="274"/>
      <c r="W31629" s="276"/>
    </row>
    <row r="31630" spans="19:23">
      <c r="S31630" s="275"/>
      <c r="T31630" s="274"/>
      <c r="W31630" s="276"/>
    </row>
    <row r="31631" spans="19:23">
      <c r="S31631" s="275"/>
      <c r="T31631" s="274"/>
      <c r="W31631" s="276"/>
    </row>
    <row r="31632" spans="19:23">
      <c r="S31632" s="275"/>
      <c r="T31632" s="274"/>
      <c r="W31632" s="276"/>
    </row>
    <row r="31633" spans="19:23">
      <c r="S31633" s="275"/>
      <c r="T31633" s="274"/>
      <c r="W31633" s="276"/>
    </row>
    <row r="31634" spans="19:23">
      <c r="S31634" s="275"/>
      <c r="T31634" s="274"/>
      <c r="W31634" s="276"/>
    </row>
    <row r="31635" spans="19:23">
      <c r="S31635" s="275"/>
      <c r="T31635" s="274"/>
      <c r="W31635" s="276"/>
    </row>
    <row r="31636" spans="19:23">
      <c r="S31636" s="275"/>
      <c r="T31636" s="274"/>
      <c r="W31636" s="276"/>
    </row>
    <row r="31637" spans="19:23">
      <c r="S31637" s="275"/>
      <c r="T31637" s="274"/>
      <c r="W31637" s="276"/>
    </row>
    <row r="31638" spans="19:23">
      <c r="S31638" s="275"/>
      <c r="T31638" s="274"/>
      <c r="W31638" s="276"/>
    </row>
    <row r="31639" spans="19:23">
      <c r="S31639" s="275"/>
      <c r="T31639" s="274"/>
      <c r="W31639" s="276"/>
    </row>
    <row r="31640" spans="19:23">
      <c r="S31640" s="275"/>
      <c r="T31640" s="274"/>
      <c r="W31640" s="276"/>
    </row>
    <row r="31641" spans="19:23">
      <c r="S31641" s="275"/>
      <c r="T31641" s="274"/>
      <c r="W31641" s="276"/>
    </row>
    <row r="31642" spans="19:23">
      <c r="S31642" s="275"/>
      <c r="T31642" s="274"/>
      <c r="W31642" s="276"/>
    </row>
    <row r="31643" spans="19:23">
      <c r="S31643" s="275"/>
      <c r="T31643" s="274"/>
      <c r="W31643" s="276"/>
    </row>
    <row r="31644" spans="19:23">
      <c r="S31644" s="275"/>
      <c r="T31644" s="274"/>
      <c r="W31644" s="276"/>
    </row>
    <row r="31645" spans="19:23">
      <c r="S31645" s="275"/>
      <c r="T31645" s="274"/>
      <c r="W31645" s="276"/>
    </row>
    <row r="31646" spans="19:23">
      <c r="S31646" s="275"/>
      <c r="T31646" s="274"/>
      <c r="W31646" s="276"/>
    </row>
    <row r="31647" spans="19:23">
      <c r="S31647" s="275"/>
      <c r="T31647" s="274"/>
      <c r="W31647" s="276"/>
    </row>
    <row r="31648" spans="19:23">
      <c r="S31648" s="275"/>
      <c r="T31648" s="274"/>
      <c r="W31648" s="276"/>
    </row>
    <row r="31649" spans="19:23">
      <c r="S31649" s="275"/>
      <c r="T31649" s="274"/>
      <c r="W31649" s="276"/>
    </row>
    <row r="31650" spans="19:23">
      <c r="S31650" s="275"/>
      <c r="T31650" s="274"/>
      <c r="W31650" s="276"/>
    </row>
    <row r="31651" spans="19:23">
      <c r="S31651" s="275"/>
      <c r="T31651" s="274"/>
      <c r="W31651" s="276"/>
    </row>
    <row r="31652" spans="19:23">
      <c r="S31652" s="275"/>
      <c r="T31652" s="274"/>
      <c r="W31652" s="276"/>
    </row>
    <row r="31653" spans="19:23">
      <c r="S31653" s="275"/>
      <c r="T31653" s="274"/>
      <c r="W31653" s="276"/>
    </row>
    <row r="31654" spans="19:23">
      <c r="S31654" s="275"/>
      <c r="T31654" s="274"/>
      <c r="W31654" s="276"/>
    </row>
    <row r="31655" spans="19:23">
      <c r="S31655" s="275"/>
      <c r="T31655" s="274"/>
      <c r="W31655" s="276"/>
    </row>
    <row r="31656" spans="19:23">
      <c r="S31656" s="275"/>
      <c r="T31656" s="274"/>
      <c r="W31656" s="276"/>
    </row>
    <row r="31657" spans="19:23">
      <c r="S31657" s="275"/>
      <c r="T31657" s="274"/>
      <c r="W31657" s="276"/>
    </row>
    <row r="31658" spans="19:23">
      <c r="S31658" s="275"/>
      <c r="T31658" s="274"/>
      <c r="W31658" s="276"/>
    </row>
    <row r="31659" spans="19:23">
      <c r="S31659" s="275"/>
      <c r="T31659" s="274"/>
      <c r="W31659" s="276"/>
    </row>
    <row r="31660" spans="19:23">
      <c r="S31660" s="275"/>
      <c r="T31660" s="274"/>
      <c r="W31660" s="276"/>
    </row>
    <row r="31661" spans="19:23">
      <c r="S31661" s="275"/>
      <c r="T31661" s="274"/>
      <c r="W31661" s="276"/>
    </row>
    <row r="31662" spans="19:23">
      <c r="S31662" s="275"/>
      <c r="T31662" s="274"/>
      <c r="W31662" s="276"/>
    </row>
    <row r="31663" spans="19:23">
      <c r="S31663" s="275"/>
      <c r="T31663" s="274"/>
      <c r="W31663" s="276"/>
    </row>
    <row r="31664" spans="19:23">
      <c r="S31664" s="275"/>
      <c r="T31664" s="274"/>
      <c r="W31664" s="276"/>
    </row>
    <row r="31665" spans="19:23">
      <c r="S31665" s="275"/>
      <c r="T31665" s="274"/>
      <c r="W31665" s="276"/>
    </row>
    <row r="31666" spans="19:23">
      <c r="S31666" s="275"/>
      <c r="T31666" s="274"/>
      <c r="W31666" s="276"/>
    </row>
    <row r="31667" spans="19:23">
      <c r="S31667" s="275"/>
      <c r="T31667" s="274"/>
      <c r="W31667" s="276"/>
    </row>
    <row r="31668" spans="19:23">
      <c r="S31668" s="275"/>
      <c r="T31668" s="274"/>
      <c r="W31668" s="276"/>
    </row>
    <row r="31669" spans="19:23">
      <c r="S31669" s="275"/>
      <c r="T31669" s="274"/>
      <c r="W31669" s="276"/>
    </row>
    <row r="31670" spans="19:23">
      <c r="S31670" s="275"/>
      <c r="T31670" s="274"/>
      <c r="W31670" s="276"/>
    </row>
    <row r="31671" spans="19:23">
      <c r="S31671" s="275"/>
      <c r="T31671" s="274"/>
      <c r="W31671" s="276"/>
    </row>
    <row r="31672" spans="19:23">
      <c r="S31672" s="275"/>
      <c r="T31672" s="274"/>
      <c r="W31672" s="276"/>
    </row>
    <row r="31673" spans="19:23">
      <c r="S31673" s="275"/>
      <c r="T31673" s="274"/>
      <c r="W31673" s="276"/>
    </row>
    <row r="31674" spans="19:23">
      <c r="S31674" s="275"/>
      <c r="T31674" s="274"/>
      <c r="W31674" s="276"/>
    </row>
    <row r="31675" spans="19:23">
      <c r="S31675" s="275"/>
      <c r="T31675" s="274"/>
      <c r="W31675" s="276"/>
    </row>
    <row r="31676" spans="19:23">
      <c r="S31676" s="275"/>
      <c r="T31676" s="274"/>
      <c r="W31676" s="276"/>
    </row>
    <row r="31677" spans="19:23">
      <c r="S31677" s="275"/>
      <c r="T31677" s="274"/>
      <c r="W31677" s="276"/>
    </row>
    <row r="31678" spans="19:23">
      <c r="S31678" s="275"/>
      <c r="T31678" s="274"/>
      <c r="W31678" s="276"/>
    </row>
    <row r="31679" spans="19:23">
      <c r="S31679" s="275"/>
      <c r="T31679" s="274"/>
      <c r="W31679" s="276"/>
    </row>
    <row r="31680" spans="19:23">
      <c r="S31680" s="275"/>
      <c r="T31680" s="274"/>
      <c r="W31680" s="276"/>
    </row>
    <row r="31681" spans="19:23">
      <c r="S31681" s="275"/>
      <c r="T31681" s="274"/>
      <c r="W31681" s="276"/>
    </row>
    <row r="31682" spans="19:23">
      <c r="S31682" s="275"/>
      <c r="T31682" s="274"/>
      <c r="W31682" s="276"/>
    </row>
    <row r="31683" spans="19:23">
      <c r="S31683" s="275"/>
      <c r="T31683" s="274"/>
      <c r="W31683" s="276"/>
    </row>
    <row r="31684" spans="19:23">
      <c r="S31684" s="275"/>
      <c r="T31684" s="274"/>
      <c r="W31684" s="276"/>
    </row>
    <row r="31685" spans="19:23">
      <c r="S31685" s="275"/>
      <c r="T31685" s="274"/>
      <c r="W31685" s="276"/>
    </row>
    <row r="31686" spans="19:23">
      <c r="S31686" s="275"/>
      <c r="T31686" s="274"/>
      <c r="W31686" s="276"/>
    </row>
    <row r="31687" spans="19:23">
      <c r="S31687" s="275"/>
      <c r="T31687" s="274"/>
      <c r="W31687" s="276"/>
    </row>
    <row r="31688" spans="19:23">
      <c r="S31688" s="275"/>
      <c r="T31688" s="274"/>
      <c r="W31688" s="276"/>
    </row>
    <row r="31689" spans="19:23">
      <c r="S31689" s="275"/>
      <c r="T31689" s="274"/>
      <c r="W31689" s="276"/>
    </row>
    <row r="31690" spans="19:23">
      <c r="S31690" s="275"/>
      <c r="T31690" s="274"/>
      <c r="W31690" s="276"/>
    </row>
    <row r="31691" spans="19:23">
      <c r="S31691" s="275"/>
      <c r="T31691" s="274"/>
      <c r="W31691" s="276"/>
    </row>
    <row r="31692" spans="19:23">
      <c r="S31692" s="275"/>
      <c r="T31692" s="274"/>
      <c r="W31692" s="276"/>
    </row>
    <row r="31693" spans="19:23">
      <c r="S31693" s="275"/>
      <c r="T31693" s="274"/>
      <c r="W31693" s="276"/>
    </row>
    <row r="31694" spans="19:23">
      <c r="S31694" s="275"/>
      <c r="T31694" s="274"/>
      <c r="W31694" s="276"/>
    </row>
    <row r="31695" spans="19:23">
      <c r="S31695" s="275"/>
      <c r="T31695" s="274"/>
      <c r="W31695" s="276"/>
    </row>
    <row r="31696" spans="19:23">
      <c r="S31696" s="275"/>
      <c r="T31696" s="274"/>
      <c r="W31696" s="276"/>
    </row>
    <row r="31697" spans="19:23">
      <c r="S31697" s="275"/>
      <c r="T31697" s="274"/>
      <c r="W31697" s="276"/>
    </row>
    <row r="31698" spans="19:23">
      <c r="S31698" s="275"/>
      <c r="T31698" s="274"/>
      <c r="W31698" s="276"/>
    </row>
    <row r="31699" spans="19:23">
      <c r="S31699" s="275"/>
      <c r="T31699" s="274"/>
      <c r="W31699" s="276"/>
    </row>
    <row r="31700" spans="19:23">
      <c r="S31700" s="275"/>
      <c r="T31700" s="274"/>
      <c r="W31700" s="276"/>
    </row>
    <row r="31701" spans="19:23">
      <c r="S31701" s="275"/>
      <c r="T31701" s="274"/>
      <c r="W31701" s="276"/>
    </row>
    <row r="31702" spans="19:23">
      <c r="S31702" s="275"/>
      <c r="T31702" s="274"/>
      <c r="W31702" s="276"/>
    </row>
    <row r="31703" spans="19:23">
      <c r="S31703" s="275"/>
      <c r="T31703" s="274"/>
      <c r="W31703" s="276"/>
    </row>
    <row r="31704" spans="19:23">
      <c r="S31704" s="275"/>
      <c r="T31704" s="274"/>
      <c r="W31704" s="276"/>
    </row>
    <row r="31705" spans="19:23">
      <c r="S31705" s="275"/>
      <c r="T31705" s="274"/>
      <c r="W31705" s="276"/>
    </row>
    <row r="31706" spans="19:23">
      <c r="S31706" s="275"/>
      <c r="T31706" s="274"/>
      <c r="W31706" s="276"/>
    </row>
    <row r="31707" spans="19:23">
      <c r="S31707" s="275"/>
      <c r="T31707" s="274"/>
      <c r="W31707" s="276"/>
    </row>
    <row r="31708" spans="19:23">
      <c r="S31708" s="275"/>
      <c r="T31708" s="274"/>
      <c r="W31708" s="276"/>
    </row>
    <row r="31709" spans="19:23">
      <c r="S31709" s="275"/>
      <c r="T31709" s="274"/>
      <c r="W31709" s="276"/>
    </row>
    <row r="31710" spans="19:23">
      <c r="S31710" s="275"/>
      <c r="T31710" s="274"/>
      <c r="W31710" s="276"/>
    </row>
    <row r="31711" spans="19:23">
      <c r="S31711" s="275"/>
      <c r="T31711" s="274"/>
      <c r="W31711" s="276"/>
    </row>
    <row r="31712" spans="19:23">
      <c r="S31712" s="275"/>
      <c r="T31712" s="274"/>
      <c r="W31712" s="276"/>
    </row>
    <row r="31713" spans="19:23">
      <c r="S31713" s="275"/>
      <c r="T31713" s="274"/>
      <c r="W31713" s="276"/>
    </row>
    <row r="31714" spans="19:23">
      <c r="S31714" s="275"/>
      <c r="T31714" s="274"/>
      <c r="W31714" s="276"/>
    </row>
    <row r="31715" spans="19:23">
      <c r="S31715" s="275"/>
      <c r="T31715" s="274"/>
      <c r="W31715" s="276"/>
    </row>
    <row r="31716" spans="19:23">
      <c r="S31716" s="275"/>
      <c r="T31716" s="274"/>
      <c r="W31716" s="276"/>
    </row>
    <row r="31717" spans="19:23">
      <c r="S31717" s="275"/>
      <c r="T31717" s="274"/>
      <c r="W31717" s="276"/>
    </row>
    <row r="31718" spans="19:23">
      <c r="S31718" s="275"/>
      <c r="T31718" s="274"/>
      <c r="W31718" s="276"/>
    </row>
    <row r="31719" spans="19:23">
      <c r="S31719" s="275"/>
      <c r="T31719" s="274"/>
      <c r="W31719" s="276"/>
    </row>
    <row r="31720" spans="19:23">
      <c r="S31720" s="275"/>
      <c r="T31720" s="274"/>
      <c r="W31720" s="276"/>
    </row>
    <row r="31721" spans="19:23">
      <c r="S31721" s="275"/>
      <c r="T31721" s="274"/>
      <c r="W31721" s="276"/>
    </row>
    <row r="31722" spans="19:23">
      <c r="S31722" s="275"/>
      <c r="T31722" s="274"/>
      <c r="W31722" s="276"/>
    </row>
    <row r="31723" spans="19:23">
      <c r="S31723" s="275"/>
      <c r="T31723" s="274"/>
      <c r="W31723" s="276"/>
    </row>
    <row r="31724" spans="19:23">
      <c r="S31724" s="275"/>
      <c r="T31724" s="274"/>
      <c r="W31724" s="276"/>
    </row>
    <row r="31725" spans="19:23">
      <c r="S31725" s="275"/>
      <c r="T31725" s="274"/>
      <c r="W31725" s="276"/>
    </row>
    <row r="31726" spans="19:23">
      <c r="S31726" s="275"/>
      <c r="T31726" s="274"/>
      <c r="W31726" s="276"/>
    </row>
    <row r="31727" spans="19:23">
      <c r="S31727" s="275"/>
      <c r="T31727" s="274"/>
      <c r="W31727" s="276"/>
    </row>
    <row r="31728" spans="19:23">
      <c r="S31728" s="275"/>
      <c r="T31728" s="274"/>
      <c r="W31728" s="276"/>
    </row>
    <row r="31729" spans="19:23">
      <c r="S31729" s="275"/>
      <c r="T31729" s="274"/>
      <c r="W31729" s="276"/>
    </row>
    <row r="31730" spans="19:23">
      <c r="S31730" s="275"/>
      <c r="T31730" s="274"/>
      <c r="W31730" s="276"/>
    </row>
    <row r="31731" spans="19:23">
      <c r="S31731" s="275"/>
      <c r="T31731" s="274"/>
      <c r="W31731" s="276"/>
    </row>
    <row r="31732" spans="19:23">
      <c r="S31732" s="275"/>
      <c r="T31732" s="274"/>
      <c r="W31732" s="276"/>
    </row>
    <row r="31733" spans="19:23">
      <c r="S31733" s="275"/>
      <c r="T31733" s="274"/>
      <c r="W31733" s="276"/>
    </row>
    <row r="31734" spans="19:23">
      <c r="S31734" s="275"/>
      <c r="T31734" s="274"/>
      <c r="W31734" s="276"/>
    </row>
    <row r="31735" spans="19:23">
      <c r="S31735" s="275"/>
      <c r="T31735" s="274"/>
      <c r="W31735" s="276"/>
    </row>
    <row r="31736" spans="19:23">
      <c r="S31736" s="275"/>
      <c r="T31736" s="274"/>
      <c r="W31736" s="276"/>
    </row>
    <row r="31737" spans="19:23">
      <c r="S31737" s="275"/>
      <c r="T31737" s="274"/>
      <c r="W31737" s="276"/>
    </row>
    <row r="31738" spans="19:23">
      <c r="S31738" s="275"/>
      <c r="T31738" s="274"/>
      <c r="W31738" s="276"/>
    </row>
    <row r="31739" spans="19:23">
      <c r="S31739" s="275"/>
      <c r="T31739" s="274"/>
      <c r="W31739" s="276"/>
    </row>
    <row r="31740" spans="19:23">
      <c r="S31740" s="275"/>
      <c r="T31740" s="274"/>
      <c r="W31740" s="276"/>
    </row>
    <row r="31741" spans="19:23">
      <c r="S31741" s="275"/>
      <c r="T31741" s="274"/>
      <c r="W31741" s="276"/>
    </row>
    <row r="31742" spans="19:23">
      <c r="S31742" s="275"/>
      <c r="T31742" s="274"/>
      <c r="W31742" s="276"/>
    </row>
    <row r="31743" spans="19:23">
      <c r="S31743" s="275"/>
      <c r="T31743" s="274"/>
      <c r="W31743" s="276"/>
    </row>
    <row r="31744" spans="19:23">
      <c r="S31744" s="275"/>
      <c r="T31744" s="274"/>
      <c r="W31744" s="276"/>
    </row>
    <row r="31745" spans="19:23">
      <c r="S31745" s="275"/>
      <c r="T31745" s="274"/>
      <c r="W31745" s="276"/>
    </row>
    <row r="31746" spans="19:23">
      <c r="S31746" s="275"/>
      <c r="T31746" s="274"/>
      <c r="W31746" s="276"/>
    </row>
    <row r="31747" spans="19:23">
      <c r="S31747" s="275"/>
      <c r="T31747" s="274"/>
      <c r="W31747" s="276"/>
    </row>
    <row r="31748" spans="19:23">
      <c r="S31748" s="275"/>
      <c r="T31748" s="274"/>
      <c r="W31748" s="276"/>
    </row>
    <row r="31749" spans="19:23">
      <c r="S31749" s="275"/>
      <c r="T31749" s="274"/>
      <c r="W31749" s="276"/>
    </row>
    <row r="31750" spans="19:23">
      <c r="S31750" s="275"/>
      <c r="T31750" s="274"/>
      <c r="W31750" s="276"/>
    </row>
    <row r="31751" spans="19:23">
      <c r="S31751" s="275"/>
      <c r="T31751" s="274"/>
      <c r="W31751" s="276"/>
    </row>
    <row r="31752" spans="19:23">
      <c r="S31752" s="275"/>
      <c r="T31752" s="274"/>
      <c r="W31752" s="276"/>
    </row>
    <row r="31753" spans="19:23">
      <c r="S31753" s="275"/>
      <c r="T31753" s="274"/>
      <c r="W31753" s="276"/>
    </row>
    <row r="31754" spans="19:23">
      <c r="S31754" s="275"/>
      <c r="T31754" s="274"/>
      <c r="W31754" s="276"/>
    </row>
    <row r="31755" spans="19:23">
      <c r="S31755" s="275"/>
      <c r="T31755" s="274"/>
      <c r="W31755" s="276"/>
    </row>
    <row r="31756" spans="19:23">
      <c r="S31756" s="275"/>
      <c r="T31756" s="274"/>
      <c r="W31756" s="276"/>
    </row>
    <row r="31757" spans="19:23">
      <c r="S31757" s="275"/>
      <c r="T31757" s="274"/>
      <c r="W31757" s="276"/>
    </row>
    <row r="31758" spans="19:23">
      <c r="S31758" s="275"/>
      <c r="T31758" s="274"/>
      <c r="W31758" s="276"/>
    </row>
    <row r="31759" spans="19:23">
      <c r="S31759" s="275"/>
      <c r="T31759" s="274"/>
      <c r="W31759" s="276"/>
    </row>
    <row r="31760" spans="19:23">
      <c r="S31760" s="275"/>
      <c r="T31760" s="274"/>
      <c r="W31760" s="276"/>
    </row>
    <row r="31761" spans="19:23">
      <c r="S31761" s="275"/>
      <c r="T31761" s="274"/>
      <c r="W31761" s="276"/>
    </row>
    <row r="31762" spans="19:23">
      <c r="S31762" s="275"/>
      <c r="T31762" s="274"/>
      <c r="W31762" s="276"/>
    </row>
    <row r="31763" spans="19:23">
      <c r="S31763" s="275"/>
      <c r="T31763" s="274"/>
      <c r="W31763" s="276"/>
    </row>
    <row r="31764" spans="19:23">
      <c r="S31764" s="275"/>
      <c r="T31764" s="274"/>
      <c r="W31764" s="276"/>
    </row>
    <row r="31765" spans="19:23">
      <c r="S31765" s="275"/>
      <c r="T31765" s="274"/>
      <c r="W31765" s="276"/>
    </row>
    <row r="31766" spans="19:23">
      <c r="S31766" s="275"/>
      <c r="T31766" s="274"/>
      <c r="W31766" s="276"/>
    </row>
    <row r="31767" spans="19:23">
      <c r="S31767" s="275"/>
      <c r="T31767" s="274"/>
      <c r="W31767" s="276"/>
    </row>
    <row r="31768" spans="19:23">
      <c r="S31768" s="275"/>
      <c r="T31768" s="274"/>
      <c r="W31768" s="276"/>
    </row>
    <row r="31769" spans="19:23">
      <c r="S31769" s="275"/>
      <c r="T31769" s="274"/>
      <c r="W31769" s="276"/>
    </row>
    <row r="31770" spans="19:23">
      <c r="S31770" s="275"/>
      <c r="T31770" s="274"/>
      <c r="W31770" s="276"/>
    </row>
    <row r="31771" spans="19:23">
      <c r="S31771" s="275"/>
      <c r="T31771" s="274"/>
      <c r="W31771" s="276"/>
    </row>
    <row r="31772" spans="19:23">
      <c r="S31772" s="275"/>
      <c r="T31772" s="274"/>
      <c r="W31772" s="276"/>
    </row>
    <row r="31773" spans="19:23">
      <c r="S31773" s="275"/>
      <c r="T31773" s="274"/>
      <c r="W31773" s="276"/>
    </row>
    <row r="31774" spans="19:23">
      <c r="S31774" s="275"/>
      <c r="T31774" s="274"/>
      <c r="W31774" s="276"/>
    </row>
    <row r="31775" spans="19:23">
      <c r="S31775" s="275"/>
      <c r="T31775" s="274"/>
      <c r="W31775" s="276"/>
    </row>
    <row r="31776" spans="19:23">
      <c r="S31776" s="275"/>
      <c r="T31776" s="274"/>
      <c r="W31776" s="276"/>
    </row>
    <row r="31777" spans="19:23">
      <c r="S31777" s="275"/>
      <c r="T31777" s="274"/>
      <c r="W31777" s="276"/>
    </row>
    <row r="31778" spans="19:23">
      <c r="S31778" s="275"/>
      <c r="T31778" s="274"/>
      <c r="W31778" s="276"/>
    </row>
    <row r="31779" spans="19:23">
      <c r="S31779" s="275"/>
      <c r="T31779" s="274"/>
      <c r="W31779" s="276"/>
    </row>
    <row r="31780" spans="19:23">
      <c r="S31780" s="275"/>
      <c r="T31780" s="274"/>
      <c r="W31780" s="276"/>
    </row>
    <row r="31781" spans="19:23">
      <c r="S31781" s="275"/>
      <c r="T31781" s="274"/>
      <c r="W31781" s="276"/>
    </row>
    <row r="31782" spans="19:23">
      <c r="S31782" s="275"/>
      <c r="T31782" s="274"/>
      <c r="W31782" s="276"/>
    </row>
    <row r="31783" spans="19:23">
      <c r="S31783" s="275"/>
      <c r="T31783" s="274"/>
      <c r="W31783" s="276"/>
    </row>
    <row r="31784" spans="19:23">
      <c r="S31784" s="275"/>
      <c r="T31784" s="274"/>
      <c r="W31784" s="276"/>
    </row>
    <row r="31785" spans="19:23">
      <c r="S31785" s="275"/>
      <c r="T31785" s="274"/>
      <c r="W31785" s="276"/>
    </row>
    <row r="31786" spans="19:23">
      <c r="S31786" s="275"/>
      <c r="T31786" s="274"/>
      <c r="W31786" s="276"/>
    </row>
    <row r="31787" spans="19:23">
      <c r="S31787" s="275"/>
      <c r="T31787" s="274"/>
      <c r="W31787" s="276"/>
    </row>
    <row r="31788" spans="19:23">
      <c r="S31788" s="275"/>
      <c r="T31788" s="274"/>
      <c r="W31788" s="276"/>
    </row>
    <row r="31789" spans="19:23">
      <c r="S31789" s="275"/>
      <c r="T31789" s="274"/>
      <c r="W31789" s="276"/>
    </row>
    <row r="31790" spans="19:23">
      <c r="S31790" s="275"/>
      <c r="T31790" s="274"/>
      <c r="W31790" s="276"/>
    </row>
    <row r="31791" spans="19:23">
      <c r="S31791" s="275"/>
      <c r="T31791" s="274"/>
      <c r="W31791" s="276"/>
    </row>
    <row r="31792" spans="19:23">
      <c r="S31792" s="275"/>
      <c r="T31792" s="274"/>
      <c r="W31792" s="276"/>
    </row>
    <row r="31793" spans="19:23">
      <c r="S31793" s="275"/>
      <c r="T31793" s="274"/>
      <c r="W31793" s="276"/>
    </row>
    <row r="31794" spans="19:23">
      <c r="S31794" s="275"/>
      <c r="T31794" s="274"/>
      <c r="W31794" s="276"/>
    </row>
    <row r="31795" spans="19:23">
      <c r="S31795" s="275"/>
      <c r="T31795" s="274"/>
      <c r="W31795" s="276"/>
    </row>
    <row r="31796" spans="19:23">
      <c r="S31796" s="275"/>
      <c r="T31796" s="274"/>
      <c r="W31796" s="276"/>
    </row>
    <row r="31797" spans="19:23">
      <c r="S31797" s="275"/>
      <c r="T31797" s="274"/>
      <c r="W31797" s="276"/>
    </row>
    <row r="31798" spans="19:23">
      <c r="S31798" s="275"/>
      <c r="T31798" s="274"/>
      <c r="W31798" s="276"/>
    </row>
    <row r="31799" spans="19:23">
      <c r="S31799" s="275"/>
      <c r="T31799" s="274"/>
      <c r="W31799" s="276"/>
    </row>
    <row r="31800" spans="19:23">
      <c r="S31800" s="275"/>
      <c r="T31800" s="274"/>
      <c r="W31800" s="276"/>
    </row>
    <row r="31801" spans="19:23">
      <c r="S31801" s="275"/>
      <c r="T31801" s="274"/>
      <c r="W31801" s="276"/>
    </row>
    <row r="31802" spans="19:23">
      <c r="S31802" s="275"/>
      <c r="T31802" s="274"/>
      <c r="W31802" s="276"/>
    </row>
    <row r="31803" spans="19:23">
      <c r="S31803" s="275"/>
      <c r="T31803" s="274"/>
      <c r="W31803" s="276"/>
    </row>
    <row r="31804" spans="19:23">
      <c r="S31804" s="275"/>
      <c r="T31804" s="274"/>
      <c r="W31804" s="276"/>
    </row>
    <row r="31805" spans="19:23">
      <c r="S31805" s="275"/>
      <c r="T31805" s="274"/>
      <c r="W31805" s="276"/>
    </row>
    <row r="31806" spans="19:23">
      <c r="S31806" s="275"/>
      <c r="T31806" s="274"/>
      <c r="W31806" s="276"/>
    </row>
    <row r="31807" spans="19:23">
      <c r="S31807" s="275"/>
      <c r="T31807" s="274"/>
      <c r="W31807" s="276"/>
    </row>
    <row r="31808" spans="19:23">
      <c r="S31808" s="275"/>
      <c r="T31808" s="274"/>
      <c r="W31808" s="276"/>
    </row>
    <row r="31809" spans="19:23">
      <c r="S31809" s="275"/>
      <c r="T31809" s="274"/>
      <c r="W31809" s="276"/>
    </row>
    <row r="31810" spans="19:23">
      <c r="S31810" s="275"/>
      <c r="T31810" s="274"/>
      <c r="W31810" s="276"/>
    </row>
    <row r="31811" spans="19:23">
      <c r="S31811" s="275"/>
      <c r="T31811" s="274"/>
      <c r="W31811" s="276"/>
    </row>
    <row r="31812" spans="19:23">
      <c r="S31812" s="275"/>
      <c r="T31812" s="274"/>
      <c r="W31812" s="276"/>
    </row>
    <row r="31813" spans="19:23">
      <c r="S31813" s="275"/>
      <c r="T31813" s="274"/>
      <c r="W31813" s="276"/>
    </row>
    <row r="31814" spans="19:23">
      <c r="S31814" s="275"/>
      <c r="T31814" s="274"/>
      <c r="W31814" s="276"/>
    </row>
    <row r="31815" spans="19:23">
      <c r="S31815" s="275"/>
      <c r="T31815" s="274"/>
      <c r="W31815" s="276"/>
    </row>
    <row r="31816" spans="19:23">
      <c r="S31816" s="275"/>
      <c r="T31816" s="274"/>
      <c r="W31816" s="276"/>
    </row>
    <row r="31817" spans="19:23">
      <c r="S31817" s="275"/>
      <c r="T31817" s="274"/>
      <c r="W31817" s="276"/>
    </row>
    <row r="31818" spans="19:23">
      <c r="S31818" s="275"/>
      <c r="T31818" s="274"/>
      <c r="W31818" s="276"/>
    </row>
    <row r="31819" spans="19:23">
      <c r="S31819" s="275"/>
      <c r="T31819" s="274"/>
      <c r="W31819" s="276"/>
    </row>
    <row r="31820" spans="19:23">
      <c r="S31820" s="275"/>
      <c r="T31820" s="274"/>
      <c r="W31820" s="276"/>
    </row>
    <row r="31821" spans="19:23">
      <c r="S31821" s="275"/>
      <c r="T31821" s="274"/>
      <c r="W31821" s="276"/>
    </row>
    <row r="31822" spans="19:23">
      <c r="S31822" s="275"/>
      <c r="T31822" s="274"/>
      <c r="W31822" s="276"/>
    </row>
    <row r="31823" spans="19:23">
      <c r="S31823" s="275"/>
      <c r="T31823" s="274"/>
      <c r="W31823" s="276"/>
    </row>
    <row r="31824" spans="19:23">
      <c r="S31824" s="275"/>
      <c r="T31824" s="274"/>
      <c r="W31824" s="276"/>
    </row>
    <row r="31825" spans="19:23">
      <c r="S31825" s="275"/>
      <c r="T31825" s="274"/>
      <c r="W31825" s="276"/>
    </row>
    <row r="31826" spans="19:23">
      <c r="S31826" s="275"/>
      <c r="T31826" s="274"/>
      <c r="W31826" s="276"/>
    </row>
    <row r="31827" spans="19:23">
      <c r="S31827" s="275"/>
      <c r="T31827" s="274"/>
      <c r="W31827" s="276"/>
    </row>
    <row r="31828" spans="19:23">
      <c r="S31828" s="275"/>
      <c r="T31828" s="274"/>
      <c r="W31828" s="276"/>
    </row>
    <row r="31829" spans="19:23">
      <c r="S31829" s="275"/>
      <c r="T31829" s="274"/>
      <c r="W31829" s="276"/>
    </row>
    <row r="31830" spans="19:23">
      <c r="S31830" s="275"/>
      <c r="T31830" s="274"/>
      <c r="W31830" s="276"/>
    </row>
    <row r="31831" spans="19:23">
      <c r="S31831" s="275"/>
      <c r="T31831" s="274"/>
      <c r="W31831" s="276"/>
    </row>
    <row r="31832" spans="19:23">
      <c r="S31832" s="275"/>
      <c r="T31832" s="274"/>
      <c r="W31832" s="276"/>
    </row>
    <row r="31833" spans="19:23">
      <c r="S31833" s="275"/>
      <c r="T31833" s="274"/>
      <c r="W31833" s="276"/>
    </row>
    <row r="31834" spans="19:23">
      <c r="S31834" s="275"/>
      <c r="T31834" s="274"/>
      <c r="W31834" s="276"/>
    </row>
    <row r="31835" spans="19:23">
      <c r="S31835" s="275"/>
      <c r="T31835" s="274"/>
      <c r="W31835" s="276"/>
    </row>
    <row r="31836" spans="19:23">
      <c r="S31836" s="275"/>
      <c r="T31836" s="274"/>
      <c r="W31836" s="276"/>
    </row>
    <row r="31837" spans="19:23">
      <c r="S31837" s="275"/>
      <c r="T31837" s="274"/>
      <c r="W31837" s="276"/>
    </row>
    <row r="31838" spans="19:23">
      <c r="S31838" s="275"/>
      <c r="T31838" s="274"/>
      <c r="W31838" s="276"/>
    </row>
    <row r="31839" spans="19:23">
      <c r="S31839" s="275"/>
      <c r="T31839" s="274"/>
      <c r="W31839" s="276"/>
    </row>
    <row r="31840" spans="19:23">
      <c r="S31840" s="275"/>
      <c r="T31840" s="274"/>
      <c r="W31840" s="276"/>
    </row>
    <row r="31841" spans="19:23">
      <c r="S31841" s="275"/>
      <c r="T31841" s="274"/>
      <c r="W31841" s="276"/>
    </row>
    <row r="31842" spans="19:23">
      <c r="S31842" s="275"/>
      <c r="T31842" s="274"/>
      <c r="W31842" s="276"/>
    </row>
    <row r="31843" spans="19:23">
      <c r="S31843" s="275"/>
      <c r="T31843" s="274"/>
      <c r="W31843" s="276"/>
    </row>
    <row r="31844" spans="19:23">
      <c r="S31844" s="275"/>
      <c r="T31844" s="274"/>
      <c r="W31844" s="276"/>
    </row>
    <row r="31845" spans="19:23">
      <c r="S31845" s="275"/>
      <c r="T31845" s="274"/>
      <c r="W31845" s="276"/>
    </row>
    <row r="31846" spans="19:23">
      <c r="S31846" s="275"/>
      <c r="T31846" s="274"/>
      <c r="W31846" s="276"/>
    </row>
    <row r="31847" spans="19:23">
      <c r="S31847" s="275"/>
      <c r="T31847" s="274"/>
      <c r="W31847" s="276"/>
    </row>
    <row r="31848" spans="19:23">
      <c r="S31848" s="275"/>
      <c r="T31848" s="274"/>
      <c r="W31848" s="276"/>
    </row>
    <row r="31849" spans="19:23">
      <c r="S31849" s="275"/>
      <c r="T31849" s="274"/>
      <c r="W31849" s="276"/>
    </row>
    <row r="31850" spans="19:23">
      <c r="S31850" s="275"/>
      <c r="T31850" s="274"/>
      <c r="W31850" s="276"/>
    </row>
    <row r="31851" spans="19:23">
      <c r="S31851" s="275"/>
      <c r="T31851" s="274"/>
      <c r="W31851" s="276"/>
    </row>
    <row r="31852" spans="19:23">
      <c r="S31852" s="275"/>
      <c r="T31852" s="274"/>
      <c r="W31852" s="276"/>
    </row>
    <row r="31853" spans="19:23">
      <c r="S31853" s="275"/>
      <c r="T31853" s="274"/>
      <c r="W31853" s="276"/>
    </row>
    <row r="31854" spans="19:23">
      <c r="S31854" s="275"/>
      <c r="T31854" s="274"/>
      <c r="W31854" s="276"/>
    </row>
    <row r="31855" spans="19:23">
      <c r="S31855" s="275"/>
      <c r="T31855" s="274"/>
      <c r="W31855" s="276"/>
    </row>
    <row r="31856" spans="19:23">
      <c r="S31856" s="275"/>
      <c r="T31856" s="274"/>
      <c r="W31856" s="276"/>
    </row>
    <row r="31857" spans="19:23">
      <c r="S31857" s="275"/>
      <c r="T31857" s="274"/>
      <c r="W31857" s="276"/>
    </row>
    <row r="31858" spans="19:23">
      <c r="S31858" s="275"/>
      <c r="T31858" s="274"/>
      <c r="W31858" s="276"/>
    </row>
    <row r="31859" spans="19:23">
      <c r="S31859" s="275"/>
      <c r="T31859" s="274"/>
      <c r="W31859" s="276"/>
    </row>
    <row r="31860" spans="19:23">
      <c r="S31860" s="275"/>
      <c r="T31860" s="274"/>
      <c r="W31860" s="276"/>
    </row>
    <row r="31861" spans="19:23">
      <c r="S31861" s="275"/>
      <c r="T31861" s="274"/>
      <c r="W31861" s="276"/>
    </row>
    <row r="31862" spans="19:23">
      <c r="S31862" s="275"/>
      <c r="T31862" s="274"/>
      <c r="W31862" s="276"/>
    </row>
    <row r="31863" spans="19:23">
      <c r="S31863" s="275"/>
      <c r="T31863" s="274"/>
      <c r="W31863" s="276"/>
    </row>
    <row r="31864" spans="19:23">
      <c r="S31864" s="275"/>
      <c r="T31864" s="274"/>
      <c r="W31864" s="276"/>
    </row>
    <row r="31865" spans="19:23">
      <c r="S31865" s="275"/>
      <c r="T31865" s="274"/>
      <c r="W31865" s="276"/>
    </row>
    <row r="31866" spans="19:23">
      <c r="S31866" s="275"/>
      <c r="T31866" s="274"/>
      <c r="W31866" s="276"/>
    </row>
    <row r="31867" spans="19:23">
      <c r="S31867" s="275"/>
      <c r="T31867" s="274"/>
      <c r="W31867" s="276"/>
    </row>
    <row r="31868" spans="19:23">
      <c r="S31868" s="275"/>
      <c r="T31868" s="274"/>
      <c r="W31868" s="276"/>
    </row>
    <row r="31869" spans="19:23">
      <c r="S31869" s="275"/>
      <c r="T31869" s="274"/>
      <c r="W31869" s="276"/>
    </row>
    <row r="31870" spans="19:23">
      <c r="S31870" s="275"/>
      <c r="T31870" s="274"/>
      <c r="W31870" s="276"/>
    </row>
    <row r="31871" spans="19:23">
      <c r="S31871" s="275"/>
      <c r="T31871" s="274"/>
      <c r="W31871" s="276"/>
    </row>
    <row r="31872" spans="19:23">
      <c r="S31872" s="275"/>
      <c r="T31872" s="274"/>
      <c r="W31872" s="276"/>
    </row>
    <row r="31873" spans="19:23">
      <c r="S31873" s="275"/>
      <c r="T31873" s="274"/>
      <c r="W31873" s="276"/>
    </row>
    <row r="31874" spans="19:23">
      <c r="S31874" s="275"/>
      <c r="T31874" s="274"/>
      <c r="W31874" s="276"/>
    </row>
    <row r="31875" spans="19:23">
      <c r="S31875" s="275"/>
      <c r="T31875" s="274"/>
      <c r="W31875" s="276"/>
    </row>
    <row r="31876" spans="19:23">
      <c r="S31876" s="275"/>
      <c r="T31876" s="274"/>
      <c r="W31876" s="276"/>
    </row>
    <row r="31877" spans="19:23">
      <c r="S31877" s="275"/>
      <c r="T31877" s="274"/>
      <c r="W31877" s="276"/>
    </row>
    <row r="31878" spans="19:23">
      <c r="S31878" s="275"/>
      <c r="T31878" s="274"/>
      <c r="W31878" s="276"/>
    </row>
    <row r="31879" spans="19:23">
      <c r="S31879" s="275"/>
      <c r="T31879" s="274"/>
      <c r="W31879" s="276"/>
    </row>
    <row r="31880" spans="19:23">
      <c r="S31880" s="275"/>
      <c r="T31880" s="274"/>
      <c r="W31880" s="276"/>
    </row>
    <row r="31881" spans="19:23">
      <c r="S31881" s="275"/>
      <c r="T31881" s="274"/>
      <c r="W31881" s="276"/>
    </row>
    <row r="31882" spans="19:23">
      <c r="S31882" s="275"/>
      <c r="T31882" s="274"/>
      <c r="W31882" s="276"/>
    </row>
    <row r="31883" spans="19:23">
      <c r="S31883" s="275"/>
      <c r="T31883" s="274"/>
      <c r="W31883" s="276"/>
    </row>
    <row r="31884" spans="19:23">
      <c r="S31884" s="275"/>
      <c r="T31884" s="274"/>
      <c r="W31884" s="276"/>
    </row>
    <row r="31885" spans="19:23">
      <c r="S31885" s="275"/>
      <c r="T31885" s="274"/>
      <c r="W31885" s="276"/>
    </row>
    <row r="31886" spans="19:23">
      <c r="S31886" s="275"/>
      <c r="T31886" s="274"/>
      <c r="W31886" s="276"/>
    </row>
    <row r="31887" spans="19:23">
      <c r="S31887" s="275"/>
      <c r="T31887" s="274"/>
      <c r="W31887" s="276"/>
    </row>
    <row r="31888" spans="19:23">
      <c r="S31888" s="275"/>
      <c r="T31888" s="274"/>
      <c r="W31888" s="276"/>
    </row>
    <row r="31889" spans="19:23">
      <c r="S31889" s="275"/>
      <c r="T31889" s="274"/>
      <c r="W31889" s="276"/>
    </row>
    <row r="31890" spans="19:23">
      <c r="S31890" s="275"/>
      <c r="T31890" s="274"/>
      <c r="W31890" s="276"/>
    </row>
    <row r="31891" spans="19:23">
      <c r="S31891" s="275"/>
      <c r="T31891" s="274"/>
      <c r="W31891" s="276"/>
    </row>
    <row r="31892" spans="19:23">
      <c r="S31892" s="275"/>
      <c r="T31892" s="274"/>
      <c r="W31892" s="276"/>
    </row>
    <row r="31893" spans="19:23">
      <c r="S31893" s="275"/>
      <c r="T31893" s="274"/>
      <c r="W31893" s="276"/>
    </row>
    <row r="31894" spans="19:23">
      <c r="S31894" s="275"/>
      <c r="T31894" s="274"/>
      <c r="W31894" s="276"/>
    </row>
    <row r="31895" spans="19:23">
      <c r="S31895" s="275"/>
      <c r="T31895" s="274"/>
      <c r="W31895" s="276"/>
    </row>
    <row r="31896" spans="19:23">
      <c r="S31896" s="275"/>
      <c r="T31896" s="274"/>
      <c r="W31896" s="276"/>
    </row>
    <row r="31897" spans="19:23">
      <c r="S31897" s="275"/>
      <c r="T31897" s="274"/>
      <c r="W31897" s="276"/>
    </row>
    <row r="31898" spans="19:23">
      <c r="S31898" s="275"/>
      <c r="T31898" s="274"/>
      <c r="W31898" s="276"/>
    </row>
    <row r="31899" spans="19:23">
      <c r="S31899" s="275"/>
      <c r="T31899" s="274"/>
      <c r="W31899" s="276"/>
    </row>
    <row r="31900" spans="19:23">
      <c r="S31900" s="275"/>
      <c r="T31900" s="274"/>
      <c r="W31900" s="276"/>
    </row>
    <row r="31901" spans="19:23">
      <c r="S31901" s="275"/>
      <c r="T31901" s="274"/>
      <c r="W31901" s="276"/>
    </row>
    <row r="31902" spans="19:23">
      <c r="S31902" s="275"/>
      <c r="T31902" s="274"/>
      <c r="W31902" s="276"/>
    </row>
    <row r="31903" spans="19:23">
      <c r="S31903" s="275"/>
      <c r="T31903" s="274"/>
      <c r="W31903" s="276"/>
    </row>
    <row r="31904" spans="19:23">
      <c r="S31904" s="275"/>
      <c r="T31904" s="274"/>
      <c r="W31904" s="276"/>
    </row>
    <row r="31905" spans="19:23">
      <c r="S31905" s="275"/>
      <c r="T31905" s="274"/>
      <c r="W31905" s="276"/>
    </row>
    <row r="31906" spans="19:23">
      <c r="S31906" s="275"/>
      <c r="T31906" s="274"/>
      <c r="W31906" s="276"/>
    </row>
    <row r="31907" spans="19:23">
      <c r="S31907" s="275"/>
      <c r="T31907" s="274"/>
      <c r="W31907" s="276"/>
    </row>
    <row r="31908" spans="19:23">
      <c r="S31908" s="275"/>
      <c r="T31908" s="274"/>
      <c r="W31908" s="276"/>
    </row>
    <row r="31909" spans="19:23">
      <c r="S31909" s="275"/>
      <c r="T31909" s="274"/>
      <c r="W31909" s="276"/>
    </row>
    <row r="31910" spans="19:23">
      <c r="S31910" s="275"/>
      <c r="T31910" s="274"/>
      <c r="W31910" s="276"/>
    </row>
    <row r="31911" spans="19:23">
      <c r="S31911" s="275"/>
      <c r="T31911" s="274"/>
      <c r="W31911" s="276"/>
    </row>
    <row r="31912" spans="19:23">
      <c r="S31912" s="275"/>
      <c r="T31912" s="274"/>
      <c r="W31912" s="276"/>
    </row>
    <row r="31913" spans="19:23">
      <c r="S31913" s="275"/>
      <c r="T31913" s="274"/>
      <c r="W31913" s="276"/>
    </row>
    <row r="31914" spans="19:23">
      <c r="S31914" s="275"/>
      <c r="T31914" s="274"/>
      <c r="W31914" s="276"/>
    </row>
    <row r="31915" spans="19:23">
      <c r="S31915" s="275"/>
      <c r="T31915" s="274"/>
      <c r="W31915" s="276"/>
    </row>
    <row r="31916" spans="19:23">
      <c r="S31916" s="275"/>
      <c r="T31916" s="274"/>
      <c r="W31916" s="276"/>
    </row>
    <row r="31917" spans="19:23">
      <c r="S31917" s="275"/>
      <c r="T31917" s="274"/>
      <c r="W31917" s="276"/>
    </row>
    <row r="31918" spans="19:23">
      <c r="S31918" s="275"/>
      <c r="T31918" s="274"/>
      <c r="W31918" s="276"/>
    </row>
    <row r="31919" spans="19:23">
      <c r="S31919" s="275"/>
      <c r="T31919" s="274"/>
      <c r="W31919" s="276"/>
    </row>
    <row r="31920" spans="19:23">
      <c r="S31920" s="275"/>
      <c r="T31920" s="274"/>
      <c r="W31920" s="276"/>
    </row>
    <row r="31921" spans="19:23">
      <c r="S31921" s="275"/>
      <c r="T31921" s="274"/>
      <c r="W31921" s="276"/>
    </row>
    <row r="31922" spans="19:23">
      <c r="S31922" s="275"/>
      <c r="T31922" s="274"/>
      <c r="W31922" s="276"/>
    </row>
    <row r="31923" spans="19:23">
      <c r="S31923" s="275"/>
      <c r="T31923" s="274"/>
      <c r="W31923" s="276"/>
    </row>
    <row r="31924" spans="19:23">
      <c r="S31924" s="275"/>
      <c r="T31924" s="274"/>
      <c r="W31924" s="276"/>
    </row>
    <row r="31925" spans="19:23">
      <c r="S31925" s="275"/>
      <c r="T31925" s="274"/>
      <c r="W31925" s="276"/>
    </row>
    <row r="31926" spans="19:23">
      <c r="S31926" s="275"/>
      <c r="T31926" s="274"/>
      <c r="W31926" s="276"/>
    </row>
    <row r="31927" spans="19:23">
      <c r="S31927" s="275"/>
      <c r="T31927" s="274"/>
      <c r="W31927" s="276"/>
    </row>
    <row r="31928" spans="19:23">
      <c r="S31928" s="275"/>
      <c r="T31928" s="274"/>
      <c r="W31928" s="276"/>
    </row>
    <row r="31929" spans="19:23">
      <c r="S31929" s="275"/>
      <c r="T31929" s="274"/>
      <c r="W31929" s="276"/>
    </row>
    <row r="31930" spans="19:23">
      <c r="S31930" s="275"/>
      <c r="T31930" s="274"/>
      <c r="W31930" s="276"/>
    </row>
    <row r="31931" spans="19:23">
      <c r="S31931" s="275"/>
      <c r="T31931" s="274"/>
      <c r="W31931" s="276"/>
    </row>
    <row r="31932" spans="19:23">
      <c r="S31932" s="275"/>
      <c r="T31932" s="274"/>
      <c r="W31932" s="276"/>
    </row>
    <row r="31933" spans="19:23">
      <c r="S31933" s="275"/>
      <c r="T31933" s="274"/>
      <c r="W31933" s="276"/>
    </row>
    <row r="31934" spans="19:23">
      <c r="S31934" s="275"/>
      <c r="T31934" s="274"/>
      <c r="W31934" s="276"/>
    </row>
    <row r="31935" spans="19:23">
      <c r="S31935" s="275"/>
      <c r="T31935" s="274"/>
      <c r="W31935" s="276"/>
    </row>
    <row r="31936" spans="19:23">
      <c r="S31936" s="275"/>
      <c r="T31936" s="274"/>
      <c r="W31936" s="276"/>
    </row>
    <row r="31937" spans="19:23">
      <c r="S31937" s="275"/>
      <c r="T31937" s="274"/>
      <c r="W31937" s="276"/>
    </row>
    <row r="31938" spans="19:23">
      <c r="S31938" s="275"/>
      <c r="T31938" s="274"/>
      <c r="W31938" s="276"/>
    </row>
    <row r="31939" spans="19:23">
      <c r="S31939" s="275"/>
      <c r="T31939" s="274"/>
      <c r="W31939" s="276"/>
    </row>
    <row r="31940" spans="19:23">
      <c r="S31940" s="275"/>
      <c r="T31940" s="274"/>
      <c r="W31940" s="276"/>
    </row>
    <row r="31941" spans="19:23">
      <c r="S31941" s="275"/>
      <c r="T31941" s="274"/>
      <c r="W31941" s="276"/>
    </row>
    <row r="31942" spans="19:23">
      <c r="S31942" s="275"/>
      <c r="T31942" s="274"/>
      <c r="W31942" s="276"/>
    </row>
    <row r="31943" spans="19:23">
      <c r="S31943" s="275"/>
      <c r="T31943" s="274"/>
      <c r="W31943" s="276"/>
    </row>
    <row r="31944" spans="19:23">
      <c r="S31944" s="275"/>
      <c r="T31944" s="274"/>
      <c r="W31944" s="276"/>
    </row>
    <row r="31945" spans="19:23">
      <c r="S31945" s="275"/>
      <c r="T31945" s="274"/>
      <c r="W31945" s="276"/>
    </row>
    <row r="31946" spans="19:23">
      <c r="S31946" s="275"/>
      <c r="T31946" s="274"/>
      <c r="W31946" s="276"/>
    </row>
    <row r="31947" spans="19:23">
      <c r="S31947" s="275"/>
      <c r="T31947" s="274"/>
      <c r="W31947" s="276"/>
    </row>
    <row r="31948" spans="19:23">
      <c r="S31948" s="275"/>
      <c r="T31948" s="274"/>
      <c r="W31948" s="276"/>
    </row>
    <row r="31949" spans="19:23">
      <c r="S31949" s="275"/>
      <c r="T31949" s="274"/>
      <c r="W31949" s="276"/>
    </row>
    <row r="31950" spans="19:23">
      <c r="S31950" s="275"/>
      <c r="T31950" s="274"/>
      <c r="W31950" s="276"/>
    </row>
    <row r="31951" spans="19:23">
      <c r="S31951" s="275"/>
      <c r="T31951" s="274"/>
      <c r="W31951" s="276"/>
    </row>
    <row r="31952" spans="19:23">
      <c r="S31952" s="275"/>
      <c r="T31952" s="274"/>
      <c r="W31952" s="276"/>
    </row>
    <row r="31953" spans="19:23">
      <c r="S31953" s="275"/>
      <c r="T31953" s="274"/>
      <c r="W31953" s="276"/>
    </row>
    <row r="31954" spans="19:23">
      <c r="S31954" s="275"/>
      <c r="T31954" s="274"/>
      <c r="W31954" s="276"/>
    </row>
    <row r="31955" spans="19:23">
      <c r="S31955" s="275"/>
      <c r="T31955" s="274"/>
      <c r="W31955" s="276"/>
    </row>
    <row r="31956" spans="19:23">
      <c r="S31956" s="275"/>
      <c r="T31956" s="274"/>
      <c r="W31956" s="276"/>
    </row>
    <row r="31957" spans="19:23">
      <c r="S31957" s="275"/>
      <c r="T31957" s="274"/>
      <c r="W31957" s="276"/>
    </row>
    <row r="31958" spans="19:23">
      <c r="S31958" s="275"/>
      <c r="T31958" s="274"/>
      <c r="W31958" s="276"/>
    </row>
    <row r="31959" spans="19:23">
      <c r="S31959" s="275"/>
      <c r="T31959" s="274"/>
      <c r="W31959" s="276"/>
    </row>
    <row r="31960" spans="19:23">
      <c r="S31960" s="275"/>
      <c r="T31960" s="274"/>
      <c r="W31960" s="276"/>
    </row>
    <row r="31961" spans="19:23">
      <c r="S31961" s="275"/>
      <c r="T31961" s="274"/>
      <c r="W31961" s="276"/>
    </row>
    <row r="31962" spans="19:23">
      <c r="S31962" s="275"/>
      <c r="T31962" s="274"/>
      <c r="W31962" s="276"/>
    </row>
    <row r="31963" spans="19:23">
      <c r="S31963" s="275"/>
      <c r="T31963" s="274"/>
      <c r="W31963" s="276"/>
    </row>
    <row r="31964" spans="19:23">
      <c r="S31964" s="275"/>
      <c r="T31964" s="274"/>
      <c r="W31964" s="276"/>
    </row>
    <row r="31965" spans="19:23">
      <c r="S31965" s="275"/>
      <c r="T31965" s="274"/>
      <c r="W31965" s="276"/>
    </row>
    <row r="31966" spans="19:23">
      <c r="S31966" s="275"/>
      <c r="T31966" s="274"/>
      <c r="W31966" s="276"/>
    </row>
    <row r="31967" spans="19:23">
      <c r="S31967" s="275"/>
      <c r="T31967" s="274"/>
      <c r="W31967" s="276"/>
    </row>
    <row r="31968" spans="19:23">
      <c r="S31968" s="275"/>
      <c r="T31968" s="274"/>
      <c r="W31968" s="276"/>
    </row>
    <row r="31969" spans="19:23">
      <c r="S31969" s="275"/>
      <c r="T31969" s="274"/>
      <c r="W31969" s="276"/>
    </row>
    <row r="31970" spans="19:23">
      <c r="S31970" s="275"/>
      <c r="T31970" s="274"/>
      <c r="W31970" s="276"/>
    </row>
    <row r="31971" spans="19:23">
      <c r="S31971" s="275"/>
      <c r="T31971" s="274"/>
      <c r="W31971" s="276"/>
    </row>
    <row r="31972" spans="19:23">
      <c r="S31972" s="275"/>
      <c r="T31972" s="274"/>
      <c r="W31972" s="276"/>
    </row>
    <row r="31973" spans="19:23">
      <c r="S31973" s="275"/>
      <c r="T31973" s="274"/>
      <c r="W31973" s="276"/>
    </row>
    <row r="31974" spans="19:23">
      <c r="S31974" s="275"/>
      <c r="T31974" s="274"/>
      <c r="W31974" s="276"/>
    </row>
    <row r="31975" spans="19:23">
      <c r="S31975" s="275"/>
      <c r="T31975" s="274"/>
      <c r="W31975" s="276"/>
    </row>
    <row r="31976" spans="19:23">
      <c r="S31976" s="275"/>
      <c r="T31976" s="274"/>
      <c r="W31976" s="276"/>
    </row>
    <row r="31977" spans="19:23">
      <c r="S31977" s="275"/>
      <c r="T31977" s="274"/>
      <c r="W31977" s="276"/>
    </row>
    <row r="31978" spans="19:23">
      <c r="S31978" s="275"/>
      <c r="T31978" s="274"/>
      <c r="W31978" s="276"/>
    </row>
    <row r="31979" spans="19:23">
      <c r="S31979" s="275"/>
      <c r="T31979" s="274"/>
      <c r="W31979" s="276"/>
    </row>
    <row r="31980" spans="19:23">
      <c r="S31980" s="275"/>
      <c r="T31980" s="274"/>
      <c r="W31980" s="276"/>
    </row>
    <row r="31981" spans="19:23">
      <c r="S31981" s="275"/>
      <c r="T31981" s="274"/>
      <c r="W31981" s="276"/>
    </row>
    <row r="31982" spans="19:23">
      <c r="S31982" s="275"/>
      <c r="T31982" s="274"/>
      <c r="W31982" s="276"/>
    </row>
    <row r="31983" spans="19:23">
      <c r="S31983" s="275"/>
      <c r="T31983" s="274"/>
      <c r="W31983" s="276"/>
    </row>
    <row r="31984" spans="19:23">
      <c r="S31984" s="275"/>
      <c r="T31984" s="274"/>
      <c r="W31984" s="276"/>
    </row>
    <row r="31985" spans="19:23">
      <c r="S31985" s="275"/>
      <c r="T31985" s="274"/>
      <c r="W31985" s="276"/>
    </row>
    <row r="31986" spans="19:23">
      <c r="S31986" s="275"/>
      <c r="T31986" s="274"/>
      <c r="W31986" s="276"/>
    </row>
    <row r="31987" spans="19:23">
      <c r="S31987" s="275"/>
      <c r="T31987" s="274"/>
      <c r="W31987" s="276"/>
    </row>
    <row r="31988" spans="19:23">
      <c r="S31988" s="275"/>
      <c r="T31988" s="274"/>
      <c r="W31988" s="276"/>
    </row>
    <row r="31989" spans="19:23">
      <c r="S31989" s="275"/>
      <c r="T31989" s="274"/>
      <c r="W31989" s="276"/>
    </row>
    <row r="31990" spans="19:23">
      <c r="S31990" s="275"/>
      <c r="T31990" s="274"/>
      <c r="W31990" s="276"/>
    </row>
    <row r="31991" spans="19:23">
      <c r="S31991" s="275"/>
      <c r="T31991" s="274"/>
      <c r="W31991" s="276"/>
    </row>
    <row r="31992" spans="19:23">
      <c r="S31992" s="275"/>
      <c r="T31992" s="274"/>
      <c r="W31992" s="276"/>
    </row>
    <row r="31993" spans="19:23">
      <c r="S31993" s="275"/>
      <c r="T31993" s="274"/>
      <c r="W31993" s="276"/>
    </row>
    <row r="31994" spans="19:23">
      <c r="S31994" s="275"/>
      <c r="T31994" s="274"/>
      <c r="W31994" s="276"/>
    </row>
    <row r="31995" spans="19:23">
      <c r="S31995" s="275"/>
      <c r="T31995" s="274"/>
      <c r="W31995" s="276"/>
    </row>
    <row r="31996" spans="19:23">
      <c r="S31996" s="275"/>
      <c r="T31996" s="274"/>
      <c r="W31996" s="276"/>
    </row>
    <row r="31997" spans="19:23">
      <c r="S31997" s="275"/>
      <c r="T31997" s="274"/>
      <c r="W31997" s="276"/>
    </row>
    <row r="31998" spans="19:23">
      <c r="S31998" s="275"/>
      <c r="T31998" s="274"/>
      <c r="W31998" s="276"/>
    </row>
    <row r="31999" spans="19:23">
      <c r="S31999" s="275"/>
      <c r="T31999" s="274"/>
      <c r="W31999" s="276"/>
    </row>
    <row r="32000" spans="19:23">
      <c r="S32000" s="275"/>
      <c r="T32000" s="274"/>
      <c r="W32000" s="276"/>
    </row>
    <row r="32001" spans="19:23">
      <c r="S32001" s="275"/>
      <c r="T32001" s="274"/>
      <c r="W32001" s="276"/>
    </row>
    <row r="32002" spans="19:23">
      <c r="S32002" s="275"/>
      <c r="T32002" s="274"/>
      <c r="W32002" s="276"/>
    </row>
    <row r="32003" spans="19:23">
      <c r="S32003" s="275"/>
      <c r="T32003" s="274"/>
      <c r="W32003" s="276"/>
    </row>
    <row r="32004" spans="19:23">
      <c r="S32004" s="275"/>
      <c r="T32004" s="274"/>
      <c r="W32004" s="276"/>
    </row>
    <row r="32005" spans="19:23">
      <c r="S32005" s="275"/>
      <c r="T32005" s="274"/>
      <c r="W32005" s="276"/>
    </row>
    <row r="32006" spans="19:23">
      <c r="S32006" s="275"/>
      <c r="T32006" s="274"/>
      <c r="W32006" s="276"/>
    </row>
    <row r="32007" spans="19:23">
      <c r="S32007" s="275"/>
      <c r="T32007" s="274"/>
      <c r="W32007" s="276"/>
    </row>
    <row r="32008" spans="19:23">
      <c r="S32008" s="275"/>
      <c r="T32008" s="274"/>
      <c r="W32008" s="276"/>
    </row>
    <row r="32009" spans="19:23">
      <c r="S32009" s="275"/>
      <c r="T32009" s="274"/>
      <c r="W32009" s="276"/>
    </row>
    <row r="32010" spans="19:23">
      <c r="S32010" s="275"/>
      <c r="T32010" s="274"/>
      <c r="W32010" s="276"/>
    </row>
    <row r="32011" spans="19:23">
      <c r="S32011" s="275"/>
      <c r="T32011" s="274"/>
      <c r="W32011" s="276"/>
    </row>
    <row r="32012" spans="19:23">
      <c r="S32012" s="275"/>
      <c r="T32012" s="274"/>
      <c r="W32012" s="276"/>
    </row>
    <row r="32013" spans="19:23">
      <c r="S32013" s="275"/>
      <c r="T32013" s="274"/>
      <c r="W32013" s="276"/>
    </row>
    <row r="32014" spans="19:23">
      <c r="S32014" s="275"/>
      <c r="T32014" s="274"/>
      <c r="W32014" s="276"/>
    </row>
    <row r="32015" spans="19:23">
      <c r="S32015" s="275"/>
      <c r="T32015" s="274"/>
      <c r="W32015" s="276"/>
    </row>
    <row r="32016" spans="19:23">
      <c r="S32016" s="275"/>
      <c r="T32016" s="274"/>
      <c r="W32016" s="276"/>
    </row>
    <row r="32017" spans="19:23">
      <c r="S32017" s="275"/>
      <c r="T32017" s="274"/>
      <c r="W32017" s="276"/>
    </row>
    <row r="32018" spans="19:23">
      <c r="S32018" s="275"/>
      <c r="T32018" s="274"/>
      <c r="W32018" s="276"/>
    </row>
    <row r="32019" spans="19:23">
      <c r="S32019" s="275"/>
      <c r="T32019" s="274"/>
      <c r="W32019" s="276"/>
    </row>
    <row r="32020" spans="19:23">
      <c r="S32020" s="275"/>
      <c r="T32020" s="274"/>
      <c r="W32020" s="276"/>
    </row>
    <row r="32021" spans="19:23">
      <c r="S32021" s="275"/>
      <c r="T32021" s="274"/>
      <c r="W32021" s="276"/>
    </row>
    <row r="32022" spans="19:23">
      <c r="S32022" s="275"/>
      <c r="T32022" s="274"/>
      <c r="W32022" s="276"/>
    </row>
    <row r="32023" spans="19:23">
      <c r="S32023" s="275"/>
      <c r="T32023" s="274"/>
      <c r="W32023" s="276"/>
    </row>
    <row r="32024" spans="19:23">
      <c r="S32024" s="275"/>
      <c r="T32024" s="274"/>
      <c r="W32024" s="276"/>
    </row>
    <row r="32025" spans="19:23">
      <c r="S32025" s="275"/>
      <c r="T32025" s="274"/>
      <c r="W32025" s="276"/>
    </row>
    <row r="32026" spans="19:23">
      <c r="S32026" s="275"/>
      <c r="T32026" s="274"/>
      <c r="W32026" s="276"/>
    </row>
    <row r="32027" spans="19:23">
      <c r="S32027" s="275"/>
      <c r="T32027" s="274"/>
      <c r="W32027" s="276"/>
    </row>
    <row r="32028" spans="19:23">
      <c r="S32028" s="275"/>
      <c r="T32028" s="274"/>
      <c r="W32028" s="276"/>
    </row>
    <row r="32029" spans="19:23">
      <c r="S32029" s="275"/>
      <c r="T32029" s="274"/>
      <c r="W32029" s="276"/>
    </row>
    <row r="32030" spans="19:23">
      <c r="S32030" s="275"/>
      <c r="T32030" s="274"/>
      <c r="W32030" s="276"/>
    </row>
    <row r="32031" spans="19:23">
      <c r="S32031" s="275"/>
      <c r="T32031" s="274"/>
      <c r="W32031" s="276"/>
    </row>
    <row r="32032" spans="19:23">
      <c r="S32032" s="275"/>
      <c r="T32032" s="274"/>
      <c r="W32032" s="276"/>
    </row>
    <row r="32033" spans="19:23">
      <c r="S32033" s="275"/>
      <c r="T32033" s="274"/>
      <c r="W32033" s="276"/>
    </row>
    <row r="32034" spans="19:23">
      <c r="S32034" s="275"/>
      <c r="T32034" s="274"/>
      <c r="W32034" s="276"/>
    </row>
    <row r="32035" spans="19:23">
      <c r="S32035" s="275"/>
      <c r="T32035" s="274"/>
      <c r="W32035" s="276"/>
    </row>
    <row r="32036" spans="19:23">
      <c r="S32036" s="275"/>
      <c r="T32036" s="274"/>
      <c r="W32036" s="276"/>
    </row>
    <row r="32037" spans="19:23">
      <c r="S32037" s="275"/>
      <c r="T32037" s="274"/>
      <c r="W32037" s="276"/>
    </row>
    <row r="32038" spans="19:23">
      <c r="S32038" s="275"/>
      <c r="T32038" s="274"/>
      <c r="W32038" s="276"/>
    </row>
    <row r="32039" spans="19:23">
      <c r="S32039" s="275"/>
      <c r="T32039" s="274"/>
      <c r="W32039" s="276"/>
    </row>
    <row r="32040" spans="19:23">
      <c r="S32040" s="275"/>
      <c r="T32040" s="274"/>
      <c r="W32040" s="276"/>
    </row>
    <row r="32041" spans="19:23">
      <c r="S32041" s="275"/>
      <c r="T32041" s="274"/>
      <c r="W32041" s="276"/>
    </row>
    <row r="32042" spans="19:23">
      <c r="S32042" s="275"/>
      <c r="T32042" s="274"/>
      <c r="W32042" s="276"/>
    </row>
    <row r="32043" spans="19:23">
      <c r="S32043" s="275"/>
      <c r="T32043" s="274"/>
      <c r="W32043" s="276"/>
    </row>
    <row r="32044" spans="19:23">
      <c r="S32044" s="275"/>
      <c r="T32044" s="274"/>
      <c r="W32044" s="276"/>
    </row>
    <row r="32045" spans="19:23">
      <c r="S32045" s="275"/>
      <c r="T32045" s="274"/>
      <c r="W32045" s="276"/>
    </row>
    <row r="32046" spans="19:23">
      <c r="S32046" s="275"/>
      <c r="T32046" s="274"/>
      <c r="W32046" s="276"/>
    </row>
    <row r="32047" spans="19:23">
      <c r="S32047" s="275"/>
      <c r="T32047" s="274"/>
      <c r="W32047" s="276"/>
    </row>
    <row r="32048" spans="19:23">
      <c r="S32048" s="275"/>
      <c r="T32048" s="274"/>
      <c r="W32048" s="276"/>
    </row>
    <row r="32049" spans="19:23">
      <c r="S32049" s="275"/>
      <c r="T32049" s="274"/>
      <c r="W32049" s="276"/>
    </row>
    <row r="32050" spans="19:23">
      <c r="S32050" s="275"/>
      <c r="T32050" s="274"/>
      <c r="W32050" s="276"/>
    </row>
    <row r="32051" spans="19:23">
      <c r="S32051" s="275"/>
      <c r="T32051" s="274"/>
      <c r="W32051" s="276"/>
    </row>
    <row r="32052" spans="19:23">
      <c r="S32052" s="275"/>
      <c r="T32052" s="274"/>
      <c r="W32052" s="276"/>
    </row>
    <row r="32053" spans="19:23">
      <c r="S32053" s="275"/>
      <c r="T32053" s="274"/>
      <c r="W32053" s="276"/>
    </row>
    <row r="32054" spans="19:23">
      <c r="S32054" s="275"/>
      <c r="T32054" s="274"/>
      <c r="W32054" s="276"/>
    </row>
    <row r="32055" spans="19:23">
      <c r="S32055" s="275"/>
      <c r="T32055" s="274"/>
      <c r="W32055" s="276"/>
    </row>
    <row r="32056" spans="19:23">
      <c r="S32056" s="275"/>
      <c r="T32056" s="274"/>
      <c r="W32056" s="276"/>
    </row>
    <row r="32057" spans="19:23">
      <c r="S32057" s="275"/>
      <c r="T32057" s="274"/>
      <c r="W32057" s="276"/>
    </row>
    <row r="32058" spans="19:23">
      <c r="S32058" s="275"/>
      <c r="T32058" s="274"/>
      <c r="W32058" s="276"/>
    </row>
    <row r="32059" spans="19:23">
      <c r="S32059" s="275"/>
      <c r="T32059" s="274"/>
      <c r="W32059" s="276"/>
    </row>
    <row r="32060" spans="19:23">
      <c r="S32060" s="275"/>
      <c r="T32060" s="274"/>
      <c r="W32060" s="276"/>
    </row>
    <row r="32061" spans="19:23">
      <c r="S32061" s="275"/>
      <c r="T32061" s="274"/>
      <c r="W32061" s="276"/>
    </row>
    <row r="32062" spans="19:23">
      <c r="S32062" s="275"/>
      <c r="T32062" s="274"/>
      <c r="W32062" s="276"/>
    </row>
    <row r="32063" spans="19:23">
      <c r="S32063" s="275"/>
      <c r="T32063" s="274"/>
      <c r="W32063" s="276"/>
    </row>
    <row r="32064" spans="19:23">
      <c r="S32064" s="275"/>
      <c r="T32064" s="274"/>
      <c r="W32064" s="276"/>
    </row>
    <row r="32065" spans="19:23">
      <c r="S32065" s="275"/>
      <c r="T32065" s="274"/>
      <c r="W32065" s="276"/>
    </row>
    <row r="32066" spans="19:23">
      <c r="S32066" s="275"/>
      <c r="T32066" s="274"/>
      <c r="W32066" s="276"/>
    </row>
    <row r="32067" spans="19:23">
      <c r="S32067" s="275"/>
      <c r="T32067" s="274"/>
      <c r="W32067" s="276"/>
    </row>
    <row r="32068" spans="19:23">
      <c r="S32068" s="275"/>
      <c r="T32068" s="274"/>
      <c r="W32068" s="276"/>
    </row>
    <row r="32069" spans="19:23">
      <c r="S32069" s="275"/>
      <c r="T32069" s="274"/>
      <c r="W32069" s="276"/>
    </row>
    <row r="32070" spans="19:23">
      <c r="S32070" s="275"/>
      <c r="T32070" s="274"/>
      <c r="W32070" s="276"/>
    </row>
    <row r="32071" spans="19:23">
      <c r="S32071" s="275"/>
      <c r="T32071" s="274"/>
      <c r="W32071" s="276"/>
    </row>
    <row r="32072" spans="19:23">
      <c r="S32072" s="275"/>
      <c r="T32072" s="274"/>
      <c r="W32072" s="276"/>
    </row>
    <row r="32073" spans="19:23">
      <c r="S32073" s="275"/>
      <c r="T32073" s="274"/>
      <c r="W32073" s="276"/>
    </row>
    <row r="32074" spans="19:23">
      <c r="S32074" s="275"/>
      <c r="T32074" s="274"/>
      <c r="W32074" s="276"/>
    </row>
    <row r="32075" spans="19:23">
      <c r="S32075" s="275"/>
      <c r="T32075" s="274"/>
      <c r="W32075" s="276"/>
    </row>
    <row r="32076" spans="19:23">
      <c r="S32076" s="275"/>
      <c r="T32076" s="274"/>
      <c r="W32076" s="276"/>
    </row>
    <row r="32077" spans="19:23">
      <c r="S32077" s="275"/>
      <c r="T32077" s="274"/>
      <c r="W32077" s="276"/>
    </row>
    <row r="32078" spans="19:23">
      <c r="S32078" s="275"/>
      <c r="T32078" s="274"/>
      <c r="W32078" s="276"/>
    </row>
    <row r="32079" spans="19:23">
      <c r="S32079" s="275"/>
      <c r="T32079" s="274"/>
      <c r="W32079" s="276"/>
    </row>
    <row r="32080" spans="19:23">
      <c r="S32080" s="275"/>
      <c r="T32080" s="274"/>
      <c r="W32080" s="276"/>
    </row>
    <row r="32081" spans="19:23">
      <c r="S32081" s="275"/>
      <c r="T32081" s="274"/>
      <c r="W32081" s="276"/>
    </row>
    <row r="32082" spans="19:23">
      <c r="S32082" s="275"/>
      <c r="T32082" s="274"/>
      <c r="W32082" s="276"/>
    </row>
    <row r="32083" spans="19:23">
      <c r="S32083" s="275"/>
      <c r="T32083" s="274"/>
      <c r="W32083" s="276"/>
    </row>
    <row r="32084" spans="19:23">
      <c r="S32084" s="275"/>
      <c r="T32084" s="274"/>
      <c r="W32084" s="276"/>
    </row>
    <row r="32085" spans="19:23">
      <c r="S32085" s="275"/>
      <c r="T32085" s="274"/>
      <c r="W32085" s="276"/>
    </row>
    <row r="32086" spans="19:23">
      <c r="S32086" s="275"/>
      <c r="T32086" s="274"/>
      <c r="W32086" s="276"/>
    </row>
    <row r="32087" spans="19:23">
      <c r="S32087" s="275"/>
      <c r="T32087" s="274"/>
      <c r="W32087" s="276"/>
    </row>
    <row r="32088" spans="19:23">
      <c r="S32088" s="275"/>
      <c r="T32088" s="274"/>
      <c r="W32088" s="276"/>
    </row>
    <row r="32089" spans="19:23">
      <c r="S32089" s="275"/>
      <c r="T32089" s="274"/>
      <c r="W32089" s="276"/>
    </row>
    <row r="32090" spans="19:23">
      <c r="S32090" s="275"/>
      <c r="T32090" s="274"/>
      <c r="W32090" s="276"/>
    </row>
    <row r="32091" spans="19:23">
      <c r="S32091" s="275"/>
      <c r="T32091" s="274"/>
      <c r="W32091" s="276"/>
    </row>
    <row r="32092" spans="19:23">
      <c r="S32092" s="275"/>
      <c r="T32092" s="274"/>
      <c r="W32092" s="276"/>
    </row>
    <row r="32093" spans="19:23">
      <c r="S32093" s="275"/>
      <c r="T32093" s="274"/>
      <c r="W32093" s="276"/>
    </row>
    <row r="32094" spans="19:23">
      <c r="S32094" s="275"/>
      <c r="T32094" s="274"/>
      <c r="W32094" s="276"/>
    </row>
    <row r="32095" spans="19:23">
      <c r="S32095" s="275"/>
      <c r="T32095" s="274"/>
      <c r="W32095" s="276"/>
    </row>
    <row r="32096" spans="19:23">
      <c r="S32096" s="275"/>
      <c r="T32096" s="274"/>
      <c r="W32096" s="276"/>
    </row>
    <row r="32097" spans="19:23">
      <c r="S32097" s="275"/>
      <c r="T32097" s="274"/>
      <c r="W32097" s="276"/>
    </row>
    <row r="32098" spans="19:23">
      <c r="S32098" s="275"/>
      <c r="T32098" s="274"/>
      <c r="W32098" s="276"/>
    </row>
    <row r="32099" spans="19:23">
      <c r="S32099" s="275"/>
      <c r="T32099" s="274"/>
      <c r="W32099" s="276"/>
    </row>
    <row r="32100" spans="19:23">
      <c r="S32100" s="275"/>
      <c r="T32100" s="274"/>
      <c r="W32100" s="276"/>
    </row>
    <row r="32101" spans="19:23">
      <c r="S32101" s="275"/>
      <c r="T32101" s="274"/>
      <c r="W32101" s="276"/>
    </row>
    <row r="32102" spans="19:23">
      <c r="S32102" s="275"/>
      <c r="T32102" s="274"/>
      <c r="W32102" s="276"/>
    </row>
    <row r="32103" spans="19:23">
      <c r="S32103" s="275"/>
      <c r="T32103" s="274"/>
      <c r="W32103" s="276"/>
    </row>
    <row r="32104" spans="19:23">
      <c r="S32104" s="275"/>
      <c r="T32104" s="274"/>
      <c r="W32104" s="276"/>
    </row>
    <row r="32105" spans="19:23">
      <c r="S32105" s="275"/>
      <c r="T32105" s="274"/>
      <c r="W32105" s="276"/>
    </row>
    <row r="32106" spans="19:23">
      <c r="S32106" s="275"/>
      <c r="T32106" s="274"/>
      <c r="W32106" s="276"/>
    </row>
    <row r="32107" spans="19:23">
      <c r="S32107" s="275"/>
      <c r="T32107" s="274"/>
      <c r="W32107" s="276"/>
    </row>
    <row r="32108" spans="19:23">
      <c r="S32108" s="275"/>
      <c r="T32108" s="274"/>
      <c r="W32108" s="276"/>
    </row>
    <row r="32109" spans="19:23">
      <c r="S32109" s="275"/>
      <c r="T32109" s="274"/>
      <c r="W32109" s="276"/>
    </row>
    <row r="32110" spans="19:23">
      <c r="S32110" s="275"/>
      <c r="T32110" s="274"/>
      <c r="W32110" s="276"/>
    </row>
    <row r="32111" spans="19:23">
      <c r="S32111" s="275"/>
      <c r="T32111" s="274"/>
      <c r="W32111" s="276"/>
    </row>
    <row r="32112" spans="19:23">
      <c r="S32112" s="275"/>
      <c r="T32112" s="274"/>
      <c r="W32112" s="276"/>
    </row>
    <row r="32113" spans="19:23">
      <c r="S32113" s="275"/>
      <c r="T32113" s="274"/>
      <c r="W32113" s="276"/>
    </row>
    <row r="32114" spans="19:23">
      <c r="S32114" s="275"/>
      <c r="T32114" s="274"/>
      <c r="W32114" s="276"/>
    </row>
    <row r="32115" spans="19:23">
      <c r="S32115" s="275"/>
      <c r="T32115" s="274"/>
      <c r="W32115" s="276"/>
    </row>
    <row r="32116" spans="19:23">
      <c r="S32116" s="275"/>
      <c r="T32116" s="274"/>
      <c r="W32116" s="276"/>
    </row>
    <row r="32117" spans="19:23">
      <c r="S32117" s="275"/>
      <c r="T32117" s="274"/>
      <c r="W32117" s="276"/>
    </row>
    <row r="32118" spans="19:23">
      <c r="S32118" s="275"/>
      <c r="T32118" s="274"/>
      <c r="W32118" s="276"/>
    </row>
    <row r="32119" spans="19:23">
      <c r="S32119" s="275"/>
      <c r="T32119" s="274"/>
      <c r="W32119" s="276"/>
    </row>
    <row r="32120" spans="19:23">
      <c r="S32120" s="275"/>
      <c r="T32120" s="274"/>
      <c r="W32120" s="276"/>
    </row>
    <row r="32121" spans="19:23">
      <c r="S32121" s="275"/>
      <c r="T32121" s="274"/>
      <c r="W32121" s="276"/>
    </row>
    <row r="32122" spans="19:23">
      <c r="S32122" s="275"/>
      <c r="T32122" s="274"/>
      <c r="W32122" s="276"/>
    </row>
    <row r="32123" spans="19:23">
      <c r="S32123" s="275"/>
      <c r="T32123" s="274"/>
      <c r="W32123" s="276"/>
    </row>
    <row r="32124" spans="19:23">
      <c r="S32124" s="275"/>
      <c r="T32124" s="274"/>
      <c r="W32124" s="276"/>
    </row>
    <row r="32125" spans="19:23">
      <c r="S32125" s="275"/>
      <c r="T32125" s="274"/>
      <c r="W32125" s="276"/>
    </row>
    <row r="32126" spans="19:23">
      <c r="S32126" s="275"/>
      <c r="T32126" s="274"/>
      <c r="W32126" s="276"/>
    </row>
    <row r="32127" spans="19:23">
      <c r="S32127" s="275"/>
      <c r="T32127" s="274"/>
      <c r="W32127" s="276"/>
    </row>
    <row r="32128" spans="19:23">
      <c r="S32128" s="275"/>
      <c r="T32128" s="274"/>
      <c r="W32128" s="276"/>
    </row>
    <row r="32129" spans="19:23">
      <c r="S32129" s="275"/>
      <c r="T32129" s="274"/>
      <c r="W32129" s="276"/>
    </row>
    <row r="32130" spans="19:23">
      <c r="S32130" s="275"/>
      <c r="T32130" s="274"/>
      <c r="W32130" s="276"/>
    </row>
    <row r="32131" spans="19:23">
      <c r="S32131" s="275"/>
      <c r="T32131" s="274"/>
      <c r="W32131" s="276"/>
    </row>
    <row r="32132" spans="19:23">
      <c r="S32132" s="275"/>
      <c r="T32132" s="274"/>
      <c r="W32132" s="276"/>
    </row>
    <row r="32133" spans="19:23">
      <c r="S32133" s="275"/>
      <c r="T32133" s="274"/>
      <c r="W32133" s="276"/>
    </row>
    <row r="32134" spans="19:23">
      <c r="S32134" s="275"/>
      <c r="T32134" s="274"/>
      <c r="W32134" s="276"/>
    </row>
    <row r="32135" spans="19:23">
      <c r="S32135" s="275"/>
      <c r="T32135" s="274"/>
      <c r="W32135" s="276"/>
    </row>
    <row r="32136" spans="19:23">
      <c r="S32136" s="275"/>
      <c r="T32136" s="274"/>
      <c r="W32136" s="276"/>
    </row>
    <row r="32137" spans="19:23">
      <c r="S32137" s="275"/>
      <c r="T32137" s="274"/>
      <c r="W32137" s="276"/>
    </row>
    <row r="32138" spans="19:23">
      <c r="S32138" s="275"/>
      <c r="T32138" s="274"/>
      <c r="W32138" s="276"/>
    </row>
    <row r="32139" spans="19:23">
      <c r="S32139" s="275"/>
      <c r="T32139" s="274"/>
      <c r="W32139" s="276"/>
    </row>
    <row r="32140" spans="19:23">
      <c r="S32140" s="275"/>
      <c r="T32140" s="274"/>
      <c r="W32140" s="276"/>
    </row>
    <row r="32141" spans="19:23">
      <c r="S32141" s="275"/>
      <c r="T32141" s="274"/>
      <c r="W32141" s="276"/>
    </row>
    <row r="32142" spans="19:23">
      <c r="S32142" s="275"/>
      <c r="T32142" s="274"/>
      <c r="W32142" s="276"/>
    </row>
    <row r="32143" spans="19:23">
      <c r="S32143" s="275"/>
      <c r="T32143" s="274"/>
      <c r="W32143" s="276"/>
    </row>
    <row r="32144" spans="19:23">
      <c r="S32144" s="275"/>
      <c r="T32144" s="274"/>
      <c r="W32144" s="276"/>
    </row>
    <row r="32145" spans="19:23">
      <c r="S32145" s="275"/>
      <c r="T32145" s="274"/>
      <c r="W32145" s="276"/>
    </row>
    <row r="32146" spans="19:23">
      <c r="S32146" s="275"/>
      <c r="T32146" s="274"/>
      <c r="W32146" s="276"/>
    </row>
    <row r="32147" spans="19:23">
      <c r="S32147" s="275"/>
      <c r="T32147" s="274"/>
      <c r="W32147" s="276"/>
    </row>
    <row r="32148" spans="19:23">
      <c r="S32148" s="275"/>
      <c r="T32148" s="274"/>
      <c r="W32148" s="276"/>
    </row>
    <row r="32149" spans="19:23">
      <c r="S32149" s="275"/>
      <c r="T32149" s="274"/>
      <c r="W32149" s="276"/>
    </row>
    <row r="32150" spans="19:23">
      <c r="S32150" s="275"/>
      <c r="T32150" s="274"/>
      <c r="W32150" s="276"/>
    </row>
    <row r="32151" spans="19:23">
      <c r="S32151" s="275"/>
      <c r="T32151" s="274"/>
      <c r="W32151" s="276"/>
    </row>
    <row r="32152" spans="19:23">
      <c r="S32152" s="275"/>
      <c r="T32152" s="274"/>
      <c r="W32152" s="276"/>
    </row>
    <row r="32153" spans="19:23">
      <c r="S32153" s="275"/>
      <c r="T32153" s="274"/>
      <c r="W32153" s="276"/>
    </row>
    <row r="32154" spans="19:23">
      <c r="S32154" s="275"/>
      <c r="T32154" s="274"/>
      <c r="W32154" s="276"/>
    </row>
    <row r="32155" spans="19:23">
      <c r="S32155" s="275"/>
      <c r="T32155" s="274"/>
      <c r="W32155" s="276"/>
    </row>
    <row r="32156" spans="19:23">
      <c r="S32156" s="275"/>
      <c r="T32156" s="274"/>
      <c r="W32156" s="276"/>
    </row>
    <row r="32157" spans="19:23">
      <c r="S32157" s="275"/>
      <c r="T32157" s="274"/>
      <c r="W32157" s="276"/>
    </row>
    <row r="32158" spans="19:23">
      <c r="S32158" s="275"/>
      <c r="T32158" s="274"/>
      <c r="W32158" s="276"/>
    </row>
    <row r="32159" spans="19:23">
      <c r="S32159" s="275"/>
      <c r="T32159" s="274"/>
      <c r="W32159" s="276"/>
    </row>
    <row r="32160" spans="19:23">
      <c r="S32160" s="275"/>
      <c r="T32160" s="274"/>
      <c r="W32160" s="276"/>
    </row>
    <row r="32161" spans="19:23">
      <c r="S32161" s="275"/>
      <c r="T32161" s="274"/>
      <c r="W32161" s="276"/>
    </row>
    <row r="32162" spans="19:23">
      <c r="S32162" s="275"/>
      <c r="T32162" s="274"/>
      <c r="W32162" s="276"/>
    </row>
    <row r="32163" spans="19:23">
      <c r="S32163" s="275"/>
      <c r="T32163" s="274"/>
      <c r="W32163" s="276"/>
    </row>
    <row r="32164" spans="19:23">
      <c r="S32164" s="275"/>
      <c r="T32164" s="274"/>
      <c r="W32164" s="276"/>
    </row>
    <row r="32165" spans="19:23">
      <c r="S32165" s="275"/>
      <c r="T32165" s="274"/>
      <c r="W32165" s="276"/>
    </row>
    <row r="32166" spans="19:23">
      <c r="S32166" s="275"/>
      <c r="T32166" s="274"/>
      <c r="W32166" s="276"/>
    </row>
    <row r="32167" spans="19:23">
      <c r="S32167" s="275"/>
      <c r="T32167" s="274"/>
      <c r="W32167" s="276"/>
    </row>
    <row r="32168" spans="19:23">
      <c r="S32168" s="275"/>
      <c r="T32168" s="274"/>
      <c r="W32168" s="276"/>
    </row>
    <row r="32169" spans="19:23">
      <c r="S32169" s="275"/>
      <c r="T32169" s="274"/>
      <c r="W32169" s="276"/>
    </row>
    <row r="32170" spans="19:23">
      <c r="S32170" s="275"/>
      <c r="T32170" s="274"/>
      <c r="W32170" s="276"/>
    </row>
    <row r="32171" spans="19:23">
      <c r="S32171" s="275"/>
      <c r="T32171" s="274"/>
      <c r="W32171" s="276"/>
    </row>
    <row r="32172" spans="19:23">
      <c r="S32172" s="275"/>
      <c r="T32172" s="274"/>
      <c r="W32172" s="276"/>
    </row>
    <row r="32173" spans="19:23">
      <c r="S32173" s="275"/>
      <c r="T32173" s="274"/>
      <c r="W32173" s="276"/>
    </row>
    <row r="32174" spans="19:23">
      <c r="S32174" s="275"/>
      <c r="T32174" s="274"/>
      <c r="W32174" s="276"/>
    </row>
    <row r="32175" spans="19:23">
      <c r="S32175" s="275"/>
      <c r="T32175" s="274"/>
      <c r="W32175" s="276"/>
    </row>
    <row r="32176" spans="19:23">
      <c r="S32176" s="275"/>
      <c r="T32176" s="274"/>
      <c r="W32176" s="276"/>
    </row>
    <row r="32177" spans="19:23">
      <c r="S32177" s="275"/>
      <c r="T32177" s="274"/>
      <c r="W32177" s="276"/>
    </row>
    <row r="32178" spans="19:23">
      <c r="S32178" s="275"/>
      <c r="T32178" s="274"/>
      <c r="W32178" s="276"/>
    </row>
    <row r="32179" spans="19:23">
      <c r="S32179" s="275"/>
      <c r="T32179" s="274"/>
      <c r="W32179" s="276"/>
    </row>
    <row r="32180" spans="19:23">
      <c r="S32180" s="275"/>
      <c r="T32180" s="274"/>
      <c r="W32180" s="276"/>
    </row>
    <row r="32181" spans="19:23">
      <c r="S32181" s="275"/>
      <c r="T32181" s="274"/>
      <c r="W32181" s="276"/>
    </row>
    <row r="32182" spans="19:23">
      <c r="S32182" s="275"/>
      <c r="T32182" s="274"/>
      <c r="W32182" s="276"/>
    </row>
    <row r="32183" spans="19:23">
      <c r="S32183" s="275"/>
      <c r="T32183" s="274"/>
      <c r="W32183" s="276"/>
    </row>
    <row r="32184" spans="19:23">
      <c r="S32184" s="275"/>
      <c r="T32184" s="274"/>
      <c r="W32184" s="276"/>
    </row>
    <row r="32185" spans="19:23">
      <c r="S32185" s="275"/>
      <c r="T32185" s="274"/>
      <c r="W32185" s="276"/>
    </row>
    <row r="32186" spans="19:23">
      <c r="S32186" s="275"/>
      <c r="T32186" s="274"/>
      <c r="W32186" s="276"/>
    </row>
    <row r="32187" spans="19:23">
      <c r="S32187" s="275"/>
      <c r="T32187" s="274"/>
      <c r="W32187" s="276"/>
    </row>
    <row r="32188" spans="19:23">
      <c r="S32188" s="275"/>
      <c r="T32188" s="274"/>
      <c r="W32188" s="276"/>
    </row>
    <row r="32189" spans="19:23">
      <c r="S32189" s="275"/>
      <c r="T32189" s="274"/>
      <c r="W32189" s="276"/>
    </row>
    <row r="32190" spans="19:23">
      <c r="S32190" s="275"/>
      <c r="T32190" s="274"/>
      <c r="W32190" s="276"/>
    </row>
    <row r="32191" spans="19:23">
      <c r="S32191" s="275"/>
      <c r="T32191" s="274"/>
      <c r="W32191" s="276"/>
    </row>
    <row r="32192" spans="19:23">
      <c r="S32192" s="275"/>
      <c r="T32192" s="274"/>
      <c r="W32192" s="276"/>
    </row>
    <row r="32193" spans="19:23">
      <c r="S32193" s="275"/>
      <c r="T32193" s="274"/>
      <c r="W32193" s="276"/>
    </row>
    <row r="32194" spans="19:23">
      <c r="S32194" s="275"/>
      <c r="T32194" s="274"/>
      <c r="W32194" s="276"/>
    </row>
    <row r="32195" spans="19:23">
      <c r="S32195" s="275"/>
      <c r="T32195" s="274"/>
      <c r="W32195" s="276"/>
    </row>
    <row r="32196" spans="19:23">
      <c r="S32196" s="275"/>
      <c r="T32196" s="274"/>
      <c r="W32196" s="276"/>
    </row>
    <row r="32197" spans="19:23">
      <c r="S32197" s="275"/>
      <c r="T32197" s="274"/>
      <c r="W32197" s="276"/>
    </row>
    <row r="32198" spans="19:23">
      <c r="S32198" s="275"/>
      <c r="T32198" s="274"/>
      <c r="W32198" s="276"/>
    </row>
    <row r="32199" spans="19:23">
      <c r="S32199" s="275"/>
      <c r="T32199" s="274"/>
      <c r="W32199" s="276"/>
    </row>
    <row r="32200" spans="19:23">
      <c r="S32200" s="275"/>
      <c r="T32200" s="274"/>
      <c r="W32200" s="276"/>
    </row>
    <row r="32201" spans="19:23">
      <c r="S32201" s="275"/>
      <c r="T32201" s="274"/>
      <c r="W32201" s="276"/>
    </row>
    <row r="32202" spans="19:23">
      <c r="S32202" s="275"/>
      <c r="T32202" s="274"/>
      <c r="W32202" s="276"/>
    </row>
    <row r="32203" spans="19:23">
      <c r="S32203" s="275"/>
      <c r="T32203" s="274"/>
      <c r="W32203" s="276"/>
    </row>
    <row r="32204" spans="19:23">
      <c r="S32204" s="275"/>
      <c r="T32204" s="274"/>
      <c r="W32204" s="276"/>
    </row>
    <row r="32205" spans="19:23">
      <c r="S32205" s="275"/>
      <c r="T32205" s="274"/>
      <c r="W32205" s="276"/>
    </row>
    <row r="32206" spans="19:23">
      <c r="S32206" s="275"/>
      <c r="T32206" s="274"/>
      <c r="W32206" s="276"/>
    </row>
    <row r="32207" spans="19:23">
      <c r="S32207" s="275"/>
      <c r="T32207" s="274"/>
      <c r="W32207" s="276"/>
    </row>
    <row r="32208" spans="19:23">
      <c r="S32208" s="275"/>
      <c r="T32208" s="274"/>
      <c r="W32208" s="276"/>
    </row>
    <row r="32209" spans="19:23">
      <c r="S32209" s="275"/>
      <c r="T32209" s="274"/>
      <c r="W32209" s="276"/>
    </row>
    <row r="32210" spans="19:23">
      <c r="S32210" s="275"/>
      <c r="T32210" s="274"/>
      <c r="W32210" s="276"/>
    </row>
    <row r="32211" spans="19:23">
      <c r="S32211" s="275"/>
      <c r="T32211" s="274"/>
      <c r="W32211" s="276"/>
    </row>
    <row r="32212" spans="19:23">
      <c r="S32212" s="275"/>
      <c r="T32212" s="274"/>
      <c r="W32212" s="276"/>
    </row>
    <row r="32213" spans="19:23">
      <c r="S32213" s="275"/>
      <c r="T32213" s="274"/>
      <c r="W32213" s="276"/>
    </row>
    <row r="32214" spans="19:23">
      <c r="S32214" s="275"/>
      <c r="T32214" s="274"/>
      <c r="W32214" s="276"/>
    </row>
    <row r="32215" spans="19:23">
      <c r="S32215" s="275"/>
      <c r="T32215" s="274"/>
      <c r="W32215" s="276"/>
    </row>
    <row r="32216" spans="19:23">
      <c r="S32216" s="275"/>
      <c r="T32216" s="274"/>
      <c r="W32216" s="276"/>
    </row>
    <row r="32217" spans="19:23">
      <c r="S32217" s="275"/>
      <c r="T32217" s="274"/>
      <c r="W32217" s="276"/>
    </row>
    <row r="32218" spans="19:23">
      <c r="S32218" s="275"/>
      <c r="T32218" s="274"/>
      <c r="W32218" s="276"/>
    </row>
    <row r="32219" spans="19:23">
      <c r="S32219" s="275"/>
      <c r="T32219" s="274"/>
      <c r="W32219" s="276"/>
    </row>
    <row r="32220" spans="19:23">
      <c r="S32220" s="275"/>
      <c r="T32220" s="274"/>
      <c r="W32220" s="276"/>
    </row>
    <row r="32221" spans="19:23">
      <c r="S32221" s="275"/>
      <c r="T32221" s="274"/>
      <c r="W32221" s="276"/>
    </row>
    <row r="32222" spans="19:23">
      <c r="S32222" s="275"/>
      <c r="T32222" s="274"/>
      <c r="W32222" s="276"/>
    </row>
    <row r="32223" spans="19:23">
      <c r="S32223" s="275"/>
      <c r="T32223" s="274"/>
      <c r="W32223" s="276"/>
    </row>
    <row r="32224" spans="19:23">
      <c r="S32224" s="275"/>
      <c r="T32224" s="274"/>
      <c r="W32224" s="276"/>
    </row>
    <row r="32225" spans="19:23">
      <c r="S32225" s="275"/>
      <c r="T32225" s="274"/>
      <c r="W32225" s="276"/>
    </row>
    <row r="32226" spans="19:23">
      <c r="S32226" s="275"/>
      <c r="T32226" s="274"/>
      <c r="W32226" s="276"/>
    </row>
    <row r="32227" spans="19:23">
      <c r="S32227" s="275"/>
      <c r="T32227" s="274"/>
      <c r="W32227" s="276"/>
    </row>
    <row r="32228" spans="19:23">
      <c r="S32228" s="275"/>
      <c r="T32228" s="274"/>
      <c r="W32228" s="276"/>
    </row>
    <row r="32229" spans="19:23">
      <c r="S32229" s="275"/>
      <c r="T32229" s="274"/>
      <c r="W32229" s="276"/>
    </row>
    <row r="32230" spans="19:23">
      <c r="S32230" s="275"/>
      <c r="T32230" s="274"/>
      <c r="W32230" s="276"/>
    </row>
    <row r="32231" spans="19:23">
      <c r="S32231" s="275"/>
      <c r="T32231" s="274"/>
      <c r="W32231" s="276"/>
    </row>
    <row r="32232" spans="19:23">
      <c r="S32232" s="275"/>
      <c r="T32232" s="274"/>
      <c r="W32232" s="276"/>
    </row>
    <row r="32233" spans="19:23">
      <c r="S32233" s="275"/>
      <c r="T32233" s="274"/>
      <c r="W32233" s="276"/>
    </row>
    <row r="32234" spans="19:23">
      <c r="S32234" s="275"/>
      <c r="T32234" s="274"/>
      <c r="W32234" s="276"/>
    </row>
    <row r="32235" spans="19:23">
      <c r="S32235" s="275"/>
      <c r="T32235" s="274"/>
      <c r="W32235" s="276"/>
    </row>
    <row r="32236" spans="19:23">
      <c r="S32236" s="275"/>
      <c r="T32236" s="274"/>
      <c r="W32236" s="276"/>
    </row>
    <row r="32237" spans="19:23">
      <c r="S32237" s="275"/>
      <c r="T32237" s="274"/>
      <c r="W32237" s="276"/>
    </row>
    <row r="32238" spans="19:23">
      <c r="S32238" s="275"/>
      <c r="T32238" s="274"/>
      <c r="W32238" s="276"/>
    </row>
    <row r="32239" spans="19:23">
      <c r="S32239" s="275"/>
      <c r="T32239" s="274"/>
      <c r="W32239" s="276"/>
    </row>
    <row r="32240" spans="19:23">
      <c r="S32240" s="275"/>
      <c r="T32240" s="274"/>
      <c r="W32240" s="276"/>
    </row>
    <row r="32241" spans="19:23">
      <c r="S32241" s="275"/>
      <c r="T32241" s="274"/>
      <c r="W32241" s="276"/>
    </row>
    <row r="32242" spans="19:23">
      <c r="S32242" s="275"/>
      <c r="T32242" s="274"/>
      <c r="W32242" s="276"/>
    </row>
    <row r="32243" spans="19:23">
      <c r="S32243" s="275"/>
      <c r="T32243" s="274"/>
      <c r="W32243" s="276"/>
    </row>
    <row r="32244" spans="19:23">
      <c r="S32244" s="275"/>
      <c r="T32244" s="274"/>
      <c r="W32244" s="276"/>
    </row>
    <row r="32245" spans="19:23">
      <c r="S32245" s="275"/>
      <c r="T32245" s="274"/>
      <c r="W32245" s="276"/>
    </row>
    <row r="32246" spans="19:23">
      <c r="S32246" s="275"/>
      <c r="T32246" s="274"/>
      <c r="W32246" s="276"/>
    </row>
    <row r="32247" spans="19:23">
      <c r="S32247" s="275"/>
      <c r="T32247" s="274"/>
      <c r="W32247" s="276"/>
    </row>
    <row r="32248" spans="19:23">
      <c r="S32248" s="275"/>
      <c r="T32248" s="274"/>
      <c r="W32248" s="276"/>
    </row>
    <row r="32249" spans="19:23">
      <c r="S32249" s="275"/>
      <c r="T32249" s="274"/>
      <c r="W32249" s="276"/>
    </row>
    <row r="32250" spans="19:23">
      <c r="S32250" s="275"/>
      <c r="T32250" s="274"/>
      <c r="W32250" s="276"/>
    </row>
    <row r="32251" spans="19:23">
      <c r="S32251" s="275"/>
      <c r="T32251" s="274"/>
      <c r="W32251" s="276"/>
    </row>
    <row r="32252" spans="19:23">
      <c r="S32252" s="275"/>
      <c r="T32252" s="274"/>
      <c r="W32252" s="276"/>
    </row>
    <row r="32253" spans="19:23">
      <c r="S32253" s="275"/>
      <c r="T32253" s="274"/>
      <c r="W32253" s="276"/>
    </row>
    <row r="32254" spans="19:23">
      <c r="S32254" s="275"/>
      <c r="T32254" s="274"/>
      <c r="W32254" s="276"/>
    </row>
    <row r="32255" spans="19:23">
      <c r="S32255" s="275"/>
      <c r="T32255" s="274"/>
      <c r="W32255" s="276"/>
    </row>
    <row r="32256" spans="19:23">
      <c r="S32256" s="275"/>
      <c r="T32256" s="274"/>
      <c r="W32256" s="276"/>
    </row>
    <row r="32257" spans="19:23">
      <c r="S32257" s="275"/>
      <c r="T32257" s="274"/>
      <c r="W32257" s="276"/>
    </row>
    <row r="32258" spans="19:23">
      <c r="S32258" s="275"/>
      <c r="T32258" s="274"/>
      <c r="W32258" s="276"/>
    </row>
    <row r="32259" spans="19:23">
      <c r="S32259" s="275"/>
      <c r="T32259" s="274"/>
      <c r="W32259" s="276"/>
    </row>
    <row r="32260" spans="19:23">
      <c r="S32260" s="275"/>
      <c r="T32260" s="274"/>
      <c r="W32260" s="276"/>
    </row>
    <row r="32261" spans="19:23">
      <c r="S32261" s="275"/>
      <c r="T32261" s="274"/>
      <c r="W32261" s="276"/>
    </row>
    <row r="32262" spans="19:23">
      <c r="S32262" s="275"/>
      <c r="T32262" s="274"/>
      <c r="W32262" s="276"/>
    </row>
    <row r="32263" spans="19:23">
      <c r="S32263" s="275"/>
      <c r="T32263" s="274"/>
      <c r="W32263" s="276"/>
    </row>
    <row r="32264" spans="19:23">
      <c r="S32264" s="275"/>
      <c r="T32264" s="274"/>
      <c r="W32264" s="276"/>
    </row>
    <row r="32265" spans="19:23">
      <c r="S32265" s="275"/>
      <c r="T32265" s="274"/>
      <c r="W32265" s="276"/>
    </row>
    <row r="32266" spans="19:23">
      <c r="S32266" s="275"/>
      <c r="T32266" s="274"/>
      <c r="W32266" s="276"/>
    </row>
    <row r="32267" spans="19:23">
      <c r="S32267" s="275"/>
      <c r="T32267" s="274"/>
      <c r="W32267" s="276"/>
    </row>
    <row r="32268" spans="19:23">
      <c r="S32268" s="275"/>
      <c r="T32268" s="274"/>
      <c r="W32268" s="276"/>
    </row>
    <row r="32269" spans="19:23">
      <c r="S32269" s="275"/>
      <c r="T32269" s="274"/>
      <c r="W32269" s="276"/>
    </row>
    <row r="32270" spans="19:23">
      <c r="S32270" s="275"/>
      <c r="T32270" s="274"/>
      <c r="W32270" s="276"/>
    </row>
    <row r="32271" spans="19:23">
      <c r="S32271" s="275"/>
      <c r="T32271" s="274"/>
      <c r="W32271" s="276"/>
    </row>
    <row r="32272" spans="19:23">
      <c r="S32272" s="275"/>
      <c r="T32272" s="274"/>
      <c r="W32272" s="276"/>
    </row>
    <row r="32273" spans="19:23">
      <c r="S32273" s="275"/>
      <c r="T32273" s="274"/>
      <c r="W32273" s="276"/>
    </row>
    <row r="32274" spans="19:23">
      <c r="S32274" s="275"/>
      <c r="T32274" s="274"/>
      <c r="W32274" s="276"/>
    </row>
    <row r="32275" spans="19:23">
      <c r="S32275" s="275"/>
      <c r="T32275" s="274"/>
      <c r="W32275" s="276"/>
    </row>
    <row r="32276" spans="19:23">
      <c r="S32276" s="275"/>
      <c r="T32276" s="274"/>
      <c r="W32276" s="276"/>
    </row>
    <row r="32277" spans="19:23">
      <c r="S32277" s="275"/>
      <c r="T32277" s="274"/>
      <c r="W32277" s="276"/>
    </row>
    <row r="32278" spans="19:23">
      <c r="S32278" s="275"/>
      <c r="T32278" s="274"/>
      <c r="W32278" s="276"/>
    </row>
    <row r="32279" spans="19:23">
      <c r="S32279" s="275"/>
      <c r="T32279" s="274"/>
      <c r="W32279" s="276"/>
    </row>
    <row r="32280" spans="19:23">
      <c r="S32280" s="275"/>
      <c r="T32280" s="274"/>
      <c r="W32280" s="276"/>
    </row>
    <row r="32281" spans="19:23">
      <c r="S32281" s="275"/>
      <c r="T32281" s="274"/>
      <c r="W32281" s="276"/>
    </row>
    <row r="32282" spans="19:23">
      <c r="S32282" s="275"/>
      <c r="T32282" s="274"/>
      <c r="W32282" s="276"/>
    </row>
    <row r="32283" spans="19:23">
      <c r="S32283" s="275"/>
      <c r="T32283" s="274"/>
      <c r="W32283" s="276"/>
    </row>
    <row r="32284" spans="19:23">
      <c r="S32284" s="275"/>
      <c r="T32284" s="274"/>
      <c r="W32284" s="276"/>
    </row>
    <row r="32285" spans="19:23">
      <c r="S32285" s="275"/>
      <c r="T32285" s="274"/>
      <c r="W32285" s="276"/>
    </row>
    <row r="32286" spans="19:23">
      <c r="S32286" s="275"/>
      <c r="T32286" s="274"/>
      <c r="W32286" s="276"/>
    </row>
    <row r="32287" spans="19:23">
      <c r="S32287" s="275"/>
      <c r="T32287" s="274"/>
      <c r="W32287" s="276"/>
    </row>
    <row r="32288" spans="19:23">
      <c r="S32288" s="275"/>
      <c r="T32288" s="274"/>
      <c r="W32288" s="276"/>
    </row>
    <row r="32289" spans="19:23">
      <c r="S32289" s="275"/>
      <c r="T32289" s="274"/>
      <c r="W32289" s="276"/>
    </row>
    <row r="32290" spans="19:23">
      <c r="S32290" s="275"/>
      <c r="T32290" s="274"/>
      <c r="W32290" s="276"/>
    </row>
    <row r="32291" spans="19:23">
      <c r="S32291" s="275"/>
      <c r="T32291" s="274"/>
      <c r="W32291" s="276"/>
    </row>
    <row r="32292" spans="19:23">
      <c r="S32292" s="275"/>
      <c r="T32292" s="274"/>
      <c r="W32292" s="276"/>
    </row>
    <row r="32293" spans="19:23">
      <c r="S32293" s="275"/>
      <c r="T32293" s="274"/>
      <c r="W32293" s="276"/>
    </row>
    <row r="32294" spans="19:23">
      <c r="S32294" s="275"/>
      <c r="T32294" s="274"/>
      <c r="W32294" s="276"/>
    </row>
    <row r="32295" spans="19:23">
      <c r="S32295" s="275"/>
      <c r="T32295" s="274"/>
      <c r="W32295" s="276"/>
    </row>
    <row r="32296" spans="19:23">
      <c r="S32296" s="275"/>
      <c r="T32296" s="274"/>
      <c r="W32296" s="276"/>
    </row>
    <row r="32297" spans="19:23">
      <c r="S32297" s="275"/>
      <c r="T32297" s="274"/>
      <c r="W32297" s="276"/>
    </row>
    <row r="32298" spans="19:23">
      <c r="S32298" s="275"/>
      <c r="T32298" s="274"/>
      <c r="W32298" s="276"/>
    </row>
    <row r="32299" spans="19:23">
      <c r="S32299" s="275"/>
      <c r="T32299" s="274"/>
      <c r="W32299" s="276"/>
    </row>
    <row r="32300" spans="19:23">
      <c r="S32300" s="275"/>
      <c r="T32300" s="274"/>
      <c r="W32300" s="276"/>
    </row>
    <row r="32301" spans="19:23">
      <c r="S32301" s="275"/>
      <c r="T32301" s="274"/>
      <c r="W32301" s="276"/>
    </row>
    <row r="32302" spans="19:23">
      <c r="S32302" s="275"/>
      <c r="T32302" s="274"/>
      <c r="W32302" s="276"/>
    </row>
    <row r="32303" spans="19:23">
      <c r="S32303" s="275"/>
      <c r="T32303" s="274"/>
      <c r="W32303" s="276"/>
    </row>
    <row r="32304" spans="19:23">
      <c r="S32304" s="275"/>
      <c r="T32304" s="274"/>
      <c r="W32304" s="276"/>
    </row>
    <row r="32305" spans="19:23">
      <c r="S32305" s="275"/>
      <c r="T32305" s="274"/>
      <c r="W32305" s="276"/>
    </row>
    <row r="32306" spans="19:23">
      <c r="S32306" s="275"/>
      <c r="T32306" s="274"/>
      <c r="W32306" s="276"/>
    </row>
    <row r="32307" spans="19:23">
      <c r="S32307" s="275"/>
      <c r="T32307" s="274"/>
      <c r="W32307" s="276"/>
    </row>
    <row r="32308" spans="19:23">
      <c r="S32308" s="275"/>
      <c r="T32308" s="274"/>
      <c r="W32308" s="276"/>
    </row>
    <row r="32309" spans="19:23">
      <c r="S32309" s="275"/>
      <c r="T32309" s="274"/>
      <c r="W32309" s="276"/>
    </row>
    <row r="32310" spans="19:23">
      <c r="S32310" s="275"/>
      <c r="T32310" s="274"/>
      <c r="W32310" s="276"/>
    </row>
    <row r="32311" spans="19:23">
      <c r="S32311" s="275"/>
      <c r="T32311" s="274"/>
      <c r="W32311" s="276"/>
    </row>
    <row r="32312" spans="19:23">
      <c r="S32312" s="275"/>
      <c r="T32312" s="274"/>
      <c r="W32312" s="276"/>
    </row>
    <row r="32313" spans="19:23">
      <c r="S32313" s="275"/>
      <c r="T32313" s="274"/>
      <c r="W32313" s="276"/>
    </row>
    <row r="32314" spans="19:23">
      <c r="S32314" s="275"/>
      <c r="T32314" s="274"/>
      <c r="W32314" s="276"/>
    </row>
    <row r="32315" spans="19:23">
      <c r="S32315" s="275"/>
      <c r="T32315" s="274"/>
      <c r="W32315" s="276"/>
    </row>
    <row r="32316" spans="19:23">
      <c r="S32316" s="275"/>
      <c r="T32316" s="274"/>
      <c r="W32316" s="276"/>
    </row>
    <row r="32317" spans="19:23">
      <c r="S32317" s="275"/>
      <c r="T32317" s="274"/>
      <c r="W32317" s="276"/>
    </row>
    <row r="32318" spans="19:23">
      <c r="S32318" s="275"/>
      <c r="T32318" s="274"/>
      <c r="W32318" s="276"/>
    </row>
    <row r="32319" spans="19:23">
      <c r="S32319" s="275"/>
      <c r="T32319" s="274"/>
      <c r="W32319" s="276"/>
    </row>
    <row r="32320" spans="19:23">
      <c r="S32320" s="275"/>
      <c r="T32320" s="274"/>
      <c r="W32320" s="276"/>
    </row>
    <row r="32321" spans="19:23">
      <c r="S32321" s="275"/>
      <c r="T32321" s="274"/>
      <c r="W32321" s="276"/>
    </row>
    <row r="32322" spans="19:23">
      <c r="S32322" s="275"/>
      <c r="T32322" s="274"/>
      <c r="W32322" s="276"/>
    </row>
    <row r="32323" spans="19:23">
      <c r="S32323" s="275"/>
      <c r="T32323" s="274"/>
      <c r="W32323" s="276"/>
    </row>
    <row r="32324" spans="19:23">
      <c r="S32324" s="275"/>
      <c r="T32324" s="274"/>
      <c r="W32324" s="276"/>
    </row>
    <row r="32325" spans="19:23">
      <c r="S32325" s="275"/>
      <c r="T32325" s="274"/>
      <c r="W32325" s="276"/>
    </row>
    <row r="32326" spans="19:23">
      <c r="S32326" s="275"/>
      <c r="T32326" s="274"/>
      <c r="W32326" s="276"/>
    </row>
    <row r="32327" spans="19:23">
      <c r="S32327" s="275"/>
      <c r="T32327" s="274"/>
      <c r="W32327" s="276"/>
    </row>
    <row r="32328" spans="19:23">
      <c r="S32328" s="275"/>
      <c r="T32328" s="274"/>
      <c r="W32328" s="276"/>
    </row>
    <row r="32329" spans="19:23">
      <c r="S32329" s="275"/>
      <c r="T32329" s="274"/>
      <c r="W32329" s="276"/>
    </row>
    <row r="32330" spans="19:23">
      <c r="S32330" s="275"/>
      <c r="T32330" s="274"/>
      <c r="W32330" s="276"/>
    </row>
    <row r="32331" spans="19:23">
      <c r="S32331" s="275"/>
      <c r="T32331" s="274"/>
      <c r="W32331" s="276"/>
    </row>
    <row r="32332" spans="19:23">
      <c r="S32332" s="275"/>
      <c r="T32332" s="274"/>
      <c r="W32332" s="276"/>
    </row>
    <row r="32333" spans="19:23">
      <c r="S32333" s="275"/>
      <c r="T32333" s="274"/>
      <c r="W32333" s="276"/>
    </row>
    <row r="32334" spans="19:23">
      <c r="S32334" s="275"/>
      <c r="T32334" s="274"/>
      <c r="W32334" s="276"/>
    </row>
    <row r="32335" spans="19:23">
      <c r="S32335" s="275"/>
      <c r="T32335" s="274"/>
      <c r="W32335" s="276"/>
    </row>
    <row r="32336" spans="19:23">
      <c r="S32336" s="275"/>
      <c r="T32336" s="274"/>
      <c r="W32336" s="276"/>
    </row>
    <row r="32337" spans="19:23">
      <c r="S32337" s="275"/>
      <c r="T32337" s="274"/>
      <c r="W32337" s="276"/>
    </row>
    <row r="32338" spans="19:23">
      <c r="S32338" s="275"/>
      <c r="T32338" s="274"/>
      <c r="W32338" s="276"/>
    </row>
    <row r="32339" spans="19:23">
      <c r="S32339" s="275"/>
      <c r="T32339" s="274"/>
      <c r="W32339" s="276"/>
    </row>
    <row r="32340" spans="19:23">
      <c r="S32340" s="275"/>
      <c r="T32340" s="274"/>
      <c r="W32340" s="276"/>
    </row>
    <row r="32341" spans="19:23">
      <c r="S32341" s="275"/>
      <c r="T32341" s="274"/>
      <c r="W32341" s="276"/>
    </row>
    <row r="32342" spans="19:23">
      <c r="S32342" s="275"/>
      <c r="T32342" s="274"/>
      <c r="W32342" s="276"/>
    </row>
    <row r="32343" spans="19:23">
      <c r="S32343" s="275"/>
      <c r="T32343" s="274"/>
      <c r="W32343" s="276"/>
    </row>
    <row r="32344" spans="19:23">
      <c r="S32344" s="275"/>
      <c r="T32344" s="274"/>
      <c r="W32344" s="276"/>
    </row>
    <row r="32345" spans="19:23">
      <c r="S32345" s="275"/>
      <c r="T32345" s="274"/>
      <c r="W32345" s="276"/>
    </row>
    <row r="32346" spans="19:23">
      <c r="S32346" s="275"/>
      <c r="T32346" s="274"/>
      <c r="W32346" s="276"/>
    </row>
    <row r="32347" spans="19:23">
      <c r="S32347" s="275"/>
      <c r="T32347" s="274"/>
      <c r="W32347" s="276"/>
    </row>
    <row r="32348" spans="19:23">
      <c r="S32348" s="275"/>
      <c r="T32348" s="274"/>
      <c r="W32348" s="276"/>
    </row>
    <row r="32349" spans="19:23">
      <c r="S32349" s="275"/>
      <c r="T32349" s="274"/>
      <c r="W32349" s="276"/>
    </row>
    <row r="32350" spans="19:23">
      <c r="S32350" s="275"/>
      <c r="T32350" s="274"/>
      <c r="W32350" s="276"/>
    </row>
    <row r="32351" spans="19:23">
      <c r="S32351" s="275"/>
      <c r="T32351" s="274"/>
      <c r="W32351" s="276"/>
    </row>
    <row r="32352" spans="19:23">
      <c r="S32352" s="275"/>
      <c r="T32352" s="274"/>
      <c r="W32352" s="276"/>
    </row>
    <row r="32353" spans="19:23">
      <c r="S32353" s="275"/>
      <c r="T32353" s="274"/>
      <c r="W32353" s="276"/>
    </row>
    <row r="32354" spans="19:23">
      <c r="S32354" s="275"/>
      <c r="T32354" s="274"/>
      <c r="W32354" s="276"/>
    </row>
    <row r="32355" spans="19:23">
      <c r="S32355" s="275"/>
      <c r="T32355" s="274"/>
      <c r="W32355" s="276"/>
    </row>
    <row r="32356" spans="19:23">
      <c r="S32356" s="275"/>
      <c r="T32356" s="274"/>
      <c r="W32356" s="276"/>
    </row>
    <row r="32357" spans="19:23">
      <c r="S32357" s="275"/>
      <c r="T32357" s="274"/>
      <c r="W32357" s="276"/>
    </row>
    <row r="32358" spans="19:23">
      <c r="S32358" s="275"/>
      <c r="T32358" s="274"/>
      <c r="W32358" s="276"/>
    </row>
    <row r="32359" spans="19:23">
      <c r="S32359" s="275"/>
      <c r="T32359" s="274"/>
      <c r="W32359" s="276"/>
    </row>
    <row r="32360" spans="19:23">
      <c r="S32360" s="275"/>
      <c r="T32360" s="274"/>
      <c r="W32360" s="276"/>
    </row>
    <row r="32361" spans="19:23">
      <c r="S32361" s="275"/>
      <c r="T32361" s="274"/>
      <c r="W32361" s="276"/>
    </row>
    <row r="32362" spans="19:23">
      <c r="S32362" s="275"/>
      <c r="T32362" s="274"/>
      <c r="W32362" s="276"/>
    </row>
    <row r="32363" spans="19:23">
      <c r="S32363" s="275"/>
      <c r="T32363" s="274"/>
      <c r="W32363" s="276"/>
    </row>
    <row r="32364" spans="19:23">
      <c r="S32364" s="275"/>
      <c r="T32364" s="274"/>
      <c r="W32364" s="276"/>
    </row>
    <row r="32365" spans="19:23">
      <c r="S32365" s="275"/>
      <c r="T32365" s="274"/>
      <c r="W32365" s="276"/>
    </row>
    <row r="32366" spans="19:23">
      <c r="S32366" s="275"/>
      <c r="T32366" s="274"/>
      <c r="W32366" s="276"/>
    </row>
    <row r="32367" spans="19:23">
      <c r="S32367" s="275"/>
      <c r="T32367" s="274"/>
      <c r="W32367" s="276"/>
    </row>
    <row r="32368" spans="19:23">
      <c r="S32368" s="275"/>
      <c r="T32368" s="274"/>
      <c r="W32368" s="276"/>
    </row>
    <row r="32369" spans="19:23">
      <c r="S32369" s="275"/>
      <c r="T32369" s="274"/>
      <c r="W32369" s="276"/>
    </row>
    <row r="32370" spans="19:23">
      <c r="S32370" s="275"/>
      <c r="T32370" s="274"/>
      <c r="W32370" s="276"/>
    </row>
    <row r="32371" spans="19:23">
      <c r="S32371" s="275"/>
      <c r="T32371" s="274"/>
      <c r="W32371" s="276"/>
    </row>
    <row r="32372" spans="19:23">
      <c r="S32372" s="275"/>
      <c r="T32372" s="274"/>
      <c r="W32372" s="276"/>
    </row>
    <row r="32373" spans="19:23">
      <c r="S32373" s="275"/>
      <c r="T32373" s="274"/>
      <c r="W32373" s="276"/>
    </row>
    <row r="32374" spans="19:23">
      <c r="S32374" s="275"/>
      <c r="T32374" s="274"/>
      <c r="W32374" s="276"/>
    </row>
    <row r="32375" spans="19:23">
      <c r="S32375" s="275"/>
      <c r="T32375" s="274"/>
      <c r="W32375" s="276"/>
    </row>
    <row r="32376" spans="19:23">
      <c r="S32376" s="275"/>
      <c r="T32376" s="274"/>
      <c r="W32376" s="276"/>
    </row>
    <row r="32377" spans="19:23">
      <c r="S32377" s="275"/>
      <c r="T32377" s="274"/>
      <c r="W32377" s="276"/>
    </row>
    <row r="32378" spans="19:23">
      <c r="S32378" s="275"/>
      <c r="T32378" s="274"/>
      <c r="W32378" s="276"/>
    </row>
    <row r="32379" spans="19:23">
      <c r="S32379" s="275"/>
      <c r="T32379" s="274"/>
      <c r="W32379" s="276"/>
    </row>
    <row r="32380" spans="19:23">
      <c r="S32380" s="275"/>
      <c r="T32380" s="274"/>
      <c r="W32380" s="276"/>
    </row>
    <row r="32381" spans="19:23">
      <c r="S32381" s="275"/>
      <c r="T32381" s="274"/>
      <c r="W32381" s="276"/>
    </row>
    <row r="32382" spans="19:23">
      <c r="S32382" s="275"/>
      <c r="T32382" s="274"/>
      <c r="W32382" s="276"/>
    </row>
    <row r="32383" spans="19:23">
      <c r="S32383" s="275"/>
      <c r="T32383" s="274"/>
      <c r="W32383" s="276"/>
    </row>
    <row r="32384" spans="19:23">
      <c r="S32384" s="275"/>
      <c r="T32384" s="274"/>
      <c r="W32384" s="276"/>
    </row>
    <row r="32385" spans="19:23">
      <c r="S32385" s="275"/>
      <c r="T32385" s="274"/>
      <c r="W32385" s="276"/>
    </row>
    <row r="32386" spans="19:23">
      <c r="S32386" s="275"/>
      <c r="T32386" s="274"/>
      <c r="W32386" s="276"/>
    </row>
    <row r="32387" spans="19:23">
      <c r="S32387" s="275"/>
      <c r="T32387" s="274"/>
      <c r="W32387" s="276"/>
    </row>
    <row r="32388" spans="19:23">
      <c r="S32388" s="275"/>
      <c r="T32388" s="274"/>
      <c r="W32388" s="276"/>
    </row>
    <row r="32389" spans="19:23">
      <c r="S32389" s="275"/>
      <c r="T32389" s="274"/>
      <c r="W32389" s="276"/>
    </row>
    <row r="32390" spans="19:23">
      <c r="S32390" s="275"/>
      <c r="T32390" s="274"/>
      <c r="W32390" s="276"/>
    </row>
    <row r="32391" spans="19:23">
      <c r="S32391" s="275"/>
      <c r="T32391" s="274"/>
      <c r="W32391" s="276"/>
    </row>
    <row r="32392" spans="19:23">
      <c r="S32392" s="275"/>
      <c r="T32392" s="274"/>
      <c r="W32392" s="276"/>
    </row>
    <row r="32393" spans="19:23">
      <c r="S32393" s="275"/>
      <c r="T32393" s="274"/>
      <c r="W32393" s="276"/>
    </row>
    <row r="32394" spans="19:23">
      <c r="S32394" s="275"/>
      <c r="T32394" s="274"/>
      <c r="W32394" s="276"/>
    </row>
    <row r="32395" spans="19:23">
      <c r="S32395" s="275"/>
      <c r="T32395" s="274"/>
      <c r="W32395" s="276"/>
    </row>
    <row r="32396" spans="19:23">
      <c r="S32396" s="275"/>
      <c r="T32396" s="274"/>
      <c r="W32396" s="276"/>
    </row>
    <row r="32397" spans="19:23">
      <c r="S32397" s="275"/>
      <c r="T32397" s="274"/>
      <c r="W32397" s="276"/>
    </row>
    <row r="32398" spans="19:23">
      <c r="S32398" s="275"/>
      <c r="T32398" s="274"/>
      <c r="W32398" s="276"/>
    </row>
    <row r="32399" spans="19:23">
      <c r="S32399" s="275"/>
      <c r="T32399" s="274"/>
      <c r="W32399" s="276"/>
    </row>
    <row r="32400" spans="19:23">
      <c r="S32400" s="275"/>
      <c r="T32400" s="274"/>
      <c r="W32400" s="276"/>
    </row>
    <row r="32401" spans="19:23">
      <c r="S32401" s="275"/>
      <c r="T32401" s="274"/>
      <c r="W32401" s="276"/>
    </row>
    <row r="32402" spans="19:23">
      <c r="S32402" s="275"/>
      <c r="T32402" s="274"/>
      <c r="W32402" s="276"/>
    </row>
    <row r="32403" spans="19:23">
      <c r="S32403" s="275"/>
      <c r="T32403" s="274"/>
      <c r="W32403" s="276"/>
    </row>
    <row r="32404" spans="19:23">
      <c r="S32404" s="275"/>
      <c r="T32404" s="274"/>
      <c r="W32404" s="276"/>
    </row>
    <row r="32405" spans="19:23">
      <c r="S32405" s="275"/>
      <c r="T32405" s="274"/>
      <c r="W32405" s="276"/>
    </row>
    <row r="32406" spans="19:23">
      <c r="S32406" s="275"/>
      <c r="T32406" s="274"/>
      <c r="W32406" s="276"/>
    </row>
    <row r="32407" spans="19:23">
      <c r="S32407" s="275"/>
      <c r="T32407" s="274"/>
      <c r="W32407" s="276"/>
    </row>
    <row r="32408" spans="19:23">
      <c r="S32408" s="275"/>
      <c r="T32408" s="274"/>
      <c r="W32408" s="276"/>
    </row>
    <row r="32409" spans="19:23">
      <c r="S32409" s="275"/>
      <c r="T32409" s="274"/>
      <c r="W32409" s="276"/>
    </row>
    <row r="32410" spans="19:23">
      <c r="S32410" s="275"/>
      <c r="T32410" s="274"/>
      <c r="W32410" s="276"/>
    </row>
    <row r="32411" spans="19:23">
      <c r="S32411" s="275"/>
      <c r="T32411" s="274"/>
      <c r="W32411" s="276"/>
    </row>
    <row r="32412" spans="19:23">
      <c r="S32412" s="275"/>
      <c r="T32412" s="274"/>
      <c r="W32412" s="276"/>
    </row>
    <row r="32413" spans="19:23">
      <c r="S32413" s="275"/>
      <c r="T32413" s="274"/>
      <c r="W32413" s="276"/>
    </row>
    <row r="32414" spans="19:23">
      <c r="S32414" s="275"/>
      <c r="T32414" s="274"/>
      <c r="W32414" s="276"/>
    </row>
    <row r="32415" spans="19:23">
      <c r="S32415" s="275"/>
      <c r="T32415" s="274"/>
      <c r="W32415" s="276"/>
    </row>
    <row r="32416" spans="19:23">
      <c r="S32416" s="275"/>
      <c r="T32416" s="274"/>
      <c r="W32416" s="276"/>
    </row>
    <row r="32417" spans="19:23">
      <c r="S32417" s="275"/>
      <c r="T32417" s="274"/>
      <c r="W32417" s="276"/>
    </row>
    <row r="32418" spans="19:23">
      <c r="S32418" s="275"/>
      <c r="T32418" s="274"/>
      <c r="W32418" s="276"/>
    </row>
    <row r="32419" spans="19:23">
      <c r="S32419" s="275"/>
      <c r="T32419" s="274"/>
      <c r="W32419" s="276"/>
    </row>
    <row r="32420" spans="19:23">
      <c r="S32420" s="275"/>
      <c r="T32420" s="274"/>
      <c r="W32420" s="276"/>
    </row>
    <row r="32421" spans="19:23">
      <c r="S32421" s="275"/>
      <c r="T32421" s="274"/>
      <c r="W32421" s="276"/>
    </row>
    <row r="32422" spans="19:23">
      <c r="S32422" s="275"/>
      <c r="T32422" s="274"/>
      <c r="W32422" s="276"/>
    </row>
    <row r="32423" spans="19:23">
      <c r="S32423" s="275"/>
      <c r="T32423" s="274"/>
      <c r="W32423" s="276"/>
    </row>
    <row r="32424" spans="19:23">
      <c r="S32424" s="275"/>
      <c r="T32424" s="274"/>
      <c r="W32424" s="276"/>
    </row>
    <row r="32425" spans="19:23">
      <c r="S32425" s="275"/>
      <c r="T32425" s="274"/>
      <c r="W32425" s="276"/>
    </row>
    <row r="32426" spans="19:23">
      <c r="S32426" s="275"/>
      <c r="T32426" s="274"/>
      <c r="W32426" s="276"/>
    </row>
    <row r="32427" spans="19:23">
      <c r="S32427" s="275"/>
      <c r="T32427" s="274"/>
      <c r="W32427" s="276"/>
    </row>
    <row r="32428" spans="19:23">
      <c r="S32428" s="275"/>
      <c r="T32428" s="274"/>
      <c r="W32428" s="276"/>
    </row>
    <row r="32429" spans="19:23">
      <c r="S32429" s="275"/>
      <c r="T32429" s="274"/>
      <c r="W32429" s="276"/>
    </row>
    <row r="32430" spans="19:23">
      <c r="S32430" s="275"/>
      <c r="T32430" s="274"/>
      <c r="W32430" s="276"/>
    </row>
    <row r="32431" spans="19:23">
      <c r="S32431" s="275"/>
      <c r="T32431" s="274"/>
      <c r="W32431" s="276"/>
    </row>
    <row r="32432" spans="19:23">
      <c r="S32432" s="275"/>
      <c r="T32432" s="274"/>
      <c r="W32432" s="276"/>
    </row>
    <row r="32433" spans="19:23">
      <c r="S32433" s="275"/>
      <c r="T32433" s="274"/>
      <c r="W32433" s="276"/>
    </row>
    <row r="32434" spans="19:23">
      <c r="S32434" s="275"/>
      <c r="T32434" s="274"/>
      <c r="W32434" s="276"/>
    </row>
    <row r="32435" spans="19:23">
      <c r="S32435" s="275"/>
      <c r="T32435" s="274"/>
      <c r="W32435" s="276"/>
    </row>
    <row r="32436" spans="19:23">
      <c r="S32436" s="275"/>
      <c r="T32436" s="274"/>
      <c r="W32436" s="276"/>
    </row>
    <row r="32437" spans="19:23">
      <c r="S32437" s="275"/>
      <c r="T32437" s="274"/>
      <c r="W32437" s="276"/>
    </row>
    <row r="32438" spans="19:23">
      <c r="S32438" s="275"/>
      <c r="T32438" s="274"/>
      <c r="W32438" s="276"/>
    </row>
    <row r="32439" spans="19:23">
      <c r="S32439" s="275"/>
      <c r="T32439" s="274"/>
      <c r="W32439" s="276"/>
    </row>
    <row r="32440" spans="19:23">
      <c r="S32440" s="275"/>
      <c r="T32440" s="274"/>
      <c r="W32440" s="276"/>
    </row>
    <row r="32441" spans="19:23">
      <c r="S32441" s="275"/>
      <c r="T32441" s="274"/>
      <c r="W32441" s="276"/>
    </row>
    <row r="32442" spans="19:23">
      <c r="S32442" s="275"/>
      <c r="T32442" s="274"/>
      <c r="W32442" s="276"/>
    </row>
    <row r="32443" spans="19:23">
      <c r="S32443" s="275"/>
      <c r="T32443" s="274"/>
      <c r="W32443" s="276"/>
    </row>
    <row r="32444" spans="19:23">
      <c r="S32444" s="275"/>
      <c r="T32444" s="274"/>
      <c r="W32444" s="276"/>
    </row>
    <row r="32445" spans="19:23">
      <c r="S32445" s="275"/>
      <c r="T32445" s="274"/>
      <c r="W32445" s="276"/>
    </row>
    <row r="32446" spans="19:23">
      <c r="S32446" s="275"/>
      <c r="T32446" s="274"/>
      <c r="W32446" s="276"/>
    </row>
    <row r="32447" spans="19:23">
      <c r="S32447" s="275"/>
      <c r="T32447" s="274"/>
      <c r="W32447" s="276"/>
    </row>
    <row r="32448" spans="19:23">
      <c r="S32448" s="275"/>
      <c r="T32448" s="274"/>
      <c r="W32448" s="276"/>
    </row>
    <row r="32449" spans="19:23">
      <c r="S32449" s="275"/>
      <c r="T32449" s="274"/>
      <c r="W32449" s="276"/>
    </row>
    <row r="32450" spans="19:23">
      <c r="S32450" s="275"/>
      <c r="T32450" s="274"/>
      <c r="W32450" s="276"/>
    </row>
    <row r="32451" spans="19:23">
      <c r="S32451" s="275"/>
      <c r="T32451" s="274"/>
      <c r="W32451" s="276"/>
    </row>
    <row r="32452" spans="19:23">
      <c r="S32452" s="275"/>
      <c r="T32452" s="274"/>
      <c r="W32452" s="276"/>
    </row>
    <row r="32453" spans="19:23">
      <c r="S32453" s="275"/>
      <c r="T32453" s="274"/>
      <c r="W32453" s="276"/>
    </row>
    <row r="32454" spans="19:23">
      <c r="S32454" s="275"/>
      <c r="T32454" s="274"/>
      <c r="W32454" s="276"/>
    </row>
    <row r="32455" spans="19:23">
      <c r="S32455" s="275"/>
      <c r="T32455" s="274"/>
      <c r="W32455" s="276"/>
    </row>
    <row r="32456" spans="19:23">
      <c r="S32456" s="275"/>
      <c r="T32456" s="274"/>
      <c r="W32456" s="276"/>
    </row>
    <row r="32457" spans="19:23">
      <c r="S32457" s="275"/>
      <c r="T32457" s="274"/>
      <c r="W32457" s="276"/>
    </row>
    <row r="32458" spans="19:23">
      <c r="S32458" s="275"/>
      <c r="T32458" s="274"/>
      <c r="W32458" s="276"/>
    </row>
    <row r="32459" spans="19:23">
      <c r="S32459" s="275"/>
      <c r="T32459" s="274"/>
      <c r="W32459" s="276"/>
    </row>
    <row r="32460" spans="19:23">
      <c r="S32460" s="275"/>
      <c r="T32460" s="274"/>
      <c r="W32460" s="276"/>
    </row>
    <row r="32461" spans="19:23">
      <c r="S32461" s="275"/>
      <c r="T32461" s="274"/>
      <c r="W32461" s="276"/>
    </row>
    <row r="32462" spans="19:23">
      <c r="S32462" s="275"/>
      <c r="T32462" s="274"/>
      <c r="W32462" s="276"/>
    </row>
    <row r="32463" spans="19:23">
      <c r="S32463" s="275"/>
      <c r="T32463" s="274"/>
      <c r="W32463" s="276"/>
    </row>
    <row r="32464" spans="19:23">
      <c r="S32464" s="275"/>
      <c r="T32464" s="274"/>
      <c r="W32464" s="276"/>
    </row>
    <row r="32465" spans="19:23">
      <c r="S32465" s="275"/>
      <c r="T32465" s="274"/>
      <c r="W32465" s="276"/>
    </row>
    <row r="32466" spans="19:23">
      <c r="S32466" s="275"/>
      <c r="T32466" s="274"/>
      <c r="W32466" s="276"/>
    </row>
    <row r="32467" spans="19:23">
      <c r="S32467" s="275"/>
      <c r="T32467" s="274"/>
      <c r="W32467" s="276"/>
    </row>
    <row r="32468" spans="19:23">
      <c r="S32468" s="275"/>
      <c r="T32468" s="274"/>
      <c r="W32468" s="276"/>
    </row>
    <row r="32469" spans="19:23">
      <c r="S32469" s="275"/>
      <c r="T32469" s="274"/>
      <c r="W32469" s="276"/>
    </row>
    <row r="32470" spans="19:23">
      <c r="S32470" s="275"/>
      <c r="T32470" s="274"/>
      <c r="W32470" s="276"/>
    </row>
    <row r="32471" spans="19:23">
      <c r="S32471" s="275"/>
      <c r="T32471" s="274"/>
      <c r="W32471" s="276"/>
    </row>
    <row r="32472" spans="19:23">
      <c r="S32472" s="275"/>
      <c r="T32472" s="274"/>
      <c r="W32472" s="276"/>
    </row>
    <row r="32473" spans="19:23">
      <c r="S32473" s="275"/>
      <c r="T32473" s="274"/>
      <c r="W32473" s="276"/>
    </row>
    <row r="32474" spans="19:23">
      <c r="S32474" s="275"/>
      <c r="T32474" s="274"/>
      <c r="W32474" s="276"/>
    </row>
    <row r="32475" spans="19:23">
      <c r="S32475" s="275"/>
      <c r="T32475" s="274"/>
      <c r="W32475" s="276"/>
    </row>
    <row r="32476" spans="19:23">
      <c r="S32476" s="275"/>
      <c r="T32476" s="274"/>
      <c r="W32476" s="276"/>
    </row>
    <row r="32477" spans="19:23">
      <c r="S32477" s="275"/>
      <c r="T32477" s="274"/>
      <c r="W32477" s="276"/>
    </row>
    <row r="32478" spans="19:23">
      <c r="S32478" s="275"/>
      <c r="T32478" s="274"/>
      <c r="W32478" s="276"/>
    </row>
    <row r="32479" spans="19:23">
      <c r="S32479" s="275"/>
      <c r="T32479" s="274"/>
      <c r="W32479" s="276"/>
    </row>
    <row r="32480" spans="19:23">
      <c r="S32480" s="275"/>
      <c r="T32480" s="274"/>
      <c r="W32480" s="276"/>
    </row>
    <row r="32481" spans="19:23">
      <c r="S32481" s="275"/>
      <c r="T32481" s="274"/>
      <c r="W32481" s="276"/>
    </row>
    <row r="32482" spans="19:23">
      <c r="S32482" s="275"/>
      <c r="T32482" s="274"/>
      <c r="W32482" s="276"/>
    </row>
    <row r="32483" spans="19:23">
      <c r="S32483" s="275"/>
      <c r="T32483" s="274"/>
      <c r="W32483" s="276"/>
    </row>
    <row r="32484" spans="19:23">
      <c r="S32484" s="275"/>
      <c r="T32484" s="274"/>
      <c r="W32484" s="276"/>
    </row>
    <row r="32485" spans="19:23">
      <c r="S32485" s="275"/>
      <c r="T32485" s="274"/>
      <c r="W32485" s="276"/>
    </row>
    <row r="32486" spans="19:23">
      <c r="S32486" s="275"/>
      <c r="T32486" s="274"/>
      <c r="W32486" s="276"/>
    </row>
    <row r="32487" spans="19:23">
      <c r="S32487" s="275"/>
      <c r="T32487" s="274"/>
      <c r="W32487" s="276"/>
    </row>
    <row r="32488" spans="19:23">
      <c r="S32488" s="275"/>
      <c r="T32488" s="274"/>
      <c r="W32488" s="276"/>
    </row>
    <row r="32489" spans="19:23">
      <c r="S32489" s="275"/>
      <c r="T32489" s="274"/>
      <c r="W32489" s="276"/>
    </row>
    <row r="32490" spans="19:23">
      <c r="S32490" s="275"/>
      <c r="T32490" s="274"/>
      <c r="W32490" s="276"/>
    </row>
    <row r="32491" spans="19:23">
      <c r="S32491" s="275"/>
      <c r="T32491" s="274"/>
      <c r="W32491" s="276"/>
    </row>
    <row r="32492" spans="19:23">
      <c r="S32492" s="275"/>
      <c r="T32492" s="274"/>
      <c r="W32492" s="276"/>
    </row>
    <row r="32493" spans="19:23">
      <c r="S32493" s="275"/>
      <c r="T32493" s="274"/>
      <c r="W32493" s="276"/>
    </row>
    <row r="32494" spans="19:23">
      <c r="S32494" s="275"/>
      <c r="T32494" s="274"/>
      <c r="W32494" s="276"/>
    </row>
    <row r="32495" spans="19:23">
      <c r="S32495" s="275"/>
      <c r="T32495" s="274"/>
      <c r="W32495" s="276"/>
    </row>
    <row r="32496" spans="19:23">
      <c r="S32496" s="275"/>
      <c r="T32496" s="274"/>
      <c r="W32496" s="276"/>
    </row>
    <row r="32497" spans="19:23">
      <c r="S32497" s="275"/>
      <c r="T32497" s="274"/>
      <c r="W32497" s="276"/>
    </row>
    <row r="32498" spans="19:23">
      <c r="S32498" s="275"/>
      <c r="T32498" s="274"/>
      <c r="W32498" s="276"/>
    </row>
    <row r="32499" spans="19:23">
      <c r="S32499" s="275"/>
      <c r="T32499" s="274"/>
      <c r="W32499" s="276"/>
    </row>
    <row r="32500" spans="19:23">
      <c r="S32500" s="275"/>
      <c r="T32500" s="274"/>
      <c r="W32500" s="276"/>
    </row>
    <row r="32501" spans="19:23">
      <c r="S32501" s="275"/>
      <c r="T32501" s="274"/>
      <c r="W32501" s="276"/>
    </row>
    <row r="32502" spans="19:23">
      <c r="S32502" s="275"/>
      <c r="T32502" s="274"/>
      <c r="W32502" s="276"/>
    </row>
    <row r="32503" spans="19:23">
      <c r="S32503" s="275"/>
      <c r="T32503" s="274"/>
      <c r="W32503" s="276"/>
    </row>
    <row r="32504" spans="19:23">
      <c r="S32504" s="275"/>
      <c r="T32504" s="274"/>
      <c r="W32504" s="276"/>
    </row>
    <row r="32505" spans="19:23">
      <c r="S32505" s="275"/>
      <c r="T32505" s="274"/>
      <c r="W32505" s="276"/>
    </row>
    <row r="32506" spans="19:23">
      <c r="S32506" s="275"/>
      <c r="T32506" s="274"/>
      <c r="W32506" s="276"/>
    </row>
    <row r="32507" spans="19:23">
      <c r="S32507" s="275"/>
      <c r="T32507" s="274"/>
      <c r="W32507" s="276"/>
    </row>
    <row r="32508" spans="19:23">
      <c r="S32508" s="275"/>
      <c r="T32508" s="274"/>
      <c r="W32508" s="276"/>
    </row>
    <row r="32509" spans="19:23">
      <c r="S32509" s="275"/>
      <c r="T32509" s="274"/>
      <c r="W32509" s="276"/>
    </row>
    <row r="32510" spans="19:23">
      <c r="S32510" s="275"/>
      <c r="T32510" s="274"/>
      <c r="W32510" s="276"/>
    </row>
    <row r="32511" spans="19:23">
      <c r="S32511" s="275"/>
      <c r="T32511" s="274"/>
      <c r="W32511" s="276"/>
    </row>
    <row r="32512" spans="19:23">
      <c r="S32512" s="275"/>
      <c r="T32512" s="274"/>
      <c r="W32512" s="276"/>
    </row>
    <row r="32513" spans="19:23">
      <c r="S32513" s="275"/>
      <c r="T32513" s="274"/>
      <c r="W32513" s="276"/>
    </row>
    <row r="32514" spans="19:23">
      <c r="S32514" s="275"/>
      <c r="T32514" s="274"/>
      <c r="W32514" s="276"/>
    </row>
    <row r="32515" spans="19:23">
      <c r="S32515" s="275"/>
      <c r="T32515" s="274"/>
      <c r="W32515" s="276"/>
    </row>
    <row r="32516" spans="19:23">
      <c r="S32516" s="275"/>
      <c r="T32516" s="274"/>
      <c r="W32516" s="276"/>
    </row>
    <row r="32517" spans="19:23">
      <c r="S32517" s="275"/>
      <c r="T32517" s="274"/>
      <c r="W32517" s="276"/>
    </row>
    <row r="32518" spans="19:23">
      <c r="S32518" s="275"/>
      <c r="T32518" s="274"/>
      <c r="W32518" s="276"/>
    </row>
    <row r="32519" spans="19:23">
      <c r="S32519" s="275"/>
      <c r="T32519" s="274"/>
      <c r="W32519" s="276"/>
    </row>
    <row r="32520" spans="19:23">
      <c r="S32520" s="275"/>
      <c r="T32520" s="274"/>
      <c r="W32520" s="276"/>
    </row>
    <row r="32521" spans="19:23">
      <c r="S32521" s="275"/>
      <c r="T32521" s="274"/>
      <c r="W32521" s="276"/>
    </row>
    <row r="32522" spans="19:23">
      <c r="S32522" s="275"/>
      <c r="T32522" s="274"/>
      <c r="W32522" s="276"/>
    </row>
    <row r="32523" spans="19:23">
      <c r="S32523" s="275"/>
      <c r="T32523" s="274"/>
      <c r="W32523" s="276"/>
    </row>
    <row r="32524" spans="19:23">
      <c r="S32524" s="275"/>
      <c r="T32524" s="274"/>
      <c r="W32524" s="276"/>
    </row>
    <row r="32525" spans="19:23">
      <c r="S32525" s="275"/>
      <c r="T32525" s="274"/>
      <c r="W32525" s="276"/>
    </row>
    <row r="32526" spans="19:23">
      <c r="S32526" s="275"/>
      <c r="T32526" s="274"/>
      <c r="W32526" s="276"/>
    </row>
    <row r="32527" spans="19:23">
      <c r="S32527" s="275"/>
      <c r="T32527" s="274"/>
      <c r="W32527" s="276"/>
    </row>
    <row r="32528" spans="19:23">
      <c r="S32528" s="275"/>
      <c r="T32528" s="274"/>
      <c r="W32528" s="276"/>
    </row>
    <row r="32529" spans="19:23">
      <c r="S32529" s="275"/>
      <c r="T32529" s="274"/>
      <c r="W32529" s="276"/>
    </row>
    <row r="32530" spans="19:23">
      <c r="S32530" s="275"/>
      <c r="T32530" s="274"/>
      <c r="W32530" s="276"/>
    </row>
    <row r="32531" spans="19:23">
      <c r="S32531" s="275"/>
      <c r="T32531" s="274"/>
      <c r="W32531" s="276"/>
    </row>
    <row r="32532" spans="19:23">
      <c r="S32532" s="275"/>
      <c r="T32532" s="274"/>
      <c r="W32532" s="276"/>
    </row>
    <row r="32533" spans="19:23">
      <c r="S32533" s="275"/>
      <c r="T32533" s="274"/>
      <c r="W32533" s="276"/>
    </row>
    <row r="32534" spans="19:23">
      <c r="S32534" s="275"/>
      <c r="T32534" s="274"/>
      <c r="W32534" s="276"/>
    </row>
    <row r="32535" spans="19:23">
      <c r="S32535" s="275"/>
      <c r="T32535" s="274"/>
      <c r="W32535" s="276"/>
    </row>
    <row r="32536" spans="19:23">
      <c r="S32536" s="275"/>
      <c r="T32536" s="274"/>
      <c r="W32536" s="276"/>
    </row>
    <row r="32537" spans="19:23">
      <c r="S32537" s="275"/>
      <c r="T32537" s="274"/>
      <c r="W32537" s="276"/>
    </row>
    <row r="32538" spans="19:23">
      <c r="S32538" s="275"/>
      <c r="T32538" s="274"/>
      <c r="W32538" s="276"/>
    </row>
    <row r="32539" spans="19:23">
      <c r="S32539" s="275"/>
      <c r="T32539" s="274"/>
      <c r="W32539" s="276"/>
    </row>
    <row r="32540" spans="19:23">
      <c r="S32540" s="275"/>
      <c r="T32540" s="274"/>
      <c r="W32540" s="276"/>
    </row>
    <row r="32541" spans="19:23">
      <c r="S32541" s="275"/>
      <c r="T32541" s="274"/>
      <c r="W32541" s="276"/>
    </row>
    <row r="32542" spans="19:23">
      <c r="S32542" s="275"/>
      <c r="T32542" s="274"/>
      <c r="W32542" s="276"/>
    </row>
    <row r="32543" spans="19:23">
      <c r="S32543" s="275"/>
      <c r="T32543" s="274"/>
      <c r="W32543" s="276"/>
    </row>
    <row r="32544" spans="19:23">
      <c r="S32544" s="275"/>
      <c r="T32544" s="274"/>
      <c r="W32544" s="276"/>
    </row>
    <row r="32545" spans="19:23">
      <c r="S32545" s="275"/>
      <c r="T32545" s="274"/>
      <c r="W32545" s="276"/>
    </row>
    <row r="32546" spans="19:23">
      <c r="S32546" s="275"/>
      <c r="T32546" s="274"/>
      <c r="W32546" s="276"/>
    </row>
    <row r="32547" spans="19:23">
      <c r="S32547" s="275"/>
      <c r="T32547" s="274"/>
      <c r="W32547" s="276"/>
    </row>
    <row r="32548" spans="19:23">
      <c r="S32548" s="275"/>
      <c r="T32548" s="274"/>
      <c r="W32548" s="276"/>
    </row>
    <row r="32549" spans="19:23">
      <c r="S32549" s="275"/>
      <c r="T32549" s="274"/>
      <c r="W32549" s="276"/>
    </row>
    <row r="32550" spans="19:23">
      <c r="S32550" s="275"/>
      <c r="T32550" s="274"/>
      <c r="W32550" s="276"/>
    </row>
    <row r="32551" spans="19:23">
      <c r="S32551" s="275"/>
      <c r="T32551" s="274"/>
      <c r="W32551" s="276"/>
    </row>
    <row r="32552" spans="19:23">
      <c r="S32552" s="275"/>
      <c r="T32552" s="274"/>
      <c r="W32552" s="276"/>
    </row>
    <row r="32553" spans="19:23">
      <c r="S32553" s="275"/>
      <c r="T32553" s="274"/>
      <c r="W32553" s="276"/>
    </row>
    <row r="32554" spans="19:23">
      <c r="S32554" s="275"/>
      <c r="T32554" s="274"/>
      <c r="W32554" s="276"/>
    </row>
    <row r="32555" spans="19:23">
      <c r="S32555" s="275"/>
      <c r="T32555" s="274"/>
      <c r="W32555" s="276"/>
    </row>
    <row r="32556" spans="19:23">
      <c r="S32556" s="275"/>
      <c r="T32556" s="274"/>
      <c r="W32556" s="276"/>
    </row>
    <row r="32557" spans="19:23">
      <c r="S32557" s="275"/>
      <c r="T32557" s="274"/>
      <c r="W32557" s="276"/>
    </row>
    <row r="32558" spans="19:23">
      <c r="S32558" s="275"/>
      <c r="T32558" s="274"/>
      <c r="W32558" s="276"/>
    </row>
    <row r="32559" spans="19:23">
      <c r="S32559" s="275"/>
      <c r="T32559" s="274"/>
      <c r="W32559" s="276"/>
    </row>
    <row r="32560" spans="19:23">
      <c r="S32560" s="275"/>
      <c r="T32560" s="274"/>
      <c r="W32560" s="276"/>
    </row>
    <row r="32561" spans="19:23">
      <c r="S32561" s="275"/>
      <c r="T32561" s="274"/>
      <c r="W32561" s="276"/>
    </row>
    <row r="32562" spans="19:23">
      <c r="S32562" s="275"/>
      <c r="T32562" s="274"/>
      <c r="W32562" s="276"/>
    </row>
    <row r="32563" spans="19:23">
      <c r="S32563" s="275"/>
      <c r="T32563" s="274"/>
      <c r="W32563" s="276"/>
    </row>
    <row r="32564" spans="19:23">
      <c r="S32564" s="275"/>
      <c r="T32564" s="274"/>
      <c r="W32564" s="276"/>
    </row>
    <row r="32565" spans="19:23">
      <c r="S32565" s="275"/>
      <c r="T32565" s="274"/>
      <c r="W32565" s="276"/>
    </row>
    <row r="32566" spans="19:23">
      <c r="S32566" s="275"/>
      <c r="T32566" s="274"/>
      <c r="W32566" s="276"/>
    </row>
    <row r="32567" spans="19:23">
      <c r="S32567" s="275"/>
      <c r="T32567" s="274"/>
      <c r="W32567" s="276"/>
    </row>
    <row r="32568" spans="19:23">
      <c r="S32568" s="275"/>
      <c r="T32568" s="274"/>
      <c r="W32568" s="276"/>
    </row>
    <row r="32569" spans="19:23">
      <c r="S32569" s="275"/>
      <c r="T32569" s="274"/>
      <c r="W32569" s="276"/>
    </row>
    <row r="32570" spans="19:23">
      <c r="S32570" s="275"/>
      <c r="T32570" s="274"/>
      <c r="W32570" s="276"/>
    </row>
    <row r="32571" spans="19:23">
      <c r="S32571" s="275"/>
      <c r="T32571" s="274"/>
      <c r="W32571" s="276"/>
    </row>
    <row r="32572" spans="19:23">
      <c r="S32572" s="275"/>
      <c r="T32572" s="274"/>
      <c r="W32572" s="276"/>
    </row>
    <row r="32573" spans="19:23">
      <c r="S32573" s="275"/>
      <c r="T32573" s="274"/>
      <c r="W32573" s="276"/>
    </row>
    <row r="32574" spans="19:23">
      <c r="S32574" s="275"/>
      <c r="T32574" s="274"/>
      <c r="W32574" s="276"/>
    </row>
    <row r="32575" spans="19:23">
      <c r="S32575" s="275"/>
      <c r="T32575" s="274"/>
      <c r="W32575" s="276"/>
    </row>
    <row r="32576" spans="19:23">
      <c r="S32576" s="275"/>
      <c r="T32576" s="274"/>
      <c r="W32576" s="276"/>
    </row>
    <row r="32577" spans="19:23">
      <c r="S32577" s="275"/>
      <c r="T32577" s="274"/>
      <c r="W32577" s="276"/>
    </row>
    <row r="32578" spans="19:23">
      <c r="S32578" s="275"/>
      <c r="T32578" s="274"/>
      <c r="W32578" s="276"/>
    </row>
    <row r="32579" spans="19:23">
      <c r="S32579" s="275"/>
      <c r="T32579" s="274"/>
      <c r="W32579" s="276"/>
    </row>
    <row r="32580" spans="19:23">
      <c r="S32580" s="275"/>
      <c r="T32580" s="274"/>
      <c r="W32580" s="276"/>
    </row>
    <row r="32581" spans="19:23">
      <c r="S32581" s="275"/>
      <c r="T32581" s="274"/>
      <c r="W32581" s="276"/>
    </row>
    <row r="32582" spans="19:23">
      <c r="S32582" s="275"/>
      <c r="T32582" s="274"/>
      <c r="W32582" s="276"/>
    </row>
    <row r="32583" spans="19:23">
      <c r="S32583" s="275"/>
      <c r="T32583" s="274"/>
      <c r="W32583" s="276"/>
    </row>
    <row r="32584" spans="19:23">
      <c r="S32584" s="275"/>
      <c r="T32584" s="274"/>
      <c r="W32584" s="276"/>
    </row>
    <row r="32585" spans="19:23">
      <c r="S32585" s="275"/>
      <c r="T32585" s="274"/>
      <c r="W32585" s="276"/>
    </row>
    <row r="32586" spans="19:23">
      <c r="S32586" s="275"/>
      <c r="T32586" s="274"/>
      <c r="W32586" s="276"/>
    </row>
    <row r="32587" spans="19:23">
      <c r="S32587" s="275"/>
      <c r="T32587" s="274"/>
      <c r="W32587" s="276"/>
    </row>
    <row r="32588" spans="19:23">
      <c r="S32588" s="275"/>
      <c r="T32588" s="274"/>
      <c r="W32588" s="276"/>
    </row>
    <row r="32589" spans="19:23">
      <c r="S32589" s="275"/>
      <c r="T32589" s="274"/>
      <c r="W32589" s="276"/>
    </row>
    <row r="32590" spans="19:23">
      <c r="S32590" s="275"/>
      <c r="T32590" s="274"/>
      <c r="W32590" s="276"/>
    </row>
    <row r="32591" spans="19:23">
      <c r="S32591" s="275"/>
      <c r="T32591" s="274"/>
      <c r="W32591" s="276"/>
    </row>
    <row r="32592" spans="19:23">
      <c r="S32592" s="275"/>
      <c r="T32592" s="274"/>
      <c r="W32592" s="276"/>
    </row>
    <row r="32593" spans="19:23">
      <c r="S32593" s="275"/>
      <c r="T32593" s="274"/>
      <c r="W32593" s="276"/>
    </row>
    <row r="32594" spans="19:23">
      <c r="S32594" s="275"/>
      <c r="T32594" s="274"/>
      <c r="W32594" s="276"/>
    </row>
    <row r="32595" spans="19:23">
      <c r="S32595" s="275"/>
      <c r="T32595" s="274"/>
      <c r="W32595" s="276"/>
    </row>
    <row r="32596" spans="19:23">
      <c r="S32596" s="275"/>
      <c r="T32596" s="274"/>
      <c r="W32596" s="276"/>
    </row>
    <row r="32597" spans="19:23">
      <c r="S32597" s="275"/>
      <c r="T32597" s="274"/>
      <c r="W32597" s="276"/>
    </row>
    <row r="32598" spans="19:23">
      <c r="S32598" s="275"/>
      <c r="T32598" s="274"/>
      <c r="W32598" s="276"/>
    </row>
    <row r="32599" spans="19:23">
      <c r="S32599" s="275"/>
      <c r="T32599" s="274"/>
      <c r="W32599" s="276"/>
    </row>
    <row r="32600" spans="19:23">
      <c r="S32600" s="275"/>
      <c r="T32600" s="274"/>
      <c r="W32600" s="276"/>
    </row>
    <row r="32601" spans="19:23">
      <c r="S32601" s="275"/>
      <c r="T32601" s="274"/>
      <c r="W32601" s="276"/>
    </row>
    <row r="32602" spans="19:23">
      <c r="S32602" s="275"/>
      <c r="T32602" s="274"/>
      <c r="W32602" s="276"/>
    </row>
    <row r="32603" spans="19:23">
      <c r="S32603" s="275"/>
      <c r="T32603" s="274"/>
      <c r="W32603" s="276"/>
    </row>
    <row r="32604" spans="19:23">
      <c r="S32604" s="275"/>
      <c r="T32604" s="274"/>
      <c r="W32604" s="276"/>
    </row>
    <row r="32605" spans="19:23">
      <c r="S32605" s="275"/>
      <c r="T32605" s="274"/>
      <c r="W32605" s="276"/>
    </row>
    <row r="32606" spans="19:23">
      <c r="S32606" s="275"/>
      <c r="T32606" s="274"/>
      <c r="W32606" s="276"/>
    </row>
    <row r="32607" spans="19:23">
      <c r="S32607" s="275"/>
      <c r="T32607" s="274"/>
      <c r="W32607" s="276"/>
    </row>
    <row r="32608" spans="19:23">
      <c r="S32608" s="275"/>
      <c r="T32608" s="274"/>
      <c r="W32608" s="276"/>
    </row>
    <row r="32609" spans="19:23">
      <c r="S32609" s="275"/>
      <c r="T32609" s="274"/>
      <c r="W32609" s="276"/>
    </row>
    <row r="32610" spans="19:23">
      <c r="S32610" s="275"/>
      <c r="T32610" s="274"/>
      <c r="W32610" s="276"/>
    </row>
    <row r="32611" spans="19:23">
      <c r="S32611" s="275"/>
      <c r="T32611" s="274"/>
      <c r="W32611" s="276"/>
    </row>
    <row r="32612" spans="19:23">
      <c r="S32612" s="275"/>
      <c r="T32612" s="274"/>
      <c r="W32612" s="276"/>
    </row>
    <row r="32613" spans="19:23">
      <c r="S32613" s="275"/>
      <c r="T32613" s="274"/>
      <c r="W32613" s="276"/>
    </row>
    <row r="32614" spans="19:23">
      <c r="S32614" s="275"/>
      <c r="T32614" s="274"/>
      <c r="W32614" s="276"/>
    </row>
    <row r="32615" spans="19:23">
      <c r="S32615" s="275"/>
      <c r="T32615" s="274"/>
      <c r="W32615" s="276"/>
    </row>
    <row r="32616" spans="19:23">
      <c r="S32616" s="275"/>
      <c r="T32616" s="274"/>
      <c r="W32616" s="276"/>
    </row>
    <row r="32617" spans="19:23">
      <c r="S32617" s="275"/>
      <c r="T32617" s="274"/>
      <c r="W32617" s="276"/>
    </row>
    <row r="32618" spans="19:23">
      <c r="S32618" s="275"/>
      <c r="T32618" s="274"/>
      <c r="W32618" s="276"/>
    </row>
    <row r="32619" spans="19:23">
      <c r="S32619" s="275"/>
      <c r="T32619" s="274"/>
      <c r="W32619" s="276"/>
    </row>
    <row r="32620" spans="19:23">
      <c r="S32620" s="275"/>
      <c r="T32620" s="274"/>
      <c r="W32620" s="276"/>
    </row>
    <row r="32621" spans="19:23">
      <c r="S32621" s="275"/>
      <c r="T32621" s="274"/>
      <c r="W32621" s="276"/>
    </row>
    <row r="32622" spans="19:23">
      <c r="S32622" s="275"/>
      <c r="T32622" s="274"/>
      <c r="W32622" s="276"/>
    </row>
    <row r="32623" spans="19:23">
      <c r="S32623" s="275"/>
      <c r="T32623" s="274"/>
      <c r="W32623" s="276"/>
    </row>
    <row r="32624" spans="19:23">
      <c r="S32624" s="275"/>
      <c r="T32624" s="274"/>
      <c r="W32624" s="276"/>
    </row>
    <row r="32625" spans="19:23">
      <c r="S32625" s="275"/>
      <c r="T32625" s="274"/>
      <c r="W32625" s="276"/>
    </row>
    <row r="32626" spans="19:23">
      <c r="S32626" s="275"/>
      <c r="T32626" s="274"/>
      <c r="W32626" s="276"/>
    </row>
    <row r="32627" spans="19:23">
      <c r="S32627" s="275"/>
      <c r="T32627" s="274"/>
      <c r="W32627" s="276"/>
    </row>
    <row r="32628" spans="19:23">
      <c r="S32628" s="275"/>
      <c r="T32628" s="274"/>
      <c r="W32628" s="276"/>
    </row>
    <row r="32629" spans="19:23">
      <c r="S32629" s="275"/>
      <c r="T32629" s="274"/>
      <c r="W32629" s="276"/>
    </row>
    <row r="32630" spans="19:23">
      <c r="S32630" s="275"/>
      <c r="T32630" s="274"/>
      <c r="W32630" s="276"/>
    </row>
    <row r="32631" spans="19:23">
      <c r="S32631" s="275"/>
      <c r="T32631" s="274"/>
      <c r="W32631" s="276"/>
    </row>
    <row r="32632" spans="19:23">
      <c r="S32632" s="275"/>
      <c r="T32632" s="274"/>
      <c r="W32632" s="276"/>
    </row>
    <row r="32633" spans="19:23">
      <c r="S32633" s="275"/>
      <c r="T32633" s="274"/>
      <c r="W32633" s="276"/>
    </row>
    <row r="32634" spans="19:23">
      <c r="S32634" s="275"/>
      <c r="T32634" s="274"/>
      <c r="W32634" s="276"/>
    </row>
    <row r="32635" spans="19:23">
      <c r="S32635" s="275"/>
      <c r="T32635" s="274"/>
      <c r="W32635" s="276"/>
    </row>
    <row r="32636" spans="19:23">
      <c r="S32636" s="275"/>
      <c r="T32636" s="274"/>
      <c r="W32636" s="276"/>
    </row>
    <row r="32637" spans="19:23">
      <c r="S32637" s="275"/>
      <c r="T32637" s="274"/>
      <c r="W32637" s="276"/>
    </row>
    <row r="32638" spans="19:23">
      <c r="S32638" s="275"/>
      <c r="T32638" s="274"/>
      <c r="W32638" s="276"/>
    </row>
    <row r="32639" spans="19:23">
      <c r="S32639" s="275"/>
      <c r="T32639" s="274"/>
      <c r="W32639" s="276"/>
    </row>
    <row r="32640" spans="19:23">
      <c r="S32640" s="275"/>
      <c r="T32640" s="274"/>
      <c r="W32640" s="276"/>
    </row>
    <row r="32641" spans="19:23">
      <c r="S32641" s="275"/>
      <c r="T32641" s="274"/>
      <c r="W32641" s="276"/>
    </row>
    <row r="32642" spans="19:23">
      <c r="S32642" s="275"/>
      <c r="T32642" s="274"/>
      <c r="W32642" s="276"/>
    </row>
    <row r="32643" spans="19:23">
      <c r="S32643" s="275"/>
      <c r="T32643" s="274"/>
      <c r="W32643" s="276"/>
    </row>
    <row r="32644" spans="19:23">
      <c r="S32644" s="275"/>
      <c r="T32644" s="274"/>
      <c r="W32644" s="276"/>
    </row>
    <row r="32645" spans="19:23">
      <c r="S32645" s="275"/>
      <c r="T32645" s="274"/>
      <c r="W32645" s="276"/>
    </row>
    <row r="32646" spans="19:23">
      <c r="S32646" s="275"/>
      <c r="T32646" s="274"/>
      <c r="W32646" s="276"/>
    </row>
    <row r="32647" spans="19:23">
      <c r="S32647" s="275"/>
      <c r="T32647" s="274"/>
      <c r="W32647" s="276"/>
    </row>
    <row r="32648" spans="19:23">
      <c r="S32648" s="275"/>
      <c r="T32648" s="274"/>
      <c r="W32648" s="276"/>
    </row>
    <row r="32649" spans="19:23">
      <c r="S32649" s="275"/>
      <c r="T32649" s="274"/>
      <c r="W32649" s="276"/>
    </row>
    <row r="32650" spans="19:23">
      <c r="S32650" s="275"/>
      <c r="T32650" s="274"/>
      <c r="W32650" s="276"/>
    </row>
    <row r="32651" spans="19:23">
      <c r="S32651" s="275"/>
      <c r="T32651" s="274"/>
      <c r="W32651" s="276"/>
    </row>
    <row r="32652" spans="19:23">
      <c r="S32652" s="275"/>
      <c r="T32652" s="274"/>
      <c r="W32652" s="276"/>
    </row>
    <row r="32653" spans="19:23">
      <c r="S32653" s="275"/>
      <c r="T32653" s="274"/>
      <c r="W32653" s="276"/>
    </row>
    <row r="32654" spans="19:23">
      <c r="S32654" s="275"/>
      <c r="T32654" s="274"/>
      <c r="W32654" s="276"/>
    </row>
    <row r="32655" spans="19:23">
      <c r="S32655" s="275"/>
      <c r="T32655" s="274"/>
      <c r="W32655" s="276"/>
    </row>
    <row r="32656" spans="19:23">
      <c r="S32656" s="275"/>
      <c r="T32656" s="274"/>
      <c r="W32656" s="276"/>
    </row>
    <row r="32657" spans="19:23">
      <c r="S32657" s="275"/>
      <c r="T32657" s="274"/>
      <c r="W32657" s="276"/>
    </row>
    <row r="32658" spans="19:23">
      <c r="S32658" s="275"/>
      <c r="T32658" s="274"/>
      <c r="W32658" s="276"/>
    </row>
    <row r="32659" spans="19:23">
      <c r="S32659" s="275"/>
      <c r="T32659" s="274"/>
      <c r="W32659" s="276"/>
    </row>
    <row r="32660" spans="19:23">
      <c r="S32660" s="275"/>
      <c r="T32660" s="274"/>
      <c r="W32660" s="276"/>
    </row>
    <row r="32661" spans="19:23">
      <c r="S32661" s="275"/>
      <c r="T32661" s="274"/>
      <c r="W32661" s="276"/>
    </row>
    <row r="32662" spans="19:23">
      <c r="S32662" s="275"/>
      <c r="T32662" s="274"/>
      <c r="W32662" s="276"/>
    </row>
    <row r="32663" spans="19:23">
      <c r="S32663" s="275"/>
      <c r="T32663" s="274"/>
      <c r="W32663" s="276"/>
    </row>
    <row r="32664" spans="19:23">
      <c r="S32664" s="275"/>
      <c r="T32664" s="274"/>
      <c r="W32664" s="276"/>
    </row>
    <row r="32665" spans="19:23">
      <c r="S32665" s="275"/>
      <c r="T32665" s="274"/>
      <c r="W32665" s="276"/>
    </row>
    <row r="32666" spans="19:23">
      <c r="S32666" s="275"/>
      <c r="T32666" s="274"/>
      <c r="W32666" s="276"/>
    </row>
    <row r="32667" spans="19:23">
      <c r="S32667" s="275"/>
      <c r="T32667" s="274"/>
      <c r="W32667" s="276"/>
    </row>
    <row r="32668" spans="19:23">
      <c r="S32668" s="275"/>
      <c r="T32668" s="274"/>
      <c r="W32668" s="276"/>
    </row>
    <row r="32669" spans="19:23">
      <c r="S32669" s="275"/>
      <c r="T32669" s="274"/>
      <c r="W32669" s="276"/>
    </row>
    <row r="32670" spans="19:23">
      <c r="S32670" s="275"/>
      <c r="T32670" s="274"/>
      <c r="W32670" s="276"/>
    </row>
    <row r="32671" spans="19:23">
      <c r="S32671" s="275"/>
      <c r="T32671" s="274"/>
      <c r="W32671" s="276"/>
    </row>
    <row r="32672" spans="19:23">
      <c r="S32672" s="275"/>
      <c r="T32672" s="274"/>
      <c r="W32672" s="276"/>
    </row>
    <row r="32673" spans="19:23">
      <c r="S32673" s="275"/>
      <c r="T32673" s="274"/>
      <c r="W32673" s="276"/>
    </row>
    <row r="32674" spans="19:23">
      <c r="S32674" s="275"/>
      <c r="T32674" s="274"/>
      <c r="W32674" s="276"/>
    </row>
    <row r="32675" spans="19:23">
      <c r="S32675" s="275"/>
      <c r="T32675" s="274"/>
      <c r="W32675" s="276"/>
    </row>
    <row r="32676" spans="19:23">
      <c r="S32676" s="275"/>
      <c r="T32676" s="274"/>
      <c r="W32676" s="276"/>
    </row>
    <row r="32677" spans="19:23">
      <c r="S32677" s="275"/>
      <c r="T32677" s="274"/>
      <c r="W32677" s="276"/>
    </row>
    <row r="32678" spans="19:23">
      <c r="S32678" s="275"/>
      <c r="T32678" s="274"/>
      <c r="W32678" s="276"/>
    </row>
    <row r="32679" spans="19:23">
      <c r="S32679" s="275"/>
      <c r="T32679" s="274"/>
      <c r="W32679" s="276"/>
    </row>
    <row r="32680" spans="19:23">
      <c r="S32680" s="275"/>
      <c r="T32680" s="274"/>
      <c r="W32680" s="276"/>
    </row>
    <row r="32681" spans="19:23">
      <c r="S32681" s="275"/>
      <c r="T32681" s="274"/>
      <c r="W32681" s="276"/>
    </row>
    <row r="32682" spans="19:23">
      <c r="S32682" s="275"/>
      <c r="T32682" s="274"/>
      <c r="W32682" s="276"/>
    </row>
    <row r="32683" spans="19:23">
      <c r="S32683" s="275"/>
      <c r="T32683" s="274"/>
      <c r="W32683" s="276"/>
    </row>
    <row r="32684" spans="19:23">
      <c r="S32684" s="275"/>
      <c r="T32684" s="274"/>
      <c r="W32684" s="276"/>
    </row>
    <row r="32685" spans="19:23">
      <c r="S32685" s="275"/>
      <c r="T32685" s="274"/>
      <c r="W32685" s="276"/>
    </row>
    <row r="32686" spans="19:23">
      <c r="S32686" s="275"/>
      <c r="T32686" s="274"/>
      <c r="W32686" s="276"/>
    </row>
    <row r="32687" spans="19:23">
      <c r="S32687" s="275"/>
      <c r="T32687" s="274"/>
      <c r="W32687" s="276"/>
    </row>
    <row r="32688" spans="19:23">
      <c r="S32688" s="275"/>
      <c r="T32688" s="274"/>
      <c r="W32688" s="276"/>
    </row>
    <row r="32689" spans="19:23">
      <c r="S32689" s="275"/>
      <c r="T32689" s="274"/>
      <c r="W32689" s="276"/>
    </row>
    <row r="32690" spans="19:23">
      <c r="S32690" s="275"/>
      <c r="T32690" s="274"/>
      <c r="W32690" s="276"/>
    </row>
    <row r="32691" spans="19:23">
      <c r="S32691" s="275"/>
      <c r="T32691" s="274"/>
      <c r="W32691" s="276"/>
    </row>
    <row r="32692" spans="19:23">
      <c r="S32692" s="275"/>
      <c r="T32692" s="274"/>
      <c r="W32692" s="276"/>
    </row>
    <row r="32693" spans="19:23">
      <c r="S32693" s="275"/>
      <c r="T32693" s="274"/>
      <c r="W32693" s="276"/>
    </row>
    <row r="32694" spans="19:23">
      <c r="S32694" s="275"/>
      <c r="T32694" s="274"/>
      <c r="W32694" s="276"/>
    </row>
    <row r="32695" spans="19:23">
      <c r="S32695" s="275"/>
      <c r="T32695" s="274"/>
      <c r="W32695" s="276"/>
    </row>
    <row r="32696" spans="19:23">
      <c r="S32696" s="275"/>
      <c r="T32696" s="274"/>
      <c r="W32696" s="276"/>
    </row>
    <row r="32697" spans="19:23">
      <c r="S32697" s="275"/>
      <c r="T32697" s="274"/>
      <c r="W32697" s="276"/>
    </row>
    <row r="32698" spans="19:23">
      <c r="S32698" s="275"/>
      <c r="T32698" s="274"/>
      <c r="W32698" s="276"/>
    </row>
    <row r="32699" spans="19:23">
      <c r="S32699" s="275"/>
      <c r="T32699" s="274"/>
      <c r="W32699" s="276"/>
    </row>
    <row r="32700" spans="19:23">
      <c r="S32700" s="275"/>
      <c r="T32700" s="274"/>
      <c r="W32700" s="276"/>
    </row>
    <row r="32701" spans="19:23">
      <c r="S32701" s="275"/>
      <c r="T32701" s="274"/>
      <c r="W32701" s="276"/>
    </row>
    <row r="32702" spans="19:23">
      <c r="S32702" s="275"/>
      <c r="T32702" s="274"/>
      <c r="W32702" s="276"/>
    </row>
    <row r="32703" spans="19:23">
      <c r="S32703" s="275"/>
      <c r="T32703" s="274"/>
      <c r="W32703" s="276"/>
    </row>
    <row r="32704" spans="19:23">
      <c r="S32704" s="275"/>
      <c r="T32704" s="274"/>
      <c r="W32704" s="276"/>
    </row>
    <row r="32705" spans="19:23">
      <c r="S32705" s="275"/>
      <c r="T32705" s="274"/>
      <c r="W32705" s="276"/>
    </row>
    <row r="32706" spans="19:23">
      <c r="S32706" s="275"/>
      <c r="T32706" s="274"/>
      <c r="W32706" s="276"/>
    </row>
    <row r="32707" spans="19:23">
      <c r="S32707" s="275"/>
      <c r="T32707" s="274"/>
      <c r="W32707" s="276"/>
    </row>
    <row r="32708" spans="19:23">
      <c r="S32708" s="275"/>
      <c r="T32708" s="274"/>
      <c r="W32708" s="276"/>
    </row>
    <row r="32709" spans="19:23">
      <c r="S32709" s="275"/>
      <c r="T32709" s="274"/>
      <c r="W32709" s="276"/>
    </row>
    <row r="32710" spans="19:23">
      <c r="S32710" s="275"/>
      <c r="T32710" s="274"/>
      <c r="W32710" s="276"/>
    </row>
    <row r="32711" spans="19:23">
      <c r="S32711" s="275"/>
      <c r="T32711" s="274"/>
      <c r="W32711" s="276"/>
    </row>
    <row r="32712" spans="19:23">
      <c r="S32712" s="275"/>
      <c r="T32712" s="274"/>
      <c r="W32712" s="276"/>
    </row>
    <row r="32713" spans="19:23">
      <c r="S32713" s="275"/>
      <c r="T32713" s="274"/>
      <c r="W32713" s="276"/>
    </row>
    <row r="32714" spans="19:23">
      <c r="S32714" s="275"/>
      <c r="T32714" s="274"/>
      <c r="W32714" s="276"/>
    </row>
    <row r="32715" spans="19:23">
      <c r="S32715" s="275"/>
      <c r="T32715" s="274"/>
      <c r="W32715" s="276"/>
    </row>
    <row r="32716" spans="19:23">
      <c r="S32716" s="275"/>
      <c r="T32716" s="274"/>
      <c r="W32716" s="276"/>
    </row>
    <row r="32717" spans="19:23">
      <c r="S32717" s="275"/>
      <c r="T32717" s="274"/>
      <c r="W32717" s="276"/>
    </row>
    <row r="32718" spans="19:23">
      <c r="S32718" s="275"/>
      <c r="T32718" s="274"/>
      <c r="W32718" s="276"/>
    </row>
    <row r="32719" spans="19:23">
      <c r="S32719" s="275"/>
      <c r="T32719" s="274"/>
      <c r="W32719" s="276"/>
    </row>
    <row r="32720" spans="19:23">
      <c r="S32720" s="275"/>
      <c r="T32720" s="274"/>
      <c r="W32720" s="276"/>
    </row>
    <row r="32721" spans="19:23">
      <c r="S32721" s="275"/>
      <c r="T32721" s="274"/>
      <c r="W32721" s="276"/>
    </row>
    <row r="32722" spans="19:23">
      <c r="S32722" s="275"/>
      <c r="T32722" s="274"/>
      <c r="W32722" s="276"/>
    </row>
    <row r="32723" spans="19:23">
      <c r="S32723" s="275"/>
      <c r="T32723" s="274"/>
      <c r="W32723" s="276"/>
    </row>
    <row r="32724" spans="19:23">
      <c r="S32724" s="275"/>
      <c r="T32724" s="274"/>
      <c r="W32724" s="276"/>
    </row>
    <row r="32725" spans="19:23">
      <c r="S32725" s="275"/>
      <c r="T32725" s="274"/>
      <c r="W32725" s="276"/>
    </row>
    <row r="32726" spans="19:23">
      <c r="S32726" s="275"/>
      <c r="T32726" s="274"/>
      <c r="W32726" s="276"/>
    </row>
    <row r="32727" spans="19:23">
      <c r="S32727" s="275"/>
      <c r="T32727" s="274"/>
      <c r="W32727" s="276"/>
    </row>
    <row r="32728" spans="19:23">
      <c r="S32728" s="275"/>
      <c r="T32728" s="274"/>
      <c r="W32728" s="276"/>
    </row>
    <row r="32729" spans="19:23">
      <c r="S32729" s="275"/>
      <c r="T32729" s="274"/>
      <c r="W32729" s="276"/>
    </row>
    <row r="32730" spans="19:23">
      <c r="S32730" s="275"/>
      <c r="T32730" s="274"/>
      <c r="W32730" s="276"/>
    </row>
    <row r="32731" spans="19:23">
      <c r="S32731" s="275"/>
      <c r="T32731" s="274"/>
      <c r="W32731" s="276"/>
    </row>
    <row r="32732" spans="19:23">
      <c r="S32732" s="275"/>
      <c r="T32732" s="274"/>
      <c r="W32732" s="276"/>
    </row>
    <row r="32733" spans="19:23">
      <c r="S32733" s="275"/>
      <c r="T32733" s="274"/>
      <c r="W32733" s="276"/>
    </row>
    <row r="32734" spans="19:23">
      <c r="S32734" s="275"/>
      <c r="T32734" s="274"/>
      <c r="W32734" s="276"/>
    </row>
    <row r="32735" spans="19:23">
      <c r="S32735" s="275"/>
      <c r="T32735" s="274"/>
      <c r="W32735" s="276"/>
    </row>
    <row r="32736" spans="19:23">
      <c r="S32736" s="275"/>
      <c r="T32736" s="274"/>
      <c r="W32736" s="276"/>
    </row>
    <row r="32737" spans="19:23">
      <c r="S32737" s="275"/>
      <c r="T32737" s="274"/>
      <c r="W32737" s="276"/>
    </row>
    <row r="32738" spans="19:23">
      <c r="S32738" s="275"/>
      <c r="T32738" s="274"/>
      <c r="W32738" s="276"/>
    </row>
    <row r="32739" spans="19:23">
      <c r="S32739" s="275"/>
      <c r="T32739" s="274"/>
      <c r="W32739" s="276"/>
    </row>
    <row r="32740" spans="19:23">
      <c r="S32740" s="275"/>
      <c r="T32740" s="274"/>
      <c r="W32740" s="276"/>
    </row>
    <row r="32741" spans="19:23">
      <c r="S32741" s="275"/>
      <c r="T32741" s="274"/>
      <c r="W32741" s="276"/>
    </row>
    <row r="32742" spans="19:23">
      <c r="S32742" s="275"/>
      <c r="T32742" s="274"/>
      <c r="W32742" s="276"/>
    </row>
    <row r="32743" spans="19:23">
      <c r="S32743" s="275"/>
      <c r="T32743" s="274"/>
      <c r="W32743" s="276"/>
    </row>
    <row r="32744" spans="19:23">
      <c r="S32744" s="275"/>
      <c r="T32744" s="274"/>
      <c r="W32744" s="276"/>
    </row>
    <row r="32745" spans="19:23">
      <c r="S32745" s="275"/>
      <c r="T32745" s="274"/>
      <c r="W32745" s="276"/>
    </row>
    <row r="32746" spans="19:23">
      <c r="S32746" s="275"/>
      <c r="T32746" s="274"/>
      <c r="W32746" s="276"/>
    </row>
    <row r="32747" spans="19:23">
      <c r="S32747" s="275"/>
      <c r="T32747" s="274"/>
      <c r="W32747" s="276"/>
    </row>
    <row r="32748" spans="19:23">
      <c r="S32748" s="275"/>
      <c r="T32748" s="274"/>
      <c r="W32748" s="276"/>
    </row>
    <row r="32749" spans="19:23">
      <c r="S32749" s="275"/>
      <c r="T32749" s="274"/>
      <c r="W32749" s="276"/>
    </row>
    <row r="32750" spans="19:23">
      <c r="S32750" s="275"/>
      <c r="T32750" s="274"/>
      <c r="W32750" s="276"/>
    </row>
    <row r="32751" spans="19:23">
      <c r="S32751" s="275"/>
      <c r="T32751" s="274"/>
      <c r="W32751" s="276"/>
    </row>
    <row r="32752" spans="19:23">
      <c r="S32752" s="275"/>
      <c r="T32752" s="274"/>
      <c r="W32752" s="276"/>
    </row>
    <row r="32753" spans="19:23">
      <c r="S32753" s="275"/>
      <c r="T32753" s="274"/>
      <c r="W32753" s="276"/>
    </row>
    <row r="32754" spans="19:23">
      <c r="S32754" s="275"/>
      <c r="T32754" s="274"/>
      <c r="W32754" s="276"/>
    </row>
    <row r="32755" spans="19:23">
      <c r="S32755" s="275"/>
      <c r="T32755" s="274"/>
      <c r="W32755" s="276"/>
    </row>
    <row r="32756" spans="19:23">
      <c r="S32756" s="275"/>
      <c r="T32756" s="274"/>
      <c r="W32756" s="276"/>
    </row>
    <row r="32757" spans="19:23">
      <c r="S32757" s="275"/>
      <c r="T32757" s="274"/>
      <c r="W32757" s="276"/>
    </row>
    <row r="32758" spans="19:23">
      <c r="S32758" s="275"/>
      <c r="T32758" s="274"/>
      <c r="W32758" s="276"/>
    </row>
    <row r="32759" spans="19:23">
      <c r="S32759" s="275"/>
      <c r="T32759" s="274"/>
      <c r="W32759" s="276"/>
    </row>
    <row r="32760" spans="19:23">
      <c r="S32760" s="275"/>
      <c r="T32760" s="274"/>
      <c r="W32760" s="276"/>
    </row>
    <row r="32761" spans="19:23">
      <c r="S32761" s="275"/>
      <c r="T32761" s="274"/>
      <c r="W32761" s="276"/>
    </row>
    <row r="32762" spans="19:23">
      <c r="S32762" s="275"/>
      <c r="T32762" s="274"/>
      <c r="W32762" s="276"/>
    </row>
    <row r="32763" spans="19:23">
      <c r="S32763" s="275"/>
      <c r="T32763" s="274"/>
      <c r="W32763" s="276"/>
    </row>
    <row r="32764" spans="19:23">
      <c r="S32764" s="275"/>
      <c r="T32764" s="274"/>
      <c r="W32764" s="276"/>
    </row>
    <row r="32765" spans="19:23">
      <c r="S32765" s="275"/>
      <c r="T32765" s="274"/>
      <c r="W32765" s="276"/>
    </row>
    <row r="32766" spans="19:23">
      <c r="S32766" s="275"/>
      <c r="T32766" s="274"/>
      <c r="W32766" s="276"/>
    </row>
    <row r="32767" spans="19:23">
      <c r="S32767" s="275"/>
      <c r="T32767" s="274"/>
      <c r="W32767" s="276"/>
    </row>
    <row r="32768" spans="19:23">
      <c r="S32768" s="275"/>
      <c r="T32768" s="274"/>
      <c r="W32768" s="276"/>
    </row>
    <row r="32769" spans="19:23">
      <c r="S32769" s="275"/>
      <c r="T32769" s="274"/>
      <c r="W32769" s="276"/>
    </row>
    <row r="32770" spans="19:23">
      <c r="S32770" s="275"/>
      <c r="T32770" s="274"/>
      <c r="W32770" s="276"/>
    </row>
    <row r="32771" spans="19:23">
      <c r="S32771" s="275"/>
      <c r="T32771" s="274"/>
      <c r="W32771" s="276"/>
    </row>
    <row r="32772" spans="19:23">
      <c r="S32772" s="275"/>
      <c r="T32772" s="274"/>
      <c r="W32772" s="276"/>
    </row>
    <row r="32773" spans="19:23">
      <c r="S32773" s="275"/>
      <c r="T32773" s="274"/>
      <c r="W32773" s="276"/>
    </row>
    <row r="32774" spans="19:23">
      <c r="S32774" s="275"/>
      <c r="T32774" s="274"/>
      <c r="W32774" s="276"/>
    </row>
    <row r="32775" spans="19:23">
      <c r="S32775" s="275"/>
      <c r="T32775" s="274"/>
      <c r="W32775" s="276"/>
    </row>
    <row r="32776" spans="19:23">
      <c r="S32776" s="275"/>
      <c r="T32776" s="274"/>
      <c r="W32776" s="276"/>
    </row>
    <row r="32777" spans="19:23">
      <c r="S32777" s="275"/>
      <c r="T32777" s="274"/>
      <c r="W32777" s="276"/>
    </row>
    <row r="32778" spans="19:23">
      <c r="S32778" s="275"/>
      <c r="T32778" s="274"/>
      <c r="W32778" s="276"/>
    </row>
    <row r="32779" spans="19:23">
      <c r="S32779" s="275"/>
      <c r="T32779" s="274"/>
      <c r="W32779" s="276"/>
    </row>
    <row r="32780" spans="19:23">
      <c r="S32780" s="275"/>
      <c r="T32780" s="274"/>
      <c r="W32780" s="276"/>
    </row>
    <row r="32781" spans="19:23">
      <c r="S32781" s="275"/>
      <c r="T32781" s="274"/>
      <c r="W32781" s="276"/>
    </row>
    <row r="32782" spans="19:23">
      <c r="S32782" s="275"/>
      <c r="T32782" s="274"/>
      <c r="W32782" s="276"/>
    </row>
    <row r="32783" spans="19:23">
      <c r="S32783" s="275"/>
      <c r="T32783" s="274"/>
      <c r="W32783" s="276"/>
    </row>
    <row r="32784" spans="19:23">
      <c r="S32784" s="275"/>
      <c r="T32784" s="274"/>
      <c r="W32784" s="276"/>
    </row>
    <row r="32785" spans="19:23">
      <c r="S32785" s="275"/>
      <c r="T32785" s="274"/>
      <c r="W32785" s="276"/>
    </row>
    <row r="32786" spans="19:23">
      <c r="S32786" s="275"/>
      <c r="T32786" s="274"/>
      <c r="W32786" s="276"/>
    </row>
    <row r="32787" spans="19:23">
      <c r="S32787" s="275"/>
      <c r="T32787" s="274"/>
      <c r="W32787" s="276"/>
    </row>
    <row r="32788" spans="19:23">
      <c r="S32788" s="275"/>
      <c r="T32788" s="274"/>
      <c r="W32788" s="276"/>
    </row>
    <row r="32789" spans="19:23">
      <c r="S32789" s="275"/>
      <c r="T32789" s="274"/>
      <c r="W32789" s="276"/>
    </row>
    <row r="32790" spans="19:23">
      <c r="S32790" s="275"/>
      <c r="T32790" s="274"/>
      <c r="W32790" s="276"/>
    </row>
    <row r="32791" spans="19:23">
      <c r="S32791" s="275"/>
      <c r="T32791" s="274"/>
      <c r="W32791" s="276"/>
    </row>
    <row r="32792" spans="19:23">
      <c r="S32792" s="275"/>
      <c r="T32792" s="274"/>
      <c r="W32792" s="276"/>
    </row>
    <row r="32793" spans="19:23">
      <c r="S32793" s="275"/>
      <c r="T32793" s="274"/>
      <c r="W32793" s="276"/>
    </row>
    <row r="32794" spans="19:23">
      <c r="S32794" s="275"/>
      <c r="T32794" s="274"/>
      <c r="W32794" s="276"/>
    </row>
    <row r="32795" spans="19:23">
      <c r="S32795" s="275"/>
      <c r="T32795" s="274"/>
      <c r="W32795" s="276"/>
    </row>
    <row r="32796" spans="19:23">
      <c r="S32796" s="275"/>
      <c r="T32796" s="274"/>
      <c r="W32796" s="276"/>
    </row>
    <row r="32797" spans="19:23">
      <c r="S32797" s="275"/>
      <c r="T32797" s="274"/>
      <c r="W32797" s="276"/>
    </row>
    <row r="32798" spans="19:23">
      <c r="S32798" s="275"/>
      <c r="T32798" s="274"/>
      <c r="W32798" s="276"/>
    </row>
    <row r="32799" spans="19:23">
      <c r="S32799" s="275"/>
      <c r="T32799" s="274"/>
      <c r="W32799" s="276"/>
    </row>
    <row r="32800" spans="19:23">
      <c r="S32800" s="275"/>
      <c r="T32800" s="274"/>
      <c r="W32800" s="276"/>
    </row>
    <row r="32801" spans="19:23">
      <c r="S32801" s="275"/>
      <c r="T32801" s="274"/>
      <c r="W32801" s="276"/>
    </row>
    <row r="32802" spans="19:23">
      <c r="S32802" s="275"/>
      <c r="T32802" s="274"/>
      <c r="W32802" s="276"/>
    </row>
    <row r="32803" spans="19:23">
      <c r="S32803" s="275"/>
      <c r="T32803" s="274"/>
      <c r="W32803" s="276"/>
    </row>
    <row r="32804" spans="19:23">
      <c r="S32804" s="275"/>
      <c r="T32804" s="274"/>
      <c r="W32804" s="276"/>
    </row>
    <row r="32805" spans="19:23">
      <c r="S32805" s="275"/>
      <c r="T32805" s="274"/>
      <c r="W32805" s="276"/>
    </row>
    <row r="32806" spans="19:23">
      <c r="S32806" s="275"/>
      <c r="T32806" s="274"/>
      <c r="W32806" s="276"/>
    </row>
    <row r="32807" spans="19:23">
      <c r="S32807" s="275"/>
      <c r="T32807" s="274"/>
      <c r="W32807" s="276"/>
    </row>
    <row r="32808" spans="19:23">
      <c r="S32808" s="275"/>
      <c r="T32808" s="274"/>
      <c r="W32808" s="276"/>
    </row>
    <row r="32809" spans="19:23">
      <c r="S32809" s="275"/>
      <c r="T32809" s="274"/>
      <c r="W32809" s="276"/>
    </row>
    <row r="32810" spans="19:23">
      <c r="S32810" s="275"/>
      <c r="T32810" s="274"/>
      <c r="W32810" s="276"/>
    </row>
    <row r="32811" spans="19:23">
      <c r="S32811" s="275"/>
      <c r="T32811" s="274"/>
      <c r="W32811" s="276"/>
    </row>
    <row r="32812" spans="19:23">
      <c r="S32812" s="275"/>
      <c r="T32812" s="274"/>
      <c r="W32812" s="276"/>
    </row>
    <row r="32813" spans="19:23">
      <c r="S32813" s="275"/>
      <c r="T32813" s="274"/>
      <c r="W32813" s="276"/>
    </row>
    <row r="32814" spans="19:23">
      <c r="S32814" s="275"/>
      <c r="T32814" s="274"/>
      <c r="W32814" s="276"/>
    </row>
    <row r="32815" spans="19:23">
      <c r="S32815" s="275"/>
      <c r="T32815" s="274"/>
      <c r="W32815" s="276"/>
    </row>
    <row r="32816" spans="19:23">
      <c r="S32816" s="275"/>
      <c r="T32816" s="274"/>
      <c r="W32816" s="276"/>
    </row>
    <row r="32817" spans="19:23">
      <c r="S32817" s="275"/>
      <c r="T32817" s="274"/>
      <c r="W32817" s="276"/>
    </row>
    <row r="32818" spans="19:23">
      <c r="S32818" s="275"/>
      <c r="T32818" s="274"/>
      <c r="W32818" s="276"/>
    </row>
    <row r="32819" spans="19:23">
      <c r="S32819" s="275"/>
      <c r="T32819" s="274"/>
      <c r="W32819" s="276"/>
    </row>
    <row r="32820" spans="19:23">
      <c r="S32820" s="275"/>
      <c r="T32820" s="274"/>
      <c r="W32820" s="276"/>
    </row>
    <row r="32821" spans="19:23">
      <c r="S32821" s="275"/>
      <c r="T32821" s="274"/>
      <c r="W32821" s="276"/>
    </row>
    <row r="32822" spans="19:23">
      <c r="S32822" s="275"/>
      <c r="T32822" s="274"/>
      <c r="W32822" s="276"/>
    </row>
    <row r="32823" spans="19:23">
      <c r="S32823" s="275"/>
      <c r="T32823" s="274"/>
      <c r="W32823" s="276"/>
    </row>
    <row r="32824" spans="19:23">
      <c r="S32824" s="275"/>
      <c r="T32824" s="274"/>
      <c r="W32824" s="276"/>
    </row>
    <row r="32825" spans="19:23">
      <c r="S32825" s="275"/>
      <c r="T32825" s="274"/>
      <c r="W32825" s="276"/>
    </row>
    <row r="32826" spans="19:23">
      <c r="S32826" s="275"/>
      <c r="T32826" s="274"/>
      <c r="W32826" s="276"/>
    </row>
    <row r="32827" spans="19:23">
      <c r="S32827" s="275"/>
      <c r="T32827" s="274"/>
      <c r="W32827" s="276"/>
    </row>
    <row r="32828" spans="19:23">
      <c r="S32828" s="275"/>
      <c r="T32828" s="274"/>
      <c r="W32828" s="276"/>
    </row>
    <row r="32829" spans="19:23">
      <c r="S32829" s="275"/>
      <c r="T32829" s="274"/>
      <c r="W32829" s="276"/>
    </row>
    <row r="32830" spans="19:23">
      <c r="S32830" s="275"/>
      <c r="T32830" s="274"/>
      <c r="W32830" s="276"/>
    </row>
    <row r="32831" spans="19:23">
      <c r="S32831" s="275"/>
      <c r="T32831" s="274"/>
      <c r="W32831" s="276"/>
    </row>
    <row r="32832" spans="19:23">
      <c r="S32832" s="275"/>
      <c r="T32832" s="274"/>
      <c r="W32832" s="276"/>
    </row>
    <row r="32833" spans="19:23">
      <c r="S32833" s="275"/>
      <c r="T32833" s="274"/>
      <c r="W32833" s="276"/>
    </row>
    <row r="32834" spans="19:23">
      <c r="S32834" s="275"/>
      <c r="T32834" s="274"/>
      <c r="W32834" s="276"/>
    </row>
    <row r="32835" spans="19:23">
      <c r="S32835" s="275"/>
      <c r="T32835" s="274"/>
      <c r="W32835" s="276"/>
    </row>
    <row r="32836" spans="19:23">
      <c r="S32836" s="275"/>
      <c r="T32836" s="274"/>
      <c r="W32836" s="276"/>
    </row>
    <row r="32837" spans="19:23">
      <c r="S32837" s="275"/>
      <c r="T32837" s="274"/>
      <c r="W32837" s="276"/>
    </row>
    <row r="32838" spans="19:23">
      <c r="S32838" s="275"/>
      <c r="T32838" s="274"/>
      <c r="W32838" s="276"/>
    </row>
    <row r="32839" spans="19:23">
      <c r="S32839" s="275"/>
      <c r="T32839" s="274"/>
      <c r="W32839" s="276"/>
    </row>
    <row r="32840" spans="19:23">
      <c r="S32840" s="275"/>
      <c r="T32840" s="274"/>
      <c r="W32840" s="276"/>
    </row>
    <row r="32841" spans="19:23">
      <c r="S32841" s="275"/>
      <c r="T32841" s="274"/>
      <c r="W32841" s="276"/>
    </row>
    <row r="32842" spans="19:23">
      <c r="S32842" s="275"/>
      <c r="T32842" s="274"/>
      <c r="W32842" s="276"/>
    </row>
    <row r="32843" spans="19:23">
      <c r="S32843" s="275"/>
      <c r="T32843" s="274"/>
      <c r="W32843" s="276"/>
    </row>
    <row r="32844" spans="19:23">
      <c r="S32844" s="275"/>
      <c r="T32844" s="274"/>
      <c r="W32844" s="276"/>
    </row>
    <row r="32845" spans="19:23">
      <c r="S32845" s="275"/>
      <c r="T32845" s="274"/>
      <c r="W32845" s="276"/>
    </row>
    <row r="32846" spans="19:23">
      <c r="S32846" s="275"/>
      <c r="T32846" s="274"/>
      <c r="W32846" s="276"/>
    </row>
    <row r="32847" spans="19:23">
      <c r="S32847" s="275"/>
      <c r="T32847" s="274"/>
      <c r="W32847" s="276"/>
    </row>
    <row r="32848" spans="19:23">
      <c r="S32848" s="275"/>
      <c r="T32848" s="274"/>
      <c r="W32848" s="276"/>
    </row>
    <row r="32849" spans="19:23">
      <c r="S32849" s="275"/>
      <c r="T32849" s="274"/>
      <c r="W32849" s="276"/>
    </row>
    <row r="32850" spans="19:23">
      <c r="S32850" s="275"/>
      <c r="T32850" s="274"/>
      <c r="W32850" s="276"/>
    </row>
    <row r="32851" spans="19:23">
      <c r="S32851" s="275"/>
      <c r="T32851" s="274"/>
      <c r="W32851" s="276"/>
    </row>
    <row r="32852" spans="19:23">
      <c r="S32852" s="275"/>
      <c r="T32852" s="274"/>
      <c r="W32852" s="276"/>
    </row>
    <row r="32853" spans="19:23">
      <c r="S32853" s="275"/>
      <c r="T32853" s="274"/>
      <c r="W32853" s="276"/>
    </row>
    <row r="32854" spans="19:23">
      <c r="S32854" s="275"/>
      <c r="T32854" s="274"/>
      <c r="W32854" s="276"/>
    </row>
    <row r="32855" spans="19:23">
      <c r="S32855" s="275"/>
      <c r="T32855" s="274"/>
      <c r="W32855" s="276"/>
    </row>
    <row r="32856" spans="19:23">
      <c r="S32856" s="275"/>
      <c r="T32856" s="274"/>
      <c r="W32856" s="276"/>
    </row>
    <row r="32857" spans="19:23">
      <c r="S32857" s="275"/>
      <c r="T32857" s="274"/>
      <c r="W32857" s="276"/>
    </row>
    <row r="32858" spans="19:23">
      <c r="S32858" s="275"/>
      <c r="T32858" s="274"/>
      <c r="W32858" s="276"/>
    </row>
    <row r="32859" spans="19:23">
      <c r="S32859" s="275"/>
      <c r="T32859" s="274"/>
      <c r="W32859" s="276"/>
    </row>
    <row r="32860" spans="19:23">
      <c r="S32860" s="275"/>
      <c r="T32860" s="274"/>
      <c r="W32860" s="276"/>
    </row>
    <row r="32861" spans="19:23">
      <c r="S32861" s="275"/>
      <c r="T32861" s="274"/>
      <c r="W32861" s="276"/>
    </row>
    <row r="32862" spans="19:23">
      <c r="S32862" s="275"/>
      <c r="T32862" s="274"/>
      <c r="W32862" s="276"/>
    </row>
    <row r="32863" spans="19:23">
      <c r="S32863" s="275"/>
      <c r="T32863" s="274"/>
      <c r="W32863" s="276"/>
    </row>
    <row r="32864" spans="19:23">
      <c r="S32864" s="275"/>
      <c r="T32864" s="274"/>
      <c r="W32864" s="276"/>
    </row>
    <row r="32865" spans="19:23">
      <c r="S32865" s="275"/>
      <c r="T32865" s="274"/>
      <c r="W32865" s="276"/>
    </row>
    <row r="32866" spans="19:23">
      <c r="S32866" s="275"/>
      <c r="T32866" s="274"/>
      <c r="W32866" s="276"/>
    </row>
    <row r="32867" spans="19:23">
      <c r="S32867" s="275"/>
      <c r="T32867" s="274"/>
      <c r="W32867" s="276"/>
    </row>
    <row r="32868" spans="19:23">
      <c r="S32868" s="275"/>
      <c r="T32868" s="274"/>
      <c r="W32868" s="276"/>
    </row>
    <row r="32869" spans="19:23">
      <c r="S32869" s="275"/>
      <c r="T32869" s="274"/>
      <c r="W32869" s="276"/>
    </row>
    <row r="32870" spans="19:23">
      <c r="S32870" s="275"/>
      <c r="T32870" s="274"/>
      <c r="W32870" s="276"/>
    </row>
    <row r="32871" spans="19:23">
      <c r="S32871" s="275"/>
      <c r="T32871" s="274"/>
      <c r="W32871" s="276"/>
    </row>
    <row r="32872" spans="19:23">
      <c r="S32872" s="275"/>
      <c r="T32872" s="274"/>
      <c r="W32872" s="276"/>
    </row>
    <row r="32873" spans="19:23">
      <c r="S32873" s="275"/>
      <c r="T32873" s="274"/>
      <c r="W32873" s="276"/>
    </row>
    <row r="32874" spans="19:23">
      <c r="S32874" s="275"/>
      <c r="T32874" s="274"/>
      <c r="W32874" s="276"/>
    </row>
    <row r="32875" spans="19:23">
      <c r="S32875" s="275"/>
      <c r="T32875" s="274"/>
      <c r="W32875" s="276"/>
    </row>
    <row r="32876" spans="19:23">
      <c r="S32876" s="275"/>
      <c r="T32876" s="274"/>
      <c r="W32876" s="276"/>
    </row>
    <row r="32877" spans="19:23">
      <c r="S32877" s="275"/>
      <c r="T32877" s="274"/>
      <c r="W32877" s="276"/>
    </row>
    <row r="32878" spans="19:23">
      <c r="S32878" s="275"/>
      <c r="T32878" s="274"/>
      <c r="W32878" s="276"/>
    </row>
    <row r="32879" spans="19:23">
      <c r="S32879" s="275"/>
      <c r="T32879" s="274"/>
      <c r="W32879" s="276"/>
    </row>
    <row r="32880" spans="19:23">
      <c r="S32880" s="275"/>
      <c r="T32880" s="274"/>
      <c r="W32880" s="276"/>
    </row>
    <row r="32881" spans="19:23">
      <c r="S32881" s="275"/>
      <c r="T32881" s="274"/>
      <c r="W32881" s="276"/>
    </row>
    <row r="32882" spans="19:23">
      <c r="S32882" s="275"/>
      <c r="T32882" s="274"/>
      <c r="W32882" s="276"/>
    </row>
    <row r="32883" spans="19:23">
      <c r="S32883" s="275"/>
      <c r="T32883" s="274"/>
      <c r="W32883" s="276"/>
    </row>
    <row r="32884" spans="19:23">
      <c r="S32884" s="275"/>
      <c r="T32884" s="274"/>
      <c r="W32884" s="276"/>
    </row>
    <row r="32885" spans="19:23">
      <c r="S32885" s="275"/>
      <c r="T32885" s="274"/>
      <c r="W32885" s="276"/>
    </row>
    <row r="32886" spans="19:23">
      <c r="S32886" s="275"/>
      <c r="T32886" s="274"/>
      <c r="W32886" s="276"/>
    </row>
    <row r="32887" spans="19:23">
      <c r="S32887" s="275"/>
      <c r="T32887" s="274"/>
      <c r="W32887" s="276"/>
    </row>
    <row r="32888" spans="19:23">
      <c r="S32888" s="275"/>
      <c r="T32888" s="274"/>
      <c r="W32888" s="276"/>
    </row>
    <row r="32889" spans="19:23">
      <c r="S32889" s="275"/>
      <c r="T32889" s="274"/>
      <c r="W32889" s="276"/>
    </row>
    <row r="32890" spans="19:23">
      <c r="S32890" s="275"/>
      <c r="T32890" s="274"/>
      <c r="W32890" s="276"/>
    </row>
    <row r="32891" spans="19:23">
      <c r="S32891" s="275"/>
      <c r="T32891" s="274"/>
      <c r="W32891" s="276"/>
    </row>
    <row r="32892" spans="19:23">
      <c r="S32892" s="275"/>
      <c r="T32892" s="274"/>
      <c r="W32892" s="276"/>
    </row>
    <row r="32893" spans="19:23">
      <c r="S32893" s="275"/>
      <c r="T32893" s="274"/>
      <c r="W32893" s="276"/>
    </row>
    <row r="32894" spans="19:23">
      <c r="S32894" s="275"/>
      <c r="T32894" s="274"/>
      <c r="W32894" s="276"/>
    </row>
    <row r="32895" spans="19:23">
      <c r="S32895" s="275"/>
      <c r="T32895" s="274"/>
      <c r="W32895" s="276"/>
    </row>
    <row r="32896" spans="19:23">
      <c r="S32896" s="275"/>
      <c r="T32896" s="274"/>
      <c r="W32896" s="276"/>
    </row>
    <row r="32897" spans="19:23">
      <c r="S32897" s="275"/>
      <c r="T32897" s="274"/>
      <c r="W32897" s="276"/>
    </row>
    <row r="32898" spans="19:23">
      <c r="S32898" s="275"/>
      <c r="T32898" s="274"/>
      <c r="W32898" s="276"/>
    </row>
    <row r="32899" spans="19:23">
      <c r="S32899" s="275"/>
      <c r="T32899" s="274"/>
      <c r="W32899" s="276"/>
    </row>
    <row r="32900" spans="19:23">
      <c r="S32900" s="275"/>
      <c r="T32900" s="274"/>
      <c r="W32900" s="276"/>
    </row>
    <row r="32901" spans="19:23">
      <c r="S32901" s="275"/>
      <c r="T32901" s="274"/>
      <c r="W32901" s="276"/>
    </row>
    <row r="32902" spans="19:23">
      <c r="S32902" s="275"/>
      <c r="T32902" s="274"/>
      <c r="W32902" s="276"/>
    </row>
    <row r="32903" spans="19:23">
      <c r="S32903" s="275"/>
      <c r="T32903" s="274"/>
      <c r="W32903" s="276"/>
    </row>
    <row r="32904" spans="19:23">
      <c r="S32904" s="275"/>
      <c r="T32904" s="274"/>
      <c r="W32904" s="276"/>
    </row>
    <row r="32905" spans="19:23">
      <c r="S32905" s="275"/>
      <c r="T32905" s="274"/>
      <c r="W32905" s="276"/>
    </row>
    <row r="32906" spans="19:23">
      <c r="S32906" s="275"/>
      <c r="T32906" s="274"/>
      <c r="W32906" s="276"/>
    </row>
    <row r="32907" spans="19:23">
      <c r="S32907" s="275"/>
      <c r="T32907" s="274"/>
      <c r="W32907" s="276"/>
    </row>
    <row r="32908" spans="19:23">
      <c r="S32908" s="275"/>
      <c r="T32908" s="274"/>
      <c r="W32908" s="276"/>
    </row>
    <row r="32909" spans="19:23">
      <c r="S32909" s="275"/>
      <c r="T32909" s="274"/>
      <c r="W32909" s="276"/>
    </row>
    <row r="32910" spans="19:23">
      <c r="S32910" s="275"/>
      <c r="T32910" s="274"/>
      <c r="W32910" s="276"/>
    </row>
    <row r="32911" spans="19:23">
      <c r="S32911" s="275"/>
      <c r="T32911" s="274"/>
      <c r="W32911" s="276"/>
    </row>
    <row r="32912" spans="19:23">
      <c r="S32912" s="275"/>
      <c r="T32912" s="274"/>
      <c r="W32912" s="276"/>
    </row>
    <row r="32913" spans="19:23">
      <c r="S32913" s="275"/>
      <c r="T32913" s="274"/>
      <c r="W32913" s="276"/>
    </row>
    <row r="32914" spans="19:23">
      <c r="S32914" s="275"/>
      <c r="T32914" s="274"/>
      <c r="W32914" s="276"/>
    </row>
    <row r="32915" spans="19:23">
      <c r="S32915" s="275"/>
      <c r="T32915" s="274"/>
      <c r="W32915" s="276"/>
    </row>
    <row r="32916" spans="19:23">
      <c r="S32916" s="275"/>
      <c r="T32916" s="274"/>
      <c r="W32916" s="276"/>
    </row>
    <row r="32917" spans="19:23">
      <c r="S32917" s="275"/>
      <c r="T32917" s="274"/>
      <c r="W32917" s="276"/>
    </row>
    <row r="32918" spans="19:23">
      <c r="S32918" s="275"/>
      <c r="T32918" s="274"/>
      <c r="W32918" s="276"/>
    </row>
    <row r="32919" spans="19:23">
      <c r="S32919" s="275"/>
      <c r="T32919" s="274"/>
      <c r="W32919" s="276"/>
    </row>
    <row r="32920" spans="19:23">
      <c r="S32920" s="275"/>
      <c r="T32920" s="274"/>
      <c r="W32920" s="276"/>
    </row>
    <row r="32921" spans="19:23">
      <c r="S32921" s="275"/>
      <c r="T32921" s="274"/>
      <c r="W32921" s="276"/>
    </row>
    <row r="32922" spans="19:23">
      <c r="S32922" s="275"/>
      <c r="T32922" s="274"/>
      <c r="W32922" s="276"/>
    </row>
    <row r="32923" spans="19:23">
      <c r="S32923" s="275"/>
      <c r="T32923" s="274"/>
      <c r="W32923" s="276"/>
    </row>
    <row r="32924" spans="19:23">
      <c r="S32924" s="275"/>
      <c r="T32924" s="274"/>
      <c r="W32924" s="276"/>
    </row>
    <row r="32925" spans="19:23">
      <c r="S32925" s="275"/>
      <c r="T32925" s="274"/>
      <c r="W32925" s="276"/>
    </row>
    <row r="32926" spans="19:23">
      <c r="S32926" s="275"/>
      <c r="T32926" s="274"/>
      <c r="W32926" s="276"/>
    </row>
    <row r="32927" spans="19:23">
      <c r="S32927" s="275"/>
      <c r="T32927" s="274"/>
      <c r="W32927" s="276"/>
    </row>
    <row r="32928" spans="19:23">
      <c r="S32928" s="275"/>
      <c r="T32928" s="274"/>
      <c r="W32928" s="276"/>
    </row>
    <row r="32929" spans="19:23">
      <c r="S32929" s="275"/>
      <c r="T32929" s="274"/>
      <c r="W32929" s="276"/>
    </row>
    <row r="32930" spans="19:23">
      <c r="S32930" s="275"/>
      <c r="T32930" s="274"/>
      <c r="W32930" s="276"/>
    </row>
    <row r="32931" spans="19:23">
      <c r="S32931" s="275"/>
      <c r="T32931" s="274"/>
      <c r="W32931" s="276"/>
    </row>
    <row r="32932" spans="19:23">
      <c r="S32932" s="275"/>
      <c r="T32932" s="274"/>
      <c r="W32932" s="276"/>
    </row>
    <row r="32933" spans="19:23">
      <c r="S32933" s="275"/>
      <c r="T32933" s="274"/>
      <c r="W32933" s="276"/>
    </row>
    <row r="32934" spans="19:23">
      <c r="S32934" s="275"/>
      <c r="T32934" s="274"/>
      <c r="W32934" s="276"/>
    </row>
    <row r="32935" spans="19:23">
      <c r="S32935" s="275"/>
      <c r="T32935" s="274"/>
      <c r="W32935" s="276"/>
    </row>
    <row r="32936" spans="19:23">
      <c r="S32936" s="275"/>
      <c r="T32936" s="274"/>
      <c r="W32936" s="276"/>
    </row>
    <row r="32937" spans="19:23">
      <c r="S32937" s="275"/>
      <c r="T32937" s="274"/>
      <c r="W32937" s="276"/>
    </row>
    <row r="32938" spans="19:23">
      <c r="S32938" s="275"/>
      <c r="T32938" s="274"/>
      <c r="W32938" s="276"/>
    </row>
    <row r="32939" spans="19:23">
      <c r="S32939" s="275"/>
      <c r="T32939" s="274"/>
      <c r="W32939" s="276"/>
    </row>
    <row r="32940" spans="19:23">
      <c r="S32940" s="275"/>
      <c r="T32940" s="274"/>
      <c r="W32940" s="276"/>
    </row>
    <row r="32941" spans="19:23">
      <c r="S32941" s="275"/>
      <c r="T32941" s="274"/>
      <c r="W32941" s="276"/>
    </row>
    <row r="32942" spans="19:23">
      <c r="S32942" s="275"/>
      <c r="T32942" s="274"/>
      <c r="W32942" s="276"/>
    </row>
    <row r="32943" spans="19:23">
      <c r="S32943" s="275"/>
      <c r="T32943" s="274"/>
      <c r="W32943" s="276"/>
    </row>
    <row r="32944" spans="19:23">
      <c r="S32944" s="275"/>
      <c r="T32944" s="274"/>
      <c r="W32944" s="276"/>
    </row>
    <row r="32945" spans="19:23">
      <c r="S32945" s="275"/>
      <c r="T32945" s="274"/>
      <c r="W32945" s="276"/>
    </row>
    <row r="32946" spans="19:23">
      <c r="S32946" s="275"/>
      <c r="T32946" s="274"/>
      <c r="W32946" s="276"/>
    </row>
    <row r="32947" spans="19:23">
      <c r="S32947" s="275"/>
      <c r="T32947" s="274"/>
      <c r="W32947" s="276"/>
    </row>
    <row r="32948" spans="19:23">
      <c r="S32948" s="275"/>
      <c r="T32948" s="274"/>
      <c r="W32948" s="276"/>
    </row>
    <row r="32949" spans="19:23">
      <c r="S32949" s="275"/>
      <c r="T32949" s="274"/>
      <c r="W32949" s="276"/>
    </row>
    <row r="32950" spans="19:23">
      <c r="S32950" s="275"/>
      <c r="T32950" s="274"/>
      <c r="W32950" s="276"/>
    </row>
    <row r="32951" spans="19:23">
      <c r="S32951" s="275"/>
      <c r="T32951" s="274"/>
      <c r="W32951" s="276"/>
    </row>
    <row r="32952" spans="19:23">
      <c r="S32952" s="275"/>
      <c r="T32952" s="274"/>
      <c r="W32952" s="276"/>
    </row>
    <row r="32953" spans="19:23">
      <c r="S32953" s="275"/>
      <c r="T32953" s="274"/>
      <c r="W32953" s="276"/>
    </row>
    <row r="32954" spans="19:23">
      <c r="S32954" s="275"/>
      <c r="T32954" s="274"/>
      <c r="W32954" s="276"/>
    </row>
    <row r="32955" spans="19:23">
      <c r="S32955" s="275"/>
      <c r="T32955" s="274"/>
      <c r="W32955" s="276"/>
    </row>
    <row r="32956" spans="19:23">
      <c r="S32956" s="275"/>
      <c r="T32956" s="274"/>
      <c r="W32956" s="276"/>
    </row>
    <row r="32957" spans="19:23">
      <c r="S32957" s="275"/>
      <c r="T32957" s="274"/>
      <c r="W32957" s="276"/>
    </row>
    <row r="32958" spans="19:23">
      <c r="S32958" s="275"/>
      <c r="T32958" s="274"/>
      <c r="W32958" s="276"/>
    </row>
    <row r="32959" spans="19:23">
      <c r="S32959" s="275"/>
      <c r="T32959" s="274"/>
      <c r="W32959" s="276"/>
    </row>
    <row r="32960" spans="19:23">
      <c r="S32960" s="275"/>
      <c r="T32960" s="274"/>
      <c r="W32960" s="276"/>
    </row>
    <row r="32961" spans="19:23">
      <c r="S32961" s="275"/>
      <c r="T32961" s="274"/>
      <c r="W32961" s="276"/>
    </row>
    <row r="32962" spans="19:23">
      <c r="S32962" s="275"/>
      <c r="T32962" s="274"/>
      <c r="W32962" s="276"/>
    </row>
    <row r="32963" spans="19:23">
      <c r="S32963" s="275"/>
      <c r="T32963" s="274"/>
      <c r="W32963" s="276"/>
    </row>
    <row r="32964" spans="19:23">
      <c r="S32964" s="275"/>
      <c r="T32964" s="274"/>
      <c r="W32964" s="276"/>
    </row>
    <row r="32965" spans="19:23">
      <c r="S32965" s="275"/>
      <c r="T32965" s="274"/>
      <c r="W32965" s="276"/>
    </row>
    <row r="32966" spans="19:23">
      <c r="S32966" s="275"/>
      <c r="T32966" s="274"/>
      <c r="W32966" s="276"/>
    </row>
    <row r="32967" spans="19:23">
      <c r="S32967" s="275"/>
      <c r="T32967" s="274"/>
      <c r="W32967" s="276"/>
    </row>
    <row r="32968" spans="19:23">
      <c r="S32968" s="275"/>
      <c r="T32968" s="274"/>
      <c r="W32968" s="276"/>
    </row>
    <row r="32969" spans="19:23">
      <c r="S32969" s="275"/>
      <c r="T32969" s="274"/>
      <c r="W32969" s="276"/>
    </row>
    <row r="32970" spans="19:23">
      <c r="S32970" s="275"/>
      <c r="T32970" s="274"/>
      <c r="W32970" s="276"/>
    </row>
    <row r="32971" spans="19:23">
      <c r="S32971" s="275"/>
      <c r="T32971" s="274"/>
      <c r="W32971" s="276"/>
    </row>
    <row r="32972" spans="19:23">
      <c r="S32972" s="275"/>
      <c r="T32972" s="274"/>
      <c r="W32972" s="276"/>
    </row>
    <row r="32973" spans="19:23">
      <c r="S32973" s="275"/>
      <c r="T32973" s="274"/>
      <c r="W32973" s="276"/>
    </row>
    <row r="32974" spans="19:23">
      <c r="S32974" s="275"/>
      <c r="T32974" s="274"/>
      <c r="W32974" s="276"/>
    </row>
    <row r="32975" spans="19:23">
      <c r="S32975" s="275"/>
      <c r="T32975" s="274"/>
      <c r="W32975" s="276"/>
    </row>
    <row r="32976" spans="19:23">
      <c r="S32976" s="275"/>
      <c r="T32976" s="274"/>
      <c r="W32976" s="276"/>
    </row>
    <row r="32977" spans="19:23">
      <c r="S32977" s="275"/>
      <c r="T32977" s="274"/>
      <c r="W32977" s="276"/>
    </row>
    <row r="32978" spans="19:23">
      <c r="S32978" s="275"/>
      <c r="T32978" s="274"/>
      <c r="W32978" s="276"/>
    </row>
    <row r="32979" spans="19:23">
      <c r="S32979" s="275"/>
      <c r="T32979" s="274"/>
      <c r="W32979" s="276"/>
    </row>
    <row r="32980" spans="19:23">
      <c r="S32980" s="275"/>
      <c r="T32980" s="274"/>
      <c r="W32980" s="276"/>
    </row>
    <row r="32981" spans="19:23">
      <c r="S32981" s="275"/>
      <c r="T32981" s="274"/>
      <c r="W32981" s="276"/>
    </row>
    <row r="32982" spans="19:23">
      <c r="S32982" s="275"/>
      <c r="T32982" s="274"/>
      <c r="W32982" s="276"/>
    </row>
    <row r="32983" spans="19:23">
      <c r="S32983" s="275"/>
      <c r="T32983" s="274"/>
      <c r="W32983" s="276"/>
    </row>
    <row r="32984" spans="19:23">
      <c r="S32984" s="275"/>
      <c r="T32984" s="274"/>
      <c r="W32984" s="276"/>
    </row>
    <row r="32985" spans="19:23">
      <c r="S32985" s="275"/>
      <c r="T32985" s="274"/>
      <c r="W32985" s="276"/>
    </row>
    <row r="32986" spans="19:23">
      <c r="S32986" s="275"/>
      <c r="T32986" s="274"/>
      <c r="W32986" s="276"/>
    </row>
    <row r="32987" spans="19:23">
      <c r="S32987" s="275"/>
      <c r="T32987" s="274"/>
      <c r="W32987" s="276"/>
    </row>
    <row r="32988" spans="19:23">
      <c r="S32988" s="275"/>
      <c r="T32988" s="274"/>
      <c r="W32988" s="276"/>
    </row>
    <row r="32989" spans="19:23">
      <c r="S32989" s="275"/>
      <c r="T32989" s="274"/>
      <c r="W32989" s="276"/>
    </row>
    <row r="32990" spans="19:23">
      <c r="S32990" s="275"/>
      <c r="T32990" s="274"/>
      <c r="W32990" s="276"/>
    </row>
    <row r="32991" spans="19:23">
      <c r="S32991" s="275"/>
      <c r="T32991" s="274"/>
      <c r="W32991" s="276"/>
    </row>
    <row r="32992" spans="19:23">
      <c r="S32992" s="275"/>
      <c r="T32992" s="274"/>
      <c r="W32992" s="276"/>
    </row>
    <row r="32993" spans="19:23">
      <c r="S32993" s="275"/>
      <c r="T32993" s="274"/>
      <c r="W32993" s="276"/>
    </row>
    <row r="32994" spans="19:23">
      <c r="S32994" s="275"/>
      <c r="T32994" s="274"/>
      <c r="W32994" s="276"/>
    </row>
    <row r="32995" spans="19:23">
      <c r="S32995" s="275"/>
      <c r="T32995" s="274"/>
      <c r="W32995" s="276"/>
    </row>
    <row r="32996" spans="19:23">
      <c r="S32996" s="275"/>
      <c r="T32996" s="274"/>
      <c r="W32996" s="276"/>
    </row>
    <row r="32997" spans="19:23">
      <c r="S32997" s="275"/>
      <c r="T32997" s="274"/>
      <c r="W32997" s="276"/>
    </row>
    <row r="32998" spans="19:23">
      <c r="S32998" s="275"/>
      <c r="T32998" s="274"/>
      <c r="W32998" s="276"/>
    </row>
    <row r="32999" spans="19:23">
      <c r="S32999" s="275"/>
      <c r="T32999" s="274"/>
      <c r="W32999" s="276"/>
    </row>
    <row r="33000" spans="19:23">
      <c r="S33000" s="275"/>
      <c r="T33000" s="274"/>
      <c r="W33000" s="276"/>
    </row>
    <row r="33001" spans="19:23">
      <c r="S33001" s="275"/>
      <c r="T33001" s="274"/>
      <c r="W33001" s="276"/>
    </row>
    <row r="33002" spans="19:23">
      <c r="S33002" s="275"/>
      <c r="T33002" s="274"/>
      <c r="W33002" s="276"/>
    </row>
    <row r="33003" spans="19:23">
      <c r="S33003" s="275"/>
      <c r="T33003" s="274"/>
      <c r="W33003" s="276"/>
    </row>
    <row r="33004" spans="19:23">
      <c r="S33004" s="275"/>
      <c r="T33004" s="274"/>
      <c r="W33004" s="276"/>
    </row>
    <row r="33005" spans="19:23">
      <c r="S33005" s="275"/>
      <c r="T33005" s="274"/>
      <c r="W33005" s="276"/>
    </row>
    <row r="33006" spans="19:23">
      <c r="S33006" s="275"/>
      <c r="T33006" s="274"/>
      <c r="W33006" s="276"/>
    </row>
    <row r="33007" spans="19:23">
      <c r="S33007" s="275"/>
      <c r="T33007" s="274"/>
      <c r="W33007" s="276"/>
    </row>
    <row r="33008" spans="19:23">
      <c r="S33008" s="275"/>
      <c r="T33008" s="274"/>
      <c r="W33008" s="276"/>
    </row>
    <row r="33009" spans="19:23">
      <c r="S33009" s="275"/>
      <c r="T33009" s="274"/>
      <c r="W33009" s="276"/>
    </row>
    <row r="33010" spans="19:23">
      <c r="S33010" s="275"/>
      <c r="T33010" s="274"/>
      <c r="W33010" s="276"/>
    </row>
    <row r="33011" spans="19:23">
      <c r="S33011" s="275"/>
      <c r="T33011" s="274"/>
      <c r="W33011" s="276"/>
    </row>
    <row r="33012" spans="19:23">
      <c r="S33012" s="275"/>
      <c r="T33012" s="274"/>
      <c r="W33012" s="276"/>
    </row>
    <row r="33013" spans="19:23">
      <c r="S33013" s="275"/>
      <c r="T33013" s="274"/>
      <c r="W33013" s="276"/>
    </row>
    <row r="33014" spans="19:23">
      <c r="S33014" s="275"/>
      <c r="T33014" s="274"/>
      <c r="W33014" s="276"/>
    </row>
    <row r="33015" spans="19:23">
      <c r="S33015" s="275"/>
      <c r="T33015" s="274"/>
      <c r="W33015" s="276"/>
    </row>
    <row r="33016" spans="19:23">
      <c r="S33016" s="275"/>
      <c r="T33016" s="274"/>
      <c r="W33016" s="276"/>
    </row>
    <row r="33017" spans="19:23">
      <c r="S33017" s="275"/>
      <c r="T33017" s="274"/>
      <c r="W33017" s="276"/>
    </row>
    <row r="33018" spans="19:23">
      <c r="S33018" s="275"/>
      <c r="T33018" s="274"/>
      <c r="W33018" s="276"/>
    </row>
    <row r="33019" spans="19:23">
      <c r="S33019" s="275"/>
      <c r="T33019" s="274"/>
      <c r="W33019" s="276"/>
    </row>
    <row r="33020" spans="19:23">
      <c r="S33020" s="275"/>
      <c r="T33020" s="274"/>
      <c r="W33020" s="276"/>
    </row>
    <row r="33021" spans="19:23">
      <c r="S33021" s="275"/>
      <c r="T33021" s="274"/>
      <c r="W33021" s="276"/>
    </row>
    <row r="33022" spans="19:23">
      <c r="S33022" s="275"/>
      <c r="T33022" s="274"/>
      <c r="W33022" s="276"/>
    </row>
    <row r="33023" spans="19:23">
      <c r="S33023" s="275"/>
      <c r="T33023" s="274"/>
      <c r="W33023" s="276"/>
    </row>
    <row r="33024" spans="19:23">
      <c r="S33024" s="275"/>
      <c r="T33024" s="274"/>
      <c r="W33024" s="276"/>
    </row>
    <row r="33025" spans="19:23">
      <c r="S33025" s="275"/>
      <c r="T33025" s="274"/>
      <c r="W33025" s="276"/>
    </row>
    <row r="33026" spans="19:23">
      <c r="S33026" s="275"/>
      <c r="T33026" s="274"/>
      <c r="W33026" s="276"/>
    </row>
    <row r="33027" spans="19:23">
      <c r="S33027" s="275"/>
      <c r="T33027" s="274"/>
      <c r="W33027" s="276"/>
    </row>
    <row r="33028" spans="19:23">
      <c r="S33028" s="275"/>
      <c r="T33028" s="274"/>
      <c r="W33028" s="276"/>
    </row>
    <row r="33029" spans="19:23">
      <c r="S33029" s="275"/>
      <c r="T33029" s="274"/>
      <c r="W33029" s="276"/>
    </row>
    <row r="33030" spans="19:23">
      <c r="S33030" s="275"/>
      <c r="T33030" s="274"/>
      <c r="W33030" s="276"/>
    </row>
    <row r="33031" spans="19:23">
      <c r="S33031" s="275"/>
      <c r="T33031" s="274"/>
      <c r="W33031" s="276"/>
    </row>
    <row r="33032" spans="19:23">
      <c r="S33032" s="275"/>
      <c r="T33032" s="274"/>
      <c r="W33032" s="276"/>
    </row>
    <row r="33033" spans="19:23">
      <c r="S33033" s="275"/>
      <c r="T33033" s="274"/>
      <c r="W33033" s="276"/>
    </row>
    <row r="33034" spans="19:23">
      <c r="S33034" s="275"/>
      <c r="T33034" s="274"/>
      <c r="W33034" s="276"/>
    </row>
    <row r="33035" spans="19:23">
      <c r="S33035" s="275"/>
      <c r="T33035" s="274"/>
      <c r="W33035" s="276"/>
    </row>
    <row r="33036" spans="19:23">
      <c r="S33036" s="275"/>
      <c r="T33036" s="274"/>
      <c r="W33036" s="276"/>
    </row>
    <row r="33037" spans="19:23">
      <c r="S33037" s="275"/>
      <c r="T33037" s="274"/>
      <c r="W33037" s="276"/>
    </row>
    <row r="33038" spans="19:23">
      <c r="S33038" s="275"/>
      <c r="T33038" s="274"/>
      <c r="W33038" s="276"/>
    </row>
    <row r="33039" spans="19:23">
      <c r="S33039" s="275"/>
      <c r="T33039" s="274"/>
      <c r="W33039" s="276"/>
    </row>
    <row r="33040" spans="19:23">
      <c r="S33040" s="275"/>
      <c r="T33040" s="274"/>
      <c r="W33040" s="276"/>
    </row>
    <row r="33041" spans="19:23">
      <c r="S33041" s="275"/>
      <c r="T33041" s="274"/>
      <c r="W33041" s="276"/>
    </row>
    <row r="33042" spans="19:23">
      <c r="S33042" s="275"/>
      <c r="T33042" s="274"/>
      <c r="W33042" s="276"/>
    </row>
    <row r="33043" spans="19:23">
      <c r="S33043" s="275"/>
      <c r="T33043" s="274"/>
      <c r="W33043" s="276"/>
    </row>
    <row r="33044" spans="19:23">
      <c r="S33044" s="275"/>
      <c r="T33044" s="274"/>
      <c r="W33044" s="276"/>
    </row>
    <row r="33045" spans="19:23">
      <c r="S33045" s="275"/>
      <c r="T33045" s="274"/>
      <c r="W33045" s="276"/>
    </row>
    <row r="33046" spans="19:23">
      <c r="S33046" s="275"/>
      <c r="T33046" s="274"/>
      <c r="W33046" s="276"/>
    </row>
    <row r="33047" spans="19:23">
      <c r="S33047" s="275"/>
      <c r="T33047" s="274"/>
      <c r="W33047" s="276"/>
    </row>
    <row r="33048" spans="19:23">
      <c r="S33048" s="275"/>
      <c r="T33048" s="274"/>
      <c r="W33048" s="276"/>
    </row>
    <row r="33049" spans="19:23">
      <c r="S33049" s="275"/>
      <c r="T33049" s="274"/>
      <c r="W33049" s="276"/>
    </row>
    <row r="33050" spans="19:23">
      <c r="S33050" s="275"/>
      <c r="T33050" s="274"/>
      <c r="W33050" s="276"/>
    </row>
    <row r="33051" spans="19:23">
      <c r="S33051" s="275"/>
      <c r="T33051" s="274"/>
      <c r="W33051" s="276"/>
    </row>
    <row r="33052" spans="19:23">
      <c r="S33052" s="275"/>
      <c r="T33052" s="274"/>
      <c r="W33052" s="276"/>
    </row>
    <row r="33053" spans="19:23">
      <c r="S33053" s="275"/>
      <c r="T33053" s="274"/>
      <c r="W33053" s="276"/>
    </row>
    <row r="33054" spans="19:23">
      <c r="S33054" s="275"/>
      <c r="T33054" s="274"/>
      <c r="W33054" s="276"/>
    </row>
    <row r="33055" spans="19:23">
      <c r="S33055" s="275"/>
      <c r="T33055" s="274"/>
      <c r="W33055" s="276"/>
    </row>
    <row r="33056" spans="19:23">
      <c r="S33056" s="275"/>
      <c r="T33056" s="274"/>
      <c r="W33056" s="276"/>
    </row>
    <row r="33057" spans="19:23">
      <c r="S33057" s="275"/>
      <c r="T33057" s="274"/>
      <c r="W33057" s="276"/>
    </row>
    <row r="33058" spans="19:23">
      <c r="S33058" s="275"/>
      <c r="T33058" s="274"/>
      <c r="W33058" s="276"/>
    </row>
    <row r="33059" spans="19:23">
      <c r="S33059" s="275"/>
      <c r="T33059" s="274"/>
      <c r="W33059" s="276"/>
    </row>
    <row r="33060" spans="19:23">
      <c r="S33060" s="275"/>
      <c r="T33060" s="274"/>
      <c r="W33060" s="276"/>
    </row>
    <row r="33061" spans="19:23">
      <c r="S33061" s="275"/>
      <c r="T33061" s="274"/>
      <c r="W33061" s="276"/>
    </row>
    <row r="33062" spans="19:23">
      <c r="S33062" s="275"/>
      <c r="T33062" s="274"/>
      <c r="W33062" s="276"/>
    </row>
    <row r="33063" spans="19:23">
      <c r="S33063" s="275"/>
      <c r="T33063" s="274"/>
      <c r="W33063" s="276"/>
    </row>
    <row r="33064" spans="19:23">
      <c r="S33064" s="275"/>
      <c r="T33064" s="274"/>
      <c r="W33064" s="276"/>
    </row>
    <row r="33065" spans="19:23">
      <c r="S33065" s="275"/>
      <c r="T33065" s="274"/>
      <c r="W33065" s="276"/>
    </row>
    <row r="33066" spans="19:23">
      <c r="S33066" s="275"/>
      <c r="T33066" s="274"/>
      <c r="W33066" s="276"/>
    </row>
    <row r="33067" spans="19:23">
      <c r="S33067" s="275"/>
      <c r="T33067" s="274"/>
      <c r="W33067" s="276"/>
    </row>
    <row r="33068" spans="19:23">
      <c r="S33068" s="275"/>
      <c r="T33068" s="274"/>
      <c r="W33068" s="276"/>
    </row>
    <row r="33069" spans="19:23">
      <c r="S33069" s="275"/>
      <c r="T33069" s="274"/>
      <c r="W33069" s="276"/>
    </row>
    <row r="33070" spans="19:23">
      <c r="S33070" s="275"/>
      <c r="T33070" s="274"/>
      <c r="W33070" s="276"/>
    </row>
    <row r="33071" spans="19:23">
      <c r="S33071" s="275"/>
      <c r="T33071" s="274"/>
      <c r="W33071" s="276"/>
    </row>
    <row r="33072" spans="19:23">
      <c r="S33072" s="275"/>
      <c r="T33072" s="274"/>
      <c r="W33072" s="276"/>
    </row>
    <row r="33073" spans="19:23">
      <c r="S33073" s="275"/>
      <c r="T33073" s="274"/>
      <c r="W33073" s="276"/>
    </row>
    <row r="33074" spans="19:23">
      <c r="S33074" s="275"/>
      <c r="T33074" s="274"/>
      <c r="W33074" s="276"/>
    </row>
    <row r="33075" spans="19:23">
      <c r="S33075" s="275"/>
      <c r="T33075" s="274"/>
      <c r="W33075" s="276"/>
    </row>
    <row r="33076" spans="19:23">
      <c r="S33076" s="275"/>
      <c r="T33076" s="274"/>
      <c r="W33076" s="276"/>
    </row>
    <row r="33077" spans="19:23">
      <c r="S33077" s="275"/>
      <c r="T33077" s="274"/>
      <c r="W33077" s="276"/>
    </row>
    <row r="33078" spans="19:23">
      <c r="S33078" s="275"/>
      <c r="T33078" s="274"/>
      <c r="W33078" s="276"/>
    </row>
    <row r="33079" spans="19:23">
      <c r="S33079" s="275"/>
      <c r="T33079" s="274"/>
      <c r="W33079" s="276"/>
    </row>
    <row r="33080" spans="19:23">
      <c r="S33080" s="275"/>
      <c r="T33080" s="274"/>
      <c r="W33080" s="276"/>
    </row>
    <row r="33081" spans="19:23">
      <c r="S33081" s="275"/>
      <c r="T33081" s="274"/>
      <c r="W33081" s="276"/>
    </row>
    <row r="33082" spans="19:23">
      <c r="S33082" s="275"/>
      <c r="T33082" s="274"/>
      <c r="W33082" s="276"/>
    </row>
    <row r="33083" spans="19:23">
      <c r="S33083" s="275"/>
      <c r="T33083" s="274"/>
      <c r="W33083" s="276"/>
    </row>
    <row r="33084" spans="19:23">
      <c r="S33084" s="275"/>
      <c r="T33084" s="274"/>
      <c r="W33084" s="276"/>
    </row>
    <row r="33085" spans="19:23">
      <c r="S33085" s="275"/>
      <c r="T33085" s="274"/>
      <c r="W33085" s="276"/>
    </row>
    <row r="33086" spans="19:23">
      <c r="S33086" s="275"/>
      <c r="T33086" s="274"/>
      <c r="W33086" s="276"/>
    </row>
    <row r="33087" spans="19:23">
      <c r="S33087" s="275"/>
      <c r="T33087" s="274"/>
      <c r="W33087" s="276"/>
    </row>
    <row r="33088" spans="19:23">
      <c r="S33088" s="275"/>
      <c r="T33088" s="274"/>
      <c r="W33088" s="276"/>
    </row>
    <row r="33089" spans="19:23">
      <c r="S33089" s="275"/>
      <c r="T33089" s="274"/>
      <c r="W33089" s="276"/>
    </row>
    <row r="33090" spans="19:23">
      <c r="S33090" s="275"/>
      <c r="T33090" s="274"/>
      <c r="W33090" s="276"/>
    </row>
    <row r="33091" spans="19:23">
      <c r="S33091" s="275"/>
      <c r="T33091" s="274"/>
      <c r="W33091" s="276"/>
    </row>
    <row r="33092" spans="19:23">
      <c r="S33092" s="275"/>
      <c r="T33092" s="274"/>
      <c r="W33092" s="276"/>
    </row>
    <row r="33093" spans="19:23">
      <c r="S33093" s="275"/>
      <c r="T33093" s="274"/>
      <c r="W33093" s="276"/>
    </row>
    <row r="33094" spans="19:23">
      <c r="S33094" s="275"/>
      <c r="T33094" s="274"/>
      <c r="W33094" s="276"/>
    </row>
    <row r="33095" spans="19:23">
      <c r="S33095" s="275"/>
      <c r="T33095" s="274"/>
      <c r="W33095" s="276"/>
    </row>
    <row r="33096" spans="19:23">
      <c r="S33096" s="275"/>
      <c r="T33096" s="274"/>
      <c r="W33096" s="276"/>
    </row>
    <row r="33097" spans="19:23">
      <c r="S33097" s="275"/>
      <c r="T33097" s="274"/>
      <c r="W33097" s="276"/>
    </row>
    <row r="33098" spans="19:23">
      <c r="S33098" s="275"/>
      <c r="T33098" s="274"/>
      <c r="W33098" s="276"/>
    </row>
    <row r="33099" spans="19:23">
      <c r="S33099" s="275"/>
      <c r="T33099" s="274"/>
      <c r="W33099" s="276"/>
    </row>
    <row r="33100" spans="19:23">
      <c r="S33100" s="275"/>
      <c r="T33100" s="274"/>
      <c r="W33100" s="276"/>
    </row>
    <row r="33101" spans="19:23">
      <c r="S33101" s="275"/>
      <c r="T33101" s="274"/>
      <c r="W33101" s="276"/>
    </row>
    <row r="33102" spans="19:23">
      <c r="S33102" s="275"/>
      <c r="T33102" s="274"/>
      <c r="W33102" s="276"/>
    </row>
    <row r="33103" spans="19:23">
      <c r="S33103" s="275"/>
      <c r="T33103" s="274"/>
      <c r="W33103" s="276"/>
    </row>
    <row r="33104" spans="19:23">
      <c r="S33104" s="275"/>
      <c r="T33104" s="274"/>
      <c r="W33104" s="276"/>
    </row>
    <row r="33105" spans="19:23">
      <c r="S33105" s="275"/>
      <c r="T33105" s="274"/>
      <c r="W33105" s="276"/>
    </row>
    <row r="33106" spans="19:23">
      <c r="S33106" s="275"/>
      <c r="T33106" s="274"/>
      <c r="W33106" s="276"/>
    </row>
    <row r="33107" spans="19:23">
      <c r="S33107" s="275"/>
      <c r="T33107" s="274"/>
      <c r="W33107" s="276"/>
    </row>
    <row r="33108" spans="19:23">
      <c r="S33108" s="275"/>
      <c r="T33108" s="274"/>
      <c r="W33108" s="276"/>
    </row>
    <row r="33109" spans="19:23">
      <c r="S33109" s="275"/>
      <c r="T33109" s="274"/>
      <c r="W33109" s="276"/>
    </row>
    <row r="33110" spans="19:23">
      <c r="S33110" s="275"/>
      <c r="T33110" s="274"/>
      <c r="W33110" s="276"/>
    </row>
    <row r="33111" spans="19:23">
      <c r="S33111" s="275"/>
      <c r="T33111" s="274"/>
      <c r="W33111" s="276"/>
    </row>
    <row r="33112" spans="19:23">
      <c r="S33112" s="275"/>
      <c r="T33112" s="274"/>
      <c r="W33112" s="276"/>
    </row>
    <row r="33113" spans="19:23">
      <c r="S33113" s="275"/>
      <c r="T33113" s="274"/>
      <c r="W33113" s="276"/>
    </row>
    <row r="33114" spans="19:23">
      <c r="S33114" s="275"/>
      <c r="T33114" s="274"/>
      <c r="W33114" s="276"/>
    </row>
    <row r="33115" spans="19:23">
      <c r="S33115" s="275"/>
      <c r="T33115" s="274"/>
      <c r="W33115" s="276"/>
    </row>
    <row r="33116" spans="19:23">
      <c r="S33116" s="275"/>
      <c r="T33116" s="274"/>
      <c r="W33116" s="276"/>
    </row>
    <row r="33117" spans="19:23">
      <c r="S33117" s="275"/>
      <c r="T33117" s="274"/>
      <c r="W33117" s="276"/>
    </row>
    <row r="33118" spans="19:23">
      <c r="S33118" s="275"/>
      <c r="T33118" s="274"/>
      <c r="W33118" s="276"/>
    </row>
    <row r="33119" spans="19:23">
      <c r="S33119" s="275"/>
      <c r="T33119" s="274"/>
      <c r="W33119" s="276"/>
    </row>
    <row r="33120" spans="19:23">
      <c r="S33120" s="275"/>
      <c r="T33120" s="274"/>
      <c r="W33120" s="276"/>
    </row>
    <row r="33121" spans="19:23">
      <c r="S33121" s="275"/>
      <c r="T33121" s="274"/>
      <c r="W33121" s="276"/>
    </row>
    <row r="33122" spans="19:23">
      <c r="S33122" s="275"/>
      <c r="T33122" s="274"/>
      <c r="W33122" s="276"/>
    </row>
    <row r="33123" spans="19:23">
      <c r="S33123" s="275"/>
      <c r="T33123" s="274"/>
      <c r="W33123" s="276"/>
    </row>
    <row r="33124" spans="19:23">
      <c r="S33124" s="275"/>
      <c r="T33124" s="274"/>
      <c r="W33124" s="276"/>
    </row>
    <row r="33125" spans="19:23">
      <c r="S33125" s="275"/>
      <c r="T33125" s="274"/>
      <c r="W33125" s="276"/>
    </row>
    <row r="33126" spans="19:23">
      <c r="S33126" s="275"/>
      <c r="T33126" s="274"/>
      <c r="W33126" s="276"/>
    </row>
    <row r="33127" spans="19:23">
      <c r="S33127" s="275"/>
      <c r="T33127" s="274"/>
      <c r="W33127" s="276"/>
    </row>
    <row r="33128" spans="19:23">
      <c r="S33128" s="275"/>
      <c r="T33128" s="274"/>
      <c r="W33128" s="276"/>
    </row>
    <row r="33129" spans="19:23">
      <c r="S33129" s="275"/>
      <c r="T33129" s="274"/>
      <c r="W33129" s="276"/>
    </row>
    <row r="33130" spans="19:23">
      <c r="S33130" s="275"/>
      <c r="T33130" s="274"/>
      <c r="W33130" s="276"/>
    </row>
    <row r="33131" spans="19:23">
      <c r="S33131" s="275"/>
      <c r="T33131" s="274"/>
      <c r="W33131" s="276"/>
    </row>
    <row r="33132" spans="19:23">
      <c r="S33132" s="275"/>
      <c r="T33132" s="274"/>
      <c r="W33132" s="276"/>
    </row>
    <row r="33133" spans="19:23">
      <c r="S33133" s="275"/>
      <c r="T33133" s="274"/>
      <c r="W33133" s="276"/>
    </row>
    <row r="33134" spans="19:23">
      <c r="S33134" s="275"/>
      <c r="T33134" s="274"/>
      <c r="W33134" s="276"/>
    </row>
    <row r="33135" spans="19:23">
      <c r="S33135" s="275"/>
      <c r="T33135" s="274"/>
      <c r="W33135" s="276"/>
    </row>
    <row r="33136" spans="19:23">
      <c r="S33136" s="275"/>
      <c r="T33136" s="274"/>
      <c r="W33136" s="276"/>
    </row>
    <row r="33137" spans="19:23">
      <c r="S33137" s="275"/>
      <c r="T33137" s="274"/>
      <c r="W33137" s="276"/>
    </row>
    <row r="33138" spans="19:23">
      <c r="S33138" s="275"/>
      <c r="T33138" s="274"/>
      <c r="W33138" s="276"/>
    </row>
    <row r="33139" spans="19:23">
      <c r="S33139" s="275"/>
      <c r="T33139" s="274"/>
      <c r="W33139" s="276"/>
    </row>
    <row r="33140" spans="19:23">
      <c r="S33140" s="275"/>
      <c r="T33140" s="274"/>
      <c r="W33140" s="276"/>
    </row>
    <row r="33141" spans="19:23">
      <c r="S33141" s="275"/>
      <c r="T33141" s="274"/>
      <c r="W33141" s="276"/>
    </row>
    <row r="33142" spans="19:23">
      <c r="S33142" s="275"/>
      <c r="T33142" s="274"/>
      <c r="W33142" s="276"/>
    </row>
    <row r="33143" spans="19:23">
      <c r="S33143" s="275"/>
      <c r="T33143" s="274"/>
      <c r="W33143" s="276"/>
    </row>
    <row r="33144" spans="19:23">
      <c r="S33144" s="275"/>
      <c r="T33144" s="274"/>
      <c r="W33144" s="276"/>
    </row>
    <row r="33145" spans="19:23">
      <c r="S33145" s="275"/>
      <c r="T33145" s="274"/>
      <c r="W33145" s="276"/>
    </row>
    <row r="33146" spans="19:23">
      <c r="S33146" s="275"/>
      <c r="T33146" s="274"/>
      <c r="W33146" s="276"/>
    </row>
    <row r="33147" spans="19:23">
      <c r="S33147" s="275"/>
      <c r="T33147" s="274"/>
      <c r="W33147" s="276"/>
    </row>
    <row r="33148" spans="19:23">
      <c r="S33148" s="275"/>
      <c r="T33148" s="274"/>
      <c r="W33148" s="276"/>
    </row>
    <row r="33149" spans="19:23">
      <c r="S33149" s="275"/>
      <c r="T33149" s="274"/>
      <c r="W33149" s="276"/>
    </row>
    <row r="33150" spans="19:23">
      <c r="S33150" s="275"/>
      <c r="T33150" s="274"/>
      <c r="W33150" s="276"/>
    </row>
    <row r="33151" spans="19:23">
      <c r="S33151" s="275"/>
      <c r="T33151" s="274"/>
      <c r="W33151" s="276"/>
    </row>
    <row r="33152" spans="19:23">
      <c r="S33152" s="275"/>
      <c r="T33152" s="274"/>
      <c r="W33152" s="276"/>
    </row>
    <row r="33153" spans="19:23">
      <c r="S33153" s="275"/>
      <c r="T33153" s="274"/>
      <c r="W33153" s="276"/>
    </row>
    <row r="33154" spans="19:23">
      <c r="S33154" s="275"/>
      <c r="T33154" s="274"/>
      <c r="W33154" s="276"/>
    </row>
    <row r="33155" spans="19:23">
      <c r="S33155" s="275"/>
      <c r="T33155" s="274"/>
      <c r="W33155" s="276"/>
    </row>
    <row r="33156" spans="19:23">
      <c r="S33156" s="275"/>
      <c r="T33156" s="274"/>
      <c r="W33156" s="276"/>
    </row>
    <row r="33157" spans="19:23">
      <c r="S33157" s="275"/>
      <c r="T33157" s="274"/>
      <c r="W33157" s="276"/>
    </row>
    <row r="33158" spans="19:23">
      <c r="S33158" s="275"/>
      <c r="T33158" s="274"/>
      <c r="W33158" s="276"/>
    </row>
    <row r="33159" spans="19:23">
      <c r="S33159" s="275"/>
      <c r="T33159" s="274"/>
      <c r="W33159" s="276"/>
    </row>
    <row r="33160" spans="19:23">
      <c r="S33160" s="275"/>
      <c r="T33160" s="274"/>
      <c r="W33160" s="276"/>
    </row>
    <row r="33161" spans="19:23">
      <c r="S33161" s="275"/>
      <c r="T33161" s="274"/>
      <c r="W33161" s="276"/>
    </row>
    <row r="33162" spans="19:23">
      <c r="S33162" s="275"/>
      <c r="T33162" s="274"/>
      <c r="W33162" s="276"/>
    </row>
    <row r="33163" spans="19:23">
      <c r="S33163" s="275"/>
      <c r="T33163" s="274"/>
      <c r="W33163" s="276"/>
    </row>
    <row r="33164" spans="19:23">
      <c r="S33164" s="275"/>
      <c r="T33164" s="274"/>
      <c r="W33164" s="276"/>
    </row>
    <row r="33165" spans="19:23">
      <c r="S33165" s="275"/>
      <c r="T33165" s="274"/>
      <c r="W33165" s="276"/>
    </row>
    <row r="33166" spans="19:23">
      <c r="S33166" s="275"/>
      <c r="T33166" s="274"/>
      <c r="W33166" s="276"/>
    </row>
    <row r="33167" spans="19:23">
      <c r="S33167" s="275"/>
      <c r="T33167" s="274"/>
      <c r="W33167" s="276"/>
    </row>
    <row r="33168" spans="19:23">
      <c r="S33168" s="275"/>
      <c r="T33168" s="274"/>
      <c r="W33168" s="276"/>
    </row>
    <row r="33169" spans="19:23">
      <c r="S33169" s="275"/>
      <c r="T33169" s="274"/>
      <c r="W33169" s="276"/>
    </row>
    <row r="33170" spans="19:23">
      <c r="S33170" s="275"/>
      <c r="T33170" s="274"/>
      <c r="W33170" s="276"/>
    </row>
    <row r="33171" spans="19:23">
      <c r="S33171" s="275"/>
      <c r="T33171" s="274"/>
      <c r="W33171" s="276"/>
    </row>
    <row r="33172" spans="19:23">
      <c r="S33172" s="275"/>
      <c r="T33172" s="274"/>
      <c r="W33172" s="276"/>
    </row>
    <row r="33173" spans="19:23">
      <c r="S33173" s="275"/>
      <c r="T33173" s="274"/>
      <c r="W33173" s="276"/>
    </row>
    <row r="33174" spans="19:23">
      <c r="S33174" s="275"/>
      <c r="T33174" s="274"/>
      <c r="W33174" s="276"/>
    </row>
    <row r="33175" spans="19:23">
      <c r="S33175" s="275"/>
      <c r="T33175" s="274"/>
      <c r="W33175" s="276"/>
    </row>
    <row r="33176" spans="19:23">
      <c r="S33176" s="275"/>
      <c r="T33176" s="274"/>
      <c r="W33176" s="276"/>
    </row>
    <row r="33177" spans="19:23">
      <c r="S33177" s="275"/>
      <c r="T33177" s="274"/>
      <c r="W33177" s="276"/>
    </row>
    <row r="33178" spans="19:23">
      <c r="S33178" s="275"/>
      <c r="T33178" s="274"/>
      <c r="W33178" s="276"/>
    </row>
    <row r="33179" spans="19:23">
      <c r="S33179" s="275"/>
      <c r="T33179" s="274"/>
      <c r="W33179" s="276"/>
    </row>
    <row r="33180" spans="19:23">
      <c r="S33180" s="275"/>
      <c r="T33180" s="274"/>
      <c r="W33180" s="276"/>
    </row>
    <row r="33181" spans="19:23">
      <c r="S33181" s="275"/>
      <c r="T33181" s="274"/>
      <c r="W33181" s="276"/>
    </row>
    <row r="33182" spans="19:23">
      <c r="S33182" s="275"/>
      <c r="T33182" s="274"/>
      <c r="W33182" s="276"/>
    </row>
    <row r="33183" spans="19:23">
      <c r="S33183" s="275"/>
      <c r="T33183" s="274"/>
      <c r="W33183" s="276"/>
    </row>
    <row r="33184" spans="19:23">
      <c r="S33184" s="275"/>
      <c r="T33184" s="274"/>
      <c r="W33184" s="276"/>
    </row>
    <row r="33185" spans="19:23">
      <c r="S33185" s="275"/>
      <c r="T33185" s="274"/>
      <c r="W33185" s="276"/>
    </row>
    <row r="33186" spans="19:23">
      <c r="S33186" s="275"/>
      <c r="T33186" s="274"/>
      <c r="W33186" s="276"/>
    </row>
    <row r="33187" spans="19:23">
      <c r="S33187" s="275"/>
      <c r="T33187" s="274"/>
      <c r="W33187" s="276"/>
    </row>
    <row r="33188" spans="19:23">
      <c r="S33188" s="275"/>
      <c r="T33188" s="274"/>
      <c r="W33188" s="276"/>
    </row>
    <row r="33189" spans="19:23">
      <c r="S33189" s="275"/>
      <c r="T33189" s="274"/>
      <c r="W33189" s="276"/>
    </row>
    <row r="33190" spans="19:23">
      <c r="S33190" s="275"/>
      <c r="T33190" s="274"/>
      <c r="W33190" s="276"/>
    </row>
    <row r="33191" spans="19:23">
      <c r="S33191" s="275"/>
      <c r="T33191" s="274"/>
      <c r="W33191" s="276"/>
    </row>
    <row r="33192" spans="19:23">
      <c r="S33192" s="275"/>
      <c r="T33192" s="274"/>
      <c r="W33192" s="276"/>
    </row>
    <row r="33193" spans="19:23">
      <c r="S33193" s="275"/>
      <c r="T33193" s="274"/>
      <c r="W33193" s="276"/>
    </row>
    <row r="33194" spans="19:23">
      <c r="S33194" s="275"/>
      <c r="T33194" s="274"/>
      <c r="W33194" s="276"/>
    </row>
    <row r="33195" spans="19:23">
      <c r="S33195" s="275"/>
      <c r="T33195" s="274"/>
      <c r="W33195" s="276"/>
    </row>
    <row r="33196" spans="19:23">
      <c r="S33196" s="275"/>
      <c r="T33196" s="274"/>
      <c r="W33196" s="276"/>
    </row>
    <row r="33197" spans="19:23">
      <c r="S33197" s="275"/>
      <c r="T33197" s="274"/>
      <c r="W33197" s="276"/>
    </row>
    <row r="33198" spans="19:23">
      <c r="S33198" s="275"/>
      <c r="T33198" s="274"/>
      <c r="W33198" s="276"/>
    </row>
    <row r="33199" spans="19:23">
      <c r="S33199" s="275"/>
      <c r="T33199" s="274"/>
      <c r="W33199" s="276"/>
    </row>
    <row r="33200" spans="19:23">
      <c r="S33200" s="275"/>
      <c r="T33200" s="274"/>
      <c r="W33200" s="276"/>
    </row>
    <row r="33201" spans="19:23">
      <c r="S33201" s="275"/>
      <c r="T33201" s="274"/>
      <c r="W33201" s="276"/>
    </row>
    <row r="33202" spans="19:23">
      <c r="S33202" s="275"/>
      <c r="T33202" s="274"/>
      <c r="W33202" s="276"/>
    </row>
    <row r="33203" spans="19:23">
      <c r="S33203" s="275"/>
      <c r="T33203" s="274"/>
      <c r="W33203" s="276"/>
    </row>
    <row r="33204" spans="19:23">
      <c r="S33204" s="275"/>
      <c r="T33204" s="274"/>
      <c r="W33204" s="276"/>
    </row>
    <row r="33205" spans="19:23">
      <c r="S33205" s="275"/>
      <c r="T33205" s="274"/>
      <c r="W33205" s="276"/>
    </row>
    <row r="33206" spans="19:23">
      <c r="S33206" s="275"/>
      <c r="T33206" s="274"/>
      <c r="W33206" s="276"/>
    </row>
    <row r="33207" spans="19:23">
      <c r="S33207" s="275"/>
      <c r="T33207" s="274"/>
      <c r="W33207" s="276"/>
    </row>
    <row r="33208" spans="19:23">
      <c r="S33208" s="275"/>
      <c r="T33208" s="274"/>
      <c r="W33208" s="276"/>
    </row>
    <row r="33209" spans="19:23">
      <c r="S33209" s="275"/>
      <c r="T33209" s="274"/>
      <c r="W33209" s="276"/>
    </row>
    <row r="33210" spans="19:23">
      <c r="S33210" s="275"/>
      <c r="T33210" s="274"/>
      <c r="W33210" s="276"/>
    </row>
    <row r="33211" spans="19:23">
      <c r="S33211" s="275"/>
      <c r="T33211" s="274"/>
      <c r="W33211" s="276"/>
    </row>
    <row r="33212" spans="19:23">
      <c r="S33212" s="275"/>
      <c r="T33212" s="274"/>
      <c r="W33212" s="276"/>
    </row>
    <row r="33213" spans="19:23">
      <c r="S33213" s="275"/>
      <c r="T33213" s="274"/>
      <c r="W33213" s="276"/>
    </row>
    <row r="33214" spans="19:23">
      <c r="S33214" s="275"/>
      <c r="T33214" s="274"/>
      <c r="W33214" s="276"/>
    </row>
    <row r="33215" spans="19:23">
      <c r="S33215" s="275"/>
      <c r="T33215" s="274"/>
      <c r="W33215" s="276"/>
    </row>
    <row r="33216" spans="19:23">
      <c r="S33216" s="275"/>
      <c r="T33216" s="274"/>
      <c r="W33216" s="276"/>
    </row>
    <row r="33217" spans="19:23">
      <c r="S33217" s="275"/>
      <c r="T33217" s="274"/>
      <c r="W33217" s="276"/>
    </row>
    <row r="33218" spans="19:23">
      <c r="S33218" s="275"/>
      <c r="T33218" s="274"/>
      <c r="W33218" s="276"/>
    </row>
    <row r="33219" spans="19:23">
      <c r="S33219" s="275"/>
      <c r="T33219" s="274"/>
      <c r="W33219" s="276"/>
    </row>
    <row r="33220" spans="19:23">
      <c r="S33220" s="275"/>
      <c r="T33220" s="274"/>
      <c r="W33220" s="276"/>
    </row>
    <row r="33221" spans="19:23">
      <c r="S33221" s="275"/>
      <c r="T33221" s="274"/>
      <c r="W33221" s="276"/>
    </row>
    <row r="33222" spans="19:23">
      <c r="S33222" s="275"/>
      <c r="T33222" s="274"/>
      <c r="W33222" s="276"/>
    </row>
    <row r="33223" spans="19:23">
      <c r="S33223" s="275"/>
      <c r="T33223" s="274"/>
      <c r="W33223" s="276"/>
    </row>
    <row r="33224" spans="19:23">
      <c r="S33224" s="275"/>
      <c r="T33224" s="274"/>
      <c r="W33224" s="276"/>
    </row>
    <row r="33225" spans="19:23">
      <c r="S33225" s="275"/>
      <c r="T33225" s="274"/>
      <c r="W33225" s="276"/>
    </row>
    <row r="33226" spans="19:23">
      <c r="S33226" s="275"/>
      <c r="T33226" s="274"/>
      <c r="W33226" s="276"/>
    </row>
    <row r="33227" spans="19:23">
      <c r="S33227" s="275"/>
      <c r="T33227" s="274"/>
      <c r="W33227" s="276"/>
    </row>
    <row r="33228" spans="19:23">
      <c r="S33228" s="275"/>
      <c r="T33228" s="274"/>
      <c r="W33228" s="276"/>
    </row>
    <row r="33229" spans="19:23">
      <c r="S33229" s="275"/>
      <c r="T33229" s="274"/>
      <c r="W33229" s="276"/>
    </row>
    <row r="33230" spans="19:23">
      <c r="S33230" s="275"/>
      <c r="T33230" s="274"/>
      <c r="W33230" s="276"/>
    </row>
    <row r="33231" spans="19:23">
      <c r="S33231" s="275"/>
      <c r="T33231" s="274"/>
      <c r="W33231" s="276"/>
    </row>
    <row r="33232" spans="19:23">
      <c r="S33232" s="275"/>
      <c r="T33232" s="274"/>
      <c r="W33232" s="276"/>
    </row>
    <row r="33233" spans="19:23">
      <c r="S33233" s="275"/>
      <c r="T33233" s="274"/>
      <c r="W33233" s="276"/>
    </row>
    <row r="33234" spans="19:23">
      <c r="S33234" s="275"/>
      <c r="T33234" s="274"/>
      <c r="W33234" s="276"/>
    </row>
    <row r="33235" spans="19:23">
      <c r="S33235" s="275"/>
      <c r="T33235" s="274"/>
      <c r="W33235" s="276"/>
    </row>
    <row r="33236" spans="19:23">
      <c r="S33236" s="275"/>
      <c r="T33236" s="274"/>
      <c r="W33236" s="276"/>
    </row>
    <row r="33237" spans="19:23">
      <c r="S33237" s="275"/>
      <c r="T33237" s="274"/>
      <c r="W33237" s="276"/>
    </row>
    <row r="33238" spans="19:23">
      <c r="S33238" s="275"/>
      <c r="T33238" s="274"/>
      <c r="W33238" s="276"/>
    </row>
    <row r="33239" spans="19:23">
      <c r="S33239" s="275"/>
      <c r="T33239" s="274"/>
      <c r="W33239" s="276"/>
    </row>
    <row r="33240" spans="19:23">
      <c r="S33240" s="275"/>
      <c r="T33240" s="274"/>
      <c r="W33240" s="276"/>
    </row>
    <row r="33241" spans="19:23">
      <c r="S33241" s="275"/>
      <c r="T33241" s="274"/>
      <c r="W33241" s="276"/>
    </row>
    <row r="33242" spans="19:23">
      <c r="S33242" s="275"/>
      <c r="T33242" s="274"/>
      <c r="W33242" s="276"/>
    </row>
    <row r="33243" spans="19:23">
      <c r="S33243" s="275"/>
      <c r="T33243" s="274"/>
      <c r="W33243" s="276"/>
    </row>
    <row r="33244" spans="19:23">
      <c r="S33244" s="275"/>
      <c r="T33244" s="274"/>
      <c r="W33244" s="276"/>
    </row>
    <row r="33245" spans="19:23">
      <c r="S33245" s="275"/>
      <c r="T33245" s="274"/>
      <c r="W33245" s="276"/>
    </row>
    <row r="33246" spans="19:23">
      <c r="S33246" s="275"/>
      <c r="T33246" s="274"/>
      <c r="W33246" s="276"/>
    </row>
    <row r="33247" spans="19:23">
      <c r="S33247" s="275"/>
      <c r="T33247" s="274"/>
      <c r="W33247" s="276"/>
    </row>
    <row r="33248" spans="19:23">
      <c r="S33248" s="275"/>
      <c r="T33248" s="274"/>
      <c r="W33248" s="276"/>
    </row>
    <row r="33249" spans="19:23">
      <c r="S33249" s="275"/>
      <c r="T33249" s="274"/>
      <c r="W33249" s="276"/>
    </row>
    <row r="33250" spans="19:23">
      <c r="S33250" s="275"/>
      <c r="T33250" s="274"/>
      <c r="W33250" s="276"/>
    </row>
    <row r="33251" spans="19:23">
      <c r="S33251" s="275"/>
      <c r="T33251" s="274"/>
      <c r="W33251" s="276"/>
    </row>
    <row r="33252" spans="19:23">
      <c r="S33252" s="275"/>
      <c r="T33252" s="274"/>
      <c r="W33252" s="276"/>
    </row>
    <row r="33253" spans="19:23">
      <c r="S33253" s="275"/>
      <c r="T33253" s="274"/>
      <c r="W33253" s="276"/>
    </row>
    <row r="33254" spans="19:23">
      <c r="S33254" s="275"/>
      <c r="T33254" s="274"/>
      <c r="W33254" s="276"/>
    </row>
    <row r="33255" spans="19:23">
      <c r="S33255" s="275"/>
      <c r="T33255" s="274"/>
      <c r="W33255" s="276"/>
    </row>
    <row r="33256" spans="19:23">
      <c r="S33256" s="275"/>
      <c r="T33256" s="274"/>
      <c r="W33256" s="276"/>
    </row>
    <row r="33257" spans="19:23">
      <c r="S33257" s="275"/>
      <c r="T33257" s="274"/>
      <c r="W33257" s="276"/>
    </row>
    <row r="33258" spans="19:23">
      <c r="S33258" s="275"/>
      <c r="T33258" s="274"/>
      <c r="W33258" s="276"/>
    </row>
    <row r="33259" spans="19:23">
      <c r="S33259" s="275"/>
      <c r="T33259" s="274"/>
      <c r="W33259" s="276"/>
    </row>
    <row r="33260" spans="19:23">
      <c r="S33260" s="275"/>
      <c r="T33260" s="274"/>
      <c r="W33260" s="276"/>
    </row>
    <row r="33261" spans="19:23">
      <c r="S33261" s="275"/>
      <c r="T33261" s="274"/>
      <c r="W33261" s="276"/>
    </row>
    <row r="33262" spans="19:23">
      <c r="S33262" s="275"/>
      <c r="T33262" s="274"/>
      <c r="W33262" s="276"/>
    </row>
    <row r="33263" spans="19:23">
      <c r="S33263" s="275"/>
      <c r="T33263" s="274"/>
      <c r="W33263" s="276"/>
    </row>
    <row r="33264" spans="19:23">
      <c r="S33264" s="275"/>
      <c r="T33264" s="274"/>
      <c r="W33264" s="276"/>
    </row>
    <row r="33265" spans="19:23">
      <c r="S33265" s="275"/>
      <c r="T33265" s="274"/>
      <c r="W33265" s="276"/>
    </row>
    <row r="33266" spans="19:23">
      <c r="S33266" s="275"/>
      <c r="T33266" s="274"/>
      <c r="W33266" s="276"/>
    </row>
    <row r="33267" spans="19:23">
      <c r="S33267" s="275"/>
      <c r="T33267" s="274"/>
      <c r="W33267" s="276"/>
    </row>
    <row r="33268" spans="19:23">
      <c r="S33268" s="275"/>
      <c r="T33268" s="274"/>
      <c r="W33268" s="276"/>
    </row>
    <row r="33269" spans="19:23">
      <c r="S33269" s="275"/>
      <c r="T33269" s="274"/>
      <c r="W33269" s="276"/>
    </row>
    <row r="33270" spans="19:23">
      <c r="S33270" s="275"/>
      <c r="T33270" s="274"/>
      <c r="W33270" s="276"/>
    </row>
    <row r="33271" spans="19:23">
      <c r="S33271" s="275"/>
      <c r="T33271" s="274"/>
      <c r="W33271" s="276"/>
    </row>
    <row r="33272" spans="19:23">
      <c r="S33272" s="275"/>
      <c r="T33272" s="274"/>
      <c r="W33272" s="276"/>
    </row>
    <row r="33273" spans="19:23">
      <c r="S33273" s="275"/>
      <c r="T33273" s="274"/>
      <c r="W33273" s="276"/>
    </row>
    <row r="33274" spans="19:23">
      <c r="S33274" s="275"/>
      <c r="T33274" s="274"/>
      <c r="W33274" s="276"/>
    </row>
    <row r="33275" spans="19:23">
      <c r="S33275" s="275"/>
      <c r="T33275" s="274"/>
      <c r="W33275" s="276"/>
    </row>
    <row r="33276" spans="19:23">
      <c r="S33276" s="275"/>
      <c r="T33276" s="274"/>
      <c r="W33276" s="276"/>
    </row>
    <row r="33277" spans="19:23">
      <c r="S33277" s="275"/>
      <c r="T33277" s="274"/>
      <c r="W33277" s="276"/>
    </row>
    <row r="33278" spans="19:23">
      <c r="S33278" s="275"/>
      <c r="T33278" s="274"/>
      <c r="W33278" s="276"/>
    </row>
    <row r="33279" spans="19:23">
      <c r="S33279" s="275"/>
      <c r="T33279" s="274"/>
      <c r="W33279" s="276"/>
    </row>
    <row r="33280" spans="19:23">
      <c r="S33280" s="275"/>
      <c r="T33280" s="274"/>
      <c r="W33280" s="276"/>
    </row>
    <row r="33281" spans="19:23">
      <c r="S33281" s="275"/>
      <c r="T33281" s="274"/>
      <c r="W33281" s="276"/>
    </row>
    <row r="33282" spans="19:23">
      <c r="S33282" s="275"/>
      <c r="T33282" s="274"/>
      <c r="W33282" s="276"/>
    </row>
    <row r="33283" spans="19:23">
      <c r="S33283" s="275"/>
      <c r="T33283" s="274"/>
      <c r="W33283" s="276"/>
    </row>
    <row r="33284" spans="19:23">
      <c r="S33284" s="275"/>
      <c r="T33284" s="274"/>
      <c r="W33284" s="276"/>
    </row>
    <row r="33285" spans="19:23">
      <c r="S33285" s="275"/>
      <c r="T33285" s="274"/>
      <c r="W33285" s="276"/>
    </row>
    <row r="33286" spans="19:23">
      <c r="S33286" s="275"/>
      <c r="T33286" s="274"/>
      <c r="W33286" s="276"/>
    </row>
    <row r="33287" spans="19:23">
      <c r="S33287" s="275"/>
      <c r="T33287" s="274"/>
      <c r="W33287" s="276"/>
    </row>
    <row r="33288" spans="19:23">
      <c r="S33288" s="275"/>
      <c r="T33288" s="274"/>
      <c r="W33288" s="276"/>
    </row>
    <row r="33289" spans="19:23">
      <c r="S33289" s="275"/>
      <c r="T33289" s="274"/>
      <c r="W33289" s="276"/>
    </row>
    <row r="33290" spans="19:23">
      <c r="S33290" s="275"/>
      <c r="T33290" s="274"/>
      <c r="W33290" s="276"/>
    </row>
    <row r="33291" spans="19:23">
      <c r="S33291" s="275"/>
      <c r="T33291" s="274"/>
      <c r="W33291" s="276"/>
    </row>
    <row r="33292" spans="19:23">
      <c r="S33292" s="275"/>
      <c r="T33292" s="274"/>
      <c r="W33292" s="276"/>
    </row>
    <row r="33293" spans="19:23">
      <c r="S33293" s="275"/>
      <c r="T33293" s="274"/>
      <c r="W33293" s="276"/>
    </row>
    <row r="33294" spans="19:23">
      <c r="S33294" s="275"/>
      <c r="T33294" s="274"/>
      <c r="W33294" s="276"/>
    </row>
    <row r="33295" spans="19:23">
      <c r="S33295" s="275"/>
      <c r="T33295" s="274"/>
      <c r="W33295" s="276"/>
    </row>
    <row r="33296" spans="19:23">
      <c r="S33296" s="275"/>
      <c r="T33296" s="274"/>
      <c r="W33296" s="276"/>
    </row>
    <row r="33297" spans="19:23">
      <c r="S33297" s="275"/>
      <c r="T33297" s="274"/>
      <c r="W33297" s="276"/>
    </row>
    <row r="33298" spans="19:23">
      <c r="S33298" s="275"/>
      <c r="T33298" s="274"/>
      <c r="W33298" s="276"/>
    </row>
    <row r="33299" spans="19:23">
      <c r="S33299" s="275"/>
      <c r="T33299" s="274"/>
      <c r="W33299" s="276"/>
    </row>
    <row r="33300" spans="19:23">
      <c r="S33300" s="275"/>
      <c r="T33300" s="274"/>
      <c r="W33300" s="276"/>
    </row>
    <row r="33301" spans="19:23">
      <c r="S33301" s="275"/>
      <c r="T33301" s="274"/>
      <c r="W33301" s="276"/>
    </row>
    <row r="33302" spans="19:23">
      <c r="S33302" s="275"/>
      <c r="T33302" s="274"/>
      <c r="W33302" s="276"/>
    </row>
    <row r="33303" spans="19:23">
      <c r="S33303" s="275"/>
      <c r="T33303" s="274"/>
      <c r="W33303" s="276"/>
    </row>
    <row r="33304" spans="19:23">
      <c r="S33304" s="275"/>
      <c r="T33304" s="274"/>
      <c r="W33304" s="276"/>
    </row>
    <row r="33305" spans="19:23">
      <c r="S33305" s="275"/>
      <c r="T33305" s="274"/>
      <c r="W33305" s="276"/>
    </row>
    <row r="33306" spans="19:23">
      <c r="S33306" s="275"/>
      <c r="T33306" s="274"/>
      <c r="W33306" s="276"/>
    </row>
    <row r="33307" spans="19:23">
      <c r="S33307" s="275"/>
      <c r="T33307" s="274"/>
      <c r="W33307" s="276"/>
    </row>
    <row r="33308" spans="19:23">
      <c r="S33308" s="275"/>
      <c r="T33308" s="274"/>
      <c r="W33308" s="276"/>
    </row>
    <row r="33309" spans="19:23">
      <c r="S33309" s="275"/>
      <c r="T33309" s="274"/>
      <c r="W33309" s="276"/>
    </row>
    <row r="33310" spans="19:23">
      <c r="S33310" s="275"/>
      <c r="T33310" s="274"/>
      <c r="W33310" s="276"/>
    </row>
    <row r="33311" spans="19:23">
      <c r="S33311" s="275"/>
      <c r="T33311" s="274"/>
      <c r="W33311" s="276"/>
    </row>
    <row r="33312" spans="19:23">
      <c r="S33312" s="275"/>
      <c r="T33312" s="274"/>
      <c r="W33312" s="276"/>
    </row>
    <row r="33313" spans="19:23">
      <c r="S33313" s="275"/>
      <c r="T33313" s="274"/>
      <c r="W33313" s="276"/>
    </row>
    <row r="33314" spans="19:23">
      <c r="S33314" s="275"/>
      <c r="T33314" s="274"/>
      <c r="W33314" s="276"/>
    </row>
    <row r="33315" spans="19:23">
      <c r="S33315" s="275"/>
      <c r="T33315" s="274"/>
      <c r="W33315" s="276"/>
    </row>
    <row r="33316" spans="19:23">
      <c r="S33316" s="275"/>
      <c r="T33316" s="274"/>
      <c r="W33316" s="276"/>
    </row>
    <row r="33317" spans="19:23">
      <c r="S33317" s="275"/>
      <c r="T33317" s="274"/>
      <c r="W33317" s="276"/>
    </row>
    <row r="33318" spans="19:23">
      <c r="S33318" s="275"/>
      <c r="T33318" s="274"/>
      <c r="W33318" s="276"/>
    </row>
    <row r="33319" spans="19:23">
      <c r="S33319" s="275"/>
      <c r="T33319" s="274"/>
      <c r="W33319" s="276"/>
    </row>
    <row r="33320" spans="19:23">
      <c r="S33320" s="275"/>
      <c r="T33320" s="274"/>
      <c r="W33320" s="276"/>
    </row>
    <row r="33321" spans="19:23">
      <c r="S33321" s="275"/>
      <c r="T33321" s="274"/>
      <c r="W33321" s="276"/>
    </row>
    <row r="33322" spans="19:23">
      <c r="S33322" s="275"/>
      <c r="T33322" s="274"/>
      <c r="W33322" s="276"/>
    </row>
    <row r="33323" spans="19:23">
      <c r="S33323" s="275"/>
      <c r="T33323" s="274"/>
      <c r="W33323" s="276"/>
    </row>
    <row r="33324" spans="19:23">
      <c r="S33324" s="275"/>
      <c r="T33324" s="274"/>
      <c r="W33324" s="276"/>
    </row>
    <row r="33325" spans="19:23">
      <c r="S33325" s="275"/>
      <c r="T33325" s="274"/>
      <c r="W33325" s="276"/>
    </row>
    <row r="33326" spans="19:23">
      <c r="S33326" s="275"/>
      <c r="T33326" s="274"/>
      <c r="W33326" s="276"/>
    </row>
    <row r="33327" spans="19:23">
      <c r="S33327" s="275"/>
      <c r="T33327" s="274"/>
      <c r="W33327" s="276"/>
    </row>
    <row r="33328" spans="19:23">
      <c r="S33328" s="275"/>
      <c r="T33328" s="274"/>
      <c r="W33328" s="276"/>
    </row>
    <row r="33329" spans="19:23">
      <c r="S33329" s="275"/>
      <c r="T33329" s="274"/>
      <c r="W33329" s="276"/>
    </row>
    <row r="33330" spans="19:23">
      <c r="S33330" s="275"/>
      <c r="T33330" s="274"/>
      <c r="W33330" s="276"/>
    </row>
    <row r="33331" spans="19:23">
      <c r="S33331" s="275"/>
      <c r="T33331" s="274"/>
      <c r="W33331" s="276"/>
    </row>
    <row r="33332" spans="19:23">
      <c r="S33332" s="275"/>
      <c r="T33332" s="274"/>
      <c r="W33332" s="276"/>
    </row>
    <row r="33333" spans="19:23">
      <c r="S33333" s="275"/>
      <c r="T33333" s="274"/>
      <c r="W33333" s="276"/>
    </row>
    <row r="33334" spans="19:23">
      <c r="S33334" s="275"/>
      <c r="T33334" s="274"/>
      <c r="W33334" s="276"/>
    </row>
    <row r="33335" spans="19:23">
      <c r="S33335" s="275"/>
      <c r="T33335" s="274"/>
      <c r="W33335" s="276"/>
    </row>
    <row r="33336" spans="19:23">
      <c r="S33336" s="275"/>
      <c r="T33336" s="274"/>
      <c r="W33336" s="276"/>
    </row>
    <row r="33337" spans="19:23">
      <c r="S33337" s="275"/>
      <c r="T33337" s="274"/>
      <c r="W33337" s="276"/>
    </row>
    <row r="33338" spans="19:23">
      <c r="S33338" s="275"/>
      <c r="T33338" s="274"/>
      <c r="W33338" s="276"/>
    </row>
    <row r="33339" spans="19:23">
      <c r="S33339" s="275"/>
      <c r="T33339" s="274"/>
      <c r="W33339" s="276"/>
    </row>
    <row r="33340" spans="19:23">
      <c r="S33340" s="275"/>
      <c r="T33340" s="274"/>
      <c r="W33340" s="276"/>
    </row>
    <row r="33341" spans="19:23">
      <c r="S33341" s="275"/>
      <c r="T33341" s="274"/>
      <c r="W33341" s="276"/>
    </row>
    <row r="33342" spans="19:23">
      <c r="S33342" s="275"/>
      <c r="T33342" s="274"/>
      <c r="W33342" s="276"/>
    </row>
    <row r="33343" spans="19:23">
      <c r="S33343" s="275"/>
      <c r="T33343" s="274"/>
      <c r="W33343" s="276"/>
    </row>
    <row r="33344" spans="19:23">
      <c r="S33344" s="275"/>
      <c r="T33344" s="274"/>
      <c r="W33344" s="276"/>
    </row>
    <row r="33345" spans="19:23">
      <c r="S33345" s="275"/>
      <c r="T33345" s="274"/>
      <c r="W33345" s="276"/>
    </row>
    <row r="33346" spans="19:23">
      <c r="S33346" s="275"/>
      <c r="T33346" s="274"/>
      <c r="W33346" s="276"/>
    </row>
    <row r="33347" spans="19:23">
      <c r="S33347" s="275"/>
      <c r="T33347" s="274"/>
      <c r="W33347" s="276"/>
    </row>
    <row r="33348" spans="19:23">
      <c r="S33348" s="275"/>
      <c r="T33348" s="274"/>
      <c r="W33348" s="276"/>
    </row>
    <row r="33349" spans="19:23">
      <c r="S33349" s="275"/>
      <c r="T33349" s="274"/>
      <c r="W33349" s="276"/>
    </row>
    <row r="33350" spans="19:23">
      <c r="S33350" s="275"/>
      <c r="T33350" s="274"/>
      <c r="W33350" s="276"/>
    </row>
    <row r="33351" spans="19:23">
      <c r="S33351" s="275"/>
      <c r="T33351" s="274"/>
      <c r="W33351" s="276"/>
    </row>
    <row r="33352" spans="19:23">
      <c r="S33352" s="275"/>
      <c r="T33352" s="274"/>
      <c r="W33352" s="276"/>
    </row>
    <row r="33353" spans="19:23">
      <c r="S33353" s="275"/>
      <c r="T33353" s="274"/>
      <c r="W33353" s="276"/>
    </row>
    <row r="33354" spans="19:23">
      <c r="S33354" s="275"/>
      <c r="T33354" s="274"/>
      <c r="W33354" s="276"/>
    </row>
    <row r="33355" spans="19:23">
      <c r="S33355" s="275"/>
      <c r="T33355" s="274"/>
      <c r="W33355" s="276"/>
    </row>
    <row r="33356" spans="19:23">
      <c r="S33356" s="275"/>
      <c r="T33356" s="274"/>
      <c r="W33356" s="276"/>
    </row>
    <row r="33357" spans="19:23">
      <c r="S33357" s="275"/>
      <c r="T33357" s="274"/>
      <c r="W33357" s="276"/>
    </row>
    <row r="33358" spans="19:23">
      <c r="S33358" s="275"/>
      <c r="T33358" s="274"/>
      <c r="W33358" s="276"/>
    </row>
    <row r="33359" spans="19:23">
      <c r="S33359" s="275"/>
      <c r="T33359" s="274"/>
      <c r="W33359" s="276"/>
    </row>
    <row r="33360" spans="19:23">
      <c r="S33360" s="275"/>
      <c r="T33360" s="274"/>
      <c r="W33360" s="276"/>
    </row>
    <row r="33361" spans="19:23">
      <c r="S33361" s="275"/>
      <c r="T33361" s="274"/>
      <c r="W33361" s="276"/>
    </row>
    <row r="33362" spans="19:23">
      <c r="S33362" s="275"/>
      <c r="T33362" s="274"/>
      <c r="W33362" s="276"/>
    </row>
    <row r="33363" spans="19:23">
      <c r="S33363" s="275"/>
      <c r="T33363" s="274"/>
      <c r="W33363" s="276"/>
    </row>
    <row r="33364" spans="19:23">
      <c r="S33364" s="275"/>
      <c r="T33364" s="274"/>
      <c r="W33364" s="276"/>
    </row>
    <row r="33365" spans="19:23">
      <c r="S33365" s="275"/>
      <c r="T33365" s="274"/>
      <c r="W33365" s="276"/>
    </row>
    <row r="33366" spans="19:23">
      <c r="S33366" s="275"/>
      <c r="T33366" s="274"/>
      <c r="W33366" s="276"/>
    </row>
    <row r="33367" spans="19:23">
      <c r="S33367" s="275"/>
      <c r="T33367" s="274"/>
      <c r="W33367" s="276"/>
    </row>
    <row r="33368" spans="19:23">
      <c r="S33368" s="275"/>
      <c r="T33368" s="274"/>
      <c r="W33368" s="276"/>
    </row>
    <row r="33369" spans="19:23">
      <c r="S33369" s="275"/>
      <c r="T33369" s="274"/>
      <c r="W33369" s="276"/>
    </row>
    <row r="33370" spans="19:23">
      <c r="S33370" s="275"/>
      <c r="T33370" s="274"/>
      <c r="W33370" s="276"/>
    </row>
    <row r="33371" spans="19:23">
      <c r="S33371" s="275"/>
      <c r="T33371" s="274"/>
      <c r="W33371" s="276"/>
    </row>
    <row r="33372" spans="19:23">
      <c r="S33372" s="275"/>
      <c r="T33372" s="274"/>
      <c r="W33372" s="276"/>
    </row>
    <row r="33373" spans="19:23">
      <c r="S33373" s="275"/>
      <c r="T33373" s="274"/>
      <c r="W33373" s="276"/>
    </row>
    <row r="33374" spans="19:23">
      <c r="S33374" s="275"/>
      <c r="T33374" s="274"/>
      <c r="W33374" s="276"/>
    </row>
    <row r="33375" spans="19:23">
      <c r="S33375" s="275"/>
      <c r="T33375" s="274"/>
      <c r="W33375" s="276"/>
    </row>
    <row r="33376" spans="19:23">
      <c r="S33376" s="275"/>
      <c r="T33376" s="274"/>
      <c r="W33376" s="276"/>
    </row>
    <row r="33377" spans="19:23">
      <c r="S33377" s="275"/>
      <c r="T33377" s="274"/>
      <c r="W33377" s="276"/>
    </row>
    <row r="33378" spans="19:23">
      <c r="S33378" s="275"/>
      <c r="T33378" s="274"/>
      <c r="W33378" s="276"/>
    </row>
    <row r="33379" spans="19:23">
      <c r="S33379" s="275"/>
      <c r="T33379" s="274"/>
      <c r="W33379" s="276"/>
    </row>
    <row r="33380" spans="19:23">
      <c r="S33380" s="275"/>
      <c r="T33380" s="274"/>
      <c r="W33380" s="276"/>
    </row>
    <row r="33381" spans="19:23">
      <c r="S33381" s="275"/>
      <c r="T33381" s="274"/>
      <c r="W33381" s="276"/>
    </row>
    <row r="33382" spans="19:23">
      <c r="S33382" s="275"/>
      <c r="T33382" s="274"/>
      <c r="W33382" s="276"/>
    </row>
    <row r="33383" spans="19:23">
      <c r="S33383" s="275"/>
      <c r="T33383" s="274"/>
      <c r="W33383" s="276"/>
    </row>
    <row r="33384" spans="19:23">
      <c r="S33384" s="275"/>
      <c r="T33384" s="274"/>
      <c r="W33384" s="276"/>
    </row>
    <row r="33385" spans="19:23">
      <c r="S33385" s="275"/>
      <c r="T33385" s="274"/>
      <c r="W33385" s="276"/>
    </row>
    <row r="33386" spans="19:23">
      <c r="S33386" s="275"/>
      <c r="T33386" s="274"/>
      <c r="W33386" s="276"/>
    </row>
    <row r="33387" spans="19:23">
      <c r="S33387" s="275"/>
      <c r="T33387" s="274"/>
      <c r="W33387" s="276"/>
    </row>
    <row r="33388" spans="19:23">
      <c r="S33388" s="275"/>
      <c r="T33388" s="274"/>
      <c r="W33388" s="276"/>
    </row>
    <row r="33389" spans="19:23">
      <c r="S33389" s="275"/>
      <c r="T33389" s="274"/>
      <c r="W33389" s="276"/>
    </row>
    <row r="33390" spans="19:23">
      <c r="S33390" s="275"/>
      <c r="T33390" s="274"/>
      <c r="W33390" s="276"/>
    </row>
    <row r="33391" spans="19:23">
      <c r="S33391" s="275"/>
      <c r="T33391" s="274"/>
      <c r="W33391" s="276"/>
    </row>
    <row r="33392" spans="19:23">
      <c r="S33392" s="275"/>
      <c r="T33392" s="274"/>
      <c r="W33392" s="276"/>
    </row>
    <row r="33393" spans="19:23">
      <c r="S33393" s="275"/>
      <c r="T33393" s="274"/>
      <c r="W33393" s="276"/>
    </row>
    <row r="33394" spans="19:23">
      <c r="S33394" s="275"/>
      <c r="T33394" s="274"/>
      <c r="W33394" s="276"/>
    </row>
    <row r="33395" spans="19:23">
      <c r="S33395" s="275"/>
      <c r="T33395" s="274"/>
      <c r="W33395" s="276"/>
    </row>
    <row r="33396" spans="19:23">
      <c r="S33396" s="275"/>
      <c r="T33396" s="274"/>
      <c r="W33396" s="276"/>
    </row>
    <row r="33397" spans="19:23">
      <c r="S33397" s="275"/>
      <c r="T33397" s="274"/>
      <c r="W33397" s="276"/>
    </row>
    <row r="33398" spans="19:23">
      <c r="S33398" s="275"/>
      <c r="T33398" s="274"/>
      <c r="W33398" s="276"/>
    </row>
    <row r="33399" spans="19:23">
      <c r="S33399" s="275"/>
      <c r="T33399" s="274"/>
      <c r="W33399" s="276"/>
    </row>
    <row r="33400" spans="19:23">
      <c r="S33400" s="275"/>
      <c r="T33400" s="274"/>
      <c r="W33400" s="276"/>
    </row>
    <row r="33401" spans="19:23">
      <c r="S33401" s="275"/>
      <c r="T33401" s="274"/>
      <c r="W33401" s="276"/>
    </row>
    <row r="33402" spans="19:23">
      <c r="S33402" s="275"/>
      <c r="T33402" s="274"/>
      <c r="W33402" s="276"/>
    </row>
    <row r="33403" spans="19:23">
      <c r="S33403" s="275"/>
      <c r="T33403" s="274"/>
      <c r="W33403" s="276"/>
    </row>
    <row r="33404" spans="19:23">
      <c r="S33404" s="275"/>
      <c r="T33404" s="274"/>
      <c r="W33404" s="276"/>
    </row>
    <row r="33405" spans="19:23">
      <c r="S33405" s="275"/>
      <c r="T33405" s="274"/>
      <c r="W33405" s="276"/>
    </row>
    <row r="33406" spans="19:23">
      <c r="S33406" s="275"/>
      <c r="T33406" s="274"/>
      <c r="W33406" s="276"/>
    </row>
    <row r="33407" spans="19:23">
      <c r="S33407" s="275"/>
      <c r="T33407" s="274"/>
      <c r="W33407" s="276"/>
    </row>
    <row r="33408" spans="19:23">
      <c r="S33408" s="275"/>
      <c r="T33408" s="274"/>
      <c r="W33408" s="276"/>
    </row>
    <row r="33409" spans="19:23">
      <c r="S33409" s="275"/>
      <c r="T33409" s="274"/>
      <c r="W33409" s="276"/>
    </row>
    <row r="33410" spans="19:23">
      <c r="S33410" s="275"/>
      <c r="T33410" s="274"/>
      <c r="W33410" s="276"/>
    </row>
    <row r="33411" spans="19:23">
      <c r="S33411" s="275"/>
      <c r="T33411" s="274"/>
      <c r="W33411" s="276"/>
    </row>
    <row r="33412" spans="19:23">
      <c r="S33412" s="275"/>
      <c r="T33412" s="274"/>
      <c r="W33412" s="276"/>
    </row>
    <row r="33413" spans="19:23">
      <c r="S33413" s="275"/>
      <c r="T33413" s="274"/>
      <c r="W33413" s="276"/>
    </row>
    <row r="33414" spans="19:23">
      <c r="S33414" s="275"/>
      <c r="T33414" s="274"/>
      <c r="W33414" s="276"/>
    </row>
    <row r="33415" spans="19:23">
      <c r="S33415" s="275"/>
      <c r="T33415" s="274"/>
      <c r="W33415" s="276"/>
    </row>
    <row r="33416" spans="19:23">
      <c r="S33416" s="275"/>
      <c r="T33416" s="274"/>
      <c r="W33416" s="276"/>
    </row>
    <row r="33417" spans="19:23">
      <c r="S33417" s="275"/>
      <c r="T33417" s="274"/>
      <c r="W33417" s="276"/>
    </row>
    <row r="33418" spans="19:23">
      <c r="S33418" s="275"/>
      <c r="T33418" s="274"/>
      <c r="W33418" s="276"/>
    </row>
    <row r="33419" spans="19:23">
      <c r="S33419" s="275"/>
      <c r="T33419" s="274"/>
      <c r="W33419" s="276"/>
    </row>
    <row r="33420" spans="19:23">
      <c r="S33420" s="275"/>
      <c r="T33420" s="274"/>
      <c r="W33420" s="276"/>
    </row>
    <row r="33421" spans="19:23">
      <c r="S33421" s="275"/>
      <c r="T33421" s="274"/>
      <c r="W33421" s="276"/>
    </row>
    <row r="33422" spans="19:23">
      <c r="S33422" s="275"/>
      <c r="T33422" s="274"/>
      <c r="W33422" s="276"/>
    </row>
    <row r="33423" spans="19:23">
      <c r="S33423" s="275"/>
      <c r="T33423" s="274"/>
      <c r="W33423" s="276"/>
    </row>
    <row r="33424" spans="19:23">
      <c r="S33424" s="275"/>
      <c r="T33424" s="274"/>
      <c r="W33424" s="276"/>
    </row>
    <row r="33425" spans="19:23">
      <c r="S33425" s="275"/>
      <c r="T33425" s="274"/>
      <c r="W33425" s="276"/>
    </row>
    <row r="33426" spans="19:23">
      <c r="S33426" s="275"/>
      <c r="T33426" s="274"/>
      <c r="W33426" s="276"/>
    </row>
    <row r="33427" spans="19:23">
      <c r="S33427" s="275"/>
      <c r="T33427" s="274"/>
      <c r="W33427" s="276"/>
    </row>
    <row r="33428" spans="19:23">
      <c r="S33428" s="275"/>
      <c r="T33428" s="274"/>
      <c r="W33428" s="276"/>
    </row>
    <row r="33429" spans="19:23">
      <c r="S33429" s="275"/>
      <c r="T33429" s="274"/>
      <c r="W33429" s="276"/>
    </row>
    <row r="33430" spans="19:23">
      <c r="S33430" s="275"/>
      <c r="T33430" s="274"/>
      <c r="W33430" s="276"/>
    </row>
    <row r="33431" spans="19:23">
      <c r="S33431" s="275"/>
      <c r="T33431" s="274"/>
      <c r="W33431" s="276"/>
    </row>
    <row r="33432" spans="19:23">
      <c r="S33432" s="275"/>
      <c r="T33432" s="274"/>
      <c r="W33432" s="276"/>
    </row>
    <row r="33433" spans="19:23">
      <c r="S33433" s="275"/>
      <c r="T33433" s="274"/>
      <c r="W33433" s="276"/>
    </row>
    <row r="33434" spans="19:23">
      <c r="S33434" s="275"/>
      <c r="T33434" s="274"/>
      <c r="W33434" s="276"/>
    </row>
    <row r="33435" spans="19:23">
      <c r="S33435" s="275"/>
      <c r="T33435" s="274"/>
      <c r="W33435" s="276"/>
    </row>
    <row r="33436" spans="19:23">
      <c r="S33436" s="275"/>
      <c r="T33436" s="274"/>
      <c r="W33436" s="276"/>
    </row>
    <row r="33437" spans="19:23">
      <c r="S33437" s="275"/>
      <c r="T33437" s="274"/>
      <c r="W33437" s="276"/>
    </row>
    <row r="33438" spans="19:23">
      <c r="S33438" s="275"/>
      <c r="T33438" s="274"/>
      <c r="W33438" s="276"/>
    </row>
    <row r="33439" spans="19:23">
      <c r="S33439" s="275"/>
      <c r="T33439" s="274"/>
      <c r="W33439" s="276"/>
    </row>
    <row r="33440" spans="19:23">
      <c r="S33440" s="275"/>
      <c r="T33440" s="274"/>
      <c r="W33440" s="276"/>
    </row>
    <row r="33441" spans="19:23">
      <c r="S33441" s="275"/>
      <c r="T33441" s="274"/>
      <c r="W33441" s="276"/>
    </row>
    <row r="33442" spans="19:23">
      <c r="S33442" s="275"/>
      <c r="T33442" s="274"/>
      <c r="W33442" s="276"/>
    </row>
    <row r="33443" spans="19:23">
      <c r="S33443" s="275"/>
      <c r="T33443" s="274"/>
      <c r="W33443" s="276"/>
    </row>
    <row r="33444" spans="19:23">
      <c r="S33444" s="275"/>
      <c r="T33444" s="274"/>
      <c r="W33444" s="276"/>
    </row>
    <row r="33445" spans="19:23">
      <c r="S33445" s="275"/>
      <c r="T33445" s="274"/>
      <c r="W33445" s="276"/>
    </row>
    <row r="33446" spans="19:23">
      <c r="S33446" s="275"/>
      <c r="T33446" s="274"/>
      <c r="W33446" s="276"/>
    </row>
    <row r="33447" spans="19:23">
      <c r="S33447" s="275"/>
      <c r="T33447" s="274"/>
      <c r="W33447" s="276"/>
    </row>
    <row r="33448" spans="19:23">
      <c r="S33448" s="275"/>
      <c r="T33448" s="274"/>
      <c r="W33448" s="276"/>
    </row>
    <row r="33449" spans="19:23">
      <c r="S33449" s="275"/>
      <c r="T33449" s="274"/>
      <c r="W33449" s="276"/>
    </row>
    <row r="33450" spans="19:23">
      <c r="S33450" s="275"/>
      <c r="T33450" s="274"/>
      <c r="W33450" s="276"/>
    </row>
    <row r="33451" spans="19:23">
      <c r="S33451" s="275"/>
      <c r="T33451" s="274"/>
      <c r="W33451" s="276"/>
    </row>
    <row r="33452" spans="19:23">
      <c r="S33452" s="275"/>
      <c r="T33452" s="274"/>
      <c r="W33452" s="276"/>
    </row>
    <row r="33453" spans="19:23">
      <c r="S33453" s="275"/>
      <c r="T33453" s="274"/>
      <c r="W33453" s="276"/>
    </row>
    <row r="33454" spans="19:23">
      <c r="S33454" s="275"/>
      <c r="T33454" s="274"/>
      <c r="W33454" s="276"/>
    </row>
    <row r="33455" spans="19:23">
      <c r="S33455" s="275"/>
      <c r="T33455" s="274"/>
      <c r="W33455" s="276"/>
    </row>
    <row r="33456" spans="19:23">
      <c r="S33456" s="275"/>
      <c r="T33456" s="274"/>
      <c r="W33456" s="276"/>
    </row>
    <row r="33457" spans="19:23">
      <c r="S33457" s="275"/>
      <c r="T33457" s="274"/>
      <c r="W33457" s="276"/>
    </row>
    <row r="33458" spans="19:23">
      <c r="S33458" s="275"/>
      <c r="T33458" s="274"/>
      <c r="W33458" s="276"/>
    </row>
    <row r="33459" spans="19:23">
      <c r="S33459" s="275"/>
      <c r="T33459" s="274"/>
      <c r="W33459" s="276"/>
    </row>
    <row r="33460" spans="19:23">
      <c r="S33460" s="275"/>
      <c r="T33460" s="274"/>
      <c r="W33460" s="276"/>
    </row>
    <row r="33461" spans="19:23">
      <c r="S33461" s="275"/>
      <c r="T33461" s="274"/>
      <c r="W33461" s="276"/>
    </row>
    <row r="33462" spans="19:23">
      <c r="S33462" s="275"/>
      <c r="T33462" s="274"/>
      <c r="W33462" s="276"/>
    </row>
    <row r="33463" spans="19:23">
      <c r="S33463" s="275"/>
      <c r="T33463" s="274"/>
      <c r="W33463" s="276"/>
    </row>
    <row r="33464" spans="19:23">
      <c r="S33464" s="275"/>
      <c r="T33464" s="274"/>
      <c r="W33464" s="276"/>
    </row>
    <row r="33465" spans="19:23">
      <c r="S33465" s="275"/>
      <c r="T33465" s="274"/>
      <c r="W33465" s="276"/>
    </row>
    <row r="33466" spans="19:23">
      <c r="S33466" s="275"/>
      <c r="T33466" s="274"/>
      <c r="W33466" s="276"/>
    </row>
    <row r="33467" spans="19:23">
      <c r="S33467" s="275"/>
      <c r="T33467" s="274"/>
      <c r="W33467" s="276"/>
    </row>
    <row r="33468" spans="19:23">
      <c r="S33468" s="275"/>
      <c r="T33468" s="274"/>
      <c r="W33468" s="276"/>
    </row>
    <row r="33469" spans="19:23">
      <c r="S33469" s="275"/>
      <c r="T33469" s="274"/>
      <c r="W33469" s="276"/>
    </row>
    <row r="33470" spans="19:23">
      <c r="S33470" s="275"/>
      <c r="T33470" s="274"/>
      <c r="W33470" s="276"/>
    </row>
    <row r="33471" spans="19:23">
      <c r="S33471" s="275"/>
      <c r="T33471" s="274"/>
      <c r="W33471" s="276"/>
    </row>
    <row r="33472" spans="19:23">
      <c r="S33472" s="275"/>
      <c r="T33472" s="274"/>
      <c r="W33472" s="276"/>
    </row>
    <row r="33473" spans="19:23">
      <c r="S33473" s="275"/>
      <c r="T33473" s="274"/>
      <c r="W33473" s="276"/>
    </row>
    <row r="33474" spans="19:23">
      <c r="S33474" s="275"/>
      <c r="T33474" s="274"/>
      <c r="W33474" s="276"/>
    </row>
    <row r="33475" spans="19:23">
      <c r="S33475" s="275"/>
      <c r="T33475" s="274"/>
      <c r="W33475" s="276"/>
    </row>
    <row r="33476" spans="19:23">
      <c r="S33476" s="275"/>
      <c r="T33476" s="274"/>
      <c r="W33476" s="276"/>
    </row>
    <row r="33477" spans="19:23">
      <c r="S33477" s="275"/>
      <c r="T33477" s="274"/>
      <c r="W33477" s="276"/>
    </row>
    <row r="33478" spans="19:23">
      <c r="S33478" s="275"/>
      <c r="T33478" s="274"/>
      <c r="W33478" s="276"/>
    </row>
    <row r="33479" spans="19:23">
      <c r="S33479" s="275"/>
      <c r="T33479" s="274"/>
      <c r="W33479" s="276"/>
    </row>
    <row r="33480" spans="19:23">
      <c r="S33480" s="275"/>
      <c r="T33480" s="274"/>
      <c r="W33480" s="276"/>
    </row>
    <row r="33481" spans="19:23">
      <c r="S33481" s="275"/>
      <c r="T33481" s="274"/>
      <c r="W33481" s="276"/>
    </row>
    <row r="33482" spans="19:23">
      <c r="S33482" s="275"/>
      <c r="T33482" s="274"/>
      <c r="W33482" s="276"/>
    </row>
    <row r="33483" spans="19:23">
      <c r="S33483" s="275"/>
      <c r="T33483" s="274"/>
      <c r="W33483" s="276"/>
    </row>
    <row r="33484" spans="19:23">
      <c r="S33484" s="275"/>
      <c r="T33484" s="274"/>
      <c r="W33484" s="276"/>
    </row>
    <row r="33485" spans="19:23">
      <c r="S33485" s="275"/>
      <c r="T33485" s="274"/>
      <c r="W33485" s="276"/>
    </row>
    <row r="33486" spans="19:23">
      <c r="S33486" s="275"/>
      <c r="T33486" s="274"/>
      <c r="W33486" s="276"/>
    </row>
    <row r="33487" spans="19:23">
      <c r="S33487" s="275"/>
      <c r="T33487" s="274"/>
      <c r="W33487" s="276"/>
    </row>
    <row r="33488" spans="19:23">
      <c r="S33488" s="275"/>
      <c r="T33488" s="274"/>
      <c r="W33488" s="276"/>
    </row>
    <row r="33489" spans="19:23">
      <c r="S33489" s="275"/>
      <c r="T33489" s="274"/>
      <c r="W33489" s="276"/>
    </row>
    <row r="33490" spans="19:23">
      <c r="S33490" s="275"/>
      <c r="T33490" s="274"/>
      <c r="W33490" s="276"/>
    </row>
    <row r="33491" spans="19:23">
      <c r="S33491" s="275"/>
      <c r="T33491" s="274"/>
      <c r="W33491" s="276"/>
    </row>
    <row r="33492" spans="19:23">
      <c r="S33492" s="275"/>
      <c r="T33492" s="274"/>
      <c r="W33492" s="276"/>
    </row>
    <row r="33493" spans="19:23">
      <c r="S33493" s="275"/>
      <c r="T33493" s="274"/>
      <c r="W33493" s="276"/>
    </row>
    <row r="33494" spans="19:23">
      <c r="S33494" s="275"/>
      <c r="T33494" s="274"/>
      <c r="W33494" s="276"/>
    </row>
    <row r="33495" spans="19:23">
      <c r="S33495" s="275"/>
      <c r="T33495" s="274"/>
      <c r="W33495" s="276"/>
    </row>
    <row r="33496" spans="19:23">
      <c r="S33496" s="275"/>
      <c r="T33496" s="274"/>
      <c r="W33496" s="276"/>
    </row>
    <row r="33497" spans="19:23">
      <c r="S33497" s="275"/>
      <c r="T33497" s="274"/>
      <c r="W33497" s="276"/>
    </row>
    <row r="33498" spans="19:23">
      <c r="S33498" s="275"/>
      <c r="T33498" s="274"/>
      <c r="W33498" s="276"/>
    </row>
    <row r="33499" spans="19:23">
      <c r="S33499" s="275"/>
      <c r="T33499" s="274"/>
      <c r="W33499" s="276"/>
    </row>
    <row r="33500" spans="19:23">
      <c r="S33500" s="275"/>
      <c r="T33500" s="274"/>
      <c r="W33500" s="276"/>
    </row>
    <row r="33501" spans="19:23">
      <c r="S33501" s="275"/>
      <c r="T33501" s="274"/>
      <c r="W33501" s="276"/>
    </row>
    <row r="33502" spans="19:23">
      <c r="S33502" s="275"/>
      <c r="T33502" s="274"/>
      <c r="W33502" s="276"/>
    </row>
    <row r="33503" spans="19:23">
      <c r="S33503" s="275"/>
      <c r="T33503" s="274"/>
      <c r="W33503" s="276"/>
    </row>
    <row r="33504" spans="19:23">
      <c r="S33504" s="275"/>
      <c r="T33504" s="274"/>
      <c r="W33504" s="276"/>
    </row>
    <row r="33505" spans="19:23">
      <c r="S33505" s="275"/>
      <c r="T33505" s="274"/>
      <c r="W33505" s="276"/>
    </row>
    <row r="33506" spans="19:23">
      <c r="S33506" s="275"/>
      <c r="T33506" s="274"/>
      <c r="W33506" s="276"/>
    </row>
    <row r="33507" spans="19:23">
      <c r="S33507" s="275"/>
      <c r="T33507" s="274"/>
      <c r="W33507" s="276"/>
    </row>
    <row r="33508" spans="19:23">
      <c r="S33508" s="275"/>
      <c r="T33508" s="274"/>
      <c r="W33508" s="276"/>
    </row>
    <row r="33509" spans="19:23">
      <c r="S33509" s="275"/>
      <c r="T33509" s="274"/>
      <c r="W33509" s="276"/>
    </row>
    <row r="33510" spans="19:23">
      <c r="S33510" s="275"/>
      <c r="T33510" s="274"/>
      <c r="W33510" s="276"/>
    </row>
    <row r="33511" spans="19:23">
      <c r="S33511" s="275"/>
      <c r="T33511" s="274"/>
      <c r="W33511" s="276"/>
    </row>
    <row r="33512" spans="19:23">
      <c r="S33512" s="275"/>
      <c r="T33512" s="274"/>
      <c r="W33512" s="276"/>
    </row>
    <row r="33513" spans="19:23">
      <c r="S33513" s="275"/>
      <c r="T33513" s="274"/>
      <c r="W33513" s="276"/>
    </row>
    <row r="33514" spans="19:23">
      <c r="S33514" s="275"/>
      <c r="T33514" s="274"/>
      <c r="W33514" s="276"/>
    </row>
    <row r="33515" spans="19:23">
      <c r="S33515" s="275"/>
      <c r="T33515" s="274"/>
      <c r="W33515" s="276"/>
    </row>
    <row r="33516" spans="19:23">
      <c r="S33516" s="275"/>
      <c r="T33516" s="274"/>
      <c r="W33516" s="276"/>
    </row>
    <row r="33517" spans="19:23">
      <c r="S33517" s="275"/>
      <c r="T33517" s="274"/>
      <c r="W33517" s="276"/>
    </row>
    <row r="33518" spans="19:23">
      <c r="S33518" s="275"/>
      <c r="T33518" s="274"/>
      <c r="W33518" s="276"/>
    </row>
    <row r="33519" spans="19:23">
      <c r="S33519" s="275"/>
      <c r="T33519" s="274"/>
      <c r="W33519" s="276"/>
    </row>
    <row r="33520" spans="19:23">
      <c r="S33520" s="275"/>
      <c r="T33520" s="274"/>
      <c r="W33520" s="276"/>
    </row>
    <row r="33521" spans="19:23">
      <c r="S33521" s="275"/>
      <c r="T33521" s="274"/>
      <c r="W33521" s="276"/>
    </row>
    <row r="33522" spans="19:23">
      <c r="S33522" s="275"/>
      <c r="T33522" s="274"/>
      <c r="W33522" s="276"/>
    </row>
    <row r="33523" spans="19:23">
      <c r="S33523" s="275"/>
      <c r="T33523" s="274"/>
      <c r="W33523" s="276"/>
    </row>
    <row r="33524" spans="19:23">
      <c r="S33524" s="275"/>
      <c r="T33524" s="274"/>
      <c r="W33524" s="276"/>
    </row>
    <row r="33525" spans="19:23">
      <c r="S33525" s="275"/>
      <c r="T33525" s="274"/>
      <c r="W33525" s="276"/>
    </row>
    <row r="33526" spans="19:23">
      <c r="S33526" s="275"/>
      <c r="T33526" s="274"/>
      <c r="W33526" s="276"/>
    </row>
    <row r="33527" spans="19:23">
      <c r="S33527" s="275"/>
      <c r="T33527" s="274"/>
      <c r="W33527" s="276"/>
    </row>
    <row r="33528" spans="19:23">
      <c r="S33528" s="275"/>
      <c r="T33528" s="274"/>
      <c r="W33528" s="276"/>
    </row>
    <row r="33529" spans="19:23">
      <c r="S33529" s="275"/>
      <c r="T33529" s="274"/>
      <c r="W33529" s="276"/>
    </row>
    <row r="33530" spans="19:23">
      <c r="S33530" s="275"/>
      <c r="T33530" s="274"/>
      <c r="W33530" s="276"/>
    </row>
    <row r="33531" spans="19:23">
      <c r="S33531" s="275"/>
      <c r="T33531" s="274"/>
      <c r="W33531" s="276"/>
    </row>
    <row r="33532" spans="19:23">
      <c r="S33532" s="275"/>
      <c r="T33532" s="274"/>
      <c r="W33532" s="276"/>
    </row>
    <row r="33533" spans="19:23">
      <c r="S33533" s="275"/>
      <c r="T33533" s="274"/>
      <c r="W33533" s="276"/>
    </row>
    <row r="33534" spans="19:23">
      <c r="S33534" s="275"/>
      <c r="T33534" s="274"/>
      <c r="W33534" s="276"/>
    </row>
    <row r="33535" spans="19:23">
      <c r="S33535" s="275"/>
      <c r="T33535" s="274"/>
      <c r="W33535" s="276"/>
    </row>
    <row r="33536" spans="19:23">
      <c r="S33536" s="275"/>
      <c r="T33536" s="274"/>
      <c r="W33536" s="276"/>
    </row>
    <row r="33537" spans="19:23">
      <c r="S33537" s="275"/>
      <c r="T33537" s="274"/>
      <c r="W33537" s="276"/>
    </row>
    <row r="33538" spans="19:23">
      <c r="S33538" s="275"/>
      <c r="T33538" s="274"/>
      <c r="W33538" s="276"/>
    </row>
    <row r="33539" spans="19:23">
      <c r="S33539" s="275"/>
      <c r="T33539" s="274"/>
      <c r="W33539" s="276"/>
    </row>
    <row r="33540" spans="19:23">
      <c r="S33540" s="275"/>
      <c r="T33540" s="274"/>
      <c r="W33540" s="276"/>
    </row>
    <row r="33541" spans="19:23">
      <c r="S33541" s="275"/>
      <c r="T33541" s="274"/>
      <c r="W33541" s="276"/>
    </row>
    <row r="33542" spans="19:23">
      <c r="S33542" s="275"/>
      <c r="T33542" s="274"/>
      <c r="W33542" s="276"/>
    </row>
    <row r="33543" spans="19:23">
      <c r="S33543" s="275"/>
      <c r="T33543" s="274"/>
      <c r="W33543" s="276"/>
    </row>
    <row r="33544" spans="19:23">
      <c r="S33544" s="275"/>
      <c r="T33544" s="274"/>
      <c r="W33544" s="276"/>
    </row>
    <row r="33545" spans="19:23">
      <c r="S33545" s="275"/>
      <c r="T33545" s="274"/>
      <c r="W33545" s="276"/>
    </row>
    <row r="33546" spans="19:23">
      <c r="S33546" s="275"/>
      <c r="T33546" s="274"/>
      <c r="W33546" s="276"/>
    </row>
    <row r="33547" spans="19:23">
      <c r="S33547" s="275"/>
      <c r="T33547" s="274"/>
      <c r="W33547" s="276"/>
    </row>
    <row r="33548" spans="19:23">
      <c r="S33548" s="275"/>
      <c r="T33548" s="274"/>
      <c r="W33548" s="276"/>
    </row>
    <row r="33549" spans="19:23">
      <c r="S33549" s="275"/>
      <c r="T33549" s="274"/>
      <c r="W33549" s="276"/>
    </row>
    <row r="33550" spans="19:23">
      <c r="S33550" s="275"/>
      <c r="T33550" s="274"/>
      <c r="W33550" s="276"/>
    </row>
    <row r="33551" spans="19:23">
      <c r="S33551" s="275"/>
      <c r="T33551" s="274"/>
      <c r="W33551" s="276"/>
    </row>
    <row r="33552" spans="19:23">
      <c r="S33552" s="275"/>
      <c r="T33552" s="274"/>
      <c r="W33552" s="276"/>
    </row>
    <row r="33553" spans="19:23">
      <c r="S33553" s="275"/>
      <c r="T33553" s="274"/>
      <c r="W33553" s="276"/>
    </row>
    <row r="33554" spans="19:23">
      <c r="S33554" s="275"/>
      <c r="T33554" s="274"/>
      <c r="W33554" s="276"/>
    </row>
    <row r="33555" spans="19:23">
      <c r="S33555" s="275"/>
      <c r="T33555" s="274"/>
      <c r="W33555" s="276"/>
    </row>
    <row r="33556" spans="19:23">
      <c r="S33556" s="275"/>
      <c r="T33556" s="274"/>
      <c r="W33556" s="276"/>
    </row>
    <row r="33557" spans="19:23">
      <c r="S33557" s="275"/>
      <c r="T33557" s="274"/>
      <c r="W33557" s="276"/>
    </row>
    <row r="33558" spans="19:23">
      <c r="S33558" s="275"/>
      <c r="T33558" s="274"/>
      <c r="W33558" s="276"/>
    </row>
    <row r="33559" spans="19:23">
      <c r="S33559" s="275"/>
      <c r="T33559" s="274"/>
      <c r="W33559" s="276"/>
    </row>
    <row r="33560" spans="19:23">
      <c r="S33560" s="275"/>
      <c r="T33560" s="274"/>
      <c r="W33560" s="276"/>
    </row>
    <row r="33561" spans="19:23">
      <c r="S33561" s="275"/>
      <c r="T33561" s="274"/>
      <c r="W33561" s="276"/>
    </row>
    <row r="33562" spans="19:23">
      <c r="S33562" s="275"/>
      <c r="T33562" s="274"/>
      <c r="W33562" s="276"/>
    </row>
    <row r="33563" spans="19:23">
      <c r="S33563" s="275"/>
      <c r="T33563" s="274"/>
      <c r="W33563" s="276"/>
    </row>
    <row r="33564" spans="19:23">
      <c r="S33564" s="275"/>
      <c r="T33564" s="274"/>
      <c r="W33564" s="276"/>
    </row>
    <row r="33565" spans="19:23">
      <c r="S33565" s="275"/>
      <c r="T33565" s="274"/>
      <c r="W33565" s="276"/>
    </row>
    <row r="33566" spans="19:23">
      <c r="S33566" s="275"/>
      <c r="T33566" s="274"/>
      <c r="W33566" s="276"/>
    </row>
    <row r="33567" spans="19:23">
      <c r="S33567" s="275"/>
      <c r="T33567" s="274"/>
      <c r="W33567" s="276"/>
    </row>
    <row r="33568" spans="19:23">
      <c r="S33568" s="275"/>
      <c r="T33568" s="274"/>
      <c r="W33568" s="276"/>
    </row>
    <row r="33569" spans="19:23">
      <c r="S33569" s="275"/>
      <c r="T33569" s="274"/>
      <c r="W33569" s="276"/>
    </row>
    <row r="33570" spans="19:23">
      <c r="S33570" s="275"/>
      <c r="T33570" s="274"/>
      <c r="W33570" s="276"/>
    </row>
    <row r="33571" spans="19:23">
      <c r="S33571" s="275"/>
      <c r="T33571" s="274"/>
      <c r="W33571" s="276"/>
    </row>
    <row r="33572" spans="19:23">
      <c r="S33572" s="275"/>
      <c r="T33572" s="274"/>
      <c r="W33572" s="276"/>
    </row>
    <row r="33573" spans="19:23">
      <c r="S33573" s="275"/>
      <c r="T33573" s="274"/>
      <c r="W33573" s="276"/>
    </row>
    <row r="33574" spans="19:23">
      <c r="S33574" s="275"/>
      <c r="T33574" s="274"/>
      <c r="W33574" s="276"/>
    </row>
    <row r="33575" spans="19:23">
      <c r="S33575" s="275"/>
      <c r="T33575" s="274"/>
      <c r="W33575" s="276"/>
    </row>
    <row r="33576" spans="19:23">
      <c r="S33576" s="275"/>
      <c r="T33576" s="274"/>
      <c r="W33576" s="276"/>
    </row>
    <row r="33577" spans="19:23">
      <c r="S33577" s="275"/>
      <c r="T33577" s="274"/>
      <c r="W33577" s="276"/>
    </row>
    <row r="33578" spans="19:23">
      <c r="S33578" s="275"/>
      <c r="T33578" s="274"/>
      <c r="W33578" s="276"/>
    </row>
    <row r="33579" spans="19:23">
      <c r="S33579" s="275"/>
      <c r="T33579" s="274"/>
      <c r="W33579" s="276"/>
    </row>
    <row r="33580" spans="19:23">
      <c r="S33580" s="275"/>
      <c r="T33580" s="274"/>
      <c r="W33580" s="276"/>
    </row>
    <row r="33581" spans="19:23">
      <c r="S33581" s="275"/>
      <c r="T33581" s="274"/>
      <c r="W33581" s="276"/>
    </row>
    <row r="33582" spans="19:23">
      <c r="S33582" s="275"/>
      <c r="T33582" s="274"/>
      <c r="W33582" s="276"/>
    </row>
    <row r="33583" spans="19:23">
      <c r="S33583" s="275"/>
      <c r="T33583" s="274"/>
      <c r="W33583" s="276"/>
    </row>
    <row r="33584" spans="19:23">
      <c r="S33584" s="275"/>
      <c r="T33584" s="274"/>
      <c r="W33584" s="276"/>
    </row>
    <row r="33585" spans="19:23">
      <c r="S33585" s="275"/>
      <c r="T33585" s="274"/>
      <c r="W33585" s="276"/>
    </row>
    <row r="33586" spans="19:23">
      <c r="S33586" s="275"/>
      <c r="T33586" s="274"/>
      <c r="W33586" s="276"/>
    </row>
    <row r="33587" spans="19:23">
      <c r="S33587" s="275"/>
      <c r="T33587" s="274"/>
      <c r="W33587" s="276"/>
    </row>
    <row r="33588" spans="19:23">
      <c r="S33588" s="275"/>
      <c r="T33588" s="274"/>
      <c r="W33588" s="276"/>
    </row>
    <row r="33589" spans="19:23">
      <c r="S33589" s="275"/>
      <c r="T33589" s="274"/>
      <c r="W33589" s="276"/>
    </row>
    <row r="33590" spans="19:23">
      <c r="S33590" s="275"/>
      <c r="T33590" s="274"/>
      <c r="W33590" s="276"/>
    </row>
    <row r="33591" spans="19:23">
      <c r="S33591" s="275"/>
      <c r="T33591" s="274"/>
      <c r="W33591" s="276"/>
    </row>
    <row r="33592" spans="19:23">
      <c r="S33592" s="275"/>
      <c r="T33592" s="274"/>
      <c r="W33592" s="276"/>
    </row>
    <row r="33593" spans="19:23">
      <c r="S33593" s="275"/>
      <c r="T33593" s="274"/>
      <c r="W33593" s="276"/>
    </row>
    <row r="33594" spans="19:23">
      <c r="S33594" s="275"/>
      <c r="T33594" s="274"/>
      <c r="W33594" s="276"/>
    </row>
    <row r="33595" spans="19:23">
      <c r="S33595" s="275"/>
      <c r="T33595" s="274"/>
      <c r="W33595" s="276"/>
    </row>
    <row r="33596" spans="19:23">
      <c r="S33596" s="275"/>
      <c r="T33596" s="274"/>
      <c r="W33596" s="276"/>
    </row>
    <row r="33597" spans="19:23">
      <c r="S33597" s="275"/>
      <c r="T33597" s="274"/>
      <c r="W33597" s="276"/>
    </row>
    <row r="33598" spans="19:23">
      <c r="S33598" s="275"/>
      <c r="T33598" s="274"/>
      <c r="W33598" s="276"/>
    </row>
    <row r="33599" spans="19:23">
      <c r="S33599" s="275"/>
      <c r="T33599" s="274"/>
      <c r="W33599" s="276"/>
    </row>
    <row r="33600" spans="19:23">
      <c r="S33600" s="275"/>
      <c r="T33600" s="274"/>
      <c r="W33600" s="276"/>
    </row>
    <row r="33601" spans="19:23">
      <c r="S33601" s="275"/>
      <c r="T33601" s="274"/>
      <c r="W33601" s="276"/>
    </row>
    <row r="33602" spans="19:23">
      <c r="S33602" s="275"/>
      <c r="T33602" s="274"/>
      <c r="W33602" s="276"/>
    </row>
    <row r="33603" spans="19:23">
      <c r="S33603" s="275"/>
      <c r="T33603" s="274"/>
      <c r="W33603" s="276"/>
    </row>
    <row r="33604" spans="19:23">
      <c r="S33604" s="275"/>
      <c r="T33604" s="274"/>
      <c r="W33604" s="276"/>
    </row>
    <row r="33605" spans="19:23">
      <c r="S33605" s="275"/>
      <c r="T33605" s="274"/>
      <c r="W33605" s="276"/>
    </row>
    <row r="33606" spans="19:23">
      <c r="S33606" s="275"/>
      <c r="T33606" s="274"/>
      <c r="W33606" s="276"/>
    </row>
    <row r="33607" spans="19:23">
      <c r="S33607" s="275"/>
      <c r="T33607" s="274"/>
      <c r="W33607" s="276"/>
    </row>
    <row r="33608" spans="19:23">
      <c r="S33608" s="275"/>
      <c r="T33608" s="274"/>
      <c r="W33608" s="276"/>
    </row>
    <row r="33609" spans="19:23">
      <c r="S33609" s="275"/>
      <c r="T33609" s="274"/>
      <c r="W33609" s="276"/>
    </row>
    <row r="33610" spans="19:23">
      <c r="S33610" s="275"/>
      <c r="T33610" s="274"/>
      <c r="W33610" s="276"/>
    </row>
    <row r="33611" spans="19:23">
      <c r="S33611" s="275"/>
      <c r="T33611" s="274"/>
      <c r="W33611" s="276"/>
    </row>
    <row r="33612" spans="19:23">
      <c r="S33612" s="275"/>
      <c r="T33612" s="274"/>
      <c r="W33612" s="276"/>
    </row>
    <row r="33613" spans="19:23">
      <c r="S33613" s="275"/>
      <c r="T33613" s="274"/>
      <c r="W33613" s="276"/>
    </row>
    <row r="33614" spans="19:23">
      <c r="S33614" s="275"/>
      <c r="T33614" s="274"/>
      <c r="W33614" s="276"/>
    </row>
    <row r="33615" spans="19:23">
      <c r="S33615" s="275"/>
      <c r="T33615" s="274"/>
      <c r="W33615" s="276"/>
    </row>
    <row r="33616" spans="19:23">
      <c r="S33616" s="275"/>
      <c r="T33616" s="274"/>
      <c r="W33616" s="276"/>
    </row>
    <row r="33617" spans="19:23">
      <c r="S33617" s="275"/>
      <c r="T33617" s="274"/>
      <c r="W33617" s="276"/>
    </row>
    <row r="33618" spans="19:23">
      <c r="S33618" s="275"/>
      <c r="T33618" s="274"/>
      <c r="W33618" s="276"/>
    </row>
    <row r="33619" spans="19:23">
      <c r="S33619" s="275"/>
      <c r="T33619" s="274"/>
      <c r="W33619" s="276"/>
    </row>
    <row r="33620" spans="19:23">
      <c r="S33620" s="275"/>
      <c r="T33620" s="274"/>
      <c r="W33620" s="276"/>
    </row>
    <row r="33621" spans="19:23">
      <c r="S33621" s="275"/>
      <c r="T33621" s="274"/>
      <c r="W33621" s="276"/>
    </row>
    <row r="33622" spans="19:23">
      <c r="S33622" s="275"/>
      <c r="T33622" s="274"/>
      <c r="W33622" s="276"/>
    </row>
    <row r="33623" spans="19:23">
      <c r="S33623" s="275"/>
      <c r="T33623" s="274"/>
      <c r="W33623" s="276"/>
    </row>
    <row r="33624" spans="19:23">
      <c r="S33624" s="275"/>
      <c r="T33624" s="274"/>
      <c r="W33624" s="276"/>
    </row>
    <row r="33625" spans="19:23">
      <c r="S33625" s="275"/>
      <c r="T33625" s="274"/>
      <c r="W33625" s="276"/>
    </row>
    <row r="33626" spans="19:23">
      <c r="S33626" s="275"/>
      <c r="T33626" s="274"/>
      <c r="W33626" s="276"/>
    </row>
    <row r="33627" spans="19:23">
      <c r="S33627" s="275"/>
      <c r="T33627" s="274"/>
      <c r="W33627" s="276"/>
    </row>
    <row r="33628" spans="19:23">
      <c r="S33628" s="275"/>
      <c r="T33628" s="274"/>
      <c r="W33628" s="276"/>
    </row>
    <row r="33629" spans="19:23">
      <c r="S33629" s="275"/>
      <c r="T33629" s="274"/>
      <c r="W33629" s="276"/>
    </row>
    <row r="33630" spans="19:23">
      <c r="S33630" s="275"/>
      <c r="T33630" s="274"/>
      <c r="W33630" s="276"/>
    </row>
    <row r="33631" spans="19:23">
      <c r="S33631" s="275"/>
      <c r="T33631" s="274"/>
      <c r="W33631" s="276"/>
    </row>
    <row r="33632" spans="19:23">
      <c r="S33632" s="275"/>
      <c r="T33632" s="274"/>
      <c r="W33632" s="276"/>
    </row>
    <row r="33633" spans="19:23">
      <c r="S33633" s="275"/>
      <c r="T33633" s="274"/>
      <c r="W33633" s="276"/>
    </row>
    <row r="33634" spans="19:23">
      <c r="S33634" s="275"/>
      <c r="T33634" s="274"/>
      <c r="W33634" s="276"/>
    </row>
    <row r="33635" spans="19:23">
      <c r="S33635" s="275"/>
      <c r="T33635" s="274"/>
      <c r="W33635" s="276"/>
    </row>
    <row r="33636" spans="19:23">
      <c r="S33636" s="275"/>
      <c r="T33636" s="274"/>
      <c r="W33636" s="276"/>
    </row>
    <row r="33637" spans="19:23">
      <c r="S33637" s="275"/>
      <c r="T33637" s="274"/>
      <c r="W33637" s="276"/>
    </row>
    <row r="33638" spans="19:23">
      <c r="S33638" s="275"/>
      <c r="T33638" s="274"/>
      <c r="W33638" s="276"/>
    </row>
    <row r="33639" spans="19:23">
      <c r="S33639" s="275"/>
      <c r="T33639" s="274"/>
      <c r="W33639" s="276"/>
    </row>
    <row r="33640" spans="19:23">
      <c r="S33640" s="275"/>
      <c r="T33640" s="274"/>
      <c r="W33640" s="276"/>
    </row>
    <row r="33641" spans="19:23">
      <c r="S33641" s="275"/>
      <c r="T33641" s="274"/>
      <c r="W33641" s="276"/>
    </row>
    <row r="33642" spans="19:23">
      <c r="S33642" s="275"/>
      <c r="T33642" s="274"/>
      <c r="W33642" s="276"/>
    </row>
    <row r="33643" spans="19:23">
      <c r="S33643" s="275"/>
      <c r="T33643" s="274"/>
      <c r="W33643" s="276"/>
    </row>
    <row r="33644" spans="19:23">
      <c r="S33644" s="275"/>
      <c r="T33644" s="274"/>
      <c r="W33644" s="276"/>
    </row>
    <row r="33645" spans="19:23">
      <c r="S33645" s="275"/>
      <c r="T33645" s="274"/>
      <c r="W33645" s="276"/>
    </row>
    <row r="33646" spans="19:23">
      <c r="S33646" s="275"/>
      <c r="T33646" s="274"/>
      <c r="W33646" s="276"/>
    </row>
    <row r="33647" spans="19:23">
      <c r="S33647" s="275"/>
      <c r="T33647" s="274"/>
      <c r="W33647" s="276"/>
    </row>
    <row r="33648" spans="19:23">
      <c r="S33648" s="275"/>
      <c r="T33648" s="274"/>
      <c r="W33648" s="276"/>
    </row>
    <row r="33649" spans="19:23">
      <c r="S33649" s="275"/>
      <c r="T33649" s="274"/>
      <c r="W33649" s="276"/>
    </row>
    <row r="33650" spans="19:23">
      <c r="S33650" s="275"/>
      <c r="T33650" s="274"/>
      <c r="W33650" s="276"/>
    </row>
    <row r="33651" spans="19:23">
      <c r="S33651" s="275"/>
      <c r="T33651" s="274"/>
      <c r="W33651" s="276"/>
    </row>
    <row r="33652" spans="19:23">
      <c r="S33652" s="275"/>
      <c r="T33652" s="274"/>
      <c r="W33652" s="276"/>
    </row>
    <row r="33653" spans="19:23">
      <c r="S33653" s="275"/>
      <c r="T33653" s="274"/>
      <c r="W33653" s="276"/>
    </row>
    <row r="33654" spans="19:23">
      <c r="S33654" s="275"/>
      <c r="T33654" s="274"/>
      <c r="W33654" s="276"/>
    </row>
    <row r="33655" spans="19:23">
      <c r="S33655" s="275"/>
      <c r="T33655" s="274"/>
      <c r="W33655" s="276"/>
    </row>
    <row r="33656" spans="19:23">
      <c r="S33656" s="275"/>
      <c r="T33656" s="274"/>
      <c r="W33656" s="276"/>
    </row>
    <row r="33657" spans="19:23">
      <c r="S33657" s="275"/>
      <c r="T33657" s="274"/>
      <c r="W33657" s="276"/>
    </row>
    <row r="33658" spans="19:23">
      <c r="S33658" s="275"/>
      <c r="T33658" s="274"/>
      <c r="W33658" s="276"/>
    </row>
    <row r="33659" spans="19:23">
      <c r="S33659" s="275"/>
      <c r="T33659" s="274"/>
      <c r="W33659" s="276"/>
    </row>
    <row r="33660" spans="19:23">
      <c r="S33660" s="275"/>
      <c r="T33660" s="274"/>
      <c r="W33660" s="276"/>
    </row>
    <row r="33661" spans="19:23">
      <c r="S33661" s="275"/>
      <c r="T33661" s="274"/>
      <c r="W33661" s="276"/>
    </row>
    <row r="33662" spans="19:23">
      <c r="S33662" s="275"/>
      <c r="T33662" s="274"/>
      <c r="W33662" s="276"/>
    </row>
    <row r="33663" spans="19:23">
      <c r="S33663" s="275"/>
      <c r="T33663" s="274"/>
      <c r="W33663" s="276"/>
    </row>
    <row r="33664" spans="19:23">
      <c r="S33664" s="275"/>
      <c r="T33664" s="274"/>
      <c r="W33664" s="276"/>
    </row>
    <row r="33665" spans="19:23">
      <c r="S33665" s="275"/>
      <c r="T33665" s="274"/>
      <c r="W33665" s="276"/>
    </row>
    <row r="33666" spans="19:23">
      <c r="S33666" s="275"/>
      <c r="T33666" s="274"/>
      <c r="W33666" s="276"/>
    </row>
    <row r="33667" spans="19:23">
      <c r="S33667" s="275"/>
      <c r="T33667" s="274"/>
      <c r="W33667" s="276"/>
    </row>
    <row r="33668" spans="19:23">
      <c r="S33668" s="275"/>
      <c r="T33668" s="274"/>
      <c r="W33668" s="276"/>
    </row>
    <row r="33669" spans="19:23">
      <c r="S33669" s="275"/>
      <c r="T33669" s="274"/>
      <c r="W33669" s="276"/>
    </row>
    <row r="33670" spans="19:23">
      <c r="S33670" s="275"/>
      <c r="T33670" s="274"/>
      <c r="W33670" s="276"/>
    </row>
    <row r="33671" spans="19:23">
      <c r="S33671" s="275"/>
      <c r="T33671" s="274"/>
      <c r="W33671" s="276"/>
    </row>
    <row r="33672" spans="19:23">
      <c r="S33672" s="275"/>
      <c r="T33672" s="274"/>
      <c r="W33672" s="276"/>
    </row>
    <row r="33673" spans="19:23">
      <c r="S33673" s="275"/>
      <c r="T33673" s="274"/>
      <c r="W33673" s="276"/>
    </row>
    <row r="33674" spans="19:23">
      <c r="S33674" s="275"/>
      <c r="T33674" s="274"/>
      <c r="W33674" s="276"/>
    </row>
    <row r="33675" spans="19:23">
      <c r="S33675" s="275"/>
      <c r="T33675" s="274"/>
      <c r="W33675" s="276"/>
    </row>
    <row r="33676" spans="19:23">
      <c r="S33676" s="275"/>
      <c r="T33676" s="274"/>
      <c r="W33676" s="276"/>
    </row>
    <row r="33677" spans="19:23">
      <c r="S33677" s="275"/>
      <c r="T33677" s="274"/>
      <c r="W33677" s="276"/>
    </row>
    <row r="33678" spans="19:23">
      <c r="S33678" s="275"/>
      <c r="T33678" s="274"/>
      <c r="W33678" s="276"/>
    </row>
    <row r="33679" spans="19:23">
      <c r="S33679" s="275"/>
      <c r="T33679" s="274"/>
      <c r="W33679" s="276"/>
    </row>
    <row r="33680" spans="19:23">
      <c r="S33680" s="275"/>
      <c r="T33680" s="274"/>
      <c r="W33680" s="276"/>
    </row>
    <row r="33681" spans="19:23">
      <c r="S33681" s="275"/>
      <c r="T33681" s="274"/>
      <c r="W33681" s="276"/>
    </row>
    <row r="33682" spans="19:23">
      <c r="S33682" s="275"/>
      <c r="T33682" s="274"/>
      <c r="W33682" s="276"/>
    </row>
    <row r="33683" spans="19:23">
      <c r="S33683" s="275"/>
      <c r="T33683" s="274"/>
      <c r="W33683" s="276"/>
    </row>
    <row r="33684" spans="19:23">
      <c r="S33684" s="275"/>
      <c r="T33684" s="274"/>
      <c r="W33684" s="276"/>
    </row>
    <row r="33685" spans="19:23">
      <c r="S33685" s="275"/>
      <c r="T33685" s="274"/>
      <c r="W33685" s="276"/>
    </row>
    <row r="33686" spans="19:23">
      <c r="S33686" s="275"/>
      <c r="T33686" s="274"/>
      <c r="W33686" s="276"/>
    </row>
    <row r="33687" spans="19:23">
      <c r="S33687" s="275"/>
      <c r="T33687" s="274"/>
      <c r="W33687" s="276"/>
    </row>
    <row r="33688" spans="19:23">
      <c r="S33688" s="275"/>
      <c r="T33688" s="274"/>
      <c r="W33688" s="276"/>
    </row>
    <row r="33689" spans="19:23">
      <c r="S33689" s="275"/>
      <c r="T33689" s="274"/>
      <c r="W33689" s="276"/>
    </row>
    <row r="33690" spans="19:23">
      <c r="S33690" s="275"/>
      <c r="T33690" s="274"/>
      <c r="W33690" s="276"/>
    </row>
    <row r="33691" spans="19:23">
      <c r="S33691" s="275"/>
      <c r="T33691" s="274"/>
      <c r="W33691" s="276"/>
    </row>
    <row r="33692" spans="19:23">
      <c r="S33692" s="275"/>
      <c r="T33692" s="274"/>
      <c r="W33692" s="276"/>
    </row>
    <row r="33693" spans="19:23">
      <c r="S33693" s="275"/>
      <c r="T33693" s="274"/>
      <c r="W33693" s="276"/>
    </row>
    <row r="33694" spans="19:23">
      <c r="S33694" s="275"/>
      <c r="T33694" s="274"/>
      <c r="W33694" s="276"/>
    </row>
    <row r="33695" spans="19:23">
      <c r="S33695" s="275"/>
      <c r="T33695" s="274"/>
      <c r="W33695" s="276"/>
    </row>
    <row r="33696" spans="19:23">
      <c r="S33696" s="275"/>
      <c r="T33696" s="274"/>
      <c r="W33696" s="276"/>
    </row>
    <row r="33697" spans="19:23">
      <c r="S33697" s="275"/>
      <c r="T33697" s="274"/>
      <c r="W33697" s="276"/>
    </row>
    <row r="33698" spans="19:23">
      <c r="S33698" s="275"/>
      <c r="T33698" s="274"/>
      <c r="W33698" s="276"/>
    </row>
    <row r="33699" spans="19:23">
      <c r="S33699" s="275"/>
      <c r="T33699" s="274"/>
      <c r="W33699" s="276"/>
    </row>
    <row r="33700" spans="19:23">
      <c r="S33700" s="275"/>
      <c r="T33700" s="274"/>
      <c r="W33700" s="276"/>
    </row>
    <row r="33701" spans="19:23">
      <c r="S33701" s="275"/>
      <c r="T33701" s="274"/>
      <c r="W33701" s="276"/>
    </row>
    <row r="33702" spans="19:23">
      <c r="S33702" s="275"/>
      <c r="T33702" s="274"/>
      <c r="W33702" s="276"/>
    </row>
    <row r="33703" spans="19:23">
      <c r="S33703" s="275"/>
      <c r="T33703" s="274"/>
      <c r="W33703" s="276"/>
    </row>
    <row r="33704" spans="19:23">
      <c r="S33704" s="275"/>
      <c r="T33704" s="274"/>
      <c r="W33704" s="276"/>
    </row>
    <row r="33705" spans="19:23">
      <c r="S33705" s="275"/>
      <c r="T33705" s="274"/>
      <c r="W33705" s="276"/>
    </row>
    <row r="33706" spans="19:23">
      <c r="S33706" s="275"/>
      <c r="T33706" s="274"/>
      <c r="W33706" s="276"/>
    </row>
    <row r="33707" spans="19:23">
      <c r="S33707" s="275"/>
      <c r="T33707" s="274"/>
      <c r="W33707" s="276"/>
    </row>
    <row r="33708" spans="19:23">
      <c r="S33708" s="275"/>
      <c r="T33708" s="274"/>
      <c r="W33708" s="276"/>
    </row>
    <row r="33709" spans="19:23">
      <c r="S33709" s="275"/>
      <c r="T33709" s="274"/>
      <c r="W33709" s="276"/>
    </row>
    <row r="33710" spans="19:23">
      <c r="S33710" s="275"/>
      <c r="T33710" s="274"/>
      <c r="W33710" s="276"/>
    </row>
    <row r="33711" spans="19:23">
      <c r="S33711" s="275"/>
      <c r="T33711" s="274"/>
      <c r="W33711" s="276"/>
    </row>
    <row r="33712" spans="19:23">
      <c r="S33712" s="275"/>
      <c r="T33712" s="274"/>
      <c r="W33712" s="276"/>
    </row>
    <row r="33713" spans="19:23">
      <c r="S33713" s="275"/>
      <c r="T33713" s="274"/>
      <c r="W33713" s="276"/>
    </row>
    <row r="33714" spans="19:23">
      <c r="S33714" s="275"/>
      <c r="T33714" s="274"/>
      <c r="W33714" s="276"/>
    </row>
    <row r="33715" spans="19:23">
      <c r="S33715" s="275"/>
      <c r="T33715" s="274"/>
      <c r="W33715" s="276"/>
    </row>
    <row r="33716" spans="19:23">
      <c r="S33716" s="275"/>
      <c r="T33716" s="274"/>
      <c r="W33716" s="276"/>
    </row>
    <row r="33717" spans="19:23">
      <c r="S33717" s="275"/>
      <c r="T33717" s="274"/>
      <c r="W33717" s="276"/>
    </row>
    <row r="33718" spans="19:23">
      <c r="S33718" s="275"/>
      <c r="T33718" s="274"/>
      <c r="W33718" s="276"/>
    </row>
    <row r="33719" spans="19:23">
      <c r="S33719" s="275"/>
      <c r="T33719" s="274"/>
      <c r="W33719" s="276"/>
    </row>
    <row r="33720" spans="19:23">
      <c r="S33720" s="275"/>
      <c r="T33720" s="274"/>
      <c r="W33720" s="276"/>
    </row>
    <row r="33721" spans="19:23">
      <c r="S33721" s="275"/>
      <c r="T33721" s="274"/>
      <c r="W33721" s="276"/>
    </row>
    <row r="33722" spans="19:23">
      <c r="S33722" s="275"/>
      <c r="T33722" s="274"/>
      <c r="W33722" s="276"/>
    </row>
    <row r="33723" spans="19:23">
      <c r="S33723" s="275"/>
      <c r="T33723" s="274"/>
      <c r="W33723" s="276"/>
    </row>
    <row r="33724" spans="19:23">
      <c r="S33724" s="275"/>
      <c r="T33724" s="274"/>
      <c r="W33724" s="276"/>
    </row>
    <row r="33725" spans="19:23">
      <c r="S33725" s="275"/>
      <c r="T33725" s="274"/>
      <c r="W33725" s="276"/>
    </row>
    <row r="33726" spans="19:23">
      <c r="S33726" s="275"/>
      <c r="T33726" s="274"/>
      <c r="W33726" s="276"/>
    </row>
    <row r="33727" spans="19:23">
      <c r="S33727" s="275"/>
      <c r="T33727" s="274"/>
      <c r="W33727" s="276"/>
    </row>
    <row r="33728" spans="19:23">
      <c r="S33728" s="275"/>
      <c r="T33728" s="274"/>
      <c r="W33728" s="276"/>
    </row>
    <row r="33729" spans="19:23">
      <c r="S33729" s="275"/>
      <c r="T33729" s="274"/>
      <c r="W33729" s="276"/>
    </row>
    <row r="33730" spans="19:23">
      <c r="S33730" s="275"/>
      <c r="T33730" s="274"/>
      <c r="W33730" s="276"/>
    </row>
    <row r="33731" spans="19:23">
      <c r="S33731" s="275"/>
      <c r="T33731" s="274"/>
      <c r="W33731" s="276"/>
    </row>
    <row r="33732" spans="19:23">
      <c r="S33732" s="275"/>
      <c r="T33732" s="274"/>
      <c r="W33732" s="276"/>
    </row>
    <row r="33733" spans="19:23">
      <c r="S33733" s="275"/>
      <c r="T33733" s="274"/>
      <c r="W33733" s="276"/>
    </row>
    <row r="33734" spans="19:23">
      <c r="S33734" s="275"/>
      <c r="T33734" s="274"/>
      <c r="W33734" s="276"/>
    </row>
    <row r="33735" spans="19:23">
      <c r="S33735" s="275"/>
      <c r="T33735" s="274"/>
      <c r="W33735" s="276"/>
    </row>
    <row r="33736" spans="19:23">
      <c r="S33736" s="275"/>
      <c r="T33736" s="274"/>
      <c r="W33736" s="276"/>
    </row>
    <row r="33737" spans="19:23">
      <c r="S33737" s="275"/>
      <c r="T33737" s="274"/>
      <c r="W33737" s="276"/>
    </row>
    <row r="33738" spans="19:23">
      <c r="S33738" s="275"/>
      <c r="T33738" s="274"/>
      <c r="W33738" s="276"/>
    </row>
    <row r="33739" spans="19:23">
      <c r="S33739" s="275"/>
      <c r="T33739" s="274"/>
      <c r="W33739" s="276"/>
    </row>
    <row r="33740" spans="19:23">
      <c r="S33740" s="275"/>
      <c r="T33740" s="274"/>
      <c r="W33740" s="276"/>
    </row>
    <row r="33741" spans="19:23">
      <c r="S33741" s="275"/>
      <c r="T33741" s="274"/>
      <c r="W33741" s="276"/>
    </row>
    <row r="33742" spans="19:23">
      <c r="S33742" s="275"/>
      <c r="T33742" s="274"/>
      <c r="W33742" s="276"/>
    </row>
    <row r="33743" spans="19:23">
      <c r="S33743" s="275"/>
      <c r="T33743" s="274"/>
      <c r="W33743" s="276"/>
    </row>
    <row r="33744" spans="19:23">
      <c r="S33744" s="275"/>
      <c r="T33744" s="274"/>
      <c r="W33744" s="276"/>
    </row>
    <row r="33745" spans="19:23">
      <c r="S33745" s="275"/>
      <c r="T33745" s="274"/>
      <c r="W33745" s="276"/>
    </row>
    <row r="33746" spans="19:23">
      <c r="S33746" s="275"/>
      <c r="T33746" s="274"/>
      <c r="W33746" s="276"/>
    </row>
    <row r="33747" spans="19:23">
      <c r="S33747" s="275"/>
      <c r="T33747" s="274"/>
      <c r="W33747" s="276"/>
    </row>
    <row r="33748" spans="19:23">
      <c r="S33748" s="275"/>
      <c r="T33748" s="274"/>
      <c r="W33748" s="276"/>
    </row>
    <row r="33749" spans="19:23">
      <c r="S33749" s="275"/>
      <c r="T33749" s="274"/>
      <c r="W33749" s="276"/>
    </row>
    <row r="33750" spans="19:23">
      <c r="S33750" s="275"/>
      <c r="T33750" s="274"/>
      <c r="W33750" s="276"/>
    </row>
    <row r="33751" spans="19:23">
      <c r="S33751" s="275"/>
      <c r="T33751" s="274"/>
      <c r="W33751" s="276"/>
    </row>
    <row r="33752" spans="19:23">
      <c r="S33752" s="275"/>
      <c r="T33752" s="274"/>
      <c r="W33752" s="276"/>
    </row>
    <row r="33753" spans="19:23">
      <c r="S33753" s="275"/>
      <c r="T33753" s="274"/>
      <c r="W33753" s="276"/>
    </row>
    <row r="33754" spans="19:23">
      <c r="S33754" s="275"/>
      <c r="T33754" s="274"/>
      <c r="W33754" s="276"/>
    </row>
    <row r="33755" spans="19:23">
      <c r="S33755" s="275"/>
      <c r="T33755" s="274"/>
      <c r="W33755" s="276"/>
    </row>
    <row r="33756" spans="19:23">
      <c r="S33756" s="275"/>
      <c r="T33756" s="274"/>
      <c r="W33756" s="276"/>
    </row>
    <row r="33757" spans="19:23">
      <c r="S33757" s="275"/>
      <c r="T33757" s="274"/>
      <c r="W33757" s="276"/>
    </row>
    <row r="33758" spans="19:23">
      <c r="S33758" s="275"/>
      <c r="T33758" s="274"/>
      <c r="W33758" s="276"/>
    </row>
    <row r="33759" spans="19:23">
      <c r="S33759" s="275"/>
      <c r="T33759" s="274"/>
      <c r="W33759" s="276"/>
    </row>
    <row r="33760" spans="19:23">
      <c r="S33760" s="275"/>
      <c r="T33760" s="274"/>
      <c r="W33760" s="276"/>
    </row>
    <row r="33761" spans="19:23">
      <c r="S33761" s="275"/>
      <c r="T33761" s="274"/>
      <c r="W33761" s="276"/>
    </row>
    <row r="33762" spans="19:23">
      <c r="S33762" s="275"/>
      <c r="T33762" s="274"/>
      <c r="W33762" s="276"/>
    </row>
    <row r="33763" spans="19:23">
      <c r="S33763" s="275"/>
      <c r="T33763" s="274"/>
      <c r="W33763" s="276"/>
    </row>
    <row r="33764" spans="19:23">
      <c r="S33764" s="275"/>
      <c r="T33764" s="274"/>
      <c r="W33764" s="276"/>
    </row>
    <row r="33765" spans="19:23">
      <c r="S33765" s="275"/>
      <c r="T33765" s="274"/>
      <c r="W33765" s="276"/>
    </row>
    <row r="33766" spans="19:23">
      <c r="S33766" s="275"/>
      <c r="T33766" s="274"/>
      <c r="W33766" s="276"/>
    </row>
    <row r="33767" spans="19:23">
      <c r="S33767" s="275"/>
      <c r="T33767" s="274"/>
      <c r="W33767" s="276"/>
    </row>
    <row r="33768" spans="19:23">
      <c r="S33768" s="275"/>
      <c r="T33768" s="274"/>
      <c r="W33768" s="276"/>
    </row>
    <row r="33769" spans="19:23">
      <c r="S33769" s="275"/>
      <c r="T33769" s="274"/>
      <c r="W33769" s="276"/>
    </row>
    <row r="33770" spans="19:23">
      <c r="S33770" s="275"/>
      <c r="T33770" s="274"/>
      <c r="W33770" s="276"/>
    </row>
    <row r="33771" spans="19:23">
      <c r="S33771" s="275"/>
      <c r="T33771" s="274"/>
      <c r="W33771" s="276"/>
    </row>
    <row r="33772" spans="19:23">
      <c r="S33772" s="275"/>
      <c r="T33772" s="274"/>
      <c r="W33772" s="276"/>
    </row>
    <row r="33773" spans="19:23">
      <c r="S33773" s="275"/>
      <c r="T33773" s="274"/>
      <c r="W33773" s="276"/>
    </row>
    <row r="33774" spans="19:23">
      <c r="S33774" s="275"/>
      <c r="T33774" s="274"/>
      <c r="W33774" s="276"/>
    </row>
    <row r="33775" spans="19:23">
      <c r="S33775" s="275"/>
      <c r="T33775" s="274"/>
      <c r="W33775" s="276"/>
    </row>
    <row r="33776" spans="19:23">
      <c r="S33776" s="275"/>
      <c r="T33776" s="274"/>
      <c r="W33776" s="276"/>
    </row>
    <row r="33777" spans="19:23">
      <c r="S33777" s="275"/>
      <c r="T33777" s="274"/>
      <c r="W33777" s="276"/>
    </row>
    <row r="33778" spans="19:23">
      <c r="S33778" s="275"/>
      <c r="T33778" s="274"/>
      <c r="W33778" s="276"/>
    </row>
    <row r="33779" spans="19:23">
      <c r="S33779" s="275"/>
      <c r="T33779" s="274"/>
      <c r="W33779" s="276"/>
    </row>
    <row r="33780" spans="19:23">
      <c r="S33780" s="275"/>
      <c r="T33780" s="274"/>
      <c r="W33780" s="276"/>
    </row>
    <row r="33781" spans="19:23">
      <c r="S33781" s="275"/>
      <c r="T33781" s="274"/>
      <c r="W33781" s="276"/>
    </row>
    <row r="33782" spans="19:23">
      <c r="S33782" s="275"/>
      <c r="T33782" s="274"/>
      <c r="W33782" s="276"/>
    </row>
    <row r="33783" spans="19:23">
      <c r="S33783" s="275"/>
      <c r="T33783" s="274"/>
      <c r="W33783" s="276"/>
    </row>
    <row r="33784" spans="19:23">
      <c r="S33784" s="275"/>
      <c r="T33784" s="274"/>
      <c r="W33784" s="276"/>
    </row>
    <row r="33785" spans="19:23">
      <c r="S33785" s="275"/>
      <c r="T33785" s="274"/>
      <c r="W33785" s="276"/>
    </row>
    <row r="33786" spans="19:23">
      <c r="S33786" s="275"/>
      <c r="T33786" s="274"/>
      <c r="W33786" s="276"/>
    </row>
    <row r="33787" spans="19:23">
      <c r="S33787" s="275"/>
      <c r="T33787" s="274"/>
      <c r="W33787" s="276"/>
    </row>
    <row r="33788" spans="19:23">
      <c r="S33788" s="275"/>
      <c r="T33788" s="274"/>
      <c r="W33788" s="276"/>
    </row>
    <row r="33789" spans="19:23">
      <c r="S33789" s="275"/>
      <c r="T33789" s="274"/>
      <c r="W33789" s="276"/>
    </row>
    <row r="33790" spans="19:23">
      <c r="S33790" s="275"/>
      <c r="T33790" s="274"/>
      <c r="W33790" s="276"/>
    </row>
    <row r="33791" spans="19:23">
      <c r="S33791" s="275"/>
      <c r="T33791" s="274"/>
      <c r="W33791" s="276"/>
    </row>
    <row r="33792" spans="19:23">
      <c r="S33792" s="275"/>
      <c r="T33792" s="274"/>
      <c r="W33792" s="276"/>
    </row>
    <row r="33793" spans="19:23">
      <c r="S33793" s="275"/>
      <c r="T33793" s="274"/>
      <c r="W33793" s="276"/>
    </row>
    <row r="33794" spans="19:23">
      <c r="S33794" s="275"/>
      <c r="T33794" s="274"/>
      <c r="W33794" s="276"/>
    </row>
    <row r="33795" spans="19:23">
      <c r="S33795" s="275"/>
      <c r="T33795" s="274"/>
      <c r="W33795" s="276"/>
    </row>
    <row r="33796" spans="19:23">
      <c r="S33796" s="275"/>
      <c r="T33796" s="274"/>
      <c r="W33796" s="276"/>
    </row>
    <row r="33797" spans="19:23">
      <c r="S33797" s="275"/>
      <c r="T33797" s="274"/>
      <c r="W33797" s="276"/>
    </row>
    <row r="33798" spans="19:23">
      <c r="S33798" s="275"/>
      <c r="T33798" s="274"/>
      <c r="W33798" s="276"/>
    </row>
    <row r="33799" spans="19:23">
      <c r="S33799" s="275"/>
      <c r="T33799" s="274"/>
      <c r="W33799" s="276"/>
    </row>
    <row r="33800" spans="19:23">
      <c r="S33800" s="275"/>
      <c r="T33800" s="274"/>
      <c r="W33800" s="276"/>
    </row>
    <row r="33801" spans="19:23">
      <c r="S33801" s="275"/>
      <c r="T33801" s="274"/>
      <c r="W33801" s="276"/>
    </row>
    <row r="33802" spans="19:23">
      <c r="S33802" s="275"/>
      <c r="T33802" s="274"/>
      <c r="W33802" s="276"/>
    </row>
    <row r="33803" spans="19:23">
      <c r="S33803" s="275"/>
      <c r="T33803" s="274"/>
      <c r="W33803" s="276"/>
    </row>
    <row r="33804" spans="19:23">
      <c r="S33804" s="275"/>
      <c r="T33804" s="274"/>
      <c r="W33804" s="276"/>
    </row>
    <row r="33805" spans="19:23">
      <c r="S33805" s="275"/>
      <c r="T33805" s="274"/>
      <c r="W33805" s="276"/>
    </row>
    <row r="33806" spans="19:23">
      <c r="S33806" s="275"/>
      <c r="T33806" s="274"/>
      <c r="W33806" s="276"/>
    </row>
    <row r="33807" spans="19:23">
      <c r="S33807" s="275"/>
      <c r="T33807" s="274"/>
      <c r="W33807" s="276"/>
    </row>
    <row r="33808" spans="19:23">
      <c r="S33808" s="275"/>
      <c r="T33808" s="274"/>
      <c r="W33808" s="276"/>
    </row>
    <row r="33809" spans="19:23">
      <c r="S33809" s="275"/>
      <c r="T33809" s="274"/>
      <c r="W33809" s="276"/>
    </row>
    <row r="33810" spans="19:23">
      <c r="S33810" s="275"/>
      <c r="T33810" s="274"/>
      <c r="W33810" s="276"/>
    </row>
    <row r="33811" spans="19:23">
      <c r="S33811" s="275"/>
      <c r="T33811" s="274"/>
      <c r="W33811" s="276"/>
    </row>
    <row r="33812" spans="19:23">
      <c r="S33812" s="275"/>
      <c r="T33812" s="274"/>
      <c r="W33812" s="276"/>
    </row>
    <row r="33813" spans="19:23">
      <c r="S33813" s="275"/>
      <c r="T33813" s="274"/>
      <c r="W33813" s="276"/>
    </row>
    <row r="33814" spans="19:23">
      <c r="S33814" s="275"/>
      <c r="T33814" s="274"/>
      <c r="W33814" s="276"/>
    </row>
    <row r="33815" spans="19:23">
      <c r="S33815" s="275"/>
      <c r="T33815" s="274"/>
      <c r="W33815" s="276"/>
    </row>
    <row r="33816" spans="19:23">
      <c r="S33816" s="275"/>
      <c r="T33816" s="274"/>
      <c r="W33816" s="276"/>
    </row>
    <row r="33817" spans="19:23">
      <c r="S33817" s="275"/>
      <c r="T33817" s="274"/>
      <c r="W33817" s="276"/>
    </row>
    <row r="33818" spans="19:23">
      <c r="S33818" s="275"/>
      <c r="T33818" s="274"/>
      <c r="W33818" s="276"/>
    </row>
    <row r="33819" spans="19:23">
      <c r="S33819" s="275"/>
      <c r="T33819" s="274"/>
      <c r="W33819" s="276"/>
    </row>
    <row r="33820" spans="19:23">
      <c r="S33820" s="275"/>
      <c r="T33820" s="274"/>
      <c r="W33820" s="276"/>
    </row>
    <row r="33821" spans="19:23">
      <c r="S33821" s="275"/>
      <c r="T33821" s="274"/>
      <c r="W33821" s="276"/>
    </row>
    <row r="33822" spans="19:23">
      <c r="S33822" s="275"/>
      <c r="T33822" s="274"/>
      <c r="W33822" s="276"/>
    </row>
    <row r="33823" spans="19:23">
      <c r="S33823" s="275"/>
      <c r="T33823" s="274"/>
      <c r="W33823" s="276"/>
    </row>
    <row r="33824" spans="19:23">
      <c r="S33824" s="275"/>
      <c r="T33824" s="274"/>
      <c r="W33824" s="276"/>
    </row>
    <row r="33825" spans="19:23">
      <c r="S33825" s="275"/>
      <c r="T33825" s="274"/>
      <c r="W33825" s="276"/>
    </row>
    <row r="33826" spans="19:23">
      <c r="S33826" s="275"/>
      <c r="T33826" s="274"/>
      <c r="W33826" s="276"/>
    </row>
    <row r="33827" spans="19:23">
      <c r="S33827" s="275"/>
      <c r="T33827" s="274"/>
      <c r="W33827" s="276"/>
    </row>
    <row r="33828" spans="19:23">
      <c r="S33828" s="275"/>
      <c r="T33828" s="274"/>
      <c r="W33828" s="276"/>
    </row>
    <row r="33829" spans="19:23">
      <c r="S33829" s="275"/>
      <c r="T33829" s="274"/>
      <c r="W33829" s="276"/>
    </row>
    <row r="33830" spans="19:23">
      <c r="S33830" s="275"/>
      <c r="T33830" s="274"/>
      <c r="W33830" s="276"/>
    </row>
    <row r="33831" spans="19:23">
      <c r="S33831" s="275"/>
      <c r="T33831" s="274"/>
      <c r="W33831" s="276"/>
    </row>
    <row r="33832" spans="19:23">
      <c r="S33832" s="275"/>
      <c r="T33832" s="274"/>
      <c r="W33832" s="276"/>
    </row>
    <row r="33833" spans="19:23">
      <c r="S33833" s="275"/>
      <c r="T33833" s="274"/>
      <c r="W33833" s="276"/>
    </row>
    <row r="33834" spans="19:23">
      <c r="S33834" s="275"/>
      <c r="T33834" s="274"/>
      <c r="W33834" s="276"/>
    </row>
    <row r="33835" spans="19:23">
      <c r="S33835" s="275"/>
      <c r="T33835" s="274"/>
      <c r="W33835" s="276"/>
    </row>
    <row r="33836" spans="19:23">
      <c r="S33836" s="275"/>
      <c r="T33836" s="274"/>
      <c r="W33836" s="276"/>
    </row>
    <row r="33837" spans="19:23">
      <c r="S33837" s="275"/>
      <c r="T33837" s="274"/>
      <c r="W33837" s="276"/>
    </row>
    <row r="33838" spans="19:23">
      <c r="S33838" s="275"/>
      <c r="T33838" s="274"/>
      <c r="W33838" s="276"/>
    </row>
    <row r="33839" spans="19:23">
      <c r="S33839" s="275"/>
      <c r="T33839" s="274"/>
      <c r="W33839" s="276"/>
    </row>
    <row r="33840" spans="19:23">
      <c r="S33840" s="275"/>
      <c r="T33840" s="274"/>
      <c r="W33840" s="276"/>
    </row>
    <row r="33841" spans="19:23">
      <c r="S33841" s="275"/>
      <c r="T33841" s="274"/>
      <c r="W33841" s="276"/>
    </row>
    <row r="33842" spans="19:23">
      <c r="S33842" s="275"/>
      <c r="T33842" s="274"/>
      <c r="W33842" s="276"/>
    </row>
    <row r="33843" spans="19:23">
      <c r="S33843" s="275"/>
      <c r="T33843" s="274"/>
      <c r="W33843" s="276"/>
    </row>
    <row r="33844" spans="19:23">
      <c r="S33844" s="275"/>
      <c r="T33844" s="274"/>
      <c r="W33844" s="276"/>
    </row>
    <row r="33845" spans="19:23">
      <c r="S33845" s="275"/>
      <c r="T33845" s="274"/>
      <c r="W33845" s="276"/>
    </row>
    <row r="33846" spans="19:23">
      <c r="S33846" s="275"/>
      <c r="T33846" s="274"/>
      <c r="W33846" s="276"/>
    </row>
    <row r="33847" spans="19:23">
      <c r="S33847" s="275"/>
      <c r="T33847" s="274"/>
      <c r="W33847" s="276"/>
    </row>
    <row r="33848" spans="19:23">
      <c r="S33848" s="275"/>
      <c r="T33848" s="274"/>
      <c r="W33848" s="276"/>
    </row>
    <row r="33849" spans="19:23">
      <c r="S33849" s="275"/>
      <c r="T33849" s="274"/>
      <c r="W33849" s="276"/>
    </row>
    <row r="33850" spans="19:23">
      <c r="S33850" s="275"/>
      <c r="T33850" s="274"/>
      <c r="W33850" s="276"/>
    </row>
    <row r="33851" spans="19:23">
      <c r="S33851" s="275"/>
      <c r="T33851" s="274"/>
      <c r="W33851" s="276"/>
    </row>
    <row r="33852" spans="19:23">
      <c r="S33852" s="275"/>
      <c r="T33852" s="274"/>
      <c r="W33852" s="276"/>
    </row>
    <row r="33853" spans="19:23">
      <c r="S33853" s="275"/>
      <c r="T33853" s="274"/>
      <c r="W33853" s="276"/>
    </row>
    <row r="33854" spans="19:23">
      <c r="S33854" s="275"/>
      <c r="T33854" s="274"/>
      <c r="W33854" s="276"/>
    </row>
    <row r="33855" spans="19:23">
      <c r="S33855" s="275"/>
      <c r="T33855" s="274"/>
      <c r="W33855" s="276"/>
    </row>
    <row r="33856" spans="19:23">
      <c r="S33856" s="275"/>
      <c r="T33856" s="274"/>
      <c r="W33856" s="276"/>
    </row>
    <row r="33857" spans="19:23">
      <c r="S33857" s="275"/>
      <c r="T33857" s="274"/>
      <c r="W33857" s="276"/>
    </row>
    <row r="33858" spans="19:23">
      <c r="S33858" s="275"/>
      <c r="T33858" s="274"/>
      <c r="W33858" s="276"/>
    </row>
    <row r="33859" spans="19:23">
      <c r="S33859" s="275"/>
      <c r="T33859" s="274"/>
      <c r="W33859" s="276"/>
    </row>
    <row r="33860" spans="19:23">
      <c r="S33860" s="275"/>
      <c r="T33860" s="274"/>
      <c r="W33860" s="276"/>
    </row>
    <row r="33861" spans="19:23">
      <c r="S33861" s="275"/>
      <c r="T33861" s="274"/>
      <c r="W33861" s="276"/>
    </row>
    <row r="33862" spans="19:23">
      <c r="S33862" s="275"/>
      <c r="T33862" s="274"/>
      <c r="W33862" s="276"/>
    </row>
    <row r="33863" spans="19:23">
      <c r="S33863" s="275"/>
      <c r="T33863" s="274"/>
      <c r="W33863" s="276"/>
    </row>
    <row r="33864" spans="19:23">
      <c r="S33864" s="275"/>
      <c r="T33864" s="274"/>
      <c r="W33864" s="276"/>
    </row>
    <row r="33865" spans="19:23">
      <c r="S33865" s="275"/>
      <c r="T33865" s="274"/>
      <c r="W33865" s="276"/>
    </row>
    <row r="33866" spans="19:23">
      <c r="S33866" s="275"/>
      <c r="T33866" s="274"/>
      <c r="W33866" s="276"/>
    </row>
    <row r="33867" spans="19:23">
      <c r="S33867" s="275"/>
      <c r="T33867" s="274"/>
      <c r="W33867" s="276"/>
    </row>
    <row r="33868" spans="19:23">
      <c r="S33868" s="275"/>
      <c r="T33868" s="274"/>
      <c r="W33868" s="276"/>
    </row>
    <row r="33869" spans="19:23">
      <c r="S33869" s="275"/>
      <c r="T33869" s="274"/>
      <c r="W33869" s="276"/>
    </row>
    <row r="33870" spans="19:23">
      <c r="S33870" s="275"/>
      <c r="T33870" s="274"/>
      <c r="W33870" s="276"/>
    </row>
    <row r="33871" spans="19:23">
      <c r="S33871" s="275"/>
      <c r="T33871" s="274"/>
      <c r="W33871" s="276"/>
    </row>
    <row r="33872" spans="19:23">
      <c r="S33872" s="275"/>
      <c r="T33872" s="274"/>
      <c r="W33872" s="276"/>
    </row>
    <row r="33873" spans="19:23">
      <c r="S33873" s="275"/>
      <c r="T33873" s="274"/>
      <c r="W33873" s="276"/>
    </row>
    <row r="33874" spans="19:23">
      <c r="S33874" s="275"/>
      <c r="T33874" s="274"/>
      <c r="W33874" s="276"/>
    </row>
    <row r="33875" spans="19:23">
      <c r="S33875" s="275"/>
      <c r="T33875" s="274"/>
      <c r="W33875" s="276"/>
    </row>
    <row r="33876" spans="19:23">
      <c r="S33876" s="275"/>
      <c r="T33876" s="274"/>
      <c r="W33876" s="276"/>
    </row>
    <row r="33877" spans="19:23">
      <c r="S33877" s="275"/>
      <c r="T33877" s="274"/>
      <c r="W33877" s="276"/>
    </row>
    <row r="33878" spans="19:23">
      <c r="S33878" s="275"/>
      <c r="T33878" s="274"/>
      <c r="W33878" s="276"/>
    </row>
    <row r="33879" spans="19:23">
      <c r="S33879" s="275"/>
      <c r="T33879" s="274"/>
      <c r="W33879" s="276"/>
    </row>
    <row r="33880" spans="19:23">
      <c r="S33880" s="275"/>
      <c r="T33880" s="274"/>
      <c r="W33880" s="276"/>
    </row>
    <row r="33881" spans="19:23">
      <c r="S33881" s="275"/>
      <c r="T33881" s="274"/>
      <c r="W33881" s="276"/>
    </row>
    <row r="33882" spans="19:23">
      <c r="S33882" s="275"/>
      <c r="T33882" s="274"/>
      <c r="W33882" s="276"/>
    </row>
    <row r="33883" spans="19:23">
      <c r="S33883" s="275"/>
      <c r="T33883" s="274"/>
      <c r="W33883" s="276"/>
    </row>
    <row r="33884" spans="19:23">
      <c r="S33884" s="275"/>
      <c r="T33884" s="274"/>
      <c r="W33884" s="276"/>
    </row>
    <row r="33885" spans="19:23">
      <c r="S33885" s="275"/>
      <c r="T33885" s="274"/>
      <c r="W33885" s="276"/>
    </row>
    <row r="33886" spans="19:23">
      <c r="S33886" s="275"/>
      <c r="T33886" s="274"/>
      <c r="W33886" s="276"/>
    </row>
    <row r="33887" spans="19:23">
      <c r="S33887" s="275"/>
      <c r="T33887" s="274"/>
      <c r="W33887" s="276"/>
    </row>
    <row r="33888" spans="19:23">
      <c r="S33888" s="275"/>
      <c r="T33888" s="274"/>
      <c r="W33888" s="276"/>
    </row>
    <row r="33889" spans="19:23">
      <c r="S33889" s="275"/>
      <c r="T33889" s="274"/>
      <c r="W33889" s="276"/>
    </row>
    <row r="33890" spans="19:23">
      <c r="S33890" s="275"/>
      <c r="T33890" s="274"/>
      <c r="W33890" s="276"/>
    </row>
    <row r="33891" spans="19:23">
      <c r="S33891" s="275"/>
      <c r="T33891" s="274"/>
      <c r="W33891" s="276"/>
    </row>
    <row r="33892" spans="19:23">
      <c r="S33892" s="275"/>
      <c r="T33892" s="274"/>
      <c r="W33892" s="276"/>
    </row>
    <row r="33893" spans="19:23">
      <c r="S33893" s="275"/>
      <c r="T33893" s="274"/>
      <c r="W33893" s="276"/>
    </row>
    <row r="33894" spans="19:23">
      <c r="S33894" s="275"/>
      <c r="T33894" s="274"/>
      <c r="W33894" s="276"/>
    </row>
    <row r="33895" spans="19:23">
      <c r="S33895" s="275"/>
      <c r="T33895" s="274"/>
      <c r="W33895" s="276"/>
    </row>
    <row r="33896" spans="19:23">
      <c r="S33896" s="275"/>
      <c r="T33896" s="274"/>
      <c r="W33896" s="276"/>
    </row>
    <row r="33897" spans="19:23">
      <c r="S33897" s="275"/>
      <c r="T33897" s="274"/>
      <c r="W33897" s="276"/>
    </row>
    <row r="33898" spans="19:23">
      <c r="S33898" s="275"/>
      <c r="T33898" s="274"/>
      <c r="W33898" s="276"/>
    </row>
    <row r="33899" spans="19:23">
      <c r="S33899" s="275"/>
      <c r="T33899" s="274"/>
      <c r="W33899" s="276"/>
    </row>
    <row r="33900" spans="19:23">
      <c r="S33900" s="275"/>
      <c r="T33900" s="274"/>
      <c r="W33900" s="276"/>
    </row>
    <row r="33901" spans="19:23">
      <c r="S33901" s="275"/>
      <c r="T33901" s="274"/>
      <c r="W33901" s="276"/>
    </row>
    <row r="33902" spans="19:23">
      <c r="S33902" s="275"/>
      <c r="T33902" s="274"/>
      <c r="W33902" s="276"/>
    </row>
    <row r="33903" spans="19:23">
      <c r="S33903" s="275"/>
      <c r="T33903" s="274"/>
      <c r="W33903" s="276"/>
    </row>
    <row r="33904" spans="19:23">
      <c r="S33904" s="275"/>
      <c r="T33904" s="274"/>
      <c r="W33904" s="276"/>
    </row>
    <row r="33905" spans="19:23">
      <c r="S33905" s="275"/>
      <c r="T33905" s="274"/>
      <c r="W33905" s="276"/>
    </row>
    <row r="33906" spans="19:23">
      <c r="S33906" s="275"/>
      <c r="T33906" s="274"/>
      <c r="W33906" s="276"/>
    </row>
    <row r="33907" spans="19:23">
      <c r="S33907" s="275"/>
      <c r="T33907" s="274"/>
      <c r="W33907" s="276"/>
    </row>
    <row r="33908" spans="19:23">
      <c r="S33908" s="275"/>
      <c r="T33908" s="274"/>
      <c r="W33908" s="276"/>
    </row>
    <row r="33909" spans="19:23">
      <c r="S33909" s="275"/>
      <c r="T33909" s="274"/>
      <c r="W33909" s="276"/>
    </row>
    <row r="33910" spans="19:23">
      <c r="S33910" s="275"/>
      <c r="T33910" s="274"/>
      <c r="W33910" s="276"/>
    </row>
    <row r="33911" spans="19:23">
      <c r="S33911" s="275"/>
      <c r="T33911" s="274"/>
      <c r="W33911" s="276"/>
    </row>
    <row r="33912" spans="19:23">
      <c r="S33912" s="275"/>
      <c r="T33912" s="274"/>
      <c r="W33912" s="276"/>
    </row>
    <row r="33913" spans="19:23">
      <c r="S33913" s="275"/>
      <c r="T33913" s="274"/>
      <c r="W33913" s="276"/>
    </row>
    <row r="33914" spans="19:23">
      <c r="S33914" s="275"/>
      <c r="T33914" s="274"/>
      <c r="W33914" s="276"/>
    </row>
    <row r="33915" spans="19:23">
      <c r="S33915" s="275"/>
      <c r="T33915" s="274"/>
      <c r="W33915" s="276"/>
    </row>
    <row r="33916" spans="19:23">
      <c r="S33916" s="275"/>
      <c r="T33916" s="274"/>
      <c r="W33916" s="276"/>
    </row>
    <row r="33917" spans="19:23">
      <c r="S33917" s="275"/>
      <c r="T33917" s="274"/>
      <c r="W33917" s="276"/>
    </row>
    <row r="33918" spans="19:23">
      <c r="S33918" s="275"/>
      <c r="T33918" s="274"/>
      <c r="W33918" s="276"/>
    </row>
    <row r="33919" spans="19:23">
      <c r="S33919" s="275"/>
      <c r="T33919" s="274"/>
      <c r="W33919" s="276"/>
    </row>
    <row r="33920" spans="19:23">
      <c r="S33920" s="275"/>
      <c r="T33920" s="274"/>
      <c r="W33920" s="276"/>
    </row>
    <row r="33921" spans="19:23">
      <c r="S33921" s="275"/>
      <c r="T33921" s="274"/>
      <c r="W33921" s="276"/>
    </row>
    <row r="33922" spans="19:23">
      <c r="S33922" s="275"/>
      <c r="T33922" s="274"/>
      <c r="W33922" s="276"/>
    </row>
    <row r="33923" spans="19:23">
      <c r="S33923" s="275"/>
      <c r="T33923" s="274"/>
      <c r="W33923" s="276"/>
    </row>
    <row r="33924" spans="19:23">
      <c r="S33924" s="275"/>
      <c r="T33924" s="274"/>
      <c r="W33924" s="276"/>
    </row>
    <row r="33925" spans="19:23">
      <c r="S33925" s="275"/>
      <c r="T33925" s="274"/>
      <c r="W33925" s="276"/>
    </row>
    <row r="33926" spans="19:23">
      <c r="S33926" s="275"/>
      <c r="T33926" s="274"/>
      <c r="W33926" s="276"/>
    </row>
    <row r="33927" spans="19:23">
      <c r="S33927" s="275"/>
      <c r="T33927" s="274"/>
      <c r="W33927" s="276"/>
    </row>
    <row r="33928" spans="19:23">
      <c r="S33928" s="275"/>
      <c r="T33928" s="274"/>
      <c r="W33928" s="276"/>
    </row>
    <row r="33929" spans="19:23">
      <c r="S33929" s="275"/>
      <c r="T33929" s="274"/>
      <c r="W33929" s="276"/>
    </row>
    <row r="33930" spans="19:23">
      <c r="S33930" s="275"/>
      <c r="T33930" s="274"/>
      <c r="W33930" s="276"/>
    </row>
    <row r="33931" spans="19:23">
      <c r="S33931" s="275"/>
      <c r="T33931" s="274"/>
      <c r="W33931" s="276"/>
    </row>
    <row r="33932" spans="19:23">
      <c r="S33932" s="275"/>
      <c r="T33932" s="274"/>
      <c r="W33932" s="276"/>
    </row>
    <row r="33933" spans="19:23">
      <c r="S33933" s="275"/>
      <c r="T33933" s="274"/>
      <c r="W33933" s="276"/>
    </row>
    <row r="33934" spans="19:23">
      <c r="S33934" s="275"/>
      <c r="T33934" s="274"/>
      <c r="W33934" s="276"/>
    </row>
    <row r="33935" spans="19:23">
      <c r="S33935" s="275"/>
      <c r="T33935" s="274"/>
      <c r="W33935" s="276"/>
    </row>
    <row r="33936" spans="19:23">
      <c r="S33936" s="275"/>
      <c r="T33936" s="274"/>
      <c r="W33936" s="276"/>
    </row>
    <row r="33937" spans="19:23">
      <c r="S33937" s="275"/>
      <c r="T33937" s="274"/>
      <c r="W33937" s="276"/>
    </row>
    <row r="33938" spans="19:23">
      <c r="S33938" s="275"/>
      <c r="T33938" s="274"/>
      <c r="W33938" s="276"/>
    </row>
    <row r="33939" spans="19:23">
      <c r="S33939" s="275"/>
      <c r="T33939" s="274"/>
      <c r="W33939" s="276"/>
    </row>
    <row r="33940" spans="19:23">
      <c r="S33940" s="275"/>
      <c r="T33940" s="274"/>
      <c r="W33940" s="276"/>
    </row>
    <row r="33941" spans="19:23">
      <c r="S33941" s="275"/>
      <c r="T33941" s="274"/>
      <c r="W33941" s="276"/>
    </row>
    <row r="33942" spans="19:23">
      <c r="S33942" s="275"/>
      <c r="T33942" s="274"/>
      <c r="W33942" s="276"/>
    </row>
    <row r="33943" spans="19:23">
      <c r="S33943" s="275"/>
      <c r="T33943" s="274"/>
      <c r="W33943" s="276"/>
    </row>
    <row r="33944" spans="19:23">
      <c r="S33944" s="275"/>
      <c r="T33944" s="274"/>
      <c r="W33944" s="276"/>
    </row>
    <row r="33945" spans="19:23">
      <c r="S33945" s="275"/>
      <c r="T33945" s="274"/>
      <c r="W33945" s="276"/>
    </row>
    <row r="33946" spans="19:23">
      <c r="S33946" s="275"/>
      <c r="T33946" s="274"/>
      <c r="W33946" s="276"/>
    </row>
    <row r="33947" spans="19:23">
      <c r="S33947" s="275"/>
      <c r="T33947" s="274"/>
      <c r="W33947" s="276"/>
    </row>
    <row r="33948" spans="19:23">
      <c r="S33948" s="275"/>
      <c r="T33948" s="274"/>
      <c r="W33948" s="276"/>
    </row>
    <row r="33949" spans="19:23">
      <c r="S33949" s="275"/>
      <c r="T33949" s="274"/>
      <c r="W33949" s="276"/>
    </row>
    <row r="33950" spans="19:23">
      <c r="S33950" s="275"/>
      <c r="T33950" s="274"/>
      <c r="W33950" s="276"/>
    </row>
    <row r="33951" spans="19:23">
      <c r="S33951" s="275"/>
      <c r="T33951" s="274"/>
      <c r="W33951" s="276"/>
    </row>
    <row r="33952" spans="19:23">
      <c r="S33952" s="275"/>
      <c r="T33952" s="274"/>
      <c r="W33952" s="276"/>
    </row>
    <row r="33953" spans="19:23">
      <c r="S33953" s="275"/>
      <c r="T33953" s="274"/>
      <c r="W33953" s="276"/>
    </row>
    <row r="33954" spans="19:23">
      <c r="S33954" s="275"/>
      <c r="T33954" s="274"/>
      <c r="W33954" s="276"/>
    </row>
    <row r="33955" spans="19:23">
      <c r="S33955" s="275"/>
      <c r="T33955" s="274"/>
      <c r="W33955" s="276"/>
    </row>
    <row r="33956" spans="19:23">
      <c r="S33956" s="275"/>
      <c r="T33956" s="274"/>
      <c r="W33956" s="276"/>
    </row>
    <row r="33957" spans="19:23">
      <c r="S33957" s="275"/>
      <c r="T33957" s="274"/>
      <c r="W33957" s="276"/>
    </row>
    <row r="33958" spans="19:23">
      <c r="S33958" s="275"/>
      <c r="T33958" s="274"/>
      <c r="W33958" s="276"/>
    </row>
    <row r="33959" spans="19:23">
      <c r="S33959" s="275"/>
      <c r="T33959" s="274"/>
      <c r="W33959" s="276"/>
    </row>
    <row r="33960" spans="19:23">
      <c r="S33960" s="275"/>
      <c r="T33960" s="274"/>
      <c r="W33960" s="276"/>
    </row>
    <row r="33961" spans="19:23">
      <c r="S33961" s="275"/>
      <c r="T33961" s="274"/>
      <c r="W33961" s="276"/>
    </row>
    <row r="33962" spans="19:23">
      <c r="S33962" s="275"/>
      <c r="T33962" s="274"/>
      <c r="W33962" s="276"/>
    </row>
    <row r="33963" spans="19:23">
      <c r="S33963" s="275"/>
      <c r="T33963" s="274"/>
      <c r="W33963" s="276"/>
    </row>
    <row r="33964" spans="19:23">
      <c r="S33964" s="275"/>
      <c r="T33964" s="274"/>
      <c r="W33964" s="276"/>
    </row>
    <row r="33965" spans="19:23">
      <c r="S33965" s="275"/>
      <c r="T33965" s="274"/>
      <c r="W33965" s="276"/>
    </row>
    <row r="33966" spans="19:23">
      <c r="S33966" s="275"/>
      <c r="T33966" s="274"/>
      <c r="W33966" s="276"/>
    </row>
    <row r="33967" spans="19:23">
      <c r="S33967" s="275"/>
      <c r="T33967" s="274"/>
      <c r="W33967" s="276"/>
    </row>
    <row r="33968" spans="19:23">
      <c r="S33968" s="275"/>
      <c r="T33968" s="274"/>
      <c r="W33968" s="276"/>
    </row>
    <row r="33969" spans="19:23">
      <c r="S33969" s="275"/>
      <c r="T33969" s="274"/>
      <c r="W33969" s="276"/>
    </row>
    <row r="33970" spans="19:23">
      <c r="S33970" s="275"/>
      <c r="T33970" s="274"/>
      <c r="W33970" s="276"/>
    </row>
    <row r="33971" spans="19:23">
      <c r="S33971" s="275"/>
      <c r="T33971" s="274"/>
      <c r="W33971" s="276"/>
    </row>
    <row r="33972" spans="19:23">
      <c r="S33972" s="275"/>
      <c r="T33972" s="274"/>
      <c r="W33972" s="276"/>
    </row>
    <row r="33973" spans="19:23">
      <c r="S33973" s="275"/>
      <c r="T33973" s="274"/>
      <c r="W33973" s="276"/>
    </row>
    <row r="33974" spans="19:23">
      <c r="S33974" s="275"/>
      <c r="T33974" s="274"/>
      <c r="W33974" s="276"/>
    </row>
    <row r="33975" spans="19:23">
      <c r="S33975" s="275"/>
      <c r="T33975" s="274"/>
      <c r="W33975" s="276"/>
    </row>
    <row r="33976" spans="19:23">
      <c r="S33976" s="275"/>
      <c r="T33976" s="274"/>
      <c r="W33976" s="276"/>
    </row>
    <row r="33977" spans="19:23">
      <c r="S33977" s="275"/>
      <c r="T33977" s="274"/>
      <c r="W33977" s="276"/>
    </row>
    <row r="33978" spans="19:23">
      <c r="S33978" s="275"/>
      <c r="T33978" s="274"/>
      <c r="W33978" s="276"/>
    </row>
    <row r="33979" spans="19:23">
      <c r="S33979" s="275"/>
      <c r="T33979" s="274"/>
      <c r="W33979" s="276"/>
    </row>
    <row r="33980" spans="19:23">
      <c r="S33980" s="275"/>
      <c r="T33980" s="274"/>
      <c r="W33980" s="276"/>
    </row>
    <row r="33981" spans="19:23">
      <c r="S33981" s="275"/>
      <c r="T33981" s="274"/>
      <c r="W33981" s="276"/>
    </row>
    <row r="33982" spans="19:23">
      <c r="S33982" s="275"/>
      <c r="T33982" s="274"/>
      <c r="W33982" s="276"/>
    </row>
    <row r="33983" spans="19:23">
      <c r="S33983" s="275"/>
      <c r="T33983" s="274"/>
      <c r="W33983" s="276"/>
    </row>
    <row r="33984" spans="19:23">
      <c r="S33984" s="275"/>
      <c r="T33984" s="274"/>
      <c r="W33984" s="276"/>
    </row>
    <row r="33985" spans="19:23">
      <c r="S33985" s="275"/>
      <c r="T33985" s="274"/>
      <c r="W33985" s="276"/>
    </row>
    <row r="33986" spans="19:23">
      <c r="S33986" s="275"/>
      <c r="T33986" s="274"/>
      <c r="W33986" s="276"/>
    </row>
    <row r="33987" spans="19:23">
      <c r="S33987" s="275"/>
      <c r="T33987" s="274"/>
      <c r="W33987" s="276"/>
    </row>
    <row r="33988" spans="19:23">
      <c r="S33988" s="275"/>
      <c r="T33988" s="274"/>
      <c r="W33988" s="276"/>
    </row>
    <row r="33989" spans="19:23">
      <c r="S33989" s="275"/>
      <c r="T33989" s="274"/>
      <c r="W33989" s="276"/>
    </row>
    <row r="33990" spans="19:23">
      <c r="S33990" s="275"/>
      <c r="T33990" s="274"/>
      <c r="W33990" s="276"/>
    </row>
    <row r="33991" spans="19:23">
      <c r="S33991" s="275"/>
      <c r="T33991" s="274"/>
      <c r="W33991" s="276"/>
    </row>
    <row r="33992" spans="19:23">
      <c r="S33992" s="275"/>
      <c r="T33992" s="274"/>
      <c r="W33992" s="276"/>
    </row>
    <row r="33993" spans="19:23">
      <c r="S33993" s="275"/>
      <c r="T33993" s="274"/>
      <c r="W33993" s="276"/>
    </row>
    <row r="33994" spans="19:23">
      <c r="S33994" s="275"/>
      <c r="T33994" s="274"/>
      <c r="W33994" s="276"/>
    </row>
    <row r="33995" spans="19:23">
      <c r="S33995" s="275"/>
      <c r="T33995" s="274"/>
      <c r="W33995" s="276"/>
    </row>
    <row r="33996" spans="19:23">
      <c r="S33996" s="275"/>
      <c r="T33996" s="274"/>
      <c r="W33996" s="276"/>
    </row>
    <row r="33997" spans="19:23">
      <c r="S33997" s="275"/>
      <c r="T33997" s="274"/>
      <c r="W33997" s="276"/>
    </row>
    <row r="33998" spans="19:23">
      <c r="S33998" s="275"/>
      <c r="T33998" s="274"/>
      <c r="W33998" s="276"/>
    </row>
    <row r="33999" spans="19:23">
      <c r="S33999" s="275"/>
      <c r="T33999" s="274"/>
      <c r="W33999" s="276"/>
    </row>
    <row r="34000" spans="19:23">
      <c r="S34000" s="275"/>
      <c r="T34000" s="274"/>
      <c r="W34000" s="276"/>
    </row>
    <row r="34001" spans="19:23">
      <c r="S34001" s="275"/>
      <c r="T34001" s="274"/>
      <c r="W34001" s="276"/>
    </row>
    <row r="34002" spans="19:23">
      <c r="S34002" s="275"/>
      <c r="T34002" s="274"/>
      <c r="W34002" s="276"/>
    </row>
    <row r="34003" spans="19:23">
      <c r="S34003" s="275"/>
      <c r="T34003" s="274"/>
      <c r="W34003" s="276"/>
    </row>
    <row r="34004" spans="19:23">
      <c r="S34004" s="275"/>
      <c r="T34004" s="274"/>
      <c r="W34004" s="276"/>
    </row>
    <row r="34005" spans="19:23">
      <c r="S34005" s="275"/>
      <c r="T34005" s="274"/>
      <c r="W34005" s="276"/>
    </row>
    <row r="34006" spans="19:23">
      <c r="S34006" s="275"/>
      <c r="T34006" s="274"/>
      <c r="W34006" s="276"/>
    </row>
    <row r="34007" spans="19:23">
      <c r="S34007" s="275"/>
      <c r="T34007" s="274"/>
      <c r="W34007" s="276"/>
    </row>
    <row r="34008" spans="19:23">
      <c r="S34008" s="275"/>
      <c r="T34008" s="274"/>
      <c r="W34008" s="276"/>
    </row>
    <row r="34009" spans="19:23">
      <c r="S34009" s="275"/>
      <c r="T34009" s="274"/>
      <c r="W34009" s="276"/>
    </row>
    <row r="34010" spans="19:23">
      <c r="S34010" s="275"/>
      <c r="T34010" s="274"/>
      <c r="W34010" s="276"/>
    </row>
    <row r="34011" spans="19:23">
      <c r="S34011" s="275"/>
      <c r="T34011" s="274"/>
      <c r="W34011" s="276"/>
    </row>
    <row r="34012" spans="19:23">
      <c r="S34012" s="275"/>
      <c r="T34012" s="274"/>
      <c r="W34012" s="276"/>
    </row>
    <row r="34013" spans="19:23">
      <c r="S34013" s="275"/>
      <c r="T34013" s="274"/>
      <c r="W34013" s="276"/>
    </row>
    <row r="34014" spans="19:23">
      <c r="S34014" s="275"/>
      <c r="T34014" s="274"/>
      <c r="W34014" s="276"/>
    </row>
    <row r="34015" spans="19:23">
      <c r="S34015" s="275"/>
      <c r="T34015" s="274"/>
      <c r="W34015" s="276"/>
    </row>
    <row r="34016" spans="19:23">
      <c r="S34016" s="275"/>
      <c r="T34016" s="274"/>
      <c r="W34016" s="276"/>
    </row>
    <row r="34017" spans="19:23">
      <c r="S34017" s="275"/>
      <c r="T34017" s="274"/>
      <c r="W34017" s="276"/>
    </row>
    <row r="34018" spans="19:23">
      <c r="S34018" s="275"/>
      <c r="T34018" s="274"/>
      <c r="W34018" s="276"/>
    </row>
    <row r="34019" spans="19:23">
      <c r="S34019" s="275"/>
      <c r="T34019" s="274"/>
      <c r="W34019" s="276"/>
    </row>
    <row r="34020" spans="19:23">
      <c r="S34020" s="275"/>
      <c r="T34020" s="274"/>
      <c r="W34020" s="276"/>
    </row>
    <row r="34021" spans="19:23">
      <c r="S34021" s="275"/>
      <c r="T34021" s="274"/>
      <c r="W34021" s="276"/>
    </row>
    <row r="34022" spans="19:23">
      <c r="S34022" s="275"/>
      <c r="T34022" s="274"/>
      <c r="W34022" s="276"/>
    </row>
    <row r="34023" spans="19:23">
      <c r="S34023" s="275"/>
      <c r="T34023" s="274"/>
      <c r="W34023" s="276"/>
    </row>
    <row r="34024" spans="19:23">
      <c r="S34024" s="275"/>
      <c r="T34024" s="274"/>
      <c r="W34024" s="276"/>
    </row>
    <row r="34025" spans="19:23">
      <c r="S34025" s="275"/>
      <c r="T34025" s="274"/>
      <c r="W34025" s="276"/>
    </row>
    <row r="34026" spans="19:23">
      <c r="S34026" s="275"/>
      <c r="T34026" s="274"/>
      <c r="W34026" s="276"/>
    </row>
    <row r="34027" spans="19:23">
      <c r="S34027" s="275"/>
      <c r="T34027" s="274"/>
      <c r="W34027" s="276"/>
    </row>
    <row r="34028" spans="19:23">
      <c r="S34028" s="275"/>
      <c r="T34028" s="274"/>
      <c r="W34028" s="276"/>
    </row>
    <row r="34029" spans="19:23">
      <c r="S34029" s="275"/>
      <c r="T34029" s="274"/>
      <c r="W34029" s="276"/>
    </row>
    <row r="34030" spans="19:23">
      <c r="S34030" s="275"/>
      <c r="T34030" s="274"/>
      <c r="W34030" s="276"/>
    </row>
    <row r="34031" spans="19:23">
      <c r="S34031" s="275"/>
      <c r="T34031" s="274"/>
      <c r="W34031" s="276"/>
    </row>
    <row r="34032" spans="19:23">
      <c r="S34032" s="275"/>
      <c r="T34032" s="274"/>
      <c r="W34032" s="276"/>
    </row>
    <row r="34033" spans="19:23">
      <c r="S34033" s="275"/>
      <c r="T34033" s="274"/>
      <c r="W34033" s="276"/>
    </row>
    <row r="34034" spans="19:23">
      <c r="S34034" s="275"/>
      <c r="T34034" s="274"/>
      <c r="W34034" s="276"/>
    </row>
    <row r="34035" spans="19:23">
      <c r="S34035" s="275"/>
      <c r="T34035" s="274"/>
      <c r="W34035" s="276"/>
    </row>
    <row r="34036" spans="19:23">
      <c r="S34036" s="275"/>
      <c r="T34036" s="274"/>
      <c r="W34036" s="276"/>
    </row>
    <row r="34037" spans="19:23">
      <c r="S34037" s="275"/>
      <c r="T34037" s="274"/>
      <c r="W34037" s="276"/>
    </row>
    <row r="34038" spans="19:23">
      <c r="S34038" s="275"/>
      <c r="T34038" s="274"/>
      <c r="W34038" s="276"/>
    </row>
    <row r="34039" spans="19:23">
      <c r="S34039" s="275"/>
      <c r="T34039" s="274"/>
      <c r="W34039" s="276"/>
    </row>
    <row r="34040" spans="19:23">
      <c r="S34040" s="275"/>
      <c r="T34040" s="274"/>
      <c r="W34040" s="276"/>
    </row>
    <row r="34041" spans="19:23">
      <c r="S34041" s="275"/>
      <c r="T34041" s="274"/>
      <c r="W34041" s="276"/>
    </row>
    <row r="34042" spans="19:23">
      <c r="S34042" s="275"/>
      <c r="T34042" s="274"/>
      <c r="W34042" s="276"/>
    </row>
    <row r="34043" spans="19:23">
      <c r="S34043" s="275"/>
      <c r="T34043" s="274"/>
      <c r="W34043" s="276"/>
    </row>
    <row r="34044" spans="19:23">
      <c r="S34044" s="275"/>
      <c r="T34044" s="274"/>
      <c r="W34044" s="276"/>
    </row>
    <row r="34045" spans="19:23">
      <c r="S34045" s="275"/>
      <c r="T34045" s="274"/>
      <c r="W34045" s="276"/>
    </row>
    <row r="34046" spans="19:23">
      <c r="S34046" s="275"/>
      <c r="T34046" s="274"/>
      <c r="W34046" s="276"/>
    </row>
    <row r="34047" spans="19:23">
      <c r="S34047" s="275"/>
      <c r="T34047" s="274"/>
      <c r="W34047" s="276"/>
    </row>
    <row r="34048" spans="19:23">
      <c r="S34048" s="275"/>
      <c r="T34048" s="274"/>
      <c r="W34048" s="276"/>
    </row>
    <row r="34049" spans="19:23">
      <c r="S34049" s="275"/>
      <c r="T34049" s="274"/>
      <c r="W34049" s="276"/>
    </row>
    <row r="34050" spans="19:23">
      <c r="S34050" s="275"/>
      <c r="T34050" s="274"/>
      <c r="W34050" s="276"/>
    </row>
    <row r="34051" spans="19:23">
      <c r="S34051" s="275"/>
      <c r="T34051" s="274"/>
      <c r="W34051" s="276"/>
    </row>
    <row r="34052" spans="19:23">
      <c r="S34052" s="275"/>
      <c r="T34052" s="274"/>
      <c r="W34052" s="276"/>
    </row>
    <row r="34053" spans="19:23">
      <c r="S34053" s="275"/>
      <c r="T34053" s="274"/>
      <c r="W34053" s="276"/>
    </row>
    <row r="34054" spans="19:23">
      <c r="S34054" s="275"/>
      <c r="T34054" s="274"/>
      <c r="W34054" s="276"/>
    </row>
    <row r="34055" spans="19:23">
      <c r="S34055" s="275"/>
      <c r="T34055" s="274"/>
      <c r="W34055" s="276"/>
    </row>
    <row r="34056" spans="19:23">
      <c r="S34056" s="275"/>
      <c r="T34056" s="274"/>
      <c r="W34056" s="276"/>
    </row>
    <row r="34057" spans="19:23">
      <c r="S34057" s="275"/>
      <c r="T34057" s="274"/>
      <c r="W34057" s="276"/>
    </row>
    <row r="34058" spans="19:23">
      <c r="S34058" s="275"/>
      <c r="T34058" s="274"/>
      <c r="W34058" s="276"/>
    </row>
    <row r="34059" spans="19:23">
      <c r="S34059" s="275"/>
      <c r="T34059" s="274"/>
      <c r="W34059" s="276"/>
    </row>
    <row r="34060" spans="19:23">
      <c r="S34060" s="275"/>
      <c r="T34060" s="274"/>
      <c r="W34060" s="276"/>
    </row>
    <row r="34061" spans="19:23">
      <c r="S34061" s="275"/>
      <c r="T34061" s="274"/>
      <c r="W34061" s="276"/>
    </row>
    <row r="34062" spans="19:23">
      <c r="S34062" s="275"/>
      <c r="T34062" s="274"/>
      <c r="W34062" s="276"/>
    </row>
    <row r="34063" spans="19:23">
      <c r="S34063" s="275"/>
      <c r="T34063" s="274"/>
      <c r="W34063" s="276"/>
    </row>
    <row r="34064" spans="19:23">
      <c r="S34064" s="275"/>
      <c r="T34064" s="274"/>
      <c r="W34064" s="276"/>
    </row>
    <row r="34065" spans="19:23">
      <c r="S34065" s="275"/>
      <c r="T34065" s="274"/>
      <c r="W34065" s="276"/>
    </row>
    <row r="34066" spans="19:23">
      <c r="S34066" s="275"/>
      <c r="T34066" s="274"/>
      <c r="W34066" s="276"/>
    </row>
    <row r="34067" spans="19:23">
      <c r="S34067" s="275"/>
      <c r="T34067" s="274"/>
      <c r="W34067" s="276"/>
    </row>
    <row r="34068" spans="19:23">
      <c r="S34068" s="275"/>
      <c r="T34068" s="274"/>
      <c r="W34068" s="276"/>
    </row>
    <row r="34069" spans="19:23">
      <c r="S34069" s="275"/>
      <c r="T34069" s="274"/>
      <c r="W34069" s="276"/>
    </row>
    <row r="34070" spans="19:23">
      <c r="S34070" s="275"/>
      <c r="T34070" s="274"/>
      <c r="W34070" s="276"/>
    </row>
    <row r="34071" spans="19:23">
      <c r="S34071" s="275"/>
      <c r="T34071" s="274"/>
      <c r="W34071" s="276"/>
    </row>
    <row r="34072" spans="19:23">
      <c r="S34072" s="275"/>
      <c r="T34072" s="274"/>
      <c r="W34072" s="276"/>
    </row>
    <row r="34073" spans="19:23">
      <c r="S34073" s="275"/>
      <c r="T34073" s="274"/>
      <c r="W34073" s="276"/>
    </row>
    <row r="34074" spans="19:23">
      <c r="S34074" s="275"/>
      <c r="T34074" s="274"/>
      <c r="W34074" s="276"/>
    </row>
    <row r="34075" spans="19:23">
      <c r="S34075" s="275"/>
      <c r="T34075" s="274"/>
      <c r="W34075" s="276"/>
    </row>
    <row r="34076" spans="19:23">
      <c r="S34076" s="275"/>
      <c r="T34076" s="274"/>
      <c r="W34076" s="276"/>
    </row>
    <row r="34077" spans="19:23">
      <c r="S34077" s="275"/>
      <c r="T34077" s="274"/>
      <c r="W34077" s="276"/>
    </row>
    <row r="34078" spans="19:23">
      <c r="S34078" s="275"/>
      <c r="T34078" s="274"/>
      <c r="W34078" s="276"/>
    </row>
    <row r="34079" spans="19:23">
      <c r="S34079" s="275"/>
      <c r="T34079" s="274"/>
      <c r="W34079" s="276"/>
    </row>
    <row r="34080" spans="19:23">
      <c r="S34080" s="275"/>
      <c r="T34080" s="274"/>
      <c r="W34080" s="276"/>
    </row>
    <row r="34081" spans="19:23">
      <c r="S34081" s="275"/>
      <c r="T34081" s="274"/>
      <c r="W34081" s="276"/>
    </row>
    <row r="34082" spans="19:23">
      <c r="S34082" s="275"/>
      <c r="T34082" s="274"/>
      <c r="W34082" s="276"/>
    </row>
    <row r="34083" spans="19:23">
      <c r="S34083" s="275"/>
      <c r="T34083" s="274"/>
      <c r="W34083" s="276"/>
    </row>
    <row r="34084" spans="19:23">
      <c r="S34084" s="275"/>
      <c r="T34084" s="274"/>
      <c r="W34084" s="276"/>
    </row>
    <row r="34085" spans="19:23">
      <c r="S34085" s="275"/>
      <c r="T34085" s="274"/>
      <c r="W34085" s="276"/>
    </row>
    <row r="34086" spans="19:23">
      <c r="S34086" s="275"/>
      <c r="T34086" s="274"/>
      <c r="W34086" s="276"/>
    </row>
    <row r="34087" spans="19:23">
      <c r="S34087" s="275"/>
      <c r="T34087" s="274"/>
      <c r="W34087" s="276"/>
    </row>
    <row r="34088" spans="19:23">
      <c r="S34088" s="275"/>
      <c r="T34088" s="274"/>
      <c r="W34088" s="276"/>
    </row>
    <row r="34089" spans="19:23">
      <c r="S34089" s="275"/>
      <c r="T34089" s="274"/>
      <c r="W34089" s="276"/>
    </row>
    <row r="34090" spans="19:23">
      <c r="S34090" s="275"/>
      <c r="T34090" s="274"/>
      <c r="W34090" s="276"/>
    </row>
    <row r="34091" spans="19:23">
      <c r="S34091" s="275"/>
      <c r="T34091" s="274"/>
      <c r="W34091" s="276"/>
    </row>
    <row r="34092" spans="19:23">
      <c r="S34092" s="275"/>
      <c r="T34092" s="274"/>
      <c r="W34092" s="276"/>
    </row>
    <row r="34093" spans="19:23">
      <c r="S34093" s="275"/>
      <c r="T34093" s="274"/>
      <c r="W34093" s="276"/>
    </row>
    <row r="34094" spans="19:23">
      <c r="S34094" s="275"/>
      <c r="T34094" s="274"/>
      <c r="W34094" s="276"/>
    </row>
    <row r="34095" spans="19:23">
      <c r="S34095" s="275"/>
      <c r="T34095" s="274"/>
      <c r="W34095" s="276"/>
    </row>
    <row r="34096" spans="19:23">
      <c r="S34096" s="275"/>
      <c r="T34096" s="274"/>
      <c r="W34096" s="276"/>
    </row>
    <row r="34097" spans="19:23">
      <c r="S34097" s="275"/>
      <c r="T34097" s="274"/>
      <c r="W34097" s="276"/>
    </row>
    <row r="34098" spans="19:23">
      <c r="S34098" s="275"/>
      <c r="T34098" s="274"/>
      <c r="W34098" s="276"/>
    </row>
    <row r="34099" spans="19:23">
      <c r="S34099" s="275"/>
      <c r="T34099" s="274"/>
      <c r="W34099" s="276"/>
    </row>
    <row r="34100" spans="19:23">
      <c r="S34100" s="275"/>
      <c r="T34100" s="274"/>
      <c r="W34100" s="276"/>
    </row>
    <row r="34101" spans="19:23">
      <c r="S34101" s="275"/>
      <c r="T34101" s="274"/>
      <c r="W34101" s="276"/>
    </row>
    <row r="34102" spans="19:23">
      <c r="S34102" s="275"/>
      <c r="T34102" s="274"/>
      <c r="W34102" s="276"/>
    </row>
    <row r="34103" spans="19:23">
      <c r="S34103" s="275"/>
      <c r="T34103" s="274"/>
      <c r="W34103" s="276"/>
    </row>
    <row r="34104" spans="19:23">
      <c r="S34104" s="275"/>
      <c r="T34104" s="274"/>
      <c r="W34104" s="276"/>
    </row>
    <row r="34105" spans="19:23">
      <c r="S34105" s="275"/>
      <c r="T34105" s="274"/>
      <c r="W34105" s="276"/>
    </row>
    <row r="34106" spans="19:23">
      <c r="S34106" s="275"/>
      <c r="T34106" s="274"/>
      <c r="W34106" s="276"/>
    </row>
    <row r="34107" spans="19:23">
      <c r="S34107" s="275"/>
      <c r="T34107" s="274"/>
      <c r="W34107" s="276"/>
    </row>
    <row r="34108" spans="19:23">
      <c r="S34108" s="275"/>
      <c r="T34108" s="274"/>
      <c r="W34108" s="276"/>
    </row>
    <row r="34109" spans="19:23">
      <c r="S34109" s="275"/>
      <c r="T34109" s="274"/>
      <c r="W34109" s="276"/>
    </row>
    <row r="34110" spans="19:23">
      <c r="S34110" s="275"/>
      <c r="T34110" s="274"/>
      <c r="W34110" s="276"/>
    </row>
    <row r="34111" spans="19:23">
      <c r="S34111" s="275"/>
      <c r="T34111" s="274"/>
      <c r="W34111" s="276"/>
    </row>
    <row r="34112" spans="19:23">
      <c r="S34112" s="275"/>
      <c r="T34112" s="274"/>
      <c r="W34112" s="276"/>
    </row>
    <row r="34113" spans="19:23">
      <c r="S34113" s="275"/>
      <c r="T34113" s="274"/>
      <c r="W34113" s="276"/>
    </row>
    <row r="34114" spans="19:23">
      <c r="S34114" s="275"/>
      <c r="T34114" s="274"/>
      <c r="W34114" s="276"/>
    </row>
    <row r="34115" spans="19:23">
      <c r="S34115" s="275"/>
      <c r="T34115" s="274"/>
      <c r="W34115" s="276"/>
    </row>
    <row r="34116" spans="19:23">
      <c r="S34116" s="275"/>
      <c r="T34116" s="274"/>
      <c r="W34116" s="276"/>
    </row>
    <row r="34117" spans="19:23">
      <c r="S34117" s="275"/>
      <c r="T34117" s="274"/>
      <c r="W34117" s="276"/>
    </row>
    <row r="34118" spans="19:23">
      <c r="S34118" s="275"/>
      <c r="T34118" s="274"/>
      <c r="W34118" s="276"/>
    </row>
    <row r="34119" spans="19:23">
      <c r="S34119" s="275"/>
      <c r="T34119" s="274"/>
      <c r="W34119" s="276"/>
    </row>
    <row r="34120" spans="19:23">
      <c r="S34120" s="275"/>
      <c r="T34120" s="274"/>
      <c r="W34120" s="276"/>
    </row>
    <row r="34121" spans="19:23">
      <c r="S34121" s="275"/>
      <c r="T34121" s="274"/>
      <c r="W34121" s="276"/>
    </row>
    <row r="34122" spans="19:23">
      <c r="S34122" s="275"/>
      <c r="T34122" s="274"/>
      <c r="W34122" s="276"/>
    </row>
    <row r="34123" spans="19:23">
      <c r="S34123" s="275"/>
      <c r="T34123" s="274"/>
      <c r="W34123" s="276"/>
    </row>
    <row r="34124" spans="19:23">
      <c r="S34124" s="275"/>
      <c r="T34124" s="274"/>
      <c r="W34124" s="276"/>
    </row>
    <row r="34125" spans="19:23">
      <c r="S34125" s="275"/>
      <c r="T34125" s="274"/>
      <c r="W34125" s="276"/>
    </row>
    <row r="34126" spans="19:23">
      <c r="S34126" s="275"/>
      <c r="T34126" s="274"/>
      <c r="W34126" s="276"/>
    </row>
    <row r="34127" spans="19:23">
      <c r="S34127" s="275"/>
      <c r="T34127" s="274"/>
      <c r="W34127" s="276"/>
    </row>
    <row r="34128" spans="19:23">
      <c r="S34128" s="275"/>
      <c r="T34128" s="274"/>
      <c r="W34128" s="276"/>
    </row>
    <row r="34129" spans="19:23">
      <c r="S34129" s="275"/>
      <c r="T34129" s="274"/>
      <c r="W34129" s="276"/>
    </row>
    <row r="34130" spans="19:23">
      <c r="S34130" s="275"/>
      <c r="T34130" s="274"/>
      <c r="W34130" s="276"/>
    </row>
    <row r="34131" spans="19:23">
      <c r="S34131" s="275"/>
      <c r="T34131" s="274"/>
      <c r="W34131" s="276"/>
    </row>
    <row r="34132" spans="19:23">
      <c r="S34132" s="275"/>
      <c r="T34132" s="274"/>
      <c r="W34132" s="276"/>
    </row>
    <row r="34133" spans="19:23">
      <c r="S34133" s="275"/>
      <c r="T34133" s="274"/>
      <c r="W34133" s="276"/>
    </row>
    <row r="34134" spans="19:23">
      <c r="S34134" s="275"/>
      <c r="T34134" s="274"/>
      <c r="W34134" s="276"/>
    </row>
    <row r="34135" spans="19:23">
      <c r="S34135" s="275"/>
      <c r="T34135" s="274"/>
      <c r="W34135" s="276"/>
    </row>
    <row r="34136" spans="19:23">
      <c r="S34136" s="275"/>
      <c r="T34136" s="274"/>
      <c r="W34136" s="276"/>
    </row>
    <row r="34137" spans="19:23">
      <c r="S34137" s="275"/>
      <c r="T34137" s="274"/>
      <c r="W34137" s="276"/>
    </row>
    <row r="34138" spans="19:23">
      <c r="S34138" s="275"/>
      <c r="T34138" s="274"/>
      <c r="W34138" s="276"/>
    </row>
    <row r="34139" spans="19:23">
      <c r="S34139" s="275"/>
      <c r="T34139" s="274"/>
      <c r="W34139" s="276"/>
    </row>
    <row r="34140" spans="19:23">
      <c r="S34140" s="275"/>
      <c r="T34140" s="274"/>
      <c r="W34140" s="276"/>
    </row>
    <row r="34141" spans="19:23">
      <c r="S34141" s="275"/>
      <c r="T34141" s="274"/>
      <c r="W34141" s="276"/>
    </row>
    <row r="34142" spans="19:23">
      <c r="S34142" s="275"/>
      <c r="T34142" s="274"/>
      <c r="W34142" s="276"/>
    </row>
    <row r="34143" spans="19:23">
      <c r="S34143" s="275"/>
      <c r="T34143" s="274"/>
      <c r="W34143" s="276"/>
    </row>
    <row r="34144" spans="19:23">
      <c r="S34144" s="275"/>
      <c r="T34144" s="274"/>
      <c r="W34144" s="276"/>
    </row>
    <row r="34145" spans="19:23">
      <c r="S34145" s="275"/>
      <c r="T34145" s="274"/>
      <c r="W34145" s="276"/>
    </row>
    <row r="34146" spans="19:23">
      <c r="S34146" s="275"/>
      <c r="T34146" s="274"/>
      <c r="W34146" s="276"/>
    </row>
    <row r="34147" spans="19:23">
      <c r="S34147" s="275"/>
      <c r="T34147" s="274"/>
      <c r="W34147" s="276"/>
    </row>
    <row r="34148" spans="19:23">
      <c r="S34148" s="275"/>
      <c r="T34148" s="274"/>
      <c r="W34148" s="276"/>
    </row>
    <row r="34149" spans="19:23">
      <c r="S34149" s="275"/>
      <c r="T34149" s="274"/>
      <c r="W34149" s="276"/>
    </row>
    <row r="34150" spans="19:23">
      <c r="S34150" s="275"/>
      <c r="T34150" s="274"/>
      <c r="W34150" s="276"/>
    </row>
    <row r="34151" spans="19:23">
      <c r="S34151" s="275"/>
      <c r="T34151" s="274"/>
      <c r="W34151" s="276"/>
    </row>
    <row r="34152" spans="19:23">
      <c r="S34152" s="275"/>
      <c r="T34152" s="274"/>
      <c r="W34152" s="276"/>
    </row>
    <row r="34153" spans="19:23">
      <c r="S34153" s="275"/>
      <c r="T34153" s="274"/>
      <c r="W34153" s="276"/>
    </row>
    <row r="34154" spans="19:23">
      <c r="S34154" s="275"/>
      <c r="T34154" s="274"/>
      <c r="W34154" s="276"/>
    </row>
    <row r="34155" spans="19:23">
      <c r="S34155" s="275"/>
      <c r="T34155" s="274"/>
      <c r="W34155" s="276"/>
    </row>
    <row r="34156" spans="19:23">
      <c r="S34156" s="275"/>
      <c r="T34156" s="274"/>
      <c r="W34156" s="276"/>
    </row>
    <row r="34157" spans="19:23">
      <c r="S34157" s="275"/>
      <c r="T34157" s="274"/>
      <c r="W34157" s="276"/>
    </row>
    <row r="34158" spans="19:23">
      <c r="S34158" s="275"/>
      <c r="T34158" s="274"/>
      <c r="W34158" s="276"/>
    </row>
    <row r="34159" spans="19:23">
      <c r="S34159" s="275"/>
      <c r="T34159" s="274"/>
      <c r="W34159" s="276"/>
    </row>
    <row r="34160" spans="19:23">
      <c r="S34160" s="275"/>
      <c r="T34160" s="274"/>
      <c r="W34160" s="276"/>
    </row>
    <row r="34161" spans="19:23">
      <c r="S34161" s="275"/>
      <c r="T34161" s="274"/>
      <c r="W34161" s="276"/>
    </row>
    <row r="34162" spans="19:23">
      <c r="S34162" s="275"/>
      <c r="T34162" s="274"/>
      <c r="W34162" s="276"/>
    </row>
    <row r="34163" spans="19:23">
      <c r="S34163" s="275"/>
      <c r="T34163" s="274"/>
      <c r="W34163" s="276"/>
    </row>
    <row r="34164" spans="19:23">
      <c r="S34164" s="275"/>
      <c r="T34164" s="274"/>
      <c r="W34164" s="276"/>
    </row>
    <row r="34165" spans="19:23">
      <c r="S34165" s="275"/>
      <c r="T34165" s="274"/>
      <c r="W34165" s="276"/>
    </row>
    <row r="34166" spans="19:23">
      <c r="S34166" s="275"/>
      <c r="T34166" s="274"/>
      <c r="W34166" s="276"/>
    </row>
    <row r="34167" spans="19:23">
      <c r="S34167" s="275"/>
      <c r="T34167" s="274"/>
      <c r="W34167" s="276"/>
    </row>
    <row r="34168" spans="19:23">
      <c r="S34168" s="275"/>
      <c r="T34168" s="274"/>
      <c r="W34168" s="276"/>
    </row>
    <row r="34169" spans="19:23">
      <c r="S34169" s="275"/>
      <c r="T34169" s="274"/>
      <c r="W34169" s="276"/>
    </row>
    <row r="34170" spans="19:23">
      <c r="S34170" s="275"/>
      <c r="T34170" s="274"/>
      <c r="W34170" s="276"/>
    </row>
    <row r="34171" spans="19:23">
      <c r="S34171" s="275"/>
      <c r="T34171" s="274"/>
      <c r="W34171" s="276"/>
    </row>
    <row r="34172" spans="19:23">
      <c r="S34172" s="275"/>
      <c r="T34172" s="274"/>
      <c r="W34172" s="276"/>
    </row>
    <row r="34173" spans="19:23">
      <c r="S34173" s="275"/>
      <c r="T34173" s="274"/>
      <c r="W34173" s="276"/>
    </row>
    <row r="34174" spans="19:23">
      <c r="S34174" s="275"/>
      <c r="T34174" s="274"/>
      <c r="W34174" s="276"/>
    </row>
    <row r="34175" spans="19:23">
      <c r="S34175" s="275"/>
      <c r="T34175" s="274"/>
      <c r="W34175" s="276"/>
    </row>
    <row r="34176" spans="19:23">
      <c r="S34176" s="275"/>
      <c r="T34176" s="274"/>
      <c r="W34176" s="276"/>
    </row>
    <row r="34177" spans="19:23">
      <c r="S34177" s="275"/>
      <c r="T34177" s="274"/>
      <c r="W34177" s="276"/>
    </row>
    <row r="34178" spans="19:23">
      <c r="S34178" s="275"/>
      <c r="T34178" s="274"/>
      <c r="W34178" s="276"/>
    </row>
    <row r="34179" spans="19:23">
      <c r="S34179" s="275"/>
      <c r="T34179" s="274"/>
      <c r="W34179" s="276"/>
    </row>
    <row r="34180" spans="19:23">
      <c r="S34180" s="275"/>
      <c r="T34180" s="274"/>
      <c r="W34180" s="276"/>
    </row>
    <row r="34181" spans="19:23">
      <c r="S34181" s="275"/>
      <c r="T34181" s="274"/>
      <c r="W34181" s="276"/>
    </row>
    <row r="34182" spans="19:23">
      <c r="S34182" s="275"/>
      <c r="T34182" s="274"/>
      <c r="W34182" s="276"/>
    </row>
    <row r="34183" spans="19:23">
      <c r="S34183" s="275"/>
      <c r="T34183" s="274"/>
      <c r="W34183" s="276"/>
    </row>
    <row r="34184" spans="19:23">
      <c r="S34184" s="275"/>
      <c r="T34184" s="274"/>
      <c r="W34184" s="276"/>
    </row>
    <row r="34185" spans="19:23">
      <c r="S34185" s="275"/>
      <c r="T34185" s="274"/>
      <c r="W34185" s="276"/>
    </row>
    <row r="34186" spans="19:23">
      <c r="S34186" s="275"/>
      <c r="T34186" s="274"/>
      <c r="W34186" s="276"/>
    </row>
    <row r="34187" spans="19:23">
      <c r="S34187" s="275"/>
      <c r="T34187" s="274"/>
      <c r="W34187" s="276"/>
    </row>
    <row r="34188" spans="19:23">
      <c r="S34188" s="275"/>
      <c r="T34188" s="274"/>
      <c r="W34188" s="276"/>
    </row>
    <row r="34189" spans="19:23">
      <c r="S34189" s="275"/>
      <c r="T34189" s="274"/>
      <c r="W34189" s="276"/>
    </row>
    <row r="34190" spans="19:23">
      <c r="S34190" s="275"/>
      <c r="T34190" s="274"/>
      <c r="W34190" s="276"/>
    </row>
    <row r="34191" spans="19:23">
      <c r="S34191" s="275"/>
      <c r="T34191" s="274"/>
      <c r="W34191" s="276"/>
    </row>
    <row r="34192" spans="19:23">
      <c r="S34192" s="275"/>
      <c r="T34192" s="274"/>
      <c r="W34192" s="276"/>
    </row>
    <row r="34193" spans="19:23">
      <c r="S34193" s="275"/>
      <c r="T34193" s="274"/>
      <c r="W34193" s="276"/>
    </row>
    <row r="34194" spans="19:23">
      <c r="S34194" s="275"/>
      <c r="T34194" s="274"/>
      <c r="W34194" s="276"/>
    </row>
    <row r="34195" spans="19:23">
      <c r="S34195" s="275"/>
      <c r="T34195" s="274"/>
      <c r="W34195" s="276"/>
    </row>
    <row r="34196" spans="19:23">
      <c r="S34196" s="275"/>
      <c r="T34196" s="274"/>
      <c r="W34196" s="276"/>
    </row>
    <row r="34197" spans="19:23">
      <c r="S34197" s="275"/>
      <c r="T34197" s="274"/>
      <c r="W34197" s="276"/>
    </row>
    <row r="34198" spans="19:23">
      <c r="S34198" s="275"/>
      <c r="T34198" s="274"/>
      <c r="W34198" s="276"/>
    </row>
    <row r="34199" spans="19:23">
      <c r="S34199" s="275"/>
      <c r="T34199" s="274"/>
      <c r="W34199" s="276"/>
    </row>
    <row r="34200" spans="19:23">
      <c r="S34200" s="275"/>
      <c r="T34200" s="274"/>
      <c r="W34200" s="276"/>
    </row>
    <row r="34201" spans="19:23">
      <c r="S34201" s="275"/>
      <c r="T34201" s="274"/>
      <c r="W34201" s="276"/>
    </row>
    <row r="34202" spans="19:23">
      <c r="S34202" s="275"/>
      <c r="T34202" s="274"/>
      <c r="W34202" s="276"/>
    </row>
    <row r="34203" spans="19:23">
      <c r="S34203" s="275"/>
      <c r="T34203" s="274"/>
      <c r="W34203" s="276"/>
    </row>
    <row r="34204" spans="19:23">
      <c r="S34204" s="275"/>
      <c r="T34204" s="274"/>
      <c r="W34204" s="276"/>
    </row>
    <row r="34205" spans="19:23">
      <c r="S34205" s="275"/>
      <c r="T34205" s="274"/>
      <c r="W34205" s="276"/>
    </row>
    <row r="34206" spans="19:23">
      <c r="S34206" s="275"/>
      <c r="T34206" s="274"/>
      <c r="W34206" s="276"/>
    </row>
    <row r="34207" spans="19:23">
      <c r="S34207" s="275"/>
      <c r="T34207" s="274"/>
      <c r="W34207" s="276"/>
    </row>
    <row r="34208" spans="19:23">
      <c r="S34208" s="275"/>
      <c r="T34208" s="274"/>
      <c r="W34208" s="276"/>
    </row>
    <row r="34209" spans="19:23">
      <c r="S34209" s="275"/>
      <c r="T34209" s="274"/>
      <c r="W34209" s="276"/>
    </row>
    <row r="34210" spans="19:23">
      <c r="S34210" s="275"/>
      <c r="T34210" s="274"/>
      <c r="W34210" s="276"/>
    </row>
    <row r="34211" spans="19:23">
      <c r="S34211" s="275"/>
      <c r="T34211" s="274"/>
      <c r="W34211" s="276"/>
    </row>
    <row r="34212" spans="19:23">
      <c r="S34212" s="275"/>
      <c r="T34212" s="274"/>
      <c r="W34212" s="276"/>
    </row>
    <row r="34213" spans="19:23">
      <c r="S34213" s="275"/>
      <c r="T34213" s="274"/>
      <c r="W34213" s="276"/>
    </row>
    <row r="34214" spans="19:23">
      <c r="S34214" s="275"/>
      <c r="T34214" s="274"/>
      <c r="W34214" s="276"/>
    </row>
    <row r="34215" spans="19:23">
      <c r="S34215" s="275"/>
      <c r="T34215" s="274"/>
      <c r="W34215" s="276"/>
    </row>
    <row r="34216" spans="19:23">
      <c r="S34216" s="275"/>
      <c r="T34216" s="274"/>
      <c r="W34216" s="276"/>
    </row>
    <row r="34217" spans="19:23">
      <c r="S34217" s="275"/>
      <c r="T34217" s="274"/>
      <c r="W34217" s="276"/>
    </row>
    <row r="34218" spans="19:23">
      <c r="S34218" s="275"/>
      <c r="T34218" s="274"/>
      <c r="W34218" s="276"/>
    </row>
    <row r="34219" spans="19:23">
      <c r="S34219" s="275"/>
      <c r="T34219" s="274"/>
      <c r="W34219" s="276"/>
    </row>
    <row r="34220" spans="19:23">
      <c r="S34220" s="275"/>
      <c r="T34220" s="274"/>
      <c r="W34220" s="276"/>
    </row>
    <row r="34221" spans="19:23">
      <c r="S34221" s="275"/>
      <c r="T34221" s="274"/>
      <c r="W34221" s="276"/>
    </row>
    <row r="34222" spans="19:23">
      <c r="S34222" s="275"/>
      <c r="T34222" s="274"/>
      <c r="W34222" s="276"/>
    </row>
    <row r="34223" spans="19:23">
      <c r="S34223" s="275"/>
      <c r="T34223" s="274"/>
      <c r="W34223" s="276"/>
    </row>
    <row r="34224" spans="19:23">
      <c r="S34224" s="275"/>
      <c r="T34224" s="274"/>
      <c r="W34224" s="276"/>
    </row>
    <row r="34225" spans="19:23">
      <c r="S34225" s="275"/>
      <c r="T34225" s="274"/>
      <c r="W34225" s="276"/>
    </row>
    <row r="34226" spans="19:23">
      <c r="S34226" s="275"/>
      <c r="T34226" s="274"/>
      <c r="W34226" s="276"/>
    </row>
    <row r="34227" spans="19:23">
      <c r="S34227" s="275"/>
      <c r="T34227" s="274"/>
      <c r="W34227" s="276"/>
    </row>
    <row r="34228" spans="19:23">
      <c r="S34228" s="275"/>
      <c r="T34228" s="274"/>
      <c r="W34228" s="276"/>
    </row>
    <row r="34229" spans="19:23">
      <c r="S34229" s="275"/>
      <c r="T34229" s="274"/>
      <c r="W34229" s="276"/>
    </row>
    <row r="34230" spans="19:23">
      <c r="S34230" s="275"/>
      <c r="T34230" s="274"/>
      <c r="W34230" s="276"/>
    </row>
    <row r="34231" spans="19:23">
      <c r="S34231" s="275"/>
      <c r="T34231" s="274"/>
      <c r="W34231" s="276"/>
    </row>
    <row r="34232" spans="19:23">
      <c r="S34232" s="275"/>
      <c r="T34232" s="274"/>
      <c r="W34232" s="276"/>
    </row>
    <row r="34233" spans="19:23">
      <c r="S34233" s="275"/>
      <c r="T34233" s="274"/>
      <c r="W34233" s="276"/>
    </row>
    <row r="34234" spans="19:23">
      <c r="S34234" s="275"/>
      <c r="T34234" s="274"/>
      <c r="W34234" s="276"/>
    </row>
    <row r="34235" spans="19:23">
      <c r="S34235" s="275"/>
      <c r="T34235" s="274"/>
      <c r="W34235" s="276"/>
    </row>
    <row r="34236" spans="19:23">
      <c r="S34236" s="275"/>
      <c r="T34236" s="274"/>
      <c r="W34236" s="276"/>
    </row>
    <row r="34237" spans="19:23">
      <c r="S34237" s="275"/>
      <c r="T34237" s="274"/>
      <c r="W34237" s="276"/>
    </row>
    <row r="34238" spans="19:23">
      <c r="S34238" s="275"/>
      <c r="T34238" s="274"/>
      <c r="W34238" s="276"/>
    </row>
    <row r="34239" spans="19:23">
      <c r="S34239" s="275"/>
      <c r="T34239" s="274"/>
      <c r="W34239" s="276"/>
    </row>
    <row r="34240" spans="19:23">
      <c r="S34240" s="275"/>
      <c r="T34240" s="274"/>
      <c r="W34240" s="276"/>
    </row>
    <row r="34241" spans="19:23">
      <c r="S34241" s="275"/>
      <c r="T34241" s="274"/>
      <c r="W34241" s="276"/>
    </row>
    <row r="34242" spans="19:23">
      <c r="S34242" s="275"/>
      <c r="T34242" s="274"/>
      <c r="W34242" s="276"/>
    </row>
    <row r="34243" spans="19:23">
      <c r="S34243" s="275"/>
      <c r="T34243" s="274"/>
      <c r="W34243" s="276"/>
    </row>
    <row r="34244" spans="19:23">
      <c r="S34244" s="275"/>
      <c r="T34244" s="274"/>
      <c r="W34244" s="276"/>
    </row>
    <row r="34245" spans="19:23">
      <c r="S34245" s="275"/>
      <c r="T34245" s="274"/>
      <c r="W34245" s="276"/>
    </row>
    <row r="34246" spans="19:23">
      <c r="S34246" s="275"/>
      <c r="T34246" s="274"/>
      <c r="W34246" s="276"/>
    </row>
    <row r="34247" spans="19:23">
      <c r="S34247" s="275"/>
      <c r="T34247" s="274"/>
      <c r="W34247" s="276"/>
    </row>
    <row r="34248" spans="19:23">
      <c r="S34248" s="275"/>
      <c r="T34248" s="274"/>
      <c r="W34248" s="276"/>
    </row>
    <row r="34249" spans="19:23">
      <c r="S34249" s="275"/>
      <c r="T34249" s="274"/>
      <c r="W34249" s="276"/>
    </row>
    <row r="34250" spans="19:23">
      <c r="S34250" s="275"/>
      <c r="T34250" s="274"/>
      <c r="W34250" s="276"/>
    </row>
    <row r="34251" spans="19:23">
      <c r="S34251" s="275"/>
      <c r="T34251" s="274"/>
      <c r="W34251" s="276"/>
    </row>
    <row r="34252" spans="19:23">
      <c r="S34252" s="275"/>
      <c r="T34252" s="274"/>
      <c r="W34252" s="276"/>
    </row>
    <row r="34253" spans="19:23">
      <c r="S34253" s="275"/>
      <c r="T34253" s="274"/>
      <c r="W34253" s="276"/>
    </row>
    <row r="34254" spans="19:23">
      <c r="S34254" s="275"/>
      <c r="T34254" s="274"/>
      <c r="W34254" s="276"/>
    </row>
    <row r="34255" spans="19:23">
      <c r="S34255" s="275"/>
      <c r="T34255" s="274"/>
      <c r="W34255" s="276"/>
    </row>
    <row r="34256" spans="19:23">
      <c r="S34256" s="275"/>
      <c r="T34256" s="274"/>
      <c r="W34256" s="276"/>
    </row>
    <row r="34257" spans="19:23">
      <c r="S34257" s="275"/>
      <c r="T34257" s="274"/>
      <c r="W34257" s="276"/>
    </row>
    <row r="34258" spans="19:23">
      <c r="S34258" s="275"/>
      <c r="T34258" s="274"/>
      <c r="W34258" s="276"/>
    </row>
    <row r="34259" spans="19:23">
      <c r="S34259" s="275"/>
      <c r="T34259" s="274"/>
      <c r="W34259" s="276"/>
    </row>
    <row r="34260" spans="19:23">
      <c r="S34260" s="275"/>
      <c r="T34260" s="274"/>
      <c r="W34260" s="276"/>
    </row>
    <row r="34261" spans="19:23">
      <c r="S34261" s="275"/>
      <c r="T34261" s="274"/>
      <c r="W34261" s="276"/>
    </row>
    <row r="34262" spans="19:23">
      <c r="S34262" s="275"/>
      <c r="T34262" s="274"/>
      <c r="W34262" s="276"/>
    </row>
    <row r="34263" spans="19:23">
      <c r="S34263" s="275"/>
      <c r="T34263" s="274"/>
      <c r="W34263" s="276"/>
    </row>
    <row r="34264" spans="19:23">
      <c r="S34264" s="275"/>
      <c r="T34264" s="274"/>
      <c r="W34264" s="276"/>
    </row>
    <row r="34265" spans="19:23">
      <c r="S34265" s="275"/>
      <c r="T34265" s="274"/>
      <c r="W34265" s="276"/>
    </row>
    <row r="34266" spans="19:23">
      <c r="S34266" s="275"/>
      <c r="T34266" s="274"/>
      <c r="W34266" s="276"/>
    </row>
    <row r="34267" spans="19:23">
      <c r="S34267" s="275"/>
      <c r="T34267" s="274"/>
      <c r="W34267" s="276"/>
    </row>
    <row r="34268" spans="19:23">
      <c r="S34268" s="275"/>
      <c r="T34268" s="274"/>
      <c r="W34268" s="276"/>
    </row>
    <row r="34269" spans="19:23">
      <c r="S34269" s="275"/>
      <c r="T34269" s="274"/>
      <c r="W34269" s="276"/>
    </row>
    <row r="34270" spans="19:23">
      <c r="S34270" s="275"/>
      <c r="T34270" s="274"/>
      <c r="W34270" s="276"/>
    </row>
    <row r="34271" spans="19:23">
      <c r="S34271" s="275"/>
      <c r="T34271" s="274"/>
      <c r="W34271" s="276"/>
    </row>
    <row r="34272" spans="19:23">
      <c r="S34272" s="275"/>
      <c r="T34272" s="274"/>
      <c r="W34272" s="276"/>
    </row>
    <row r="34273" spans="19:23">
      <c r="S34273" s="275"/>
      <c r="T34273" s="274"/>
      <c r="W34273" s="276"/>
    </row>
    <row r="34274" spans="19:23">
      <c r="S34274" s="275"/>
      <c r="T34274" s="274"/>
      <c r="W34274" s="276"/>
    </row>
    <row r="34275" spans="19:23">
      <c r="S34275" s="275"/>
      <c r="T34275" s="274"/>
      <c r="W34275" s="276"/>
    </row>
    <row r="34276" spans="19:23">
      <c r="S34276" s="275"/>
      <c r="T34276" s="274"/>
      <c r="W34276" s="276"/>
    </row>
    <row r="34277" spans="19:23">
      <c r="S34277" s="275"/>
      <c r="T34277" s="274"/>
      <c r="W34277" s="276"/>
    </row>
    <row r="34278" spans="19:23">
      <c r="S34278" s="275"/>
      <c r="T34278" s="274"/>
      <c r="W34278" s="276"/>
    </row>
    <row r="34279" spans="19:23">
      <c r="S34279" s="275"/>
      <c r="T34279" s="274"/>
      <c r="W34279" s="276"/>
    </row>
    <row r="34280" spans="19:23">
      <c r="S34280" s="275"/>
      <c r="T34280" s="274"/>
      <c r="W34280" s="276"/>
    </row>
    <row r="34281" spans="19:23">
      <c r="S34281" s="275"/>
      <c r="T34281" s="274"/>
      <c r="W34281" s="276"/>
    </row>
    <row r="34282" spans="19:23">
      <c r="S34282" s="275"/>
      <c r="T34282" s="274"/>
      <c r="W34282" s="276"/>
    </row>
    <row r="34283" spans="19:23">
      <c r="S34283" s="275"/>
      <c r="T34283" s="274"/>
      <c r="W34283" s="276"/>
    </row>
    <row r="34284" spans="19:23">
      <c r="S34284" s="275"/>
      <c r="T34284" s="274"/>
      <c r="W34284" s="276"/>
    </row>
    <row r="34285" spans="19:23">
      <c r="S34285" s="275"/>
      <c r="T34285" s="274"/>
      <c r="W34285" s="276"/>
    </row>
    <row r="34286" spans="19:23">
      <c r="S34286" s="275"/>
      <c r="T34286" s="274"/>
      <c r="W34286" s="276"/>
    </row>
    <row r="34287" spans="19:23">
      <c r="S34287" s="275"/>
      <c r="T34287" s="274"/>
      <c r="W34287" s="276"/>
    </row>
    <row r="34288" spans="19:23">
      <c r="S34288" s="275"/>
      <c r="T34288" s="274"/>
      <c r="W34288" s="276"/>
    </row>
    <row r="34289" spans="19:23">
      <c r="S34289" s="275"/>
      <c r="T34289" s="274"/>
      <c r="W34289" s="276"/>
    </row>
    <row r="34290" spans="19:23">
      <c r="S34290" s="275"/>
      <c r="T34290" s="274"/>
      <c r="W34290" s="276"/>
    </row>
    <row r="34291" spans="19:23">
      <c r="S34291" s="275"/>
      <c r="T34291" s="274"/>
      <c r="W34291" s="276"/>
    </row>
    <row r="34292" spans="19:23">
      <c r="S34292" s="275"/>
      <c r="T34292" s="274"/>
      <c r="W34292" s="276"/>
    </row>
    <row r="34293" spans="19:23">
      <c r="S34293" s="275"/>
      <c r="T34293" s="274"/>
      <c r="W34293" s="276"/>
    </row>
    <row r="34294" spans="19:23">
      <c r="S34294" s="275"/>
      <c r="T34294" s="274"/>
      <c r="W34294" s="276"/>
    </row>
    <row r="34295" spans="19:23">
      <c r="S34295" s="275"/>
      <c r="T34295" s="274"/>
      <c r="W34295" s="276"/>
    </row>
    <row r="34296" spans="19:23">
      <c r="S34296" s="275"/>
      <c r="T34296" s="274"/>
      <c r="W34296" s="276"/>
    </row>
    <row r="34297" spans="19:23">
      <c r="S34297" s="275"/>
      <c r="T34297" s="274"/>
      <c r="W34297" s="276"/>
    </row>
    <row r="34298" spans="19:23">
      <c r="S34298" s="275"/>
      <c r="T34298" s="274"/>
      <c r="W34298" s="276"/>
    </row>
    <row r="34299" spans="19:23">
      <c r="S34299" s="275"/>
      <c r="T34299" s="274"/>
      <c r="W34299" s="276"/>
    </row>
    <row r="34300" spans="19:23">
      <c r="S34300" s="275"/>
      <c r="T34300" s="274"/>
      <c r="W34300" s="276"/>
    </row>
    <row r="34301" spans="19:23">
      <c r="S34301" s="275"/>
      <c r="T34301" s="274"/>
      <c r="W34301" s="276"/>
    </row>
    <row r="34302" spans="19:23">
      <c r="S34302" s="275"/>
      <c r="T34302" s="274"/>
      <c r="W34302" s="276"/>
    </row>
    <row r="34303" spans="19:23">
      <c r="S34303" s="275"/>
      <c r="T34303" s="274"/>
      <c r="W34303" s="276"/>
    </row>
    <row r="34304" spans="19:23">
      <c r="S34304" s="275"/>
      <c r="T34304" s="274"/>
      <c r="W34304" s="276"/>
    </row>
    <row r="34305" spans="19:23">
      <c r="S34305" s="275"/>
      <c r="T34305" s="274"/>
      <c r="W34305" s="276"/>
    </row>
    <row r="34306" spans="19:23">
      <c r="S34306" s="275"/>
      <c r="T34306" s="274"/>
      <c r="W34306" s="276"/>
    </row>
    <row r="34307" spans="19:23">
      <c r="S34307" s="275"/>
      <c r="T34307" s="274"/>
      <c r="W34307" s="276"/>
    </row>
    <row r="34308" spans="19:23">
      <c r="S34308" s="275"/>
      <c r="T34308" s="274"/>
      <c r="W34308" s="276"/>
    </row>
    <row r="34309" spans="19:23">
      <c r="S34309" s="275"/>
      <c r="T34309" s="274"/>
      <c r="W34309" s="276"/>
    </row>
    <row r="34310" spans="19:23">
      <c r="S34310" s="275"/>
      <c r="T34310" s="274"/>
      <c r="W34310" s="276"/>
    </row>
    <row r="34311" spans="19:23">
      <c r="S34311" s="275"/>
      <c r="T34311" s="274"/>
      <c r="W34311" s="276"/>
    </row>
    <row r="34312" spans="19:23">
      <c r="S34312" s="275"/>
      <c r="T34312" s="274"/>
      <c r="W34312" s="276"/>
    </row>
    <row r="34313" spans="19:23">
      <c r="S34313" s="275"/>
      <c r="T34313" s="274"/>
      <c r="W34313" s="276"/>
    </row>
    <row r="34314" spans="19:23">
      <c r="S34314" s="275"/>
      <c r="T34314" s="274"/>
      <c r="W34314" s="276"/>
    </row>
    <row r="34315" spans="19:23">
      <c r="S34315" s="275"/>
      <c r="T34315" s="274"/>
      <c r="W34315" s="276"/>
    </row>
    <row r="34316" spans="19:23">
      <c r="S34316" s="275"/>
      <c r="T34316" s="274"/>
      <c r="W34316" s="276"/>
    </row>
    <row r="34317" spans="19:23">
      <c r="S34317" s="275"/>
      <c r="T34317" s="274"/>
      <c r="W34317" s="276"/>
    </row>
    <row r="34318" spans="19:23">
      <c r="S34318" s="275"/>
      <c r="T34318" s="274"/>
      <c r="W34318" s="276"/>
    </row>
    <row r="34319" spans="19:23">
      <c r="S34319" s="275"/>
      <c r="T34319" s="274"/>
      <c r="W34319" s="276"/>
    </row>
    <row r="34320" spans="19:23">
      <c r="S34320" s="275"/>
      <c r="T34320" s="274"/>
      <c r="W34320" s="276"/>
    </row>
    <row r="34321" spans="19:23">
      <c r="S34321" s="275"/>
      <c r="T34321" s="274"/>
      <c r="W34321" s="276"/>
    </row>
    <row r="34322" spans="19:23">
      <c r="S34322" s="275"/>
      <c r="T34322" s="274"/>
      <c r="W34322" s="276"/>
    </row>
    <row r="34323" spans="19:23">
      <c r="S34323" s="275"/>
      <c r="T34323" s="274"/>
      <c r="W34323" s="276"/>
    </row>
    <row r="34324" spans="19:23">
      <c r="S34324" s="275"/>
      <c r="T34324" s="274"/>
      <c r="W34324" s="276"/>
    </row>
    <row r="34325" spans="19:23">
      <c r="S34325" s="275"/>
      <c r="T34325" s="274"/>
      <c r="W34325" s="276"/>
    </row>
    <row r="34326" spans="19:23">
      <c r="S34326" s="275"/>
      <c r="T34326" s="274"/>
      <c r="W34326" s="276"/>
    </row>
    <row r="34327" spans="19:23">
      <c r="S34327" s="275"/>
      <c r="T34327" s="274"/>
      <c r="W34327" s="276"/>
    </row>
    <row r="34328" spans="19:23">
      <c r="S34328" s="275"/>
      <c r="T34328" s="274"/>
      <c r="W34328" s="276"/>
    </row>
    <row r="34329" spans="19:23">
      <c r="S34329" s="275"/>
      <c r="T34329" s="274"/>
      <c r="W34329" s="276"/>
    </row>
    <row r="34330" spans="19:23">
      <c r="S34330" s="275"/>
      <c r="T34330" s="274"/>
      <c r="W34330" s="276"/>
    </row>
    <row r="34331" spans="19:23">
      <c r="S34331" s="275"/>
      <c r="T34331" s="274"/>
      <c r="W34331" s="276"/>
    </row>
    <row r="34332" spans="19:23">
      <c r="S34332" s="275"/>
      <c r="T34332" s="274"/>
      <c r="W34332" s="276"/>
    </row>
    <row r="34333" spans="19:23">
      <c r="S34333" s="275"/>
      <c r="T34333" s="274"/>
      <c r="W34333" s="276"/>
    </row>
    <row r="34334" spans="19:23">
      <c r="S34334" s="275"/>
      <c r="T34334" s="274"/>
      <c r="W34334" s="276"/>
    </row>
    <row r="34335" spans="19:23">
      <c r="S34335" s="275"/>
      <c r="T34335" s="274"/>
      <c r="W34335" s="276"/>
    </row>
    <row r="34336" spans="19:23">
      <c r="S34336" s="275"/>
      <c r="T34336" s="274"/>
      <c r="W34336" s="276"/>
    </row>
    <row r="34337" spans="19:23">
      <c r="S34337" s="275"/>
      <c r="T34337" s="274"/>
      <c r="W34337" s="276"/>
    </row>
    <row r="34338" spans="19:23">
      <c r="S34338" s="275"/>
      <c r="T34338" s="274"/>
      <c r="W34338" s="276"/>
    </row>
    <row r="34339" spans="19:23">
      <c r="S34339" s="275"/>
      <c r="T34339" s="274"/>
      <c r="W34339" s="276"/>
    </row>
    <row r="34340" spans="19:23">
      <c r="S34340" s="275"/>
      <c r="T34340" s="274"/>
      <c r="W34340" s="276"/>
    </row>
    <row r="34341" spans="19:23">
      <c r="S34341" s="275"/>
      <c r="T34341" s="274"/>
      <c r="W34341" s="276"/>
    </row>
    <row r="34342" spans="19:23">
      <c r="S34342" s="275"/>
      <c r="T34342" s="274"/>
      <c r="W34342" s="276"/>
    </row>
    <row r="34343" spans="19:23">
      <c r="S34343" s="275"/>
      <c r="T34343" s="274"/>
      <c r="W34343" s="276"/>
    </row>
    <row r="34344" spans="19:23">
      <c r="S34344" s="275"/>
      <c r="T34344" s="274"/>
      <c r="W34344" s="276"/>
    </row>
    <row r="34345" spans="19:23">
      <c r="S34345" s="275"/>
      <c r="T34345" s="274"/>
      <c r="W34345" s="276"/>
    </row>
    <row r="34346" spans="19:23">
      <c r="S34346" s="275"/>
      <c r="T34346" s="274"/>
      <c r="W34346" s="276"/>
    </row>
    <row r="34347" spans="19:23">
      <c r="S34347" s="275"/>
      <c r="T34347" s="274"/>
      <c r="W34347" s="276"/>
    </row>
    <row r="34348" spans="19:23">
      <c r="S34348" s="275"/>
      <c r="T34348" s="274"/>
      <c r="W34348" s="276"/>
    </row>
    <row r="34349" spans="19:23">
      <c r="S34349" s="275"/>
      <c r="T34349" s="274"/>
      <c r="W34349" s="276"/>
    </row>
    <row r="34350" spans="19:23">
      <c r="S34350" s="275"/>
      <c r="T34350" s="274"/>
      <c r="W34350" s="276"/>
    </row>
    <row r="34351" spans="19:23">
      <c r="S34351" s="275"/>
      <c r="T34351" s="274"/>
      <c r="W34351" s="276"/>
    </row>
    <row r="34352" spans="19:23">
      <c r="S34352" s="275"/>
      <c r="T34352" s="274"/>
      <c r="W34352" s="276"/>
    </row>
    <row r="34353" spans="19:23">
      <c r="S34353" s="275"/>
      <c r="T34353" s="274"/>
      <c r="W34353" s="276"/>
    </row>
    <row r="34354" spans="19:23">
      <c r="S34354" s="275"/>
      <c r="T34354" s="274"/>
      <c r="W34354" s="276"/>
    </row>
    <row r="34355" spans="19:23">
      <c r="S34355" s="275"/>
      <c r="T34355" s="274"/>
      <c r="W34355" s="276"/>
    </row>
    <row r="34356" spans="19:23">
      <c r="S34356" s="275"/>
      <c r="T34356" s="274"/>
      <c r="W34356" s="276"/>
    </row>
    <row r="34357" spans="19:23">
      <c r="S34357" s="275"/>
      <c r="T34357" s="274"/>
      <c r="W34357" s="276"/>
    </row>
    <row r="34358" spans="19:23">
      <c r="S34358" s="275"/>
      <c r="T34358" s="274"/>
      <c r="W34358" s="276"/>
    </row>
    <row r="34359" spans="19:23">
      <c r="S34359" s="275"/>
      <c r="T34359" s="274"/>
      <c r="W34359" s="276"/>
    </row>
    <row r="34360" spans="19:23">
      <c r="S34360" s="275"/>
      <c r="T34360" s="274"/>
      <c r="W34360" s="276"/>
    </row>
    <row r="34361" spans="19:23">
      <c r="S34361" s="275"/>
      <c r="T34361" s="274"/>
      <c r="W34361" s="276"/>
    </row>
    <row r="34362" spans="19:23">
      <c r="S34362" s="275"/>
      <c r="T34362" s="274"/>
      <c r="W34362" s="276"/>
    </row>
    <row r="34363" spans="19:23">
      <c r="S34363" s="275"/>
      <c r="T34363" s="274"/>
      <c r="W34363" s="276"/>
    </row>
    <row r="34364" spans="19:23">
      <c r="S34364" s="275"/>
      <c r="T34364" s="274"/>
      <c r="W34364" s="276"/>
    </row>
    <row r="34365" spans="19:23">
      <c r="S34365" s="275"/>
      <c r="T34365" s="274"/>
      <c r="W34365" s="276"/>
    </row>
    <row r="34366" spans="19:23">
      <c r="S34366" s="275"/>
      <c r="T34366" s="274"/>
      <c r="W34366" s="276"/>
    </row>
    <row r="34367" spans="19:23">
      <c r="S34367" s="275"/>
      <c r="T34367" s="274"/>
      <c r="W34367" s="276"/>
    </row>
    <row r="34368" spans="19:23">
      <c r="S34368" s="275"/>
      <c r="T34368" s="274"/>
      <c r="W34368" s="276"/>
    </row>
    <row r="34369" spans="19:23">
      <c r="S34369" s="275"/>
      <c r="T34369" s="274"/>
      <c r="W34369" s="276"/>
    </row>
    <row r="34370" spans="19:23">
      <c r="S34370" s="275"/>
      <c r="T34370" s="274"/>
      <c r="W34370" s="276"/>
    </row>
    <row r="34371" spans="19:23">
      <c r="S34371" s="275"/>
      <c r="T34371" s="274"/>
      <c r="W34371" s="276"/>
    </row>
    <row r="34372" spans="19:23">
      <c r="S34372" s="275"/>
      <c r="T34372" s="274"/>
      <c r="W34372" s="276"/>
    </row>
    <row r="34373" spans="19:23">
      <c r="S34373" s="275"/>
      <c r="T34373" s="274"/>
      <c r="W34373" s="276"/>
    </row>
    <row r="34374" spans="19:23">
      <c r="S34374" s="275"/>
      <c r="T34374" s="274"/>
      <c r="W34374" s="276"/>
    </row>
    <row r="34375" spans="19:23">
      <c r="S34375" s="275"/>
      <c r="T34375" s="274"/>
      <c r="W34375" s="276"/>
    </row>
    <row r="34376" spans="19:23">
      <c r="S34376" s="275"/>
      <c r="T34376" s="274"/>
      <c r="W34376" s="276"/>
    </row>
    <row r="34377" spans="19:23">
      <c r="S34377" s="275"/>
      <c r="T34377" s="274"/>
      <c r="W34377" s="276"/>
    </row>
    <row r="34378" spans="19:23">
      <c r="S34378" s="275"/>
      <c r="T34378" s="274"/>
      <c r="W34378" s="276"/>
    </row>
    <row r="34379" spans="19:23">
      <c r="S34379" s="275"/>
      <c r="T34379" s="274"/>
      <c r="W34379" s="276"/>
    </row>
    <row r="34380" spans="19:23">
      <c r="S34380" s="275"/>
      <c r="T34380" s="274"/>
      <c r="W34380" s="276"/>
    </row>
    <row r="34381" spans="19:23">
      <c r="S34381" s="275"/>
      <c r="T34381" s="274"/>
      <c r="W34381" s="276"/>
    </row>
    <row r="34382" spans="19:23">
      <c r="S34382" s="275"/>
      <c r="T34382" s="274"/>
      <c r="W34382" s="276"/>
    </row>
    <row r="34383" spans="19:23">
      <c r="S34383" s="275"/>
      <c r="T34383" s="274"/>
      <c r="W34383" s="276"/>
    </row>
    <row r="34384" spans="19:23">
      <c r="S34384" s="275"/>
      <c r="T34384" s="274"/>
      <c r="W34384" s="276"/>
    </row>
    <row r="34385" spans="19:23">
      <c r="S34385" s="275"/>
      <c r="T34385" s="274"/>
      <c r="W34385" s="276"/>
    </row>
    <row r="34386" spans="19:23">
      <c r="S34386" s="275"/>
      <c r="T34386" s="274"/>
      <c r="W34386" s="276"/>
    </row>
    <row r="34387" spans="19:23">
      <c r="S34387" s="275"/>
      <c r="T34387" s="274"/>
      <c r="W34387" s="276"/>
    </row>
    <row r="34388" spans="19:23">
      <c r="S34388" s="275"/>
      <c r="T34388" s="274"/>
      <c r="W34388" s="276"/>
    </row>
    <row r="34389" spans="19:23">
      <c r="S34389" s="275"/>
      <c r="T34389" s="274"/>
      <c r="W34389" s="276"/>
    </row>
    <row r="34390" spans="19:23">
      <c r="S34390" s="275"/>
      <c r="T34390" s="274"/>
      <c r="W34390" s="276"/>
    </row>
    <row r="34391" spans="19:23">
      <c r="S34391" s="275"/>
      <c r="T34391" s="274"/>
      <c r="W34391" s="276"/>
    </row>
    <row r="34392" spans="19:23">
      <c r="S34392" s="275"/>
      <c r="T34392" s="274"/>
      <c r="W34392" s="276"/>
    </row>
    <row r="34393" spans="19:23">
      <c r="S34393" s="275"/>
      <c r="T34393" s="274"/>
      <c r="W34393" s="276"/>
    </row>
    <row r="34394" spans="19:23">
      <c r="S34394" s="275"/>
      <c r="T34394" s="274"/>
      <c r="W34394" s="276"/>
    </row>
    <row r="34395" spans="19:23">
      <c r="S34395" s="275"/>
      <c r="T34395" s="274"/>
      <c r="W34395" s="276"/>
    </row>
    <row r="34396" spans="19:23">
      <c r="S34396" s="275"/>
      <c r="T34396" s="274"/>
      <c r="W34396" s="276"/>
    </row>
    <row r="34397" spans="19:23">
      <c r="S34397" s="275"/>
      <c r="T34397" s="274"/>
      <c r="W34397" s="276"/>
    </row>
    <row r="34398" spans="19:23">
      <c r="S34398" s="275"/>
      <c r="T34398" s="274"/>
      <c r="W34398" s="276"/>
    </row>
    <row r="34399" spans="19:23">
      <c r="S34399" s="275"/>
      <c r="T34399" s="274"/>
      <c r="W34399" s="276"/>
    </row>
    <row r="34400" spans="19:23">
      <c r="S34400" s="275"/>
      <c r="T34400" s="274"/>
      <c r="W34400" s="276"/>
    </row>
    <row r="34401" spans="19:23">
      <c r="S34401" s="275"/>
      <c r="T34401" s="274"/>
      <c r="W34401" s="276"/>
    </row>
    <row r="34402" spans="19:23">
      <c r="S34402" s="275"/>
      <c r="T34402" s="274"/>
      <c r="W34402" s="276"/>
    </row>
    <row r="34403" spans="19:23">
      <c r="S34403" s="275"/>
      <c r="T34403" s="274"/>
      <c r="W34403" s="276"/>
    </row>
    <row r="34404" spans="19:23">
      <c r="S34404" s="275"/>
      <c r="T34404" s="274"/>
      <c r="W34404" s="276"/>
    </row>
    <row r="34405" spans="19:23">
      <c r="S34405" s="275"/>
      <c r="T34405" s="274"/>
      <c r="W34405" s="276"/>
    </row>
    <row r="34406" spans="19:23">
      <c r="S34406" s="275"/>
      <c r="T34406" s="274"/>
      <c r="W34406" s="276"/>
    </row>
    <row r="34407" spans="19:23">
      <c r="S34407" s="275"/>
      <c r="T34407" s="274"/>
      <c r="W34407" s="276"/>
    </row>
    <row r="34408" spans="19:23">
      <c r="S34408" s="275"/>
      <c r="T34408" s="274"/>
      <c r="W34408" s="276"/>
    </row>
    <row r="34409" spans="19:23">
      <c r="S34409" s="275"/>
      <c r="T34409" s="274"/>
      <c r="W34409" s="276"/>
    </row>
    <row r="34410" spans="19:23">
      <c r="S34410" s="275"/>
      <c r="T34410" s="274"/>
      <c r="W34410" s="276"/>
    </row>
    <row r="34411" spans="19:23">
      <c r="S34411" s="275"/>
      <c r="T34411" s="274"/>
      <c r="W34411" s="276"/>
    </row>
    <row r="34412" spans="19:23">
      <c r="S34412" s="275"/>
      <c r="T34412" s="274"/>
      <c r="W34412" s="276"/>
    </row>
    <row r="34413" spans="19:23">
      <c r="S34413" s="275"/>
      <c r="T34413" s="274"/>
      <c r="W34413" s="276"/>
    </row>
    <row r="34414" spans="19:23">
      <c r="S34414" s="275"/>
      <c r="T34414" s="274"/>
      <c r="W34414" s="276"/>
    </row>
    <row r="34415" spans="19:23">
      <c r="S34415" s="275"/>
      <c r="T34415" s="274"/>
      <c r="W34415" s="276"/>
    </row>
    <row r="34416" spans="19:23">
      <c r="S34416" s="275"/>
      <c r="T34416" s="274"/>
      <c r="W34416" s="276"/>
    </row>
    <row r="34417" spans="19:23">
      <c r="S34417" s="275"/>
      <c r="T34417" s="274"/>
      <c r="W34417" s="276"/>
    </row>
    <row r="34418" spans="19:23">
      <c r="S34418" s="275"/>
      <c r="T34418" s="274"/>
      <c r="W34418" s="276"/>
    </row>
    <row r="34419" spans="19:23">
      <c r="S34419" s="275"/>
      <c r="T34419" s="274"/>
      <c r="W34419" s="276"/>
    </row>
    <row r="34420" spans="19:23">
      <c r="S34420" s="275"/>
      <c r="T34420" s="274"/>
      <c r="W34420" s="276"/>
    </row>
    <row r="34421" spans="19:23">
      <c r="S34421" s="275"/>
      <c r="T34421" s="274"/>
      <c r="W34421" s="276"/>
    </row>
    <row r="34422" spans="19:23">
      <c r="S34422" s="275"/>
      <c r="T34422" s="274"/>
      <c r="W34422" s="276"/>
    </row>
    <row r="34423" spans="19:23">
      <c r="S34423" s="275"/>
      <c r="T34423" s="274"/>
      <c r="W34423" s="276"/>
    </row>
    <row r="34424" spans="19:23">
      <c r="S34424" s="275"/>
      <c r="T34424" s="274"/>
      <c r="W34424" s="276"/>
    </row>
    <row r="34425" spans="19:23">
      <c r="S34425" s="275"/>
      <c r="T34425" s="274"/>
      <c r="W34425" s="276"/>
    </row>
    <row r="34426" spans="19:23">
      <c r="S34426" s="275"/>
      <c r="T34426" s="274"/>
      <c r="W34426" s="276"/>
    </row>
    <row r="34427" spans="19:23">
      <c r="S34427" s="275"/>
      <c r="T34427" s="274"/>
      <c r="W34427" s="276"/>
    </row>
    <row r="34428" spans="19:23">
      <c r="S34428" s="275"/>
      <c r="T34428" s="274"/>
      <c r="W34428" s="276"/>
    </row>
    <row r="34429" spans="19:23">
      <c r="S34429" s="275"/>
      <c r="T34429" s="274"/>
      <c r="W34429" s="276"/>
    </row>
    <row r="34430" spans="19:23">
      <c r="S34430" s="275"/>
      <c r="T34430" s="274"/>
      <c r="W34430" s="276"/>
    </row>
    <row r="34431" spans="19:23">
      <c r="S34431" s="275"/>
      <c r="T34431" s="274"/>
      <c r="W34431" s="276"/>
    </row>
    <row r="34432" spans="19:23">
      <c r="S34432" s="275"/>
      <c r="T34432" s="274"/>
      <c r="W34432" s="276"/>
    </row>
    <row r="34433" spans="19:23">
      <c r="S34433" s="275"/>
      <c r="T34433" s="274"/>
      <c r="W34433" s="276"/>
    </row>
    <row r="34434" spans="19:23">
      <c r="S34434" s="275"/>
      <c r="T34434" s="274"/>
      <c r="W34434" s="276"/>
    </row>
    <row r="34435" spans="19:23">
      <c r="S34435" s="275"/>
      <c r="T34435" s="274"/>
      <c r="W34435" s="276"/>
    </row>
    <row r="34436" spans="19:23">
      <c r="S34436" s="275"/>
      <c r="T34436" s="274"/>
      <c r="W34436" s="276"/>
    </row>
    <row r="34437" spans="19:23">
      <c r="S34437" s="275"/>
      <c r="T34437" s="274"/>
      <c r="W34437" s="276"/>
    </row>
    <row r="34438" spans="19:23">
      <c r="S34438" s="275"/>
      <c r="T34438" s="274"/>
      <c r="W34438" s="276"/>
    </row>
    <row r="34439" spans="19:23">
      <c r="S34439" s="275"/>
      <c r="T34439" s="274"/>
      <c r="W34439" s="276"/>
    </row>
    <row r="34440" spans="19:23">
      <c r="S34440" s="275"/>
      <c r="T34440" s="274"/>
      <c r="W34440" s="276"/>
    </row>
    <row r="34441" spans="19:23">
      <c r="S34441" s="275"/>
      <c r="T34441" s="274"/>
      <c r="W34441" s="276"/>
    </row>
    <row r="34442" spans="19:23">
      <c r="S34442" s="275"/>
      <c r="T34442" s="274"/>
      <c r="W34442" s="276"/>
    </row>
    <row r="34443" spans="19:23">
      <c r="S34443" s="275"/>
      <c r="T34443" s="274"/>
      <c r="W34443" s="276"/>
    </row>
    <row r="34444" spans="19:23">
      <c r="S34444" s="275"/>
      <c r="T34444" s="274"/>
      <c r="W34444" s="276"/>
    </row>
    <row r="34445" spans="19:23">
      <c r="S34445" s="275"/>
      <c r="T34445" s="274"/>
      <c r="W34445" s="276"/>
    </row>
    <row r="34446" spans="19:23">
      <c r="S34446" s="275"/>
      <c r="T34446" s="274"/>
      <c r="W34446" s="276"/>
    </row>
    <row r="34447" spans="19:23">
      <c r="S34447" s="275"/>
      <c r="T34447" s="274"/>
      <c r="W34447" s="276"/>
    </row>
    <row r="34448" spans="19:23">
      <c r="S34448" s="275"/>
      <c r="T34448" s="274"/>
      <c r="W34448" s="276"/>
    </row>
    <row r="34449" spans="19:23">
      <c r="S34449" s="275"/>
      <c r="T34449" s="274"/>
      <c r="W34449" s="276"/>
    </row>
    <row r="34450" spans="19:23">
      <c r="S34450" s="275"/>
      <c r="T34450" s="274"/>
      <c r="W34450" s="276"/>
    </row>
    <row r="34451" spans="19:23">
      <c r="S34451" s="275"/>
      <c r="T34451" s="274"/>
      <c r="W34451" s="276"/>
    </row>
    <row r="34452" spans="19:23">
      <c r="S34452" s="275"/>
      <c r="T34452" s="274"/>
      <c r="W34452" s="276"/>
    </row>
    <row r="34453" spans="19:23">
      <c r="S34453" s="275"/>
      <c r="T34453" s="274"/>
      <c r="W34453" s="276"/>
    </row>
    <row r="34454" spans="19:23">
      <c r="S34454" s="275"/>
      <c r="T34454" s="274"/>
      <c r="W34454" s="276"/>
    </row>
    <row r="34455" spans="19:23">
      <c r="S34455" s="275"/>
      <c r="T34455" s="274"/>
      <c r="W34455" s="276"/>
    </row>
    <row r="34456" spans="19:23">
      <c r="S34456" s="275"/>
      <c r="T34456" s="274"/>
      <c r="W34456" s="276"/>
    </row>
    <row r="34457" spans="19:23">
      <c r="S34457" s="275"/>
      <c r="T34457" s="274"/>
      <c r="W34457" s="276"/>
    </row>
    <row r="34458" spans="19:23">
      <c r="S34458" s="275"/>
      <c r="T34458" s="274"/>
      <c r="W34458" s="276"/>
    </row>
    <row r="34459" spans="19:23">
      <c r="S34459" s="275"/>
      <c r="T34459" s="274"/>
      <c r="W34459" s="276"/>
    </row>
    <row r="34460" spans="19:23">
      <c r="S34460" s="275"/>
      <c r="T34460" s="274"/>
      <c r="W34460" s="276"/>
    </row>
    <row r="34461" spans="19:23">
      <c r="S34461" s="275"/>
      <c r="T34461" s="274"/>
      <c r="W34461" s="276"/>
    </row>
    <row r="34462" spans="19:23">
      <c r="S34462" s="275"/>
      <c r="T34462" s="274"/>
      <c r="W34462" s="276"/>
    </row>
    <row r="34463" spans="19:23">
      <c r="S34463" s="275"/>
      <c r="T34463" s="274"/>
      <c r="W34463" s="276"/>
    </row>
    <row r="34464" spans="19:23">
      <c r="S34464" s="275"/>
      <c r="T34464" s="274"/>
      <c r="W34464" s="276"/>
    </row>
    <row r="34465" spans="19:23">
      <c r="S34465" s="275"/>
      <c r="T34465" s="274"/>
      <c r="W34465" s="276"/>
    </row>
    <row r="34466" spans="19:23">
      <c r="S34466" s="275"/>
      <c r="T34466" s="274"/>
      <c r="W34466" s="276"/>
    </row>
    <row r="34467" spans="19:23">
      <c r="S34467" s="275"/>
      <c r="T34467" s="274"/>
      <c r="W34467" s="276"/>
    </row>
    <row r="34468" spans="19:23">
      <c r="S34468" s="275"/>
      <c r="T34468" s="274"/>
      <c r="W34468" s="276"/>
    </row>
    <row r="34469" spans="19:23">
      <c r="S34469" s="275"/>
      <c r="T34469" s="274"/>
      <c r="W34469" s="276"/>
    </row>
    <row r="34470" spans="19:23">
      <c r="S34470" s="275"/>
      <c r="T34470" s="274"/>
      <c r="W34470" s="276"/>
    </row>
    <row r="34471" spans="19:23">
      <c r="S34471" s="275"/>
      <c r="T34471" s="274"/>
      <c r="W34471" s="276"/>
    </row>
    <row r="34472" spans="19:23">
      <c r="S34472" s="275"/>
      <c r="T34472" s="274"/>
      <c r="W34472" s="276"/>
    </row>
    <row r="34473" spans="19:23">
      <c r="S34473" s="275"/>
      <c r="T34473" s="274"/>
      <c r="W34473" s="276"/>
    </row>
    <row r="34474" spans="19:23">
      <c r="S34474" s="275"/>
      <c r="T34474" s="274"/>
      <c r="W34474" s="276"/>
    </row>
    <row r="34475" spans="19:23">
      <c r="S34475" s="275"/>
      <c r="T34475" s="274"/>
      <c r="W34475" s="276"/>
    </row>
    <row r="34476" spans="19:23">
      <c r="S34476" s="275"/>
      <c r="T34476" s="274"/>
      <c r="W34476" s="276"/>
    </row>
    <row r="34477" spans="19:23">
      <c r="S34477" s="275"/>
      <c r="T34477" s="274"/>
      <c r="W34477" s="276"/>
    </row>
    <row r="34478" spans="19:23">
      <c r="S34478" s="275"/>
      <c r="T34478" s="274"/>
      <c r="W34478" s="276"/>
    </row>
    <row r="34479" spans="19:23">
      <c r="S34479" s="275"/>
      <c r="T34479" s="274"/>
      <c r="W34479" s="276"/>
    </row>
    <row r="34480" spans="19:23">
      <c r="S34480" s="275"/>
      <c r="T34480" s="274"/>
      <c r="W34480" s="276"/>
    </row>
    <row r="34481" spans="19:23">
      <c r="S34481" s="275"/>
      <c r="T34481" s="274"/>
      <c r="W34481" s="276"/>
    </row>
    <row r="34482" spans="19:23">
      <c r="S34482" s="275"/>
      <c r="T34482" s="274"/>
      <c r="W34482" s="276"/>
    </row>
    <row r="34483" spans="19:23">
      <c r="S34483" s="275"/>
      <c r="T34483" s="274"/>
      <c r="W34483" s="276"/>
    </row>
    <row r="34484" spans="19:23">
      <c r="S34484" s="275"/>
      <c r="T34484" s="274"/>
      <c r="W34484" s="276"/>
    </row>
    <row r="34485" spans="19:23">
      <c r="S34485" s="275"/>
      <c r="T34485" s="274"/>
      <c r="W34485" s="276"/>
    </row>
    <row r="34486" spans="19:23">
      <c r="S34486" s="275"/>
      <c r="T34486" s="274"/>
      <c r="W34486" s="276"/>
    </row>
    <row r="34487" spans="19:23">
      <c r="S34487" s="275"/>
      <c r="T34487" s="274"/>
      <c r="W34487" s="276"/>
    </row>
    <row r="34488" spans="19:23">
      <c r="S34488" s="275"/>
      <c r="T34488" s="274"/>
      <c r="W34488" s="276"/>
    </row>
    <row r="34489" spans="19:23">
      <c r="S34489" s="275"/>
      <c r="T34489" s="274"/>
      <c r="W34489" s="276"/>
    </row>
    <row r="34490" spans="19:23">
      <c r="S34490" s="275"/>
      <c r="T34490" s="274"/>
      <c r="W34490" s="276"/>
    </row>
    <row r="34491" spans="19:23">
      <c r="S34491" s="275"/>
      <c r="T34491" s="274"/>
      <c r="W34491" s="276"/>
    </row>
    <row r="34492" spans="19:23">
      <c r="S34492" s="275"/>
      <c r="T34492" s="274"/>
      <c r="W34492" s="276"/>
    </row>
    <row r="34493" spans="19:23">
      <c r="S34493" s="275"/>
      <c r="T34493" s="274"/>
      <c r="W34493" s="276"/>
    </row>
    <row r="34494" spans="19:23">
      <c r="S34494" s="275"/>
      <c r="T34494" s="274"/>
      <c r="W34494" s="276"/>
    </row>
    <row r="34495" spans="19:23">
      <c r="S34495" s="275"/>
      <c r="T34495" s="274"/>
      <c r="W34495" s="276"/>
    </row>
    <row r="34496" spans="19:23">
      <c r="S34496" s="275"/>
      <c r="T34496" s="274"/>
      <c r="W34496" s="276"/>
    </row>
    <row r="34497" spans="19:23">
      <c r="S34497" s="275"/>
      <c r="T34497" s="274"/>
      <c r="W34497" s="276"/>
    </row>
    <row r="34498" spans="19:23">
      <c r="S34498" s="275"/>
      <c r="T34498" s="274"/>
      <c r="W34498" s="276"/>
    </row>
    <row r="34499" spans="19:23">
      <c r="S34499" s="275"/>
      <c r="T34499" s="274"/>
      <c r="W34499" s="276"/>
    </row>
    <row r="34500" spans="19:23">
      <c r="S34500" s="275"/>
      <c r="T34500" s="274"/>
      <c r="W34500" s="276"/>
    </row>
    <row r="34501" spans="19:23">
      <c r="S34501" s="275"/>
      <c r="T34501" s="274"/>
      <c r="W34501" s="276"/>
    </row>
    <row r="34502" spans="19:23">
      <c r="S34502" s="275"/>
      <c r="T34502" s="274"/>
      <c r="W34502" s="276"/>
    </row>
    <row r="34503" spans="19:23">
      <c r="S34503" s="275"/>
      <c r="T34503" s="274"/>
      <c r="W34503" s="276"/>
    </row>
    <row r="34504" spans="19:23">
      <c r="S34504" s="275"/>
      <c r="T34504" s="274"/>
      <c r="W34504" s="276"/>
    </row>
    <row r="34505" spans="19:23">
      <c r="S34505" s="275"/>
      <c r="T34505" s="274"/>
      <c r="W34505" s="276"/>
    </row>
    <row r="34506" spans="19:23">
      <c r="S34506" s="275"/>
      <c r="T34506" s="274"/>
      <c r="W34506" s="276"/>
    </row>
    <row r="34507" spans="19:23">
      <c r="S34507" s="275"/>
      <c r="T34507" s="274"/>
      <c r="W34507" s="276"/>
    </row>
    <row r="34508" spans="19:23">
      <c r="S34508" s="275"/>
      <c r="T34508" s="274"/>
      <c r="W34508" s="276"/>
    </row>
    <row r="34509" spans="19:23">
      <c r="S34509" s="275"/>
      <c r="T34509" s="274"/>
      <c r="W34509" s="276"/>
    </row>
    <row r="34510" spans="19:23">
      <c r="S34510" s="275"/>
      <c r="T34510" s="274"/>
      <c r="W34510" s="276"/>
    </row>
    <row r="34511" spans="19:23">
      <c r="S34511" s="275"/>
      <c r="T34511" s="274"/>
      <c r="W34511" s="276"/>
    </row>
    <row r="34512" spans="19:23">
      <c r="S34512" s="275"/>
      <c r="T34512" s="274"/>
      <c r="W34512" s="276"/>
    </row>
    <row r="34513" spans="19:23">
      <c r="S34513" s="275"/>
      <c r="T34513" s="274"/>
      <c r="W34513" s="276"/>
    </row>
    <row r="34514" spans="19:23">
      <c r="S34514" s="275"/>
      <c r="T34514" s="274"/>
      <c r="W34514" s="276"/>
    </row>
    <row r="34515" spans="19:23">
      <c r="S34515" s="275"/>
      <c r="T34515" s="274"/>
      <c r="W34515" s="276"/>
    </row>
    <row r="34516" spans="19:23">
      <c r="S34516" s="275"/>
      <c r="T34516" s="274"/>
      <c r="W34516" s="276"/>
    </row>
    <row r="34517" spans="19:23">
      <c r="S34517" s="275"/>
      <c r="T34517" s="274"/>
      <c r="W34517" s="276"/>
    </row>
    <row r="34518" spans="19:23">
      <c r="S34518" s="275"/>
      <c r="T34518" s="274"/>
      <c r="W34518" s="276"/>
    </row>
    <row r="34519" spans="19:23">
      <c r="S34519" s="275"/>
      <c r="T34519" s="274"/>
      <c r="W34519" s="276"/>
    </row>
    <row r="34520" spans="19:23">
      <c r="S34520" s="275"/>
      <c r="T34520" s="274"/>
      <c r="W34520" s="276"/>
    </row>
    <row r="34521" spans="19:23">
      <c r="S34521" s="275"/>
      <c r="T34521" s="274"/>
      <c r="W34521" s="276"/>
    </row>
    <row r="34522" spans="19:23">
      <c r="S34522" s="275"/>
      <c r="T34522" s="274"/>
      <c r="W34522" s="276"/>
    </row>
    <row r="34523" spans="19:23">
      <c r="S34523" s="275"/>
      <c r="T34523" s="274"/>
      <c r="W34523" s="276"/>
    </row>
    <row r="34524" spans="19:23">
      <c r="S34524" s="275"/>
      <c r="T34524" s="274"/>
      <c r="W34524" s="276"/>
    </row>
    <row r="34525" spans="19:23">
      <c r="S34525" s="275"/>
      <c r="T34525" s="274"/>
      <c r="W34525" s="276"/>
    </row>
    <row r="34526" spans="19:23">
      <c r="S34526" s="275"/>
      <c r="T34526" s="274"/>
      <c r="W34526" s="276"/>
    </row>
    <row r="34527" spans="19:23">
      <c r="S34527" s="275"/>
      <c r="T34527" s="274"/>
      <c r="W34527" s="276"/>
    </row>
    <row r="34528" spans="19:23">
      <c r="S34528" s="275"/>
      <c r="T34528" s="274"/>
      <c r="W34528" s="276"/>
    </row>
    <row r="34529" spans="19:23">
      <c r="S34529" s="275"/>
      <c r="T34529" s="274"/>
      <c r="W34529" s="276"/>
    </row>
    <row r="34530" spans="19:23">
      <c r="S34530" s="275"/>
      <c r="T34530" s="274"/>
      <c r="W34530" s="276"/>
    </row>
    <row r="34531" spans="19:23">
      <c r="S34531" s="275"/>
      <c r="T34531" s="274"/>
      <c r="W34531" s="276"/>
    </row>
    <row r="34532" spans="19:23">
      <c r="S34532" s="275"/>
      <c r="T34532" s="274"/>
      <c r="W34532" s="276"/>
    </row>
    <row r="34533" spans="19:23">
      <c r="S34533" s="275"/>
      <c r="T34533" s="274"/>
      <c r="W34533" s="276"/>
    </row>
    <row r="34534" spans="19:23">
      <c r="S34534" s="275"/>
      <c r="T34534" s="274"/>
      <c r="W34534" s="276"/>
    </row>
    <row r="34535" spans="19:23">
      <c r="S34535" s="275"/>
      <c r="T34535" s="274"/>
      <c r="W34535" s="276"/>
    </row>
    <row r="34536" spans="19:23">
      <c r="S34536" s="275"/>
      <c r="T34536" s="274"/>
      <c r="W34536" s="276"/>
    </row>
    <row r="34537" spans="19:23">
      <c r="S34537" s="275"/>
      <c r="T34537" s="274"/>
      <c r="W34537" s="276"/>
    </row>
    <row r="34538" spans="19:23">
      <c r="S34538" s="275"/>
      <c r="T34538" s="274"/>
      <c r="W34538" s="276"/>
    </row>
    <row r="34539" spans="19:23">
      <c r="S34539" s="275"/>
      <c r="T34539" s="274"/>
      <c r="W34539" s="276"/>
    </row>
    <row r="34540" spans="19:23">
      <c r="S34540" s="275"/>
      <c r="T34540" s="274"/>
      <c r="W34540" s="276"/>
    </row>
    <row r="34541" spans="19:23">
      <c r="S34541" s="275"/>
      <c r="T34541" s="274"/>
      <c r="W34541" s="276"/>
    </row>
    <row r="34542" spans="19:23">
      <c r="S34542" s="275"/>
      <c r="T34542" s="274"/>
      <c r="W34542" s="276"/>
    </row>
    <row r="34543" spans="19:23">
      <c r="S34543" s="275"/>
      <c r="T34543" s="274"/>
      <c r="W34543" s="276"/>
    </row>
    <row r="34544" spans="19:23">
      <c r="S34544" s="275"/>
      <c r="T34544" s="274"/>
      <c r="W34544" s="276"/>
    </row>
    <row r="34545" spans="19:23">
      <c r="S34545" s="275"/>
      <c r="T34545" s="274"/>
      <c r="W34545" s="276"/>
    </row>
    <row r="34546" spans="19:23">
      <c r="S34546" s="275"/>
      <c r="T34546" s="274"/>
      <c r="W34546" s="276"/>
    </row>
    <row r="34547" spans="19:23">
      <c r="S34547" s="275"/>
      <c r="T34547" s="274"/>
      <c r="W34547" s="276"/>
    </row>
    <row r="34548" spans="19:23">
      <c r="S34548" s="275"/>
      <c r="T34548" s="274"/>
      <c r="W34548" s="276"/>
    </row>
    <row r="34549" spans="19:23">
      <c r="S34549" s="275"/>
      <c r="T34549" s="274"/>
      <c r="W34549" s="276"/>
    </row>
    <row r="34550" spans="19:23">
      <c r="S34550" s="275"/>
      <c r="T34550" s="274"/>
      <c r="W34550" s="276"/>
    </row>
    <row r="34551" spans="19:23">
      <c r="S34551" s="275"/>
      <c r="T34551" s="274"/>
      <c r="W34551" s="276"/>
    </row>
    <row r="34552" spans="19:23">
      <c r="S34552" s="275"/>
      <c r="T34552" s="274"/>
      <c r="W34552" s="276"/>
    </row>
    <row r="34553" spans="19:23">
      <c r="S34553" s="275"/>
      <c r="T34553" s="274"/>
      <c r="W34553" s="276"/>
    </row>
    <row r="34554" spans="19:23">
      <c r="S34554" s="275"/>
      <c r="T34554" s="274"/>
      <c r="W34554" s="276"/>
    </row>
    <row r="34555" spans="19:23">
      <c r="S34555" s="275"/>
      <c r="T34555" s="274"/>
      <c r="W34555" s="276"/>
    </row>
    <row r="34556" spans="19:23">
      <c r="S34556" s="275"/>
      <c r="T34556" s="274"/>
      <c r="W34556" s="276"/>
    </row>
    <row r="34557" spans="19:23">
      <c r="S34557" s="275"/>
      <c r="T34557" s="274"/>
      <c r="W34557" s="276"/>
    </row>
    <row r="34558" spans="19:23">
      <c r="S34558" s="275"/>
      <c r="T34558" s="274"/>
      <c r="W34558" s="276"/>
    </row>
    <row r="34559" spans="19:23">
      <c r="S34559" s="275"/>
      <c r="T34559" s="274"/>
      <c r="W34559" s="276"/>
    </row>
    <row r="34560" spans="19:23">
      <c r="S34560" s="275"/>
      <c r="T34560" s="274"/>
      <c r="W34560" s="276"/>
    </row>
    <row r="34561" spans="19:23">
      <c r="S34561" s="275"/>
      <c r="T34561" s="274"/>
      <c r="W34561" s="276"/>
    </row>
    <row r="34562" spans="19:23">
      <c r="S34562" s="275"/>
      <c r="T34562" s="274"/>
      <c r="W34562" s="276"/>
    </row>
    <row r="34563" spans="19:23">
      <c r="S34563" s="275"/>
      <c r="T34563" s="274"/>
      <c r="W34563" s="276"/>
    </row>
    <row r="34564" spans="19:23">
      <c r="S34564" s="275"/>
      <c r="T34564" s="274"/>
      <c r="W34564" s="276"/>
    </row>
    <row r="34565" spans="19:23">
      <c r="S34565" s="275"/>
      <c r="T34565" s="274"/>
      <c r="W34565" s="276"/>
    </row>
    <row r="34566" spans="19:23">
      <c r="S34566" s="275"/>
      <c r="T34566" s="274"/>
      <c r="W34566" s="276"/>
    </row>
    <row r="34567" spans="19:23">
      <c r="S34567" s="275"/>
      <c r="T34567" s="274"/>
      <c r="W34567" s="276"/>
    </row>
    <row r="34568" spans="19:23">
      <c r="S34568" s="275"/>
      <c r="T34568" s="274"/>
      <c r="W34568" s="276"/>
    </row>
    <row r="34569" spans="19:23">
      <c r="S34569" s="275"/>
      <c r="T34569" s="274"/>
      <c r="W34569" s="276"/>
    </row>
    <row r="34570" spans="19:23">
      <c r="S34570" s="275"/>
      <c r="T34570" s="274"/>
      <c r="W34570" s="276"/>
    </row>
    <row r="34571" spans="19:23">
      <c r="S34571" s="275"/>
      <c r="T34571" s="274"/>
      <c r="W34571" s="276"/>
    </row>
    <row r="34572" spans="19:23">
      <c r="S34572" s="275"/>
      <c r="T34572" s="274"/>
      <c r="W34572" s="276"/>
    </row>
    <row r="34573" spans="19:23">
      <c r="S34573" s="275"/>
      <c r="T34573" s="274"/>
      <c r="W34573" s="276"/>
    </row>
    <row r="34574" spans="19:23">
      <c r="S34574" s="275"/>
      <c r="T34574" s="274"/>
      <c r="W34574" s="276"/>
    </row>
    <row r="34575" spans="19:23">
      <c r="S34575" s="275"/>
      <c r="T34575" s="274"/>
      <c r="W34575" s="276"/>
    </row>
    <row r="34576" spans="19:23">
      <c r="S34576" s="275"/>
      <c r="T34576" s="274"/>
      <c r="W34576" s="276"/>
    </row>
    <row r="34577" spans="19:23">
      <c r="S34577" s="275"/>
      <c r="T34577" s="274"/>
      <c r="W34577" s="276"/>
    </row>
    <row r="34578" spans="19:23">
      <c r="S34578" s="275"/>
      <c r="T34578" s="274"/>
      <c r="W34578" s="276"/>
    </row>
    <row r="34579" spans="19:23">
      <c r="S34579" s="275"/>
      <c r="T34579" s="274"/>
      <c r="W34579" s="276"/>
    </row>
    <row r="34580" spans="19:23">
      <c r="S34580" s="275"/>
      <c r="T34580" s="274"/>
      <c r="W34580" s="276"/>
    </row>
    <row r="34581" spans="19:23">
      <c r="S34581" s="275"/>
      <c r="T34581" s="274"/>
      <c r="W34581" s="276"/>
    </row>
    <row r="34582" spans="19:23">
      <c r="S34582" s="275"/>
      <c r="T34582" s="274"/>
      <c r="W34582" s="276"/>
    </row>
    <row r="34583" spans="19:23">
      <c r="S34583" s="275"/>
      <c r="T34583" s="274"/>
      <c r="W34583" s="276"/>
    </row>
    <row r="34584" spans="19:23">
      <c r="S34584" s="275"/>
      <c r="T34584" s="274"/>
      <c r="W34584" s="276"/>
    </row>
    <row r="34585" spans="19:23">
      <c r="S34585" s="275"/>
      <c r="T34585" s="274"/>
      <c r="W34585" s="276"/>
    </row>
    <row r="34586" spans="19:23">
      <c r="S34586" s="275"/>
      <c r="T34586" s="274"/>
      <c r="W34586" s="276"/>
    </row>
    <row r="34587" spans="19:23">
      <c r="S34587" s="275"/>
      <c r="T34587" s="274"/>
      <c r="W34587" s="276"/>
    </row>
    <row r="34588" spans="19:23">
      <c r="S34588" s="275"/>
      <c r="T34588" s="274"/>
      <c r="W34588" s="276"/>
    </row>
    <row r="34589" spans="19:23">
      <c r="S34589" s="275"/>
      <c r="T34589" s="274"/>
      <c r="W34589" s="276"/>
    </row>
    <row r="34590" spans="19:23">
      <c r="S34590" s="275"/>
      <c r="T34590" s="274"/>
      <c r="W34590" s="276"/>
    </row>
    <row r="34591" spans="19:23">
      <c r="S34591" s="275"/>
      <c r="T34591" s="274"/>
      <c r="W34591" s="276"/>
    </row>
    <row r="34592" spans="19:23">
      <c r="S34592" s="275"/>
      <c r="T34592" s="274"/>
      <c r="W34592" s="276"/>
    </row>
    <row r="34593" spans="19:23">
      <c r="S34593" s="275"/>
      <c r="T34593" s="274"/>
      <c r="W34593" s="276"/>
    </row>
    <row r="34594" spans="19:23">
      <c r="S34594" s="275"/>
      <c r="T34594" s="274"/>
      <c r="W34594" s="276"/>
    </row>
    <row r="34595" spans="19:23">
      <c r="S34595" s="275"/>
      <c r="T34595" s="274"/>
      <c r="W34595" s="276"/>
    </row>
    <row r="34596" spans="19:23">
      <c r="S34596" s="275"/>
      <c r="T34596" s="274"/>
      <c r="W34596" s="276"/>
    </row>
    <row r="34597" spans="19:23">
      <c r="S34597" s="275"/>
      <c r="T34597" s="274"/>
      <c r="W34597" s="276"/>
    </row>
    <row r="34598" spans="19:23">
      <c r="S34598" s="275"/>
      <c r="T34598" s="274"/>
      <c r="W34598" s="276"/>
    </row>
    <row r="34599" spans="19:23">
      <c r="S34599" s="275"/>
      <c r="T34599" s="274"/>
      <c r="W34599" s="276"/>
    </row>
    <row r="34600" spans="19:23">
      <c r="S34600" s="275"/>
      <c r="T34600" s="274"/>
      <c r="W34600" s="276"/>
    </row>
    <row r="34601" spans="19:23">
      <c r="S34601" s="275"/>
      <c r="T34601" s="274"/>
      <c r="W34601" s="276"/>
    </row>
    <row r="34602" spans="19:23">
      <c r="S34602" s="275"/>
      <c r="T34602" s="274"/>
      <c r="W34602" s="276"/>
    </row>
    <row r="34603" spans="19:23">
      <c r="S34603" s="275"/>
      <c r="T34603" s="274"/>
      <c r="W34603" s="276"/>
    </row>
    <row r="34604" spans="19:23">
      <c r="S34604" s="275"/>
      <c r="T34604" s="274"/>
      <c r="W34604" s="276"/>
    </row>
    <row r="34605" spans="19:23">
      <c r="S34605" s="275"/>
      <c r="T34605" s="274"/>
      <c r="W34605" s="276"/>
    </row>
    <row r="34606" spans="19:23">
      <c r="S34606" s="275"/>
      <c r="T34606" s="274"/>
      <c r="W34606" s="276"/>
    </row>
    <row r="34607" spans="19:23">
      <c r="S34607" s="275"/>
      <c r="T34607" s="274"/>
      <c r="W34607" s="276"/>
    </row>
    <row r="34608" spans="19:23">
      <c r="S34608" s="275"/>
      <c r="T34608" s="274"/>
      <c r="W34608" s="276"/>
    </row>
    <row r="34609" spans="19:23">
      <c r="S34609" s="275"/>
      <c r="T34609" s="274"/>
      <c r="W34609" s="276"/>
    </row>
    <row r="34610" spans="19:23">
      <c r="S34610" s="275"/>
      <c r="T34610" s="274"/>
      <c r="W34610" s="276"/>
    </row>
    <row r="34611" spans="19:23">
      <c r="S34611" s="275"/>
      <c r="T34611" s="274"/>
      <c r="W34611" s="276"/>
    </row>
    <row r="34612" spans="19:23">
      <c r="S34612" s="275"/>
      <c r="T34612" s="274"/>
      <c r="W34612" s="276"/>
    </row>
    <row r="34613" spans="19:23">
      <c r="S34613" s="275"/>
      <c r="T34613" s="274"/>
      <c r="W34613" s="276"/>
    </row>
    <row r="34614" spans="19:23">
      <c r="S34614" s="275"/>
      <c r="T34614" s="274"/>
      <c r="W34614" s="276"/>
    </row>
    <row r="34615" spans="19:23">
      <c r="S34615" s="275"/>
      <c r="T34615" s="274"/>
      <c r="W34615" s="276"/>
    </row>
    <row r="34616" spans="19:23">
      <c r="S34616" s="275"/>
      <c r="T34616" s="274"/>
      <c r="W34616" s="276"/>
    </row>
    <row r="34617" spans="19:23">
      <c r="S34617" s="275"/>
      <c r="T34617" s="274"/>
      <c r="W34617" s="276"/>
    </row>
    <row r="34618" spans="19:23">
      <c r="S34618" s="275"/>
      <c r="T34618" s="274"/>
      <c r="W34618" s="276"/>
    </row>
    <row r="34619" spans="19:23">
      <c r="S34619" s="275"/>
      <c r="T34619" s="274"/>
      <c r="W34619" s="276"/>
    </row>
    <row r="34620" spans="19:23">
      <c r="S34620" s="275"/>
      <c r="T34620" s="274"/>
      <c r="W34620" s="276"/>
    </row>
    <row r="34621" spans="19:23">
      <c r="S34621" s="275"/>
      <c r="T34621" s="274"/>
      <c r="W34621" s="276"/>
    </row>
    <row r="34622" spans="19:23">
      <c r="S34622" s="275"/>
      <c r="T34622" s="274"/>
      <c r="W34622" s="276"/>
    </row>
    <row r="34623" spans="19:23">
      <c r="S34623" s="275"/>
      <c r="T34623" s="274"/>
      <c r="W34623" s="276"/>
    </row>
    <row r="34624" spans="19:23">
      <c r="S34624" s="275"/>
      <c r="T34624" s="274"/>
      <c r="W34624" s="276"/>
    </row>
    <row r="34625" spans="19:23">
      <c r="S34625" s="275"/>
      <c r="T34625" s="274"/>
      <c r="W34625" s="276"/>
    </row>
    <row r="34626" spans="19:23">
      <c r="S34626" s="275"/>
      <c r="T34626" s="274"/>
      <c r="W34626" s="276"/>
    </row>
    <row r="34627" spans="19:23">
      <c r="S34627" s="275"/>
      <c r="T34627" s="274"/>
      <c r="W34627" s="276"/>
    </row>
    <row r="34628" spans="19:23">
      <c r="S34628" s="275"/>
      <c r="T34628" s="274"/>
      <c r="W34628" s="276"/>
    </row>
    <row r="34629" spans="19:23">
      <c r="S34629" s="275"/>
      <c r="T34629" s="274"/>
      <c r="W34629" s="276"/>
    </row>
    <row r="34630" spans="19:23">
      <c r="S34630" s="275"/>
      <c r="T34630" s="274"/>
      <c r="W34630" s="276"/>
    </row>
    <row r="34631" spans="19:23">
      <c r="S34631" s="275"/>
      <c r="T34631" s="274"/>
      <c r="W34631" s="276"/>
    </row>
    <row r="34632" spans="19:23">
      <c r="S34632" s="275"/>
      <c r="T34632" s="274"/>
      <c r="W34632" s="276"/>
    </row>
    <row r="34633" spans="19:23">
      <c r="S34633" s="275"/>
      <c r="T34633" s="274"/>
      <c r="W34633" s="276"/>
    </row>
    <row r="34634" spans="19:23">
      <c r="S34634" s="275"/>
      <c r="T34634" s="274"/>
      <c r="W34634" s="276"/>
    </row>
    <row r="34635" spans="19:23">
      <c r="S34635" s="275"/>
      <c r="T34635" s="274"/>
      <c r="W34635" s="276"/>
    </row>
    <row r="34636" spans="19:23">
      <c r="S34636" s="275"/>
      <c r="T34636" s="274"/>
      <c r="W34636" s="276"/>
    </row>
    <row r="34637" spans="19:23">
      <c r="S34637" s="275"/>
      <c r="T34637" s="274"/>
      <c r="W34637" s="276"/>
    </row>
    <row r="34638" spans="19:23">
      <c r="S34638" s="275"/>
      <c r="T34638" s="274"/>
      <c r="W34638" s="276"/>
    </row>
    <row r="34639" spans="19:23">
      <c r="S34639" s="275"/>
      <c r="T34639" s="274"/>
      <c r="W34639" s="276"/>
    </row>
    <row r="34640" spans="19:23">
      <c r="S34640" s="275"/>
      <c r="T34640" s="274"/>
      <c r="W34640" s="276"/>
    </row>
    <row r="34641" spans="19:23">
      <c r="S34641" s="275"/>
      <c r="T34641" s="274"/>
      <c r="W34641" s="276"/>
    </row>
    <row r="34642" spans="19:23">
      <c r="S34642" s="275"/>
      <c r="T34642" s="274"/>
      <c r="W34642" s="276"/>
    </row>
    <row r="34643" spans="19:23">
      <c r="S34643" s="275"/>
      <c r="T34643" s="274"/>
      <c r="W34643" s="276"/>
    </row>
    <row r="34644" spans="19:23">
      <c r="S34644" s="275"/>
      <c r="T34644" s="274"/>
      <c r="W34644" s="276"/>
    </row>
    <row r="34645" spans="19:23">
      <c r="S34645" s="275"/>
      <c r="T34645" s="274"/>
      <c r="W34645" s="276"/>
    </row>
    <row r="34646" spans="19:23">
      <c r="S34646" s="275"/>
      <c r="T34646" s="274"/>
      <c r="W34646" s="276"/>
    </row>
    <row r="34647" spans="19:23">
      <c r="S34647" s="275"/>
      <c r="T34647" s="274"/>
      <c r="W34647" s="276"/>
    </row>
    <row r="34648" spans="19:23">
      <c r="S34648" s="275"/>
      <c r="T34648" s="274"/>
      <c r="W34648" s="276"/>
    </row>
    <row r="34649" spans="19:23">
      <c r="S34649" s="275"/>
      <c r="T34649" s="274"/>
      <c r="W34649" s="276"/>
    </row>
    <row r="34650" spans="19:23">
      <c r="S34650" s="275"/>
      <c r="T34650" s="274"/>
      <c r="W34650" s="276"/>
    </row>
    <row r="34651" spans="19:23">
      <c r="S34651" s="275"/>
      <c r="T34651" s="274"/>
      <c r="W34651" s="276"/>
    </row>
    <row r="34652" spans="19:23">
      <c r="S34652" s="275"/>
      <c r="T34652" s="274"/>
      <c r="W34652" s="276"/>
    </row>
    <row r="34653" spans="19:23">
      <c r="S34653" s="275"/>
      <c r="T34653" s="274"/>
      <c r="W34653" s="276"/>
    </row>
    <row r="34654" spans="19:23">
      <c r="S34654" s="275"/>
      <c r="T34654" s="274"/>
      <c r="W34654" s="276"/>
    </row>
    <row r="34655" spans="19:23">
      <c r="S34655" s="275"/>
      <c r="T34655" s="274"/>
      <c r="W34655" s="276"/>
    </row>
    <row r="34656" spans="19:23">
      <c r="S34656" s="275"/>
      <c r="T34656" s="274"/>
      <c r="W34656" s="276"/>
    </row>
    <row r="34657" spans="19:23">
      <c r="S34657" s="275"/>
      <c r="T34657" s="274"/>
      <c r="W34657" s="276"/>
    </row>
    <row r="34658" spans="19:23">
      <c r="S34658" s="275"/>
      <c r="T34658" s="274"/>
      <c r="W34658" s="276"/>
    </row>
    <row r="34659" spans="19:23">
      <c r="S34659" s="275"/>
      <c r="T34659" s="274"/>
      <c r="W34659" s="276"/>
    </row>
    <row r="34660" spans="19:23">
      <c r="S34660" s="275"/>
      <c r="T34660" s="274"/>
      <c r="W34660" s="276"/>
    </row>
    <row r="34661" spans="19:23">
      <c r="S34661" s="275"/>
      <c r="T34661" s="274"/>
      <c r="W34661" s="276"/>
    </row>
    <row r="34662" spans="19:23">
      <c r="S34662" s="275"/>
      <c r="T34662" s="274"/>
      <c r="W34662" s="276"/>
    </row>
    <row r="34663" spans="19:23">
      <c r="S34663" s="275"/>
      <c r="T34663" s="274"/>
      <c r="W34663" s="276"/>
    </row>
    <row r="34664" spans="19:23">
      <c r="S34664" s="275"/>
      <c r="T34664" s="274"/>
      <c r="W34664" s="276"/>
    </row>
    <row r="34665" spans="19:23">
      <c r="S34665" s="275"/>
      <c r="T34665" s="274"/>
      <c r="W34665" s="276"/>
    </row>
    <row r="34666" spans="19:23">
      <c r="S34666" s="275"/>
      <c r="T34666" s="274"/>
      <c r="W34666" s="276"/>
    </row>
    <row r="34667" spans="19:23">
      <c r="S34667" s="275"/>
      <c r="T34667" s="274"/>
      <c r="W34667" s="276"/>
    </row>
    <row r="34668" spans="19:23">
      <c r="S34668" s="275"/>
      <c r="T34668" s="274"/>
      <c r="W34668" s="276"/>
    </row>
    <row r="34669" spans="19:23">
      <c r="S34669" s="275"/>
      <c r="T34669" s="274"/>
      <c r="W34669" s="276"/>
    </row>
    <row r="34670" spans="19:23">
      <c r="S34670" s="275"/>
      <c r="T34670" s="274"/>
      <c r="W34670" s="276"/>
    </row>
    <row r="34671" spans="19:23">
      <c r="S34671" s="275"/>
      <c r="T34671" s="274"/>
      <c r="W34671" s="276"/>
    </row>
    <row r="34672" spans="19:23">
      <c r="S34672" s="275"/>
      <c r="T34672" s="274"/>
      <c r="W34672" s="276"/>
    </row>
    <row r="34673" spans="19:23">
      <c r="S34673" s="275"/>
      <c r="T34673" s="274"/>
      <c r="W34673" s="276"/>
    </row>
    <row r="34674" spans="19:23">
      <c r="S34674" s="275"/>
      <c r="T34674" s="274"/>
      <c r="W34674" s="276"/>
    </row>
    <row r="34675" spans="19:23">
      <c r="S34675" s="275"/>
      <c r="T34675" s="274"/>
      <c r="W34675" s="276"/>
    </row>
    <row r="34676" spans="19:23">
      <c r="S34676" s="275"/>
      <c r="T34676" s="274"/>
      <c r="W34676" s="276"/>
    </row>
    <row r="34677" spans="19:23">
      <c r="S34677" s="275"/>
      <c r="T34677" s="274"/>
      <c r="W34677" s="276"/>
    </row>
    <row r="34678" spans="19:23">
      <c r="S34678" s="275"/>
      <c r="T34678" s="274"/>
      <c r="W34678" s="276"/>
    </row>
    <row r="34679" spans="19:23">
      <c r="S34679" s="275"/>
      <c r="T34679" s="274"/>
      <c r="W34679" s="276"/>
    </row>
    <row r="34680" spans="19:23">
      <c r="S34680" s="275"/>
      <c r="T34680" s="274"/>
      <c r="W34680" s="276"/>
    </row>
    <row r="34681" spans="19:23">
      <c r="S34681" s="275"/>
      <c r="T34681" s="274"/>
      <c r="W34681" s="276"/>
    </row>
    <row r="34682" spans="19:23">
      <c r="S34682" s="275"/>
      <c r="T34682" s="274"/>
      <c r="W34682" s="276"/>
    </row>
    <row r="34683" spans="19:23">
      <c r="S34683" s="275"/>
      <c r="T34683" s="274"/>
      <c r="W34683" s="276"/>
    </row>
    <row r="34684" spans="19:23">
      <c r="S34684" s="275"/>
      <c r="T34684" s="274"/>
      <c r="W34684" s="276"/>
    </row>
    <row r="34685" spans="19:23">
      <c r="S34685" s="275"/>
      <c r="T34685" s="274"/>
      <c r="W34685" s="276"/>
    </row>
    <row r="34686" spans="19:23">
      <c r="S34686" s="275"/>
      <c r="T34686" s="274"/>
      <c r="W34686" s="276"/>
    </row>
    <row r="34687" spans="19:23">
      <c r="S34687" s="275"/>
      <c r="T34687" s="274"/>
      <c r="W34687" s="276"/>
    </row>
    <row r="34688" spans="19:23">
      <c r="S34688" s="275"/>
      <c r="T34688" s="274"/>
      <c r="W34688" s="276"/>
    </row>
    <row r="34689" spans="19:23">
      <c r="S34689" s="275"/>
      <c r="T34689" s="274"/>
      <c r="W34689" s="276"/>
    </row>
    <row r="34690" spans="19:23">
      <c r="S34690" s="275"/>
      <c r="T34690" s="274"/>
      <c r="W34690" s="276"/>
    </row>
    <row r="34691" spans="19:23">
      <c r="S34691" s="275"/>
      <c r="T34691" s="274"/>
      <c r="W34691" s="276"/>
    </row>
    <row r="34692" spans="19:23">
      <c r="S34692" s="275"/>
      <c r="T34692" s="274"/>
      <c r="W34692" s="276"/>
    </row>
    <row r="34693" spans="19:23">
      <c r="S34693" s="275"/>
      <c r="T34693" s="274"/>
      <c r="W34693" s="276"/>
    </row>
    <row r="34694" spans="19:23">
      <c r="S34694" s="275"/>
      <c r="T34694" s="274"/>
      <c r="W34694" s="276"/>
    </row>
    <row r="34695" spans="19:23">
      <c r="S34695" s="275"/>
      <c r="T34695" s="274"/>
      <c r="W34695" s="276"/>
    </row>
    <row r="34696" spans="19:23">
      <c r="S34696" s="275"/>
      <c r="T34696" s="274"/>
      <c r="W34696" s="276"/>
    </row>
    <row r="34697" spans="19:23">
      <c r="S34697" s="275"/>
      <c r="T34697" s="274"/>
      <c r="W34697" s="276"/>
    </row>
    <row r="34698" spans="19:23">
      <c r="S34698" s="275"/>
      <c r="T34698" s="274"/>
      <c r="W34698" s="276"/>
    </row>
    <row r="34699" spans="19:23">
      <c r="S34699" s="275"/>
      <c r="T34699" s="274"/>
      <c r="W34699" s="276"/>
    </row>
    <row r="34700" spans="19:23">
      <c r="S34700" s="275"/>
      <c r="T34700" s="274"/>
      <c r="W34700" s="276"/>
    </row>
    <row r="34701" spans="19:23">
      <c r="S34701" s="275"/>
      <c r="T34701" s="274"/>
      <c r="W34701" s="276"/>
    </row>
    <row r="34702" spans="19:23">
      <c r="S34702" s="275"/>
      <c r="T34702" s="274"/>
      <c r="W34702" s="276"/>
    </row>
    <row r="34703" spans="19:23">
      <c r="S34703" s="275"/>
      <c r="T34703" s="274"/>
      <c r="W34703" s="276"/>
    </row>
    <row r="34704" spans="19:23">
      <c r="S34704" s="275"/>
      <c r="T34704" s="274"/>
      <c r="W34704" s="276"/>
    </row>
    <row r="34705" spans="19:23">
      <c r="S34705" s="275"/>
      <c r="T34705" s="274"/>
      <c r="W34705" s="276"/>
    </row>
    <row r="34706" spans="19:23">
      <c r="S34706" s="275"/>
      <c r="T34706" s="274"/>
      <c r="W34706" s="276"/>
    </row>
    <row r="34707" spans="19:23">
      <c r="S34707" s="275"/>
      <c r="T34707" s="274"/>
      <c r="W34707" s="276"/>
    </row>
    <row r="34708" spans="19:23">
      <c r="S34708" s="275"/>
      <c r="T34708" s="274"/>
      <c r="W34708" s="276"/>
    </row>
    <row r="34709" spans="19:23">
      <c r="S34709" s="275"/>
      <c r="T34709" s="274"/>
      <c r="W34709" s="276"/>
    </row>
    <row r="34710" spans="19:23">
      <c r="S34710" s="275"/>
      <c r="T34710" s="274"/>
      <c r="W34710" s="276"/>
    </row>
    <row r="34711" spans="19:23">
      <c r="S34711" s="275"/>
      <c r="T34711" s="274"/>
      <c r="W34711" s="276"/>
    </row>
    <row r="34712" spans="19:23">
      <c r="S34712" s="275"/>
      <c r="T34712" s="274"/>
      <c r="W34712" s="276"/>
    </row>
    <row r="34713" spans="19:23">
      <c r="S34713" s="275"/>
      <c r="T34713" s="274"/>
      <c r="W34713" s="276"/>
    </row>
    <row r="34714" spans="19:23">
      <c r="S34714" s="275"/>
      <c r="T34714" s="274"/>
      <c r="W34714" s="276"/>
    </row>
    <row r="34715" spans="19:23">
      <c r="S34715" s="275"/>
      <c r="T34715" s="274"/>
      <c r="W34715" s="276"/>
    </row>
    <row r="34716" spans="19:23">
      <c r="S34716" s="275"/>
      <c r="T34716" s="274"/>
      <c r="W34716" s="276"/>
    </row>
    <row r="34717" spans="19:23">
      <c r="S34717" s="275"/>
      <c r="T34717" s="274"/>
      <c r="W34717" s="276"/>
    </row>
    <row r="34718" spans="19:23">
      <c r="S34718" s="275"/>
      <c r="T34718" s="274"/>
      <c r="W34718" s="276"/>
    </row>
    <row r="34719" spans="19:23">
      <c r="S34719" s="275"/>
      <c r="T34719" s="274"/>
      <c r="W34719" s="276"/>
    </row>
    <row r="34720" spans="19:23">
      <c r="S34720" s="275"/>
      <c r="T34720" s="274"/>
      <c r="W34720" s="276"/>
    </row>
    <row r="34721" spans="19:23">
      <c r="S34721" s="275"/>
      <c r="T34721" s="274"/>
      <c r="W34721" s="276"/>
    </row>
    <row r="34722" spans="19:23">
      <c r="S34722" s="275"/>
      <c r="T34722" s="274"/>
      <c r="W34722" s="276"/>
    </row>
    <row r="34723" spans="19:23">
      <c r="S34723" s="275"/>
      <c r="T34723" s="274"/>
      <c r="W34723" s="276"/>
    </row>
    <row r="34724" spans="19:23">
      <c r="S34724" s="275"/>
      <c r="T34724" s="274"/>
      <c r="W34724" s="276"/>
    </row>
    <row r="34725" spans="19:23">
      <c r="S34725" s="275"/>
      <c r="T34725" s="274"/>
      <c r="W34725" s="276"/>
    </row>
    <row r="34726" spans="19:23">
      <c r="S34726" s="275"/>
      <c r="T34726" s="274"/>
      <c r="W34726" s="276"/>
    </row>
    <row r="34727" spans="19:23">
      <c r="S34727" s="275"/>
      <c r="T34727" s="274"/>
      <c r="W34727" s="276"/>
    </row>
    <row r="34728" spans="19:23">
      <c r="S34728" s="275"/>
      <c r="T34728" s="274"/>
      <c r="W34728" s="276"/>
    </row>
    <row r="34729" spans="19:23">
      <c r="S34729" s="275"/>
      <c r="T34729" s="274"/>
      <c r="W34729" s="276"/>
    </row>
    <row r="34730" spans="19:23">
      <c r="S34730" s="275"/>
      <c r="T34730" s="274"/>
      <c r="W34730" s="276"/>
    </row>
    <row r="34731" spans="19:23">
      <c r="S34731" s="275"/>
      <c r="T34731" s="274"/>
      <c r="W34731" s="276"/>
    </row>
    <row r="34732" spans="19:23">
      <c r="S34732" s="275"/>
      <c r="T34732" s="274"/>
      <c r="W34732" s="276"/>
    </row>
    <row r="34733" spans="19:23">
      <c r="S34733" s="275"/>
      <c r="T34733" s="274"/>
      <c r="W34733" s="276"/>
    </row>
    <row r="34734" spans="19:23">
      <c r="S34734" s="275"/>
      <c r="T34734" s="274"/>
      <c r="W34734" s="276"/>
    </row>
    <row r="34735" spans="19:23">
      <c r="S34735" s="275"/>
      <c r="T34735" s="274"/>
      <c r="W34735" s="276"/>
    </row>
    <row r="34736" spans="19:23">
      <c r="S34736" s="275"/>
      <c r="T34736" s="274"/>
      <c r="W34736" s="276"/>
    </row>
    <row r="34737" spans="19:23">
      <c r="S34737" s="275"/>
      <c r="T34737" s="274"/>
      <c r="W34737" s="276"/>
    </row>
    <row r="34738" spans="19:23">
      <c r="S34738" s="275"/>
      <c r="T34738" s="274"/>
      <c r="W34738" s="276"/>
    </row>
    <row r="34739" spans="19:23">
      <c r="S34739" s="275"/>
      <c r="T34739" s="274"/>
      <c r="W34739" s="276"/>
    </row>
    <row r="34740" spans="19:23">
      <c r="S34740" s="275"/>
      <c r="T34740" s="274"/>
      <c r="W34740" s="276"/>
    </row>
    <row r="34741" spans="19:23">
      <c r="S34741" s="275"/>
      <c r="T34741" s="274"/>
      <c r="W34741" s="276"/>
    </row>
    <row r="34742" spans="19:23">
      <c r="S34742" s="275"/>
      <c r="T34742" s="274"/>
      <c r="W34742" s="276"/>
    </row>
    <row r="34743" spans="19:23">
      <c r="S34743" s="275"/>
      <c r="T34743" s="274"/>
      <c r="W34743" s="276"/>
    </row>
    <row r="34744" spans="19:23">
      <c r="S34744" s="275"/>
      <c r="T34744" s="274"/>
      <c r="W34744" s="276"/>
    </row>
    <row r="34745" spans="19:23">
      <c r="S34745" s="275"/>
      <c r="T34745" s="274"/>
      <c r="W34745" s="276"/>
    </row>
    <row r="34746" spans="19:23">
      <c r="S34746" s="275"/>
      <c r="T34746" s="274"/>
      <c r="W34746" s="276"/>
    </row>
    <row r="34747" spans="19:23">
      <c r="S34747" s="275"/>
      <c r="T34747" s="274"/>
      <c r="W34747" s="276"/>
    </row>
    <row r="34748" spans="19:23">
      <c r="S34748" s="275"/>
      <c r="T34748" s="274"/>
      <c r="W34748" s="276"/>
    </row>
    <row r="34749" spans="19:23">
      <c r="S34749" s="275"/>
      <c r="T34749" s="274"/>
      <c r="W34749" s="276"/>
    </row>
    <row r="34750" spans="19:23">
      <c r="S34750" s="275"/>
      <c r="T34750" s="274"/>
      <c r="W34750" s="276"/>
    </row>
    <row r="34751" spans="19:23">
      <c r="S34751" s="275"/>
      <c r="T34751" s="274"/>
      <c r="W34751" s="276"/>
    </row>
    <row r="34752" spans="19:23">
      <c r="S34752" s="275"/>
      <c r="T34752" s="274"/>
      <c r="W34752" s="276"/>
    </row>
    <row r="34753" spans="19:23">
      <c r="S34753" s="275"/>
      <c r="T34753" s="274"/>
      <c r="W34753" s="276"/>
    </row>
    <row r="34754" spans="19:23">
      <c r="S34754" s="275"/>
      <c r="T34754" s="274"/>
      <c r="W34754" s="276"/>
    </row>
    <row r="34755" spans="19:23">
      <c r="S34755" s="275"/>
      <c r="T34755" s="274"/>
      <c r="W34755" s="276"/>
    </row>
    <row r="34756" spans="19:23">
      <c r="S34756" s="275"/>
      <c r="T34756" s="274"/>
      <c r="W34756" s="276"/>
    </row>
    <row r="34757" spans="19:23">
      <c r="S34757" s="275"/>
      <c r="T34757" s="274"/>
      <c r="W34757" s="276"/>
    </row>
    <row r="34758" spans="19:23">
      <c r="S34758" s="275"/>
      <c r="T34758" s="274"/>
      <c r="W34758" s="276"/>
    </row>
    <row r="34759" spans="19:23">
      <c r="S34759" s="275"/>
      <c r="T34759" s="274"/>
      <c r="W34759" s="276"/>
    </row>
    <row r="34760" spans="19:23">
      <c r="S34760" s="275"/>
      <c r="T34760" s="274"/>
      <c r="W34760" s="276"/>
    </row>
    <row r="34761" spans="19:23">
      <c r="S34761" s="275"/>
      <c r="T34761" s="274"/>
      <c r="W34761" s="276"/>
    </row>
    <row r="34762" spans="19:23">
      <c r="S34762" s="275"/>
      <c r="T34762" s="274"/>
      <c r="W34762" s="276"/>
    </row>
    <row r="34763" spans="19:23">
      <c r="S34763" s="275"/>
      <c r="T34763" s="274"/>
      <c r="W34763" s="276"/>
    </row>
    <row r="34764" spans="19:23">
      <c r="S34764" s="275"/>
      <c r="T34764" s="274"/>
      <c r="W34764" s="276"/>
    </row>
    <row r="34765" spans="19:23">
      <c r="S34765" s="275"/>
      <c r="T34765" s="274"/>
      <c r="W34765" s="276"/>
    </row>
    <row r="34766" spans="19:23">
      <c r="S34766" s="275"/>
      <c r="T34766" s="274"/>
      <c r="W34766" s="276"/>
    </row>
    <row r="34767" spans="19:23">
      <c r="S34767" s="275"/>
      <c r="T34767" s="274"/>
      <c r="W34767" s="276"/>
    </row>
    <row r="34768" spans="19:23">
      <c r="S34768" s="275"/>
      <c r="T34768" s="274"/>
      <c r="W34768" s="276"/>
    </row>
    <row r="34769" spans="19:23">
      <c r="S34769" s="275"/>
      <c r="T34769" s="274"/>
      <c r="W34769" s="276"/>
    </row>
    <row r="34770" spans="19:23">
      <c r="S34770" s="275"/>
      <c r="T34770" s="274"/>
      <c r="W34770" s="276"/>
    </row>
    <row r="34771" spans="19:23">
      <c r="S34771" s="275"/>
      <c r="T34771" s="274"/>
      <c r="W34771" s="276"/>
    </row>
    <row r="34772" spans="19:23">
      <c r="S34772" s="275"/>
      <c r="T34772" s="274"/>
      <c r="W34772" s="276"/>
    </row>
    <row r="34773" spans="19:23">
      <c r="S34773" s="275"/>
      <c r="T34773" s="274"/>
      <c r="W34773" s="276"/>
    </row>
    <row r="34774" spans="19:23">
      <c r="S34774" s="275"/>
      <c r="T34774" s="274"/>
      <c r="W34774" s="276"/>
    </row>
    <row r="34775" spans="19:23">
      <c r="S34775" s="275"/>
      <c r="T34775" s="274"/>
      <c r="W34775" s="276"/>
    </row>
    <row r="34776" spans="19:23">
      <c r="S34776" s="275"/>
      <c r="T34776" s="274"/>
      <c r="W34776" s="276"/>
    </row>
    <row r="34777" spans="19:23">
      <c r="S34777" s="275"/>
      <c r="T34777" s="274"/>
      <c r="W34777" s="276"/>
    </row>
    <row r="34778" spans="19:23">
      <c r="S34778" s="275"/>
      <c r="T34778" s="274"/>
      <c r="W34778" s="276"/>
    </row>
    <row r="34779" spans="19:23">
      <c r="S34779" s="275"/>
      <c r="T34779" s="274"/>
      <c r="W34779" s="276"/>
    </row>
    <row r="34780" spans="19:23">
      <c r="S34780" s="275"/>
      <c r="T34780" s="274"/>
      <c r="W34780" s="276"/>
    </row>
    <row r="34781" spans="19:23">
      <c r="S34781" s="275"/>
      <c r="T34781" s="274"/>
      <c r="W34781" s="276"/>
    </row>
    <row r="34782" spans="19:23">
      <c r="S34782" s="275"/>
      <c r="T34782" s="274"/>
      <c r="W34782" s="276"/>
    </row>
    <row r="34783" spans="19:23">
      <c r="S34783" s="275"/>
      <c r="T34783" s="274"/>
      <c r="W34783" s="276"/>
    </row>
    <row r="34784" spans="19:23">
      <c r="S34784" s="275"/>
      <c r="T34784" s="274"/>
      <c r="W34784" s="276"/>
    </row>
    <row r="34785" spans="19:23">
      <c r="S34785" s="275"/>
      <c r="T34785" s="274"/>
      <c r="W34785" s="276"/>
    </row>
    <row r="34786" spans="19:23">
      <c r="S34786" s="275"/>
      <c r="T34786" s="274"/>
      <c r="W34786" s="276"/>
    </row>
    <row r="34787" spans="19:23">
      <c r="S34787" s="275"/>
      <c r="T34787" s="274"/>
      <c r="W34787" s="276"/>
    </row>
    <row r="34788" spans="19:23">
      <c r="S34788" s="275"/>
      <c r="T34788" s="274"/>
      <c r="W34788" s="276"/>
    </row>
    <row r="34789" spans="19:23">
      <c r="S34789" s="275"/>
      <c r="T34789" s="274"/>
      <c r="W34789" s="276"/>
    </row>
    <row r="34790" spans="19:23">
      <c r="S34790" s="275"/>
      <c r="T34790" s="274"/>
      <c r="W34790" s="276"/>
    </row>
    <row r="34791" spans="19:23">
      <c r="S34791" s="275"/>
      <c r="T34791" s="274"/>
      <c r="W34791" s="276"/>
    </row>
    <row r="34792" spans="19:23">
      <c r="S34792" s="275"/>
      <c r="T34792" s="274"/>
      <c r="W34792" s="276"/>
    </row>
    <row r="34793" spans="19:23">
      <c r="S34793" s="275"/>
      <c r="T34793" s="274"/>
      <c r="W34793" s="276"/>
    </row>
    <row r="34794" spans="19:23">
      <c r="S34794" s="275"/>
      <c r="T34794" s="274"/>
      <c r="W34794" s="276"/>
    </row>
    <row r="34795" spans="19:23">
      <c r="S34795" s="275"/>
      <c r="T34795" s="274"/>
      <c r="W34795" s="276"/>
    </row>
    <row r="34796" spans="19:23">
      <c r="S34796" s="275"/>
      <c r="T34796" s="274"/>
      <c r="W34796" s="276"/>
    </row>
    <row r="34797" spans="19:23">
      <c r="S34797" s="275"/>
      <c r="T34797" s="274"/>
      <c r="W34797" s="276"/>
    </row>
    <row r="34798" spans="19:23">
      <c r="S34798" s="275"/>
      <c r="T34798" s="274"/>
      <c r="W34798" s="276"/>
    </row>
    <row r="34799" spans="19:23">
      <c r="S34799" s="275"/>
      <c r="T34799" s="274"/>
      <c r="W34799" s="276"/>
    </row>
    <row r="34800" spans="19:23">
      <c r="S34800" s="275"/>
      <c r="T34800" s="274"/>
      <c r="W34800" s="276"/>
    </row>
    <row r="34801" spans="19:23">
      <c r="S34801" s="275"/>
      <c r="T34801" s="274"/>
      <c r="W34801" s="276"/>
    </row>
    <row r="34802" spans="19:23">
      <c r="S34802" s="275"/>
      <c r="T34802" s="274"/>
      <c r="W34802" s="276"/>
    </row>
    <row r="34803" spans="19:23">
      <c r="S34803" s="275"/>
      <c r="T34803" s="274"/>
      <c r="W34803" s="276"/>
    </row>
    <row r="34804" spans="19:23">
      <c r="S34804" s="275"/>
      <c r="T34804" s="274"/>
      <c r="W34804" s="276"/>
    </row>
    <row r="34805" spans="19:23">
      <c r="S34805" s="275"/>
      <c r="T34805" s="274"/>
      <c r="W34805" s="276"/>
    </row>
    <row r="34806" spans="19:23">
      <c r="S34806" s="275"/>
      <c r="T34806" s="274"/>
      <c r="W34806" s="276"/>
    </row>
    <row r="34807" spans="19:23">
      <c r="S34807" s="275"/>
      <c r="T34807" s="274"/>
      <c r="W34807" s="276"/>
    </row>
    <row r="34808" spans="19:23">
      <c r="S34808" s="275"/>
      <c r="T34808" s="274"/>
      <c r="W34808" s="276"/>
    </row>
    <row r="34809" spans="19:23">
      <c r="S34809" s="275"/>
      <c r="T34809" s="274"/>
      <c r="W34809" s="276"/>
    </row>
    <row r="34810" spans="19:23">
      <c r="S34810" s="275"/>
      <c r="T34810" s="274"/>
      <c r="W34810" s="276"/>
    </row>
    <row r="34811" spans="19:23">
      <c r="S34811" s="275"/>
      <c r="T34811" s="274"/>
      <c r="W34811" s="276"/>
    </row>
    <row r="34812" spans="19:23">
      <c r="S34812" s="275"/>
      <c r="T34812" s="274"/>
      <c r="W34812" s="276"/>
    </row>
    <row r="34813" spans="19:23">
      <c r="S34813" s="275"/>
      <c r="T34813" s="274"/>
      <c r="W34813" s="276"/>
    </row>
    <row r="34814" spans="19:23">
      <c r="S34814" s="275"/>
      <c r="T34814" s="274"/>
      <c r="W34814" s="276"/>
    </row>
    <row r="34815" spans="19:23">
      <c r="S34815" s="275"/>
      <c r="T34815" s="274"/>
      <c r="W34815" s="276"/>
    </row>
    <row r="34816" spans="19:23">
      <c r="S34816" s="275"/>
      <c r="T34816" s="274"/>
      <c r="W34816" s="276"/>
    </row>
    <row r="34817" spans="19:23">
      <c r="S34817" s="275"/>
      <c r="T34817" s="274"/>
      <c r="W34817" s="276"/>
    </row>
    <row r="34818" spans="19:23">
      <c r="S34818" s="275"/>
      <c r="T34818" s="274"/>
      <c r="W34818" s="276"/>
    </row>
    <row r="34819" spans="19:23">
      <c r="S34819" s="275"/>
      <c r="T34819" s="274"/>
      <c r="W34819" s="276"/>
    </row>
    <row r="34820" spans="19:23">
      <c r="S34820" s="275"/>
      <c r="T34820" s="274"/>
      <c r="W34820" s="276"/>
    </row>
    <row r="34821" spans="19:23">
      <c r="S34821" s="275"/>
      <c r="T34821" s="274"/>
      <c r="W34821" s="276"/>
    </row>
    <row r="34822" spans="19:23">
      <c r="S34822" s="275"/>
      <c r="T34822" s="274"/>
      <c r="W34822" s="276"/>
    </row>
    <row r="34823" spans="19:23">
      <c r="S34823" s="275"/>
      <c r="T34823" s="274"/>
      <c r="W34823" s="276"/>
    </row>
    <row r="34824" spans="19:23">
      <c r="S34824" s="275"/>
      <c r="T34824" s="274"/>
      <c r="W34824" s="276"/>
    </row>
    <row r="34825" spans="19:23">
      <c r="S34825" s="275"/>
      <c r="T34825" s="274"/>
      <c r="W34825" s="276"/>
    </row>
    <row r="34826" spans="19:23">
      <c r="S34826" s="275"/>
      <c r="T34826" s="274"/>
      <c r="W34826" s="276"/>
    </row>
    <row r="34827" spans="19:23">
      <c r="S34827" s="275"/>
      <c r="T34827" s="274"/>
      <c r="W34827" s="276"/>
    </row>
    <row r="34828" spans="19:23">
      <c r="S34828" s="275"/>
      <c r="T34828" s="274"/>
      <c r="W34828" s="276"/>
    </row>
    <row r="34829" spans="19:23">
      <c r="S34829" s="275"/>
      <c r="T34829" s="274"/>
      <c r="W34829" s="276"/>
    </row>
    <row r="34830" spans="19:23">
      <c r="S34830" s="275"/>
      <c r="T34830" s="274"/>
      <c r="W34830" s="276"/>
    </row>
    <row r="34831" spans="19:23">
      <c r="S34831" s="275"/>
      <c r="T34831" s="274"/>
      <c r="W34831" s="276"/>
    </row>
    <row r="34832" spans="19:23">
      <c r="S34832" s="275"/>
      <c r="T34832" s="274"/>
      <c r="W34832" s="276"/>
    </row>
    <row r="34833" spans="19:23">
      <c r="S34833" s="275"/>
      <c r="T34833" s="274"/>
      <c r="W34833" s="276"/>
    </row>
    <row r="34834" spans="19:23">
      <c r="S34834" s="275"/>
      <c r="T34834" s="274"/>
      <c r="W34834" s="276"/>
    </row>
    <row r="34835" spans="19:23">
      <c r="S34835" s="275"/>
      <c r="T34835" s="274"/>
      <c r="W34835" s="276"/>
    </row>
    <row r="34836" spans="19:23">
      <c r="S34836" s="275"/>
      <c r="T34836" s="274"/>
      <c r="W34836" s="276"/>
    </row>
    <row r="34837" spans="19:23">
      <c r="S34837" s="275"/>
      <c r="T34837" s="274"/>
      <c r="W34837" s="276"/>
    </row>
    <row r="34838" spans="19:23">
      <c r="S34838" s="275"/>
      <c r="T34838" s="274"/>
      <c r="W34838" s="276"/>
    </row>
    <row r="34839" spans="19:23">
      <c r="S34839" s="275"/>
      <c r="T34839" s="274"/>
      <c r="W34839" s="276"/>
    </row>
    <row r="34840" spans="19:23">
      <c r="S34840" s="275"/>
      <c r="T34840" s="274"/>
      <c r="W34840" s="276"/>
    </row>
    <row r="34841" spans="19:23">
      <c r="S34841" s="275"/>
      <c r="T34841" s="274"/>
      <c r="W34841" s="276"/>
    </row>
    <row r="34842" spans="19:23">
      <c r="S34842" s="275"/>
      <c r="T34842" s="274"/>
      <c r="W34842" s="276"/>
    </row>
    <row r="34843" spans="19:23">
      <c r="S34843" s="275"/>
      <c r="T34843" s="274"/>
      <c r="W34843" s="276"/>
    </row>
    <row r="34844" spans="19:23">
      <c r="S34844" s="275"/>
      <c r="T34844" s="274"/>
      <c r="W34844" s="276"/>
    </row>
    <row r="34845" spans="19:23">
      <c r="S34845" s="275"/>
      <c r="T34845" s="274"/>
      <c r="W34845" s="276"/>
    </row>
    <row r="34846" spans="19:23">
      <c r="S34846" s="275"/>
      <c r="T34846" s="274"/>
      <c r="W34846" s="276"/>
    </row>
    <row r="34847" spans="19:23">
      <c r="S34847" s="275"/>
      <c r="T34847" s="274"/>
      <c r="W34847" s="276"/>
    </row>
    <row r="34848" spans="19:23">
      <c r="S34848" s="275"/>
      <c r="T34848" s="274"/>
      <c r="W34848" s="276"/>
    </row>
    <row r="34849" spans="19:23">
      <c r="S34849" s="275"/>
      <c r="T34849" s="274"/>
      <c r="W34849" s="276"/>
    </row>
    <row r="34850" spans="19:23">
      <c r="S34850" s="275"/>
      <c r="T34850" s="274"/>
      <c r="W34850" s="276"/>
    </row>
    <row r="34851" spans="19:23">
      <c r="S34851" s="275"/>
      <c r="T34851" s="274"/>
      <c r="W34851" s="276"/>
    </row>
    <row r="34852" spans="19:23">
      <c r="S34852" s="275"/>
      <c r="T34852" s="274"/>
      <c r="W34852" s="276"/>
    </row>
    <row r="34853" spans="19:23">
      <c r="S34853" s="275"/>
      <c r="T34853" s="274"/>
      <c r="W34853" s="276"/>
    </row>
    <row r="34854" spans="19:23">
      <c r="S34854" s="275"/>
      <c r="T34854" s="274"/>
      <c r="W34854" s="276"/>
    </row>
    <row r="34855" spans="19:23">
      <c r="S34855" s="275"/>
      <c r="T34855" s="274"/>
      <c r="W34855" s="276"/>
    </row>
    <row r="34856" spans="19:23">
      <c r="S34856" s="275"/>
      <c r="T34856" s="274"/>
      <c r="W34856" s="276"/>
    </row>
    <row r="34857" spans="19:23">
      <c r="S34857" s="275"/>
      <c r="T34857" s="274"/>
      <c r="W34857" s="276"/>
    </row>
    <row r="34858" spans="19:23">
      <c r="S34858" s="275"/>
      <c r="T34858" s="274"/>
      <c r="W34858" s="276"/>
    </row>
    <row r="34859" spans="19:23">
      <c r="S34859" s="275"/>
      <c r="T34859" s="274"/>
      <c r="W34859" s="276"/>
    </row>
    <row r="34860" spans="19:23">
      <c r="S34860" s="275"/>
      <c r="T34860" s="274"/>
      <c r="W34860" s="276"/>
    </row>
    <row r="34861" spans="19:23">
      <c r="S34861" s="275"/>
      <c r="T34861" s="274"/>
      <c r="W34861" s="276"/>
    </row>
    <row r="34862" spans="19:23">
      <c r="S34862" s="275"/>
      <c r="T34862" s="274"/>
      <c r="W34862" s="276"/>
    </row>
    <row r="34863" spans="19:23">
      <c r="S34863" s="275"/>
      <c r="T34863" s="274"/>
      <c r="W34863" s="276"/>
    </row>
    <row r="34864" spans="19:23">
      <c r="S34864" s="275"/>
      <c r="T34864" s="274"/>
      <c r="W34864" s="276"/>
    </row>
    <row r="34865" spans="19:23">
      <c r="S34865" s="275"/>
      <c r="T34865" s="274"/>
      <c r="W34865" s="276"/>
    </row>
    <row r="34866" spans="19:23">
      <c r="S34866" s="275"/>
      <c r="T34866" s="274"/>
      <c r="W34866" s="276"/>
    </row>
    <row r="34867" spans="19:23">
      <c r="S34867" s="275"/>
      <c r="T34867" s="274"/>
      <c r="W34867" s="276"/>
    </row>
    <row r="34868" spans="19:23">
      <c r="S34868" s="275"/>
      <c r="T34868" s="274"/>
      <c r="W34868" s="276"/>
    </row>
    <row r="34869" spans="19:23">
      <c r="S34869" s="275"/>
      <c r="T34869" s="274"/>
      <c r="W34869" s="276"/>
    </row>
    <row r="34870" spans="19:23">
      <c r="S34870" s="275"/>
      <c r="T34870" s="274"/>
      <c r="W34870" s="276"/>
    </row>
    <row r="34871" spans="19:23">
      <c r="S34871" s="275"/>
      <c r="T34871" s="274"/>
      <c r="W34871" s="276"/>
    </row>
    <row r="34872" spans="19:23">
      <c r="S34872" s="275"/>
      <c r="T34872" s="274"/>
      <c r="W34872" s="276"/>
    </row>
    <row r="34873" spans="19:23">
      <c r="S34873" s="275"/>
      <c r="T34873" s="274"/>
      <c r="W34873" s="276"/>
    </row>
    <row r="34874" spans="19:23">
      <c r="S34874" s="275"/>
      <c r="T34874" s="274"/>
      <c r="W34874" s="276"/>
    </row>
    <row r="34875" spans="19:23">
      <c r="S34875" s="275"/>
      <c r="T34875" s="274"/>
      <c r="W34875" s="276"/>
    </row>
    <row r="34876" spans="19:23">
      <c r="S34876" s="275"/>
      <c r="T34876" s="274"/>
      <c r="W34876" s="276"/>
    </row>
    <row r="34877" spans="19:23">
      <c r="S34877" s="275"/>
      <c r="T34877" s="274"/>
      <c r="W34877" s="276"/>
    </row>
    <row r="34878" spans="19:23">
      <c r="S34878" s="275"/>
      <c r="T34878" s="274"/>
      <c r="W34878" s="276"/>
    </row>
    <row r="34879" spans="19:23">
      <c r="S34879" s="275"/>
      <c r="T34879" s="274"/>
      <c r="W34879" s="276"/>
    </row>
    <row r="34880" spans="19:23">
      <c r="S34880" s="275"/>
      <c r="T34880" s="274"/>
      <c r="W34880" s="276"/>
    </row>
    <row r="34881" spans="19:23">
      <c r="S34881" s="275"/>
      <c r="T34881" s="274"/>
      <c r="W34881" s="276"/>
    </row>
    <row r="34882" spans="19:23">
      <c r="S34882" s="275"/>
      <c r="T34882" s="274"/>
      <c r="W34882" s="276"/>
    </row>
    <row r="34883" spans="19:23">
      <c r="S34883" s="275"/>
      <c r="T34883" s="274"/>
      <c r="W34883" s="276"/>
    </row>
    <row r="34884" spans="19:23">
      <c r="S34884" s="275"/>
      <c r="T34884" s="274"/>
      <c r="W34884" s="276"/>
    </row>
    <row r="34885" spans="19:23">
      <c r="S34885" s="275"/>
      <c r="T34885" s="274"/>
      <c r="W34885" s="276"/>
    </row>
    <row r="34886" spans="19:23">
      <c r="S34886" s="275"/>
      <c r="T34886" s="274"/>
      <c r="W34886" s="276"/>
    </row>
    <row r="34887" spans="19:23">
      <c r="S34887" s="275"/>
      <c r="T34887" s="274"/>
      <c r="W34887" s="276"/>
    </row>
    <row r="34888" spans="19:23">
      <c r="S34888" s="275"/>
      <c r="T34888" s="274"/>
      <c r="W34888" s="276"/>
    </row>
    <row r="34889" spans="19:23">
      <c r="S34889" s="275"/>
      <c r="T34889" s="274"/>
      <c r="W34889" s="276"/>
    </row>
    <row r="34890" spans="19:23">
      <c r="S34890" s="275"/>
      <c r="T34890" s="274"/>
      <c r="W34890" s="276"/>
    </row>
    <row r="34891" spans="19:23">
      <c r="S34891" s="275"/>
      <c r="T34891" s="274"/>
      <c r="W34891" s="276"/>
    </row>
    <row r="34892" spans="19:23">
      <c r="S34892" s="275"/>
      <c r="T34892" s="274"/>
      <c r="W34892" s="276"/>
    </row>
    <row r="34893" spans="19:23">
      <c r="S34893" s="275"/>
      <c r="T34893" s="274"/>
      <c r="W34893" s="276"/>
    </row>
    <row r="34894" spans="19:23">
      <c r="S34894" s="275"/>
      <c r="T34894" s="274"/>
      <c r="W34894" s="276"/>
    </row>
    <row r="34895" spans="19:23">
      <c r="S34895" s="275"/>
      <c r="T34895" s="274"/>
      <c r="W34895" s="276"/>
    </row>
    <row r="34896" spans="19:23">
      <c r="S34896" s="275"/>
      <c r="T34896" s="274"/>
      <c r="W34896" s="276"/>
    </row>
    <row r="34897" spans="19:23">
      <c r="S34897" s="275"/>
      <c r="T34897" s="274"/>
      <c r="W34897" s="276"/>
    </row>
    <row r="34898" spans="19:23">
      <c r="S34898" s="275"/>
      <c r="T34898" s="274"/>
      <c r="W34898" s="276"/>
    </row>
    <row r="34899" spans="19:23">
      <c r="S34899" s="275"/>
      <c r="T34899" s="274"/>
      <c r="W34899" s="276"/>
    </row>
    <row r="34900" spans="19:23">
      <c r="S34900" s="275"/>
      <c r="T34900" s="274"/>
      <c r="W34900" s="276"/>
    </row>
    <row r="34901" spans="19:23">
      <c r="S34901" s="275"/>
      <c r="T34901" s="274"/>
      <c r="W34901" s="276"/>
    </row>
    <row r="34902" spans="19:23">
      <c r="S34902" s="275"/>
      <c r="T34902" s="274"/>
      <c r="W34902" s="276"/>
    </row>
    <row r="34903" spans="19:23">
      <c r="S34903" s="275"/>
      <c r="T34903" s="274"/>
      <c r="W34903" s="276"/>
    </row>
    <row r="34904" spans="19:23">
      <c r="S34904" s="275"/>
      <c r="T34904" s="274"/>
      <c r="W34904" s="276"/>
    </row>
    <row r="34905" spans="19:23">
      <c r="S34905" s="275"/>
      <c r="T34905" s="274"/>
      <c r="W34905" s="276"/>
    </row>
    <row r="34906" spans="19:23">
      <c r="S34906" s="275"/>
      <c r="T34906" s="274"/>
      <c r="W34906" s="276"/>
    </row>
    <row r="34907" spans="19:23">
      <c r="S34907" s="275"/>
      <c r="T34907" s="274"/>
      <c r="W34907" s="276"/>
    </row>
    <row r="34908" spans="19:23">
      <c r="S34908" s="275"/>
      <c r="T34908" s="274"/>
      <c r="W34908" s="276"/>
    </row>
    <row r="34909" spans="19:23">
      <c r="S34909" s="275"/>
      <c r="T34909" s="274"/>
      <c r="W34909" s="276"/>
    </row>
    <row r="34910" spans="19:23">
      <c r="S34910" s="275"/>
      <c r="T34910" s="274"/>
      <c r="W34910" s="276"/>
    </row>
    <row r="34911" spans="19:23">
      <c r="S34911" s="275"/>
      <c r="T34911" s="274"/>
      <c r="W34911" s="276"/>
    </row>
    <row r="34912" spans="19:23">
      <c r="S34912" s="275"/>
      <c r="T34912" s="274"/>
      <c r="W34912" s="276"/>
    </row>
    <row r="34913" spans="19:23">
      <c r="S34913" s="275"/>
      <c r="T34913" s="274"/>
      <c r="W34913" s="276"/>
    </row>
    <row r="34914" spans="19:23">
      <c r="S34914" s="275"/>
      <c r="T34914" s="274"/>
      <c r="W34914" s="276"/>
    </row>
    <row r="34915" spans="19:23">
      <c r="S34915" s="275"/>
      <c r="T34915" s="274"/>
      <c r="W34915" s="276"/>
    </row>
    <row r="34916" spans="19:23">
      <c r="S34916" s="275"/>
      <c r="T34916" s="274"/>
      <c r="W34916" s="276"/>
    </row>
    <row r="34917" spans="19:23">
      <c r="S34917" s="275"/>
      <c r="T34917" s="274"/>
      <c r="W34917" s="276"/>
    </row>
    <row r="34918" spans="19:23">
      <c r="S34918" s="275"/>
      <c r="T34918" s="274"/>
      <c r="W34918" s="276"/>
    </row>
    <row r="34919" spans="19:23">
      <c r="S34919" s="275"/>
      <c r="T34919" s="274"/>
      <c r="W34919" s="276"/>
    </row>
    <row r="34920" spans="19:23">
      <c r="S34920" s="275"/>
      <c r="T34920" s="274"/>
      <c r="W34920" s="276"/>
    </row>
    <row r="34921" spans="19:23">
      <c r="S34921" s="275"/>
      <c r="T34921" s="274"/>
      <c r="W34921" s="276"/>
    </row>
    <row r="34922" spans="19:23">
      <c r="S34922" s="275"/>
      <c r="T34922" s="274"/>
      <c r="W34922" s="276"/>
    </row>
    <row r="34923" spans="19:23">
      <c r="S34923" s="275"/>
      <c r="T34923" s="274"/>
      <c r="W34923" s="276"/>
    </row>
    <row r="34924" spans="19:23">
      <c r="S34924" s="275"/>
      <c r="T34924" s="274"/>
      <c r="W34924" s="276"/>
    </row>
    <row r="34925" spans="19:23">
      <c r="S34925" s="275"/>
      <c r="T34925" s="274"/>
      <c r="W34925" s="276"/>
    </row>
    <row r="34926" spans="19:23">
      <c r="S34926" s="275"/>
      <c r="T34926" s="274"/>
      <c r="W34926" s="276"/>
    </row>
    <row r="34927" spans="19:23">
      <c r="S34927" s="275"/>
      <c r="T34927" s="274"/>
      <c r="W34927" s="276"/>
    </row>
    <row r="34928" spans="19:23">
      <c r="S34928" s="275"/>
      <c r="T34928" s="274"/>
      <c r="W34928" s="276"/>
    </row>
    <row r="34929" spans="19:23">
      <c r="S34929" s="275"/>
      <c r="T34929" s="274"/>
      <c r="W34929" s="276"/>
    </row>
    <row r="34930" spans="19:23">
      <c r="S34930" s="275"/>
      <c r="T34930" s="274"/>
      <c r="W34930" s="276"/>
    </row>
    <row r="34931" spans="19:23">
      <c r="S34931" s="275"/>
      <c r="T34931" s="274"/>
      <c r="W34931" s="276"/>
    </row>
    <row r="34932" spans="19:23">
      <c r="S34932" s="275"/>
      <c r="T34932" s="274"/>
      <c r="W34932" s="276"/>
    </row>
    <row r="34933" spans="19:23">
      <c r="S34933" s="275"/>
      <c r="T34933" s="274"/>
      <c r="W34933" s="276"/>
    </row>
    <row r="34934" spans="19:23">
      <c r="S34934" s="275"/>
      <c r="T34934" s="274"/>
      <c r="W34934" s="276"/>
    </row>
    <row r="34935" spans="19:23">
      <c r="S34935" s="275"/>
      <c r="T34935" s="274"/>
      <c r="W34935" s="276"/>
    </row>
    <row r="34936" spans="19:23">
      <c r="S34936" s="275"/>
      <c r="T34936" s="274"/>
      <c r="W34936" s="276"/>
    </row>
    <row r="34937" spans="19:23">
      <c r="S34937" s="275"/>
      <c r="T34937" s="274"/>
      <c r="W34937" s="276"/>
    </row>
    <row r="34938" spans="19:23">
      <c r="S34938" s="275"/>
      <c r="T34938" s="274"/>
      <c r="W34938" s="276"/>
    </row>
    <row r="34939" spans="19:23">
      <c r="S34939" s="275"/>
      <c r="T34939" s="274"/>
      <c r="W34939" s="276"/>
    </row>
    <row r="34940" spans="19:23">
      <c r="S34940" s="275"/>
      <c r="T34940" s="274"/>
      <c r="W34940" s="276"/>
    </row>
    <row r="34941" spans="19:23">
      <c r="S34941" s="275"/>
      <c r="T34941" s="274"/>
      <c r="W34941" s="276"/>
    </row>
    <row r="34942" spans="19:23">
      <c r="S34942" s="275"/>
      <c r="T34942" s="274"/>
      <c r="W34942" s="276"/>
    </row>
    <row r="34943" spans="19:23">
      <c r="S34943" s="275"/>
      <c r="T34943" s="274"/>
      <c r="W34943" s="276"/>
    </row>
    <row r="34944" spans="19:23">
      <c r="S34944" s="275"/>
      <c r="T34944" s="274"/>
      <c r="W34944" s="276"/>
    </row>
    <row r="34945" spans="19:23">
      <c r="S34945" s="275"/>
      <c r="T34945" s="274"/>
      <c r="W34945" s="276"/>
    </row>
    <row r="34946" spans="19:23">
      <c r="S34946" s="275"/>
      <c r="T34946" s="274"/>
      <c r="W34946" s="276"/>
    </row>
    <row r="34947" spans="19:23">
      <c r="S34947" s="275"/>
      <c r="T34947" s="274"/>
      <c r="W34947" s="276"/>
    </row>
    <row r="34948" spans="19:23">
      <c r="S34948" s="275"/>
      <c r="T34948" s="274"/>
      <c r="W34948" s="276"/>
    </row>
    <row r="34949" spans="19:23">
      <c r="S34949" s="275"/>
      <c r="T34949" s="274"/>
      <c r="W34949" s="276"/>
    </row>
    <row r="34950" spans="19:23">
      <c r="S34950" s="275"/>
      <c r="T34950" s="274"/>
      <c r="W34950" s="276"/>
    </row>
    <row r="34951" spans="19:23">
      <c r="S34951" s="275"/>
      <c r="T34951" s="274"/>
      <c r="W34951" s="276"/>
    </row>
    <row r="34952" spans="19:23">
      <c r="S34952" s="275"/>
      <c r="T34952" s="274"/>
      <c r="W34952" s="276"/>
    </row>
    <row r="34953" spans="19:23">
      <c r="S34953" s="275"/>
      <c r="T34953" s="274"/>
      <c r="W34953" s="276"/>
    </row>
    <row r="34954" spans="19:23">
      <c r="S34954" s="275"/>
      <c r="T34954" s="274"/>
      <c r="W34954" s="276"/>
    </row>
    <row r="34955" spans="19:23">
      <c r="S34955" s="275"/>
      <c r="T34955" s="274"/>
      <c r="W34955" s="276"/>
    </row>
    <row r="34956" spans="19:23">
      <c r="S34956" s="275"/>
      <c r="T34956" s="274"/>
      <c r="W34956" s="276"/>
    </row>
    <row r="34957" spans="19:23">
      <c r="S34957" s="275"/>
      <c r="T34957" s="274"/>
      <c r="W34957" s="276"/>
    </row>
    <row r="34958" spans="19:23">
      <c r="S34958" s="275"/>
      <c r="T34958" s="274"/>
      <c r="W34958" s="276"/>
    </row>
    <row r="34959" spans="19:23">
      <c r="S34959" s="275"/>
      <c r="T34959" s="274"/>
      <c r="W34959" s="276"/>
    </row>
    <row r="34960" spans="19:23">
      <c r="S34960" s="275"/>
      <c r="T34960" s="274"/>
      <c r="W34960" s="276"/>
    </row>
    <row r="34961" spans="19:23">
      <c r="S34961" s="275"/>
      <c r="T34961" s="274"/>
      <c r="W34961" s="276"/>
    </row>
    <row r="34962" spans="19:23">
      <c r="S34962" s="275"/>
      <c r="T34962" s="274"/>
      <c r="W34962" s="276"/>
    </row>
    <row r="34963" spans="19:23">
      <c r="S34963" s="275"/>
      <c r="T34963" s="274"/>
      <c r="W34963" s="276"/>
    </row>
    <row r="34964" spans="19:23">
      <c r="S34964" s="275"/>
      <c r="T34964" s="274"/>
      <c r="W34964" s="276"/>
    </row>
    <row r="34965" spans="19:23">
      <c r="S34965" s="275"/>
      <c r="T34965" s="274"/>
      <c r="W34965" s="276"/>
    </row>
    <row r="34966" spans="19:23">
      <c r="S34966" s="275"/>
      <c r="T34966" s="274"/>
      <c r="W34966" s="276"/>
    </row>
    <row r="34967" spans="19:23">
      <c r="S34967" s="275"/>
      <c r="T34967" s="274"/>
      <c r="W34967" s="276"/>
    </row>
    <row r="34968" spans="19:23">
      <c r="S34968" s="275"/>
      <c r="T34968" s="274"/>
      <c r="W34968" s="276"/>
    </row>
    <row r="34969" spans="19:23">
      <c r="S34969" s="275"/>
      <c r="T34969" s="274"/>
      <c r="W34969" s="276"/>
    </row>
    <row r="34970" spans="19:23">
      <c r="S34970" s="275"/>
      <c r="T34970" s="274"/>
      <c r="W34970" s="276"/>
    </row>
    <row r="34971" spans="19:23">
      <c r="S34971" s="275"/>
      <c r="T34971" s="274"/>
      <c r="W34971" s="276"/>
    </row>
    <row r="34972" spans="19:23">
      <c r="S34972" s="275"/>
      <c r="T34972" s="274"/>
      <c r="W34972" s="276"/>
    </row>
    <row r="34973" spans="19:23">
      <c r="S34973" s="275"/>
      <c r="T34973" s="274"/>
      <c r="W34973" s="276"/>
    </row>
    <row r="34974" spans="19:23">
      <c r="S34974" s="275"/>
      <c r="T34974" s="274"/>
      <c r="W34974" s="276"/>
    </row>
    <row r="34975" spans="19:23">
      <c r="S34975" s="275"/>
      <c r="T34975" s="274"/>
      <c r="W34975" s="276"/>
    </row>
    <row r="34976" spans="19:23">
      <c r="S34976" s="275"/>
      <c r="T34976" s="274"/>
      <c r="W34976" s="276"/>
    </row>
    <row r="34977" spans="19:23">
      <c r="S34977" s="275"/>
      <c r="T34977" s="274"/>
      <c r="W34977" s="276"/>
    </row>
    <row r="34978" spans="19:23">
      <c r="S34978" s="275"/>
      <c r="T34978" s="274"/>
      <c r="W34978" s="276"/>
    </row>
    <row r="34979" spans="19:23">
      <c r="S34979" s="275"/>
      <c r="T34979" s="274"/>
      <c r="W34979" s="276"/>
    </row>
    <row r="34980" spans="19:23">
      <c r="S34980" s="275"/>
      <c r="T34980" s="274"/>
      <c r="W34980" s="276"/>
    </row>
    <row r="34981" spans="19:23">
      <c r="S34981" s="275"/>
      <c r="T34981" s="274"/>
      <c r="W34981" s="276"/>
    </row>
    <row r="34982" spans="19:23">
      <c r="S34982" s="275"/>
      <c r="T34982" s="274"/>
      <c r="W34982" s="276"/>
    </row>
    <row r="34983" spans="19:23">
      <c r="S34983" s="275"/>
      <c r="T34983" s="274"/>
      <c r="W34983" s="276"/>
    </row>
    <row r="34984" spans="19:23">
      <c r="S34984" s="275"/>
      <c r="T34984" s="274"/>
      <c r="W34984" s="276"/>
    </row>
    <row r="34985" spans="19:23">
      <c r="S34985" s="275"/>
      <c r="T34985" s="274"/>
      <c r="W34985" s="276"/>
    </row>
    <row r="34986" spans="19:23">
      <c r="S34986" s="275"/>
      <c r="T34986" s="274"/>
      <c r="W34986" s="276"/>
    </row>
    <row r="34987" spans="19:23">
      <c r="S34987" s="275"/>
      <c r="T34987" s="274"/>
      <c r="W34987" s="276"/>
    </row>
    <row r="34988" spans="19:23">
      <c r="S34988" s="275"/>
      <c r="T34988" s="274"/>
      <c r="W34988" s="276"/>
    </row>
    <row r="34989" spans="19:23">
      <c r="S34989" s="275"/>
      <c r="T34989" s="274"/>
      <c r="W34989" s="276"/>
    </row>
    <row r="34990" spans="19:23">
      <c r="S34990" s="275"/>
      <c r="T34990" s="274"/>
      <c r="W34990" s="276"/>
    </row>
    <row r="34991" spans="19:23">
      <c r="S34991" s="275"/>
      <c r="T34991" s="274"/>
      <c r="W34991" s="276"/>
    </row>
    <row r="34992" spans="19:23">
      <c r="S34992" s="275"/>
      <c r="T34992" s="274"/>
      <c r="W34992" s="276"/>
    </row>
    <row r="34993" spans="19:23">
      <c r="S34993" s="275"/>
      <c r="T34993" s="274"/>
      <c r="W34993" s="276"/>
    </row>
    <row r="34994" spans="19:23">
      <c r="S34994" s="275"/>
      <c r="T34994" s="274"/>
      <c r="W34994" s="276"/>
    </row>
    <row r="34995" spans="19:23">
      <c r="S34995" s="275"/>
      <c r="T34995" s="274"/>
      <c r="W34995" s="276"/>
    </row>
    <row r="34996" spans="19:23">
      <c r="S34996" s="275"/>
      <c r="T34996" s="274"/>
      <c r="W34996" s="276"/>
    </row>
    <row r="34997" spans="19:23">
      <c r="S34997" s="275"/>
      <c r="T34997" s="274"/>
      <c r="W34997" s="276"/>
    </row>
    <row r="34998" spans="19:23">
      <c r="S34998" s="275"/>
      <c r="T34998" s="274"/>
      <c r="W34998" s="276"/>
    </row>
    <row r="34999" spans="19:23">
      <c r="S34999" s="275"/>
      <c r="T34999" s="274"/>
      <c r="W34999" s="276"/>
    </row>
    <row r="35000" spans="19:23">
      <c r="S35000" s="275"/>
      <c r="T35000" s="274"/>
      <c r="W35000" s="276"/>
    </row>
    <row r="35001" spans="19:23">
      <c r="S35001" s="275"/>
      <c r="T35001" s="274"/>
      <c r="W35001" s="276"/>
    </row>
    <row r="35002" spans="19:23">
      <c r="S35002" s="275"/>
      <c r="T35002" s="274"/>
      <c r="W35002" s="276"/>
    </row>
    <row r="35003" spans="19:23">
      <c r="S35003" s="275"/>
      <c r="T35003" s="274"/>
      <c r="W35003" s="276"/>
    </row>
    <row r="35004" spans="19:23">
      <c r="S35004" s="275"/>
      <c r="T35004" s="274"/>
      <c r="W35004" s="276"/>
    </row>
    <row r="35005" spans="19:23">
      <c r="S35005" s="275"/>
      <c r="T35005" s="274"/>
      <c r="W35005" s="276"/>
    </row>
    <row r="35006" spans="19:23">
      <c r="S35006" s="275"/>
      <c r="T35006" s="274"/>
      <c r="W35006" s="276"/>
    </row>
    <row r="35007" spans="19:23">
      <c r="S35007" s="275"/>
      <c r="T35007" s="274"/>
      <c r="W35007" s="276"/>
    </row>
    <row r="35008" spans="19:23">
      <c r="S35008" s="275"/>
      <c r="T35008" s="274"/>
      <c r="W35008" s="276"/>
    </row>
    <row r="35009" spans="19:23">
      <c r="S35009" s="275"/>
      <c r="T35009" s="274"/>
      <c r="W35009" s="276"/>
    </row>
    <row r="35010" spans="19:23">
      <c r="S35010" s="275"/>
      <c r="T35010" s="274"/>
      <c r="W35010" s="276"/>
    </row>
    <row r="35011" spans="19:23">
      <c r="S35011" s="275"/>
      <c r="T35011" s="274"/>
      <c r="W35011" s="276"/>
    </row>
    <row r="35012" spans="19:23">
      <c r="S35012" s="275"/>
      <c r="T35012" s="274"/>
      <c r="W35012" s="276"/>
    </row>
    <row r="35013" spans="19:23">
      <c r="S35013" s="275"/>
      <c r="T35013" s="274"/>
      <c r="W35013" s="276"/>
    </row>
    <row r="35014" spans="19:23">
      <c r="S35014" s="275"/>
      <c r="T35014" s="274"/>
      <c r="W35014" s="276"/>
    </row>
    <row r="35015" spans="19:23">
      <c r="S35015" s="275"/>
      <c r="T35015" s="274"/>
      <c r="W35015" s="276"/>
    </row>
    <row r="35016" spans="19:23">
      <c r="S35016" s="275"/>
      <c r="T35016" s="274"/>
      <c r="W35016" s="276"/>
    </row>
    <row r="35017" spans="19:23">
      <c r="S35017" s="275"/>
      <c r="T35017" s="274"/>
      <c r="W35017" s="276"/>
    </row>
    <row r="35018" spans="19:23">
      <c r="S35018" s="275"/>
      <c r="T35018" s="274"/>
      <c r="W35018" s="276"/>
    </row>
    <row r="35019" spans="19:23">
      <c r="S35019" s="275"/>
      <c r="T35019" s="274"/>
      <c r="W35019" s="276"/>
    </row>
    <row r="35020" spans="19:23">
      <c r="S35020" s="275"/>
      <c r="T35020" s="274"/>
      <c r="W35020" s="276"/>
    </row>
    <row r="35021" spans="19:23">
      <c r="S35021" s="275"/>
      <c r="T35021" s="274"/>
      <c r="W35021" s="276"/>
    </row>
    <row r="35022" spans="19:23">
      <c r="S35022" s="275"/>
      <c r="T35022" s="274"/>
      <c r="W35022" s="276"/>
    </row>
    <row r="35023" spans="19:23">
      <c r="S35023" s="275"/>
      <c r="T35023" s="274"/>
      <c r="W35023" s="276"/>
    </row>
    <row r="35024" spans="19:23">
      <c r="S35024" s="275"/>
      <c r="T35024" s="274"/>
      <c r="W35024" s="276"/>
    </row>
    <row r="35025" spans="19:23">
      <c r="S35025" s="275"/>
      <c r="T35025" s="274"/>
      <c r="W35025" s="276"/>
    </row>
    <row r="35026" spans="19:23">
      <c r="S35026" s="275"/>
      <c r="T35026" s="274"/>
      <c r="W35026" s="276"/>
    </row>
    <row r="35027" spans="19:23">
      <c r="S35027" s="275"/>
      <c r="T35027" s="274"/>
      <c r="W35027" s="276"/>
    </row>
    <row r="35028" spans="19:23">
      <c r="S35028" s="275"/>
      <c r="T35028" s="274"/>
      <c r="W35028" s="276"/>
    </row>
    <row r="35029" spans="19:23">
      <c r="S35029" s="275"/>
      <c r="T35029" s="274"/>
      <c r="W35029" s="276"/>
    </row>
    <row r="35030" spans="19:23">
      <c r="S35030" s="275"/>
      <c r="T35030" s="274"/>
      <c r="W35030" s="276"/>
    </row>
    <row r="35031" spans="19:23">
      <c r="S35031" s="275"/>
      <c r="T35031" s="274"/>
      <c r="W35031" s="276"/>
    </row>
    <row r="35032" spans="19:23">
      <c r="S35032" s="275"/>
      <c r="T35032" s="274"/>
      <c r="W35032" s="276"/>
    </row>
    <row r="35033" spans="19:23">
      <c r="S35033" s="275"/>
      <c r="T35033" s="274"/>
      <c r="W35033" s="276"/>
    </row>
    <row r="35034" spans="19:23">
      <c r="S35034" s="275"/>
      <c r="T35034" s="274"/>
      <c r="W35034" s="276"/>
    </row>
    <row r="35035" spans="19:23">
      <c r="S35035" s="275"/>
      <c r="T35035" s="274"/>
      <c r="W35035" s="276"/>
    </row>
    <row r="35036" spans="19:23">
      <c r="S35036" s="275"/>
      <c r="T35036" s="274"/>
      <c r="W35036" s="276"/>
    </row>
    <row r="35037" spans="19:23">
      <c r="S35037" s="275"/>
      <c r="T35037" s="274"/>
      <c r="W35037" s="276"/>
    </row>
    <row r="35038" spans="19:23">
      <c r="S35038" s="275"/>
      <c r="T35038" s="274"/>
      <c r="W35038" s="276"/>
    </row>
    <row r="35039" spans="19:23">
      <c r="S35039" s="275"/>
      <c r="T35039" s="274"/>
      <c r="W35039" s="276"/>
    </row>
    <row r="35040" spans="19:23">
      <c r="S35040" s="275"/>
      <c r="T35040" s="274"/>
      <c r="W35040" s="276"/>
    </row>
    <row r="35041" spans="19:23">
      <c r="S35041" s="275"/>
      <c r="T35041" s="274"/>
      <c r="W35041" s="276"/>
    </row>
    <row r="35042" spans="19:23">
      <c r="S35042" s="275"/>
      <c r="T35042" s="274"/>
      <c r="W35042" s="276"/>
    </row>
    <row r="35043" spans="19:23">
      <c r="S35043" s="275"/>
      <c r="T35043" s="274"/>
      <c r="W35043" s="276"/>
    </row>
    <row r="35044" spans="19:23">
      <c r="S35044" s="275"/>
      <c r="T35044" s="274"/>
      <c r="W35044" s="276"/>
    </row>
    <row r="35045" spans="19:23">
      <c r="S35045" s="275"/>
      <c r="T35045" s="274"/>
      <c r="W35045" s="276"/>
    </row>
    <row r="35046" spans="19:23">
      <c r="S35046" s="275"/>
      <c r="T35046" s="274"/>
      <c r="W35046" s="276"/>
    </row>
    <row r="35047" spans="19:23">
      <c r="S35047" s="275"/>
      <c r="T35047" s="274"/>
      <c r="W35047" s="276"/>
    </row>
    <row r="35048" spans="19:23">
      <c r="S35048" s="275"/>
      <c r="T35048" s="274"/>
      <c r="W35048" s="276"/>
    </row>
    <row r="35049" spans="19:23">
      <c r="S35049" s="275"/>
      <c r="T35049" s="274"/>
      <c r="W35049" s="276"/>
    </row>
    <row r="35050" spans="19:23">
      <c r="S35050" s="275"/>
      <c r="T35050" s="274"/>
      <c r="W35050" s="276"/>
    </row>
    <row r="35051" spans="19:23">
      <c r="S35051" s="275"/>
      <c r="T35051" s="274"/>
      <c r="W35051" s="276"/>
    </row>
    <row r="35052" spans="19:23">
      <c r="S35052" s="275"/>
      <c r="T35052" s="274"/>
      <c r="W35052" s="276"/>
    </row>
    <row r="35053" spans="19:23">
      <c r="S35053" s="275"/>
      <c r="T35053" s="274"/>
      <c r="W35053" s="276"/>
    </row>
    <row r="35054" spans="19:23">
      <c r="S35054" s="275"/>
      <c r="T35054" s="274"/>
      <c r="W35054" s="276"/>
    </row>
    <row r="35055" spans="19:23">
      <c r="S35055" s="275"/>
      <c r="T35055" s="274"/>
      <c r="W35055" s="276"/>
    </row>
    <row r="35056" spans="19:23">
      <c r="S35056" s="275"/>
      <c r="T35056" s="274"/>
      <c r="W35056" s="276"/>
    </row>
    <row r="35057" spans="19:23">
      <c r="S35057" s="275"/>
      <c r="T35057" s="274"/>
      <c r="W35057" s="276"/>
    </row>
    <row r="35058" spans="19:23">
      <c r="S35058" s="275"/>
      <c r="T35058" s="274"/>
      <c r="W35058" s="276"/>
    </row>
    <row r="35059" spans="19:23">
      <c r="S35059" s="275"/>
      <c r="T35059" s="274"/>
      <c r="W35059" s="276"/>
    </row>
    <row r="35060" spans="19:23">
      <c r="S35060" s="275"/>
      <c r="T35060" s="274"/>
      <c r="W35060" s="276"/>
    </row>
    <row r="35061" spans="19:23">
      <c r="S35061" s="275"/>
      <c r="T35061" s="274"/>
      <c r="W35061" s="276"/>
    </row>
    <row r="35062" spans="19:23">
      <c r="S35062" s="275"/>
      <c r="T35062" s="274"/>
      <c r="W35062" s="276"/>
    </row>
    <row r="35063" spans="19:23">
      <c r="S35063" s="275"/>
      <c r="T35063" s="274"/>
      <c r="W35063" s="276"/>
    </row>
    <row r="35064" spans="19:23">
      <c r="S35064" s="275"/>
      <c r="T35064" s="274"/>
      <c r="W35064" s="276"/>
    </row>
    <row r="35065" spans="19:23">
      <c r="S35065" s="275"/>
      <c r="T35065" s="274"/>
      <c r="W35065" s="276"/>
    </row>
    <row r="35066" spans="19:23">
      <c r="S35066" s="275"/>
      <c r="T35066" s="274"/>
      <c r="W35066" s="276"/>
    </row>
    <row r="35067" spans="19:23">
      <c r="S35067" s="275"/>
      <c r="T35067" s="274"/>
      <c r="W35067" s="276"/>
    </row>
    <row r="35068" spans="19:23">
      <c r="S35068" s="275"/>
      <c r="T35068" s="274"/>
      <c r="W35068" s="276"/>
    </row>
    <row r="35069" spans="19:23">
      <c r="S35069" s="275"/>
      <c r="T35069" s="274"/>
      <c r="W35069" s="276"/>
    </row>
    <row r="35070" spans="19:23">
      <c r="S35070" s="275"/>
      <c r="T35070" s="274"/>
      <c r="W35070" s="276"/>
    </row>
    <row r="35071" spans="19:23">
      <c r="S35071" s="275"/>
      <c r="T35071" s="274"/>
      <c r="W35071" s="276"/>
    </row>
    <row r="35072" spans="19:23">
      <c r="S35072" s="275"/>
      <c r="T35072" s="274"/>
      <c r="W35072" s="276"/>
    </row>
    <row r="35073" spans="19:23">
      <c r="S35073" s="275"/>
      <c r="T35073" s="274"/>
      <c r="W35073" s="276"/>
    </row>
    <row r="35074" spans="19:23">
      <c r="S35074" s="275"/>
      <c r="T35074" s="274"/>
      <c r="W35074" s="276"/>
    </row>
    <row r="35075" spans="19:23">
      <c r="S35075" s="275"/>
      <c r="T35075" s="274"/>
      <c r="W35075" s="276"/>
    </row>
    <row r="35076" spans="19:23">
      <c r="S35076" s="275"/>
      <c r="T35076" s="274"/>
      <c r="W35076" s="276"/>
    </row>
    <row r="35077" spans="19:23">
      <c r="S35077" s="275"/>
      <c r="T35077" s="274"/>
      <c r="W35077" s="276"/>
    </row>
    <row r="35078" spans="19:23">
      <c r="S35078" s="275"/>
      <c r="T35078" s="274"/>
      <c r="W35078" s="276"/>
    </row>
    <row r="35079" spans="19:23">
      <c r="S35079" s="275"/>
      <c r="T35079" s="274"/>
      <c r="W35079" s="276"/>
    </row>
    <row r="35080" spans="19:23">
      <c r="S35080" s="275"/>
      <c r="T35080" s="274"/>
      <c r="W35080" s="276"/>
    </row>
    <row r="35081" spans="19:23">
      <c r="S35081" s="275"/>
      <c r="T35081" s="274"/>
      <c r="W35081" s="276"/>
    </row>
    <row r="35082" spans="19:23">
      <c r="S35082" s="275"/>
      <c r="T35082" s="274"/>
      <c r="W35082" s="276"/>
    </row>
    <row r="35083" spans="19:23">
      <c r="S35083" s="275"/>
      <c r="T35083" s="274"/>
      <c r="W35083" s="276"/>
    </row>
    <row r="35084" spans="19:23">
      <c r="S35084" s="275"/>
      <c r="T35084" s="274"/>
      <c r="W35084" s="276"/>
    </row>
    <row r="35085" spans="19:23">
      <c r="S35085" s="275"/>
      <c r="T35085" s="274"/>
      <c r="W35085" s="276"/>
    </row>
    <row r="35086" spans="19:23">
      <c r="S35086" s="275"/>
      <c r="T35086" s="274"/>
      <c r="W35086" s="276"/>
    </row>
    <row r="35087" spans="19:23">
      <c r="S35087" s="275"/>
      <c r="T35087" s="274"/>
      <c r="W35087" s="276"/>
    </row>
    <row r="35088" spans="19:23">
      <c r="S35088" s="275"/>
      <c r="T35088" s="274"/>
      <c r="W35088" s="276"/>
    </row>
    <row r="35089" spans="19:23">
      <c r="S35089" s="275"/>
      <c r="T35089" s="274"/>
      <c r="W35089" s="276"/>
    </row>
    <row r="35090" spans="19:23">
      <c r="S35090" s="275"/>
      <c r="T35090" s="274"/>
      <c r="W35090" s="276"/>
    </row>
    <row r="35091" spans="19:23">
      <c r="S35091" s="275"/>
      <c r="T35091" s="274"/>
      <c r="W35091" s="276"/>
    </row>
    <row r="35092" spans="19:23">
      <c r="S35092" s="275"/>
      <c r="T35092" s="274"/>
      <c r="W35092" s="276"/>
    </row>
    <row r="35093" spans="19:23">
      <c r="S35093" s="275"/>
      <c r="T35093" s="274"/>
      <c r="W35093" s="276"/>
    </row>
    <row r="35094" spans="19:23">
      <c r="S35094" s="275"/>
      <c r="T35094" s="274"/>
      <c r="W35094" s="276"/>
    </row>
    <row r="35095" spans="19:23">
      <c r="S35095" s="275"/>
      <c r="T35095" s="274"/>
      <c r="W35095" s="276"/>
    </row>
    <row r="35096" spans="19:23">
      <c r="S35096" s="275"/>
      <c r="T35096" s="274"/>
      <c r="W35096" s="276"/>
    </row>
    <row r="35097" spans="19:23">
      <c r="S35097" s="275"/>
      <c r="T35097" s="274"/>
      <c r="W35097" s="276"/>
    </row>
    <row r="35098" spans="19:23">
      <c r="S35098" s="275"/>
      <c r="T35098" s="274"/>
      <c r="W35098" s="276"/>
    </row>
    <row r="35099" spans="19:23">
      <c r="S35099" s="275"/>
      <c r="T35099" s="274"/>
      <c r="W35099" s="276"/>
    </row>
    <row r="35100" spans="19:23">
      <c r="S35100" s="275"/>
      <c r="T35100" s="274"/>
      <c r="W35100" s="276"/>
    </row>
    <row r="35101" spans="19:23">
      <c r="S35101" s="275"/>
      <c r="T35101" s="274"/>
      <c r="W35101" s="276"/>
    </row>
    <row r="35102" spans="19:23">
      <c r="S35102" s="275"/>
      <c r="T35102" s="274"/>
      <c r="W35102" s="276"/>
    </row>
    <row r="35103" spans="19:23">
      <c r="S35103" s="275"/>
      <c r="T35103" s="274"/>
      <c r="W35103" s="276"/>
    </row>
    <row r="35104" spans="19:23">
      <c r="S35104" s="275"/>
      <c r="T35104" s="274"/>
      <c r="W35104" s="276"/>
    </row>
    <row r="35105" spans="19:23">
      <c r="S35105" s="275"/>
      <c r="T35105" s="274"/>
      <c r="W35105" s="276"/>
    </row>
    <row r="35106" spans="19:23">
      <c r="S35106" s="275"/>
      <c r="T35106" s="274"/>
      <c r="W35106" s="276"/>
    </row>
    <row r="35107" spans="19:23">
      <c r="S35107" s="275"/>
      <c r="T35107" s="274"/>
      <c r="W35107" s="276"/>
    </row>
    <row r="35108" spans="19:23">
      <c r="S35108" s="275"/>
      <c r="T35108" s="274"/>
      <c r="W35108" s="276"/>
    </row>
    <row r="35109" spans="19:23">
      <c r="S35109" s="275"/>
      <c r="T35109" s="274"/>
      <c r="W35109" s="276"/>
    </row>
    <row r="35110" spans="19:23">
      <c r="S35110" s="275"/>
      <c r="T35110" s="274"/>
      <c r="W35110" s="276"/>
    </row>
    <row r="35111" spans="19:23">
      <c r="S35111" s="275"/>
      <c r="T35111" s="274"/>
      <c r="W35111" s="276"/>
    </row>
    <row r="35112" spans="19:23">
      <c r="S35112" s="275"/>
      <c r="T35112" s="274"/>
      <c r="W35112" s="276"/>
    </row>
    <row r="35113" spans="19:23">
      <c r="S35113" s="275"/>
      <c r="T35113" s="274"/>
      <c r="W35113" s="276"/>
    </row>
    <row r="35114" spans="19:23">
      <c r="S35114" s="275"/>
      <c r="T35114" s="274"/>
      <c r="W35114" s="276"/>
    </row>
    <row r="35115" spans="19:23">
      <c r="S35115" s="275"/>
      <c r="T35115" s="274"/>
      <c r="W35115" s="276"/>
    </row>
    <row r="35116" spans="19:23">
      <c r="S35116" s="275"/>
      <c r="T35116" s="274"/>
      <c r="W35116" s="276"/>
    </row>
    <row r="35117" spans="19:23">
      <c r="S35117" s="275"/>
      <c r="T35117" s="274"/>
      <c r="W35117" s="276"/>
    </row>
    <row r="35118" spans="19:23">
      <c r="S35118" s="275"/>
      <c r="T35118" s="274"/>
      <c r="W35118" s="276"/>
    </row>
    <row r="35119" spans="19:23">
      <c r="S35119" s="275"/>
      <c r="T35119" s="274"/>
      <c r="W35119" s="276"/>
    </row>
    <row r="35120" spans="19:23">
      <c r="S35120" s="275"/>
      <c r="T35120" s="274"/>
      <c r="W35120" s="276"/>
    </row>
    <row r="35121" spans="19:23">
      <c r="S35121" s="275"/>
      <c r="T35121" s="274"/>
      <c r="W35121" s="276"/>
    </row>
    <row r="35122" spans="19:23">
      <c r="S35122" s="275"/>
      <c r="T35122" s="274"/>
      <c r="W35122" s="276"/>
    </row>
    <row r="35123" spans="19:23">
      <c r="S35123" s="275"/>
      <c r="T35123" s="274"/>
      <c r="W35123" s="276"/>
    </row>
    <row r="35124" spans="19:23">
      <c r="S35124" s="275"/>
      <c r="T35124" s="274"/>
      <c r="W35124" s="276"/>
    </row>
    <row r="35125" spans="19:23">
      <c r="S35125" s="275"/>
      <c r="T35125" s="274"/>
      <c r="W35125" s="276"/>
    </row>
    <row r="35126" spans="19:23">
      <c r="S35126" s="275"/>
      <c r="T35126" s="274"/>
      <c r="W35126" s="276"/>
    </row>
    <row r="35127" spans="19:23">
      <c r="S35127" s="275"/>
      <c r="T35127" s="274"/>
      <c r="W35127" s="276"/>
    </row>
    <row r="35128" spans="19:23">
      <c r="S35128" s="275"/>
      <c r="T35128" s="274"/>
      <c r="W35128" s="276"/>
    </row>
    <row r="35129" spans="19:23">
      <c r="S35129" s="275"/>
      <c r="T35129" s="274"/>
      <c r="W35129" s="276"/>
    </row>
    <row r="35130" spans="19:23">
      <c r="S35130" s="275"/>
      <c r="T35130" s="274"/>
      <c r="W35130" s="276"/>
    </row>
    <row r="35131" spans="19:23">
      <c r="S35131" s="275"/>
      <c r="T35131" s="274"/>
      <c r="W35131" s="276"/>
    </row>
    <row r="35132" spans="19:23">
      <c r="S35132" s="275"/>
      <c r="T35132" s="274"/>
      <c r="W35132" s="276"/>
    </row>
    <row r="35133" spans="19:23">
      <c r="S35133" s="275"/>
      <c r="T35133" s="274"/>
      <c r="W35133" s="276"/>
    </row>
    <row r="35134" spans="19:23">
      <c r="S35134" s="275"/>
      <c r="T35134" s="274"/>
      <c r="W35134" s="276"/>
    </row>
    <row r="35135" spans="19:23">
      <c r="S35135" s="275"/>
      <c r="T35135" s="274"/>
      <c r="W35135" s="276"/>
    </row>
    <row r="35136" spans="19:23">
      <c r="S35136" s="275"/>
      <c r="T35136" s="274"/>
      <c r="W35136" s="276"/>
    </row>
    <row r="35137" spans="19:23">
      <c r="S35137" s="275"/>
      <c r="T35137" s="274"/>
      <c r="W35137" s="276"/>
    </row>
    <row r="35138" spans="19:23">
      <c r="S35138" s="275"/>
      <c r="T35138" s="274"/>
      <c r="W35138" s="276"/>
    </row>
    <row r="35139" spans="19:23">
      <c r="S35139" s="275"/>
      <c r="T35139" s="274"/>
      <c r="W35139" s="276"/>
    </row>
    <row r="35140" spans="19:23">
      <c r="S35140" s="275"/>
      <c r="T35140" s="274"/>
      <c r="W35140" s="276"/>
    </row>
    <row r="35141" spans="19:23">
      <c r="S35141" s="275"/>
      <c r="T35141" s="274"/>
      <c r="W35141" s="276"/>
    </row>
    <row r="35142" spans="19:23">
      <c r="S35142" s="275"/>
      <c r="T35142" s="274"/>
      <c r="W35142" s="276"/>
    </row>
    <row r="35143" spans="19:23">
      <c r="S35143" s="275"/>
      <c r="T35143" s="274"/>
      <c r="W35143" s="276"/>
    </row>
    <row r="35144" spans="19:23">
      <c r="S35144" s="275"/>
      <c r="T35144" s="274"/>
      <c r="W35144" s="276"/>
    </row>
    <row r="35145" spans="19:23">
      <c r="S35145" s="275"/>
      <c r="T35145" s="274"/>
      <c r="W35145" s="276"/>
    </row>
    <row r="35146" spans="19:23">
      <c r="S35146" s="275"/>
      <c r="T35146" s="274"/>
      <c r="W35146" s="276"/>
    </row>
    <row r="35147" spans="19:23">
      <c r="S35147" s="275"/>
      <c r="T35147" s="274"/>
      <c r="W35147" s="276"/>
    </row>
    <row r="35148" spans="19:23">
      <c r="S35148" s="275"/>
      <c r="T35148" s="274"/>
      <c r="W35148" s="276"/>
    </row>
    <row r="35149" spans="19:23">
      <c r="S35149" s="275"/>
      <c r="T35149" s="274"/>
      <c r="W35149" s="276"/>
    </row>
    <row r="35150" spans="19:23">
      <c r="S35150" s="275"/>
      <c r="T35150" s="274"/>
      <c r="W35150" s="276"/>
    </row>
    <row r="35151" spans="19:23">
      <c r="S35151" s="275"/>
      <c r="T35151" s="274"/>
      <c r="W35151" s="276"/>
    </row>
    <row r="35152" spans="19:23">
      <c r="S35152" s="275"/>
      <c r="T35152" s="274"/>
      <c r="W35152" s="276"/>
    </row>
    <row r="35153" spans="19:23">
      <c r="S35153" s="275"/>
      <c r="T35153" s="274"/>
      <c r="W35153" s="276"/>
    </row>
    <row r="35154" spans="19:23">
      <c r="S35154" s="275"/>
      <c r="T35154" s="274"/>
      <c r="W35154" s="276"/>
    </row>
    <row r="35155" spans="19:23">
      <c r="S35155" s="275"/>
      <c r="T35155" s="274"/>
      <c r="W35155" s="276"/>
    </row>
    <row r="35156" spans="19:23">
      <c r="S35156" s="275"/>
      <c r="T35156" s="274"/>
      <c r="W35156" s="276"/>
    </row>
    <row r="35157" spans="19:23">
      <c r="S35157" s="275"/>
      <c r="T35157" s="274"/>
      <c r="W35157" s="276"/>
    </row>
    <row r="35158" spans="19:23">
      <c r="S35158" s="275"/>
      <c r="T35158" s="274"/>
      <c r="W35158" s="276"/>
    </row>
    <row r="35159" spans="19:23">
      <c r="S35159" s="275"/>
      <c r="T35159" s="274"/>
      <c r="W35159" s="276"/>
    </row>
    <row r="35160" spans="19:23">
      <c r="S35160" s="275"/>
      <c r="T35160" s="274"/>
      <c r="W35160" s="276"/>
    </row>
    <row r="35161" spans="19:23">
      <c r="S35161" s="275"/>
      <c r="T35161" s="274"/>
      <c r="W35161" s="276"/>
    </row>
    <row r="35162" spans="19:23">
      <c r="S35162" s="275"/>
      <c r="T35162" s="274"/>
      <c r="W35162" s="276"/>
    </row>
    <row r="35163" spans="19:23">
      <c r="S35163" s="275"/>
      <c r="T35163" s="274"/>
      <c r="W35163" s="276"/>
    </row>
    <row r="35164" spans="19:23">
      <c r="S35164" s="275"/>
      <c r="T35164" s="274"/>
      <c r="W35164" s="276"/>
    </row>
    <row r="35165" spans="19:23">
      <c r="S35165" s="275"/>
      <c r="T35165" s="274"/>
      <c r="W35165" s="276"/>
    </row>
    <row r="35166" spans="19:23">
      <c r="S35166" s="275"/>
      <c r="T35166" s="274"/>
      <c r="W35166" s="276"/>
    </row>
    <row r="35167" spans="19:23">
      <c r="S35167" s="275"/>
      <c r="T35167" s="274"/>
      <c r="W35167" s="276"/>
    </row>
    <row r="35168" spans="19:23">
      <c r="S35168" s="275"/>
      <c r="T35168" s="274"/>
      <c r="W35168" s="276"/>
    </row>
    <row r="35169" spans="19:23">
      <c r="S35169" s="275"/>
      <c r="T35169" s="274"/>
      <c r="W35169" s="276"/>
    </row>
    <row r="35170" spans="19:23">
      <c r="S35170" s="275"/>
      <c r="T35170" s="274"/>
      <c r="W35170" s="276"/>
    </row>
    <row r="35171" spans="19:23">
      <c r="S35171" s="275"/>
      <c r="T35171" s="274"/>
      <c r="W35171" s="276"/>
    </row>
    <row r="35172" spans="19:23">
      <c r="S35172" s="275"/>
      <c r="T35172" s="274"/>
      <c r="W35172" s="276"/>
    </row>
    <row r="35173" spans="19:23">
      <c r="S35173" s="275"/>
      <c r="T35173" s="274"/>
      <c r="W35173" s="276"/>
    </row>
    <row r="35174" spans="19:23">
      <c r="S35174" s="275"/>
      <c r="T35174" s="274"/>
      <c r="W35174" s="276"/>
    </row>
    <row r="35175" spans="19:23">
      <c r="S35175" s="275"/>
      <c r="T35175" s="274"/>
      <c r="W35175" s="276"/>
    </row>
    <row r="35176" spans="19:23">
      <c r="S35176" s="275"/>
      <c r="T35176" s="274"/>
      <c r="W35176" s="276"/>
    </row>
    <row r="35177" spans="19:23">
      <c r="S35177" s="275"/>
      <c r="T35177" s="274"/>
      <c r="W35177" s="276"/>
    </row>
    <row r="35178" spans="19:23">
      <c r="S35178" s="275"/>
      <c r="T35178" s="274"/>
      <c r="W35178" s="276"/>
    </row>
    <row r="35179" spans="19:23">
      <c r="S35179" s="275"/>
      <c r="T35179" s="274"/>
      <c r="W35179" s="276"/>
    </row>
    <row r="35180" spans="19:23">
      <c r="S35180" s="275"/>
      <c r="T35180" s="274"/>
      <c r="W35180" s="276"/>
    </row>
    <row r="35181" spans="19:23">
      <c r="S35181" s="275"/>
      <c r="T35181" s="274"/>
      <c r="W35181" s="276"/>
    </row>
    <row r="35182" spans="19:23">
      <c r="S35182" s="275"/>
      <c r="T35182" s="274"/>
      <c r="W35182" s="276"/>
    </row>
    <row r="35183" spans="19:23">
      <c r="S35183" s="275"/>
      <c r="T35183" s="274"/>
      <c r="W35183" s="276"/>
    </row>
    <row r="35184" spans="19:23">
      <c r="S35184" s="275"/>
      <c r="T35184" s="274"/>
      <c r="W35184" s="276"/>
    </row>
    <row r="35185" spans="19:23">
      <c r="S35185" s="275"/>
      <c r="T35185" s="274"/>
      <c r="W35185" s="276"/>
    </row>
    <row r="35186" spans="19:23">
      <c r="S35186" s="275"/>
      <c r="T35186" s="274"/>
      <c r="W35186" s="276"/>
    </row>
    <row r="35187" spans="19:23">
      <c r="S35187" s="275"/>
      <c r="T35187" s="274"/>
      <c r="W35187" s="276"/>
    </row>
    <row r="35188" spans="19:23">
      <c r="S35188" s="275"/>
      <c r="T35188" s="274"/>
      <c r="W35188" s="276"/>
    </row>
    <row r="35189" spans="19:23">
      <c r="S35189" s="275"/>
      <c r="T35189" s="274"/>
      <c r="W35189" s="276"/>
    </row>
    <row r="35190" spans="19:23">
      <c r="S35190" s="275"/>
      <c r="T35190" s="274"/>
      <c r="W35190" s="276"/>
    </row>
    <row r="35191" spans="19:23">
      <c r="S35191" s="275"/>
      <c r="T35191" s="274"/>
      <c r="W35191" s="276"/>
    </row>
    <row r="35192" spans="19:23">
      <c r="S35192" s="275"/>
      <c r="T35192" s="274"/>
      <c r="W35192" s="276"/>
    </row>
    <row r="35193" spans="19:23">
      <c r="S35193" s="275"/>
      <c r="T35193" s="274"/>
      <c r="W35193" s="276"/>
    </row>
    <row r="35194" spans="19:23">
      <c r="S35194" s="275"/>
      <c r="T35194" s="274"/>
      <c r="W35194" s="276"/>
    </row>
    <row r="35195" spans="19:23">
      <c r="S35195" s="275"/>
      <c r="T35195" s="274"/>
      <c r="W35195" s="276"/>
    </row>
    <row r="35196" spans="19:23">
      <c r="S35196" s="275"/>
      <c r="T35196" s="274"/>
      <c r="W35196" s="276"/>
    </row>
    <row r="35197" spans="19:23">
      <c r="S35197" s="275"/>
      <c r="T35197" s="274"/>
      <c r="W35197" s="276"/>
    </row>
    <row r="35198" spans="19:23">
      <c r="S35198" s="275"/>
      <c r="T35198" s="274"/>
      <c r="W35198" s="276"/>
    </row>
    <row r="35199" spans="19:23">
      <c r="S35199" s="275"/>
      <c r="T35199" s="274"/>
      <c r="W35199" s="276"/>
    </row>
    <row r="35200" spans="19:23">
      <c r="S35200" s="275"/>
      <c r="T35200" s="274"/>
      <c r="W35200" s="276"/>
    </row>
    <row r="35201" spans="19:23">
      <c r="S35201" s="275"/>
      <c r="T35201" s="274"/>
      <c r="W35201" s="276"/>
    </row>
    <row r="35202" spans="19:23">
      <c r="S35202" s="275"/>
      <c r="T35202" s="274"/>
      <c r="W35202" s="276"/>
    </row>
    <row r="35203" spans="19:23">
      <c r="S35203" s="275"/>
      <c r="T35203" s="274"/>
      <c r="W35203" s="276"/>
    </row>
    <row r="35204" spans="19:23">
      <c r="S35204" s="275"/>
      <c r="T35204" s="274"/>
      <c r="W35204" s="276"/>
    </row>
    <row r="35205" spans="19:23">
      <c r="S35205" s="275"/>
      <c r="T35205" s="274"/>
      <c r="W35205" s="276"/>
    </row>
    <row r="35206" spans="19:23">
      <c r="S35206" s="275"/>
      <c r="T35206" s="274"/>
      <c r="W35206" s="276"/>
    </row>
    <row r="35207" spans="19:23">
      <c r="S35207" s="275"/>
      <c r="T35207" s="274"/>
      <c r="W35207" s="276"/>
    </row>
    <row r="35208" spans="19:23">
      <c r="S35208" s="275"/>
      <c r="T35208" s="274"/>
      <c r="W35208" s="276"/>
    </row>
    <row r="35209" spans="19:23">
      <c r="S35209" s="275"/>
      <c r="T35209" s="274"/>
      <c r="W35209" s="276"/>
    </row>
    <row r="35210" spans="19:23">
      <c r="S35210" s="275"/>
      <c r="T35210" s="274"/>
      <c r="W35210" s="276"/>
    </row>
    <row r="35211" spans="19:23">
      <c r="S35211" s="275"/>
      <c r="T35211" s="274"/>
      <c r="W35211" s="276"/>
    </row>
    <row r="35212" spans="19:23">
      <c r="S35212" s="275"/>
      <c r="T35212" s="274"/>
      <c r="W35212" s="276"/>
    </row>
    <row r="35213" spans="19:23">
      <c r="S35213" s="275"/>
      <c r="T35213" s="274"/>
      <c r="W35213" s="276"/>
    </row>
    <row r="35214" spans="19:23">
      <c r="S35214" s="275"/>
      <c r="T35214" s="274"/>
      <c r="W35214" s="276"/>
    </row>
    <row r="35215" spans="19:23">
      <c r="S35215" s="275"/>
      <c r="T35215" s="274"/>
      <c r="W35215" s="276"/>
    </row>
    <row r="35216" spans="19:23">
      <c r="S35216" s="275"/>
      <c r="T35216" s="274"/>
      <c r="W35216" s="276"/>
    </row>
    <row r="35217" spans="19:23">
      <c r="S35217" s="275"/>
      <c r="T35217" s="274"/>
      <c r="W35217" s="276"/>
    </row>
    <row r="35218" spans="19:23">
      <c r="S35218" s="275"/>
      <c r="T35218" s="274"/>
      <c r="W35218" s="276"/>
    </row>
    <row r="35219" spans="19:23">
      <c r="S35219" s="275"/>
      <c r="T35219" s="274"/>
      <c r="W35219" s="276"/>
    </row>
    <row r="35220" spans="19:23">
      <c r="S35220" s="275"/>
      <c r="T35220" s="274"/>
      <c r="W35220" s="276"/>
    </row>
    <row r="35221" spans="19:23">
      <c r="S35221" s="275"/>
      <c r="T35221" s="274"/>
      <c r="W35221" s="276"/>
    </row>
    <row r="35222" spans="19:23">
      <c r="S35222" s="275"/>
      <c r="T35222" s="274"/>
      <c r="W35222" s="276"/>
    </row>
    <row r="35223" spans="19:23">
      <c r="S35223" s="275"/>
      <c r="T35223" s="274"/>
      <c r="W35223" s="276"/>
    </row>
    <row r="35224" spans="19:23">
      <c r="S35224" s="275"/>
      <c r="T35224" s="274"/>
      <c r="W35224" s="276"/>
    </row>
    <row r="35225" spans="19:23">
      <c r="S35225" s="275"/>
      <c r="T35225" s="274"/>
      <c r="W35225" s="276"/>
    </row>
    <row r="35226" spans="19:23">
      <c r="S35226" s="275"/>
      <c r="T35226" s="274"/>
      <c r="W35226" s="276"/>
    </row>
    <row r="35227" spans="19:23">
      <c r="S35227" s="275"/>
      <c r="T35227" s="274"/>
      <c r="W35227" s="276"/>
    </row>
    <row r="35228" spans="19:23">
      <c r="S35228" s="275"/>
      <c r="T35228" s="274"/>
      <c r="W35228" s="276"/>
    </row>
    <row r="35229" spans="19:23">
      <c r="S35229" s="275"/>
      <c r="T35229" s="274"/>
      <c r="W35229" s="276"/>
    </row>
    <row r="35230" spans="19:23">
      <c r="S35230" s="275"/>
      <c r="T35230" s="274"/>
      <c r="W35230" s="276"/>
    </row>
    <row r="35231" spans="19:23">
      <c r="S35231" s="275"/>
      <c r="T35231" s="274"/>
      <c r="W35231" s="276"/>
    </row>
    <row r="35232" spans="19:23">
      <c r="S35232" s="275"/>
      <c r="T35232" s="274"/>
      <c r="W35232" s="276"/>
    </row>
    <row r="35233" spans="19:23">
      <c r="S35233" s="275"/>
      <c r="T35233" s="274"/>
      <c r="W35233" s="276"/>
    </row>
    <row r="35234" spans="19:23">
      <c r="S35234" s="275"/>
      <c r="T35234" s="274"/>
      <c r="W35234" s="276"/>
    </row>
    <row r="35235" spans="19:23">
      <c r="S35235" s="275"/>
      <c r="T35235" s="274"/>
      <c r="W35235" s="276"/>
    </row>
    <row r="35236" spans="19:23">
      <c r="S35236" s="275"/>
      <c r="T35236" s="274"/>
      <c r="W35236" s="276"/>
    </row>
    <row r="35237" spans="19:23">
      <c r="S35237" s="275"/>
      <c r="T35237" s="274"/>
      <c r="W35237" s="276"/>
    </row>
    <row r="35238" spans="19:23">
      <c r="S35238" s="275"/>
      <c r="T35238" s="274"/>
      <c r="W35238" s="276"/>
    </row>
    <row r="35239" spans="19:23">
      <c r="S35239" s="275"/>
      <c r="T35239" s="274"/>
      <c r="W35239" s="276"/>
    </row>
    <row r="35240" spans="19:23">
      <c r="S35240" s="275"/>
      <c r="T35240" s="274"/>
      <c r="W35240" s="276"/>
    </row>
    <row r="35241" spans="19:23">
      <c r="S35241" s="275"/>
      <c r="T35241" s="274"/>
      <c r="W35241" s="276"/>
    </row>
    <row r="35242" spans="19:23">
      <c r="S35242" s="275"/>
      <c r="T35242" s="274"/>
      <c r="W35242" s="276"/>
    </row>
    <row r="35243" spans="19:23">
      <c r="S35243" s="275"/>
      <c r="T35243" s="274"/>
      <c r="W35243" s="276"/>
    </row>
    <row r="35244" spans="19:23">
      <c r="S35244" s="275"/>
      <c r="T35244" s="274"/>
      <c r="W35244" s="276"/>
    </row>
    <row r="35245" spans="19:23">
      <c r="S35245" s="275"/>
      <c r="T35245" s="274"/>
      <c r="W35245" s="276"/>
    </row>
    <row r="35246" spans="19:23">
      <c r="S35246" s="275"/>
      <c r="T35246" s="274"/>
      <c r="W35246" s="276"/>
    </row>
    <row r="35247" spans="19:23">
      <c r="S35247" s="275"/>
      <c r="T35247" s="274"/>
      <c r="W35247" s="276"/>
    </row>
    <row r="35248" spans="19:23">
      <c r="S35248" s="275"/>
      <c r="T35248" s="274"/>
      <c r="W35248" s="276"/>
    </row>
    <row r="35249" spans="19:23">
      <c r="S35249" s="275"/>
      <c r="T35249" s="274"/>
      <c r="W35249" s="276"/>
    </row>
    <row r="35250" spans="19:23">
      <c r="S35250" s="275"/>
      <c r="T35250" s="274"/>
      <c r="W35250" s="276"/>
    </row>
    <row r="35251" spans="19:23">
      <c r="S35251" s="275"/>
      <c r="T35251" s="274"/>
      <c r="W35251" s="276"/>
    </row>
    <row r="35252" spans="19:23">
      <c r="S35252" s="275"/>
      <c r="T35252" s="274"/>
      <c r="W35252" s="276"/>
    </row>
    <row r="35253" spans="19:23">
      <c r="S35253" s="275"/>
      <c r="T35253" s="274"/>
      <c r="W35253" s="276"/>
    </row>
    <row r="35254" spans="19:23">
      <c r="S35254" s="275"/>
      <c r="T35254" s="274"/>
      <c r="W35254" s="276"/>
    </row>
    <row r="35255" spans="19:23">
      <c r="S35255" s="275"/>
      <c r="T35255" s="274"/>
      <c r="W35255" s="276"/>
    </row>
    <row r="35256" spans="19:23">
      <c r="S35256" s="275"/>
      <c r="T35256" s="274"/>
      <c r="W35256" s="276"/>
    </row>
    <row r="35257" spans="19:23">
      <c r="S35257" s="275"/>
      <c r="T35257" s="274"/>
      <c r="W35257" s="276"/>
    </row>
    <row r="35258" spans="19:23">
      <c r="S35258" s="275"/>
      <c r="T35258" s="274"/>
      <c r="W35258" s="276"/>
    </row>
    <row r="35259" spans="19:23">
      <c r="S35259" s="275"/>
      <c r="T35259" s="274"/>
      <c r="W35259" s="276"/>
    </row>
    <row r="35260" spans="19:23">
      <c r="S35260" s="275"/>
      <c r="T35260" s="274"/>
      <c r="W35260" s="276"/>
    </row>
    <row r="35261" spans="19:23">
      <c r="S35261" s="275"/>
      <c r="T35261" s="274"/>
      <c r="W35261" s="276"/>
    </row>
    <row r="35262" spans="19:23">
      <c r="S35262" s="275"/>
      <c r="T35262" s="274"/>
      <c r="W35262" s="276"/>
    </row>
    <row r="35263" spans="19:23">
      <c r="S35263" s="275"/>
      <c r="T35263" s="274"/>
      <c r="W35263" s="276"/>
    </row>
    <row r="35264" spans="19:23">
      <c r="S35264" s="275"/>
      <c r="T35264" s="274"/>
      <c r="W35264" s="276"/>
    </row>
    <row r="35265" spans="19:23">
      <c r="S35265" s="275"/>
      <c r="T35265" s="274"/>
      <c r="W35265" s="276"/>
    </row>
    <row r="35266" spans="19:23">
      <c r="S35266" s="275"/>
      <c r="T35266" s="274"/>
      <c r="W35266" s="276"/>
    </row>
    <row r="35267" spans="19:23">
      <c r="S35267" s="275"/>
      <c r="T35267" s="274"/>
      <c r="W35267" s="276"/>
    </row>
    <row r="35268" spans="19:23">
      <c r="S35268" s="275"/>
      <c r="T35268" s="274"/>
      <c r="W35268" s="276"/>
    </row>
    <row r="35269" spans="19:23">
      <c r="S35269" s="275"/>
      <c r="T35269" s="274"/>
      <c r="W35269" s="276"/>
    </row>
    <row r="35270" spans="19:23">
      <c r="S35270" s="275"/>
      <c r="T35270" s="274"/>
      <c r="W35270" s="276"/>
    </row>
    <row r="35271" spans="19:23">
      <c r="S35271" s="275"/>
      <c r="T35271" s="274"/>
      <c r="W35271" s="276"/>
    </row>
    <row r="35272" spans="19:23">
      <c r="S35272" s="275"/>
      <c r="T35272" s="274"/>
      <c r="W35272" s="276"/>
    </row>
    <row r="35273" spans="19:23">
      <c r="S35273" s="275"/>
      <c r="T35273" s="274"/>
      <c r="W35273" s="276"/>
    </row>
    <row r="35274" spans="19:23">
      <c r="S35274" s="275"/>
      <c r="T35274" s="274"/>
      <c r="W35274" s="276"/>
    </row>
    <row r="35275" spans="19:23">
      <c r="S35275" s="275"/>
      <c r="T35275" s="274"/>
      <c r="W35275" s="276"/>
    </row>
    <row r="35276" spans="19:23">
      <c r="S35276" s="275"/>
      <c r="T35276" s="274"/>
      <c r="W35276" s="276"/>
    </row>
    <row r="35277" spans="19:23">
      <c r="S35277" s="275"/>
      <c r="T35277" s="274"/>
      <c r="W35277" s="276"/>
    </row>
    <row r="35278" spans="19:23">
      <c r="S35278" s="275"/>
      <c r="T35278" s="274"/>
      <c r="W35278" s="276"/>
    </row>
    <row r="35279" spans="19:23">
      <c r="S35279" s="275"/>
      <c r="T35279" s="274"/>
      <c r="W35279" s="276"/>
    </row>
    <row r="35280" spans="19:23">
      <c r="S35280" s="275"/>
      <c r="T35280" s="274"/>
      <c r="W35280" s="276"/>
    </row>
    <row r="35281" spans="19:23">
      <c r="S35281" s="275"/>
      <c r="T35281" s="274"/>
      <c r="W35281" s="276"/>
    </row>
    <row r="35282" spans="19:23">
      <c r="S35282" s="275"/>
      <c r="T35282" s="274"/>
      <c r="W35282" s="276"/>
    </row>
    <row r="35283" spans="19:23">
      <c r="S35283" s="275"/>
      <c r="T35283" s="274"/>
      <c r="W35283" s="276"/>
    </row>
    <row r="35284" spans="19:23">
      <c r="S35284" s="275"/>
      <c r="T35284" s="274"/>
      <c r="W35284" s="276"/>
    </row>
    <row r="35285" spans="19:23">
      <c r="S35285" s="275"/>
      <c r="T35285" s="274"/>
      <c r="W35285" s="276"/>
    </row>
    <row r="35286" spans="19:23">
      <c r="S35286" s="275"/>
      <c r="T35286" s="274"/>
      <c r="W35286" s="276"/>
    </row>
    <row r="35287" spans="19:23">
      <c r="S35287" s="275"/>
      <c r="T35287" s="274"/>
      <c r="W35287" s="276"/>
    </row>
    <row r="35288" spans="19:23">
      <c r="S35288" s="275"/>
      <c r="T35288" s="274"/>
      <c r="W35288" s="276"/>
    </row>
    <row r="35289" spans="19:23">
      <c r="S35289" s="275"/>
      <c r="T35289" s="274"/>
      <c r="W35289" s="276"/>
    </row>
    <row r="35290" spans="19:23">
      <c r="S35290" s="275"/>
      <c r="T35290" s="274"/>
      <c r="W35290" s="276"/>
    </row>
    <row r="35291" spans="19:23">
      <c r="S35291" s="275"/>
      <c r="T35291" s="274"/>
      <c r="W35291" s="276"/>
    </row>
    <row r="35292" spans="19:23">
      <c r="S35292" s="275"/>
      <c r="T35292" s="274"/>
      <c r="W35292" s="276"/>
    </row>
    <row r="35293" spans="19:23">
      <c r="S35293" s="275"/>
      <c r="T35293" s="274"/>
      <c r="W35293" s="276"/>
    </row>
    <row r="35294" spans="19:23">
      <c r="S35294" s="275"/>
      <c r="T35294" s="274"/>
      <c r="W35294" s="276"/>
    </row>
    <row r="35295" spans="19:23">
      <c r="S35295" s="275"/>
      <c r="T35295" s="274"/>
      <c r="W35295" s="276"/>
    </row>
    <row r="35296" spans="19:23">
      <c r="S35296" s="275"/>
      <c r="T35296" s="274"/>
      <c r="W35296" s="276"/>
    </row>
    <row r="35297" spans="19:23">
      <c r="S35297" s="275"/>
      <c r="T35297" s="274"/>
      <c r="W35297" s="276"/>
    </row>
    <row r="35298" spans="19:23">
      <c r="S35298" s="275"/>
      <c r="T35298" s="274"/>
      <c r="W35298" s="276"/>
    </row>
    <row r="35299" spans="19:23">
      <c r="S35299" s="275"/>
      <c r="T35299" s="274"/>
      <c r="W35299" s="276"/>
    </row>
    <row r="35300" spans="19:23">
      <c r="S35300" s="275"/>
      <c r="T35300" s="274"/>
      <c r="W35300" s="276"/>
    </row>
    <row r="35301" spans="19:23">
      <c r="S35301" s="275"/>
      <c r="T35301" s="274"/>
      <c r="W35301" s="276"/>
    </row>
    <row r="35302" spans="19:23">
      <c r="S35302" s="275"/>
      <c r="T35302" s="274"/>
      <c r="W35302" s="276"/>
    </row>
    <row r="35303" spans="19:23">
      <c r="S35303" s="275"/>
      <c r="T35303" s="274"/>
      <c r="W35303" s="276"/>
    </row>
    <row r="35304" spans="19:23">
      <c r="S35304" s="275"/>
      <c r="T35304" s="274"/>
      <c r="W35304" s="276"/>
    </row>
    <row r="35305" spans="19:23">
      <c r="S35305" s="275"/>
      <c r="T35305" s="274"/>
      <c r="W35305" s="276"/>
    </row>
    <row r="35306" spans="19:23">
      <c r="S35306" s="275"/>
      <c r="T35306" s="274"/>
      <c r="W35306" s="276"/>
    </row>
    <row r="35307" spans="19:23">
      <c r="S35307" s="275"/>
      <c r="T35307" s="274"/>
      <c r="W35307" s="276"/>
    </row>
    <row r="35308" spans="19:23">
      <c r="S35308" s="275"/>
      <c r="T35308" s="274"/>
      <c r="W35308" s="276"/>
    </row>
    <row r="35309" spans="19:23">
      <c r="S35309" s="275"/>
      <c r="T35309" s="274"/>
      <c r="W35309" s="276"/>
    </row>
    <row r="35310" spans="19:23">
      <c r="S35310" s="275"/>
      <c r="T35310" s="274"/>
      <c r="W35310" s="276"/>
    </row>
    <row r="35311" spans="19:23">
      <c r="S35311" s="275"/>
      <c r="T35311" s="274"/>
      <c r="W35311" s="276"/>
    </row>
    <row r="35312" spans="19:23">
      <c r="S35312" s="275"/>
      <c r="T35312" s="274"/>
      <c r="W35312" s="276"/>
    </row>
    <row r="35313" spans="19:23">
      <c r="S35313" s="275"/>
      <c r="T35313" s="274"/>
      <c r="W35313" s="276"/>
    </row>
    <row r="35314" spans="19:23">
      <c r="S35314" s="275"/>
      <c r="T35314" s="274"/>
      <c r="W35314" s="276"/>
    </row>
    <row r="35315" spans="19:23">
      <c r="S35315" s="275"/>
      <c r="T35315" s="274"/>
      <c r="W35315" s="276"/>
    </row>
    <row r="35316" spans="19:23">
      <c r="S35316" s="275"/>
      <c r="T35316" s="274"/>
      <c r="W35316" s="276"/>
    </row>
    <row r="35317" spans="19:23">
      <c r="S35317" s="275"/>
      <c r="T35317" s="274"/>
      <c r="W35317" s="276"/>
    </row>
    <row r="35318" spans="19:23">
      <c r="S35318" s="275"/>
      <c r="T35318" s="274"/>
      <c r="W35318" s="276"/>
    </row>
    <row r="35319" spans="19:23">
      <c r="S35319" s="275"/>
      <c r="T35319" s="274"/>
      <c r="W35319" s="276"/>
    </row>
    <row r="35320" spans="19:23">
      <c r="S35320" s="275"/>
      <c r="T35320" s="274"/>
      <c r="W35320" s="276"/>
    </row>
    <row r="35321" spans="19:23">
      <c r="S35321" s="275"/>
      <c r="T35321" s="274"/>
      <c r="W35321" s="276"/>
    </row>
    <row r="35322" spans="19:23">
      <c r="S35322" s="275"/>
      <c r="T35322" s="274"/>
      <c r="W35322" s="276"/>
    </row>
    <row r="35323" spans="19:23">
      <c r="S35323" s="275"/>
      <c r="T35323" s="274"/>
      <c r="W35323" s="276"/>
    </row>
    <row r="35324" spans="19:23">
      <c r="S35324" s="275"/>
      <c r="T35324" s="274"/>
      <c r="W35324" s="276"/>
    </row>
    <row r="35325" spans="19:23">
      <c r="S35325" s="275"/>
      <c r="T35325" s="274"/>
      <c r="W35325" s="276"/>
    </row>
    <row r="35326" spans="19:23">
      <c r="S35326" s="275"/>
      <c r="T35326" s="274"/>
      <c r="W35326" s="276"/>
    </row>
    <row r="35327" spans="19:23">
      <c r="S35327" s="275"/>
      <c r="T35327" s="274"/>
      <c r="W35327" s="276"/>
    </row>
    <row r="35328" spans="19:23">
      <c r="S35328" s="275"/>
      <c r="T35328" s="274"/>
      <c r="W35328" s="276"/>
    </row>
    <row r="35329" spans="19:23">
      <c r="S35329" s="275"/>
      <c r="T35329" s="274"/>
      <c r="W35329" s="276"/>
    </row>
    <row r="35330" spans="19:23">
      <c r="S35330" s="275"/>
      <c r="T35330" s="274"/>
      <c r="W35330" s="276"/>
    </row>
    <row r="35331" spans="19:23">
      <c r="S35331" s="275"/>
      <c r="T35331" s="274"/>
      <c r="W35331" s="276"/>
    </row>
    <row r="35332" spans="19:23">
      <c r="S35332" s="275"/>
      <c r="T35332" s="274"/>
      <c r="W35332" s="276"/>
    </row>
    <row r="35333" spans="19:23">
      <c r="S35333" s="275"/>
      <c r="T35333" s="274"/>
      <c r="W35333" s="276"/>
    </row>
    <row r="35334" spans="19:23">
      <c r="S35334" s="275"/>
      <c r="T35334" s="274"/>
      <c r="W35334" s="276"/>
    </row>
    <row r="35335" spans="19:23">
      <c r="S35335" s="275"/>
      <c r="T35335" s="274"/>
      <c r="W35335" s="276"/>
    </row>
    <row r="35336" spans="19:23">
      <c r="S35336" s="275"/>
      <c r="T35336" s="274"/>
      <c r="W35336" s="276"/>
    </row>
    <row r="35337" spans="19:23">
      <c r="S35337" s="275"/>
      <c r="T35337" s="274"/>
      <c r="W35337" s="276"/>
    </row>
    <row r="35338" spans="19:23">
      <c r="S35338" s="275"/>
      <c r="T35338" s="274"/>
      <c r="W35338" s="276"/>
    </row>
    <row r="35339" spans="19:23">
      <c r="S35339" s="275"/>
      <c r="T35339" s="274"/>
      <c r="W35339" s="276"/>
    </row>
    <row r="35340" spans="19:23">
      <c r="S35340" s="275"/>
      <c r="T35340" s="274"/>
      <c r="W35340" s="276"/>
    </row>
    <row r="35341" spans="19:23">
      <c r="S35341" s="275"/>
      <c r="T35341" s="274"/>
      <c r="W35341" s="276"/>
    </row>
    <row r="35342" spans="19:23">
      <c r="S35342" s="275"/>
      <c r="T35342" s="274"/>
      <c r="W35342" s="276"/>
    </row>
    <row r="35343" spans="19:23">
      <c r="S35343" s="275"/>
      <c r="T35343" s="274"/>
      <c r="W35343" s="276"/>
    </row>
    <row r="35344" spans="19:23">
      <c r="S35344" s="275"/>
      <c r="T35344" s="274"/>
      <c r="W35344" s="276"/>
    </row>
    <row r="35345" spans="19:23">
      <c r="S35345" s="275"/>
      <c r="T35345" s="274"/>
      <c r="W35345" s="276"/>
    </row>
    <row r="35346" spans="19:23">
      <c r="S35346" s="275"/>
      <c r="T35346" s="274"/>
      <c r="W35346" s="276"/>
    </row>
    <row r="35347" spans="19:23">
      <c r="S35347" s="275"/>
      <c r="T35347" s="274"/>
      <c r="W35347" s="276"/>
    </row>
    <row r="35348" spans="19:23">
      <c r="S35348" s="275"/>
      <c r="T35348" s="274"/>
      <c r="W35348" s="276"/>
    </row>
    <row r="35349" spans="19:23">
      <c r="S35349" s="275"/>
      <c r="T35349" s="274"/>
      <c r="W35349" s="276"/>
    </row>
    <row r="35350" spans="19:23">
      <c r="S35350" s="275"/>
      <c r="T35350" s="274"/>
      <c r="W35350" s="276"/>
    </row>
    <row r="35351" spans="19:23">
      <c r="S35351" s="275"/>
      <c r="T35351" s="274"/>
      <c r="W35351" s="276"/>
    </row>
    <row r="35352" spans="19:23">
      <c r="S35352" s="275"/>
      <c r="T35352" s="274"/>
      <c r="W35352" s="276"/>
    </row>
    <row r="35353" spans="19:23">
      <c r="S35353" s="275"/>
      <c r="T35353" s="274"/>
      <c r="W35353" s="276"/>
    </row>
    <row r="35354" spans="19:23">
      <c r="S35354" s="275"/>
      <c r="T35354" s="274"/>
      <c r="W35354" s="276"/>
    </row>
    <row r="35355" spans="19:23">
      <c r="S35355" s="275"/>
      <c r="T35355" s="274"/>
      <c r="W35355" s="276"/>
    </row>
    <row r="35356" spans="19:23">
      <c r="S35356" s="275"/>
      <c r="T35356" s="274"/>
      <c r="W35356" s="276"/>
    </row>
    <row r="35357" spans="19:23">
      <c r="S35357" s="275"/>
      <c r="T35357" s="274"/>
      <c r="W35357" s="276"/>
    </row>
    <row r="35358" spans="19:23">
      <c r="S35358" s="275"/>
      <c r="T35358" s="274"/>
      <c r="W35358" s="276"/>
    </row>
    <row r="35359" spans="19:23">
      <c r="S35359" s="275"/>
      <c r="T35359" s="274"/>
      <c r="W35359" s="276"/>
    </row>
    <row r="35360" spans="19:23">
      <c r="S35360" s="275"/>
      <c r="T35360" s="274"/>
      <c r="W35360" s="276"/>
    </row>
    <row r="35361" spans="19:23">
      <c r="S35361" s="275"/>
      <c r="T35361" s="274"/>
      <c r="W35361" s="276"/>
    </row>
    <row r="35362" spans="19:23">
      <c r="S35362" s="275"/>
      <c r="T35362" s="274"/>
      <c r="W35362" s="276"/>
    </row>
    <row r="35363" spans="19:23">
      <c r="S35363" s="275"/>
      <c r="T35363" s="274"/>
      <c r="W35363" s="276"/>
    </row>
    <row r="35364" spans="19:23">
      <c r="S35364" s="275"/>
      <c r="T35364" s="274"/>
      <c r="W35364" s="276"/>
    </row>
    <row r="35365" spans="19:23">
      <c r="S35365" s="275"/>
      <c r="T35365" s="274"/>
      <c r="W35365" s="276"/>
    </row>
    <row r="35366" spans="19:23">
      <c r="S35366" s="275"/>
      <c r="T35366" s="274"/>
      <c r="W35366" s="276"/>
    </row>
    <row r="35367" spans="19:23">
      <c r="S35367" s="275"/>
      <c r="T35367" s="274"/>
      <c r="W35367" s="276"/>
    </row>
    <row r="35368" spans="19:23">
      <c r="S35368" s="275"/>
      <c r="T35368" s="274"/>
      <c r="W35368" s="276"/>
    </row>
    <row r="35369" spans="19:23">
      <c r="S35369" s="275"/>
      <c r="T35369" s="274"/>
      <c r="W35369" s="276"/>
    </row>
    <row r="35370" spans="19:23">
      <c r="S35370" s="275"/>
      <c r="T35370" s="274"/>
      <c r="W35370" s="276"/>
    </row>
    <row r="35371" spans="19:23">
      <c r="S35371" s="275"/>
      <c r="T35371" s="274"/>
      <c r="W35371" s="276"/>
    </row>
    <row r="35372" spans="19:23">
      <c r="S35372" s="275"/>
      <c r="T35372" s="274"/>
      <c r="W35372" s="276"/>
    </row>
    <row r="35373" spans="19:23">
      <c r="S35373" s="275"/>
      <c r="T35373" s="274"/>
      <c r="W35373" s="276"/>
    </row>
    <row r="35374" spans="19:23">
      <c r="S35374" s="275"/>
      <c r="T35374" s="274"/>
      <c r="W35374" s="276"/>
    </row>
    <row r="35375" spans="19:23">
      <c r="S35375" s="275"/>
      <c r="T35375" s="274"/>
      <c r="W35375" s="276"/>
    </row>
    <row r="35376" spans="19:23">
      <c r="S35376" s="275"/>
      <c r="T35376" s="274"/>
      <c r="W35376" s="276"/>
    </row>
    <row r="35377" spans="19:23">
      <c r="S35377" s="275"/>
      <c r="T35377" s="274"/>
      <c r="W35377" s="276"/>
    </row>
    <row r="35378" spans="19:23">
      <c r="S35378" s="275"/>
      <c r="T35378" s="274"/>
      <c r="W35378" s="276"/>
    </row>
    <row r="35379" spans="19:23">
      <c r="S35379" s="275"/>
      <c r="T35379" s="274"/>
      <c r="W35379" s="276"/>
    </row>
    <row r="35380" spans="19:23">
      <c r="S35380" s="275"/>
      <c r="T35380" s="274"/>
      <c r="W35380" s="276"/>
    </row>
    <row r="35381" spans="19:23">
      <c r="S35381" s="275"/>
      <c r="T35381" s="274"/>
      <c r="W35381" s="276"/>
    </row>
    <row r="35382" spans="19:23">
      <c r="S35382" s="275"/>
      <c r="T35382" s="274"/>
      <c r="W35382" s="276"/>
    </row>
    <row r="35383" spans="19:23">
      <c r="S35383" s="275"/>
      <c r="T35383" s="274"/>
      <c r="W35383" s="276"/>
    </row>
    <row r="35384" spans="19:23">
      <c r="S35384" s="275"/>
      <c r="T35384" s="274"/>
      <c r="W35384" s="276"/>
    </row>
    <row r="35385" spans="19:23">
      <c r="S35385" s="275"/>
      <c r="T35385" s="274"/>
      <c r="W35385" s="276"/>
    </row>
    <row r="35386" spans="19:23">
      <c r="S35386" s="275"/>
      <c r="T35386" s="274"/>
      <c r="W35386" s="276"/>
    </row>
    <row r="35387" spans="19:23">
      <c r="S35387" s="275"/>
      <c r="T35387" s="274"/>
      <c r="W35387" s="276"/>
    </row>
    <row r="35388" spans="19:23">
      <c r="S35388" s="275"/>
      <c r="T35388" s="274"/>
      <c r="W35388" s="276"/>
    </row>
    <row r="35389" spans="19:23">
      <c r="S35389" s="275"/>
      <c r="T35389" s="274"/>
      <c r="W35389" s="276"/>
    </row>
    <row r="35390" spans="19:23">
      <c r="S35390" s="275"/>
      <c r="T35390" s="274"/>
      <c r="W35390" s="276"/>
    </row>
    <row r="35391" spans="19:23">
      <c r="S35391" s="275"/>
      <c r="T35391" s="274"/>
      <c r="W35391" s="276"/>
    </row>
    <row r="35392" spans="19:23">
      <c r="S35392" s="275"/>
      <c r="T35392" s="274"/>
      <c r="W35392" s="276"/>
    </row>
    <row r="35393" spans="19:23">
      <c r="S35393" s="275"/>
      <c r="T35393" s="274"/>
      <c r="W35393" s="276"/>
    </row>
    <row r="35394" spans="19:23">
      <c r="S35394" s="275"/>
      <c r="T35394" s="274"/>
      <c r="W35394" s="276"/>
    </row>
    <row r="35395" spans="19:23">
      <c r="S35395" s="275"/>
      <c r="T35395" s="274"/>
      <c r="W35395" s="276"/>
    </row>
    <row r="35396" spans="19:23">
      <c r="S35396" s="275"/>
      <c r="T35396" s="274"/>
      <c r="W35396" s="276"/>
    </row>
    <row r="35397" spans="19:23">
      <c r="S35397" s="275"/>
      <c r="T35397" s="274"/>
      <c r="W35397" s="276"/>
    </row>
    <row r="35398" spans="19:23">
      <c r="S35398" s="275"/>
      <c r="T35398" s="274"/>
      <c r="W35398" s="276"/>
    </row>
    <row r="35399" spans="19:23">
      <c r="S35399" s="275"/>
      <c r="T35399" s="274"/>
      <c r="W35399" s="276"/>
    </row>
    <row r="35400" spans="19:23">
      <c r="S35400" s="275"/>
      <c r="T35400" s="274"/>
      <c r="W35400" s="276"/>
    </row>
    <row r="35401" spans="19:23">
      <c r="S35401" s="275"/>
      <c r="T35401" s="274"/>
      <c r="W35401" s="276"/>
    </row>
    <row r="35402" spans="19:23">
      <c r="S35402" s="275"/>
      <c r="T35402" s="274"/>
      <c r="W35402" s="276"/>
    </row>
    <row r="35403" spans="19:23">
      <c r="S35403" s="275"/>
      <c r="T35403" s="274"/>
      <c r="W35403" s="276"/>
    </row>
    <row r="35404" spans="19:23">
      <c r="S35404" s="275"/>
      <c r="T35404" s="274"/>
      <c r="W35404" s="276"/>
    </row>
    <row r="35405" spans="19:23">
      <c r="S35405" s="275"/>
      <c r="T35405" s="274"/>
      <c r="W35405" s="276"/>
    </row>
    <row r="35406" spans="19:23">
      <c r="S35406" s="275"/>
      <c r="T35406" s="274"/>
      <c r="W35406" s="276"/>
    </row>
    <row r="35407" spans="19:23">
      <c r="S35407" s="275"/>
      <c r="T35407" s="274"/>
      <c r="W35407" s="276"/>
    </row>
    <row r="35408" spans="19:23">
      <c r="S35408" s="275"/>
      <c r="T35408" s="274"/>
      <c r="W35408" s="276"/>
    </row>
    <row r="35409" spans="19:23">
      <c r="S35409" s="275"/>
      <c r="T35409" s="274"/>
      <c r="W35409" s="276"/>
    </row>
    <row r="35410" spans="19:23">
      <c r="S35410" s="275"/>
      <c r="T35410" s="274"/>
      <c r="W35410" s="276"/>
    </row>
    <row r="35411" spans="19:23">
      <c r="S35411" s="275"/>
      <c r="T35411" s="274"/>
      <c r="W35411" s="276"/>
    </row>
    <row r="35412" spans="19:23">
      <c r="S35412" s="275"/>
      <c r="T35412" s="274"/>
      <c r="W35412" s="276"/>
    </row>
    <row r="35413" spans="19:23">
      <c r="S35413" s="275"/>
      <c r="T35413" s="274"/>
      <c r="W35413" s="276"/>
    </row>
    <row r="35414" spans="19:23">
      <c r="S35414" s="275"/>
      <c r="T35414" s="274"/>
      <c r="W35414" s="276"/>
    </row>
    <row r="35415" spans="19:23">
      <c r="S35415" s="275"/>
      <c r="T35415" s="274"/>
      <c r="W35415" s="276"/>
    </row>
    <row r="35416" spans="19:23">
      <c r="S35416" s="275"/>
      <c r="T35416" s="274"/>
      <c r="W35416" s="276"/>
    </row>
    <row r="35417" spans="19:23">
      <c r="S35417" s="275"/>
      <c r="T35417" s="274"/>
      <c r="W35417" s="276"/>
    </row>
    <row r="35418" spans="19:23">
      <c r="S35418" s="275"/>
      <c r="T35418" s="274"/>
      <c r="W35418" s="276"/>
    </row>
    <row r="35419" spans="19:23">
      <c r="S35419" s="275"/>
      <c r="T35419" s="274"/>
      <c r="W35419" s="276"/>
    </row>
    <row r="35420" spans="19:23">
      <c r="S35420" s="275"/>
      <c r="T35420" s="274"/>
      <c r="W35420" s="276"/>
    </row>
    <row r="35421" spans="19:23">
      <c r="S35421" s="275"/>
      <c r="T35421" s="274"/>
      <c r="W35421" s="276"/>
    </row>
    <row r="35422" spans="19:23">
      <c r="S35422" s="275"/>
      <c r="T35422" s="274"/>
      <c r="W35422" s="276"/>
    </row>
    <row r="35423" spans="19:23">
      <c r="S35423" s="275"/>
      <c r="T35423" s="274"/>
      <c r="W35423" s="276"/>
    </row>
    <row r="35424" spans="19:23">
      <c r="S35424" s="275"/>
      <c r="T35424" s="274"/>
      <c r="W35424" s="276"/>
    </row>
    <row r="35425" spans="19:23">
      <c r="S35425" s="275"/>
      <c r="T35425" s="274"/>
      <c r="W35425" s="276"/>
    </row>
    <row r="35426" spans="19:23">
      <c r="S35426" s="275"/>
      <c r="T35426" s="274"/>
      <c r="W35426" s="276"/>
    </row>
    <row r="35427" spans="19:23">
      <c r="S35427" s="275"/>
      <c r="T35427" s="274"/>
      <c r="W35427" s="276"/>
    </row>
    <row r="35428" spans="19:23">
      <c r="S35428" s="275"/>
      <c r="T35428" s="274"/>
      <c r="W35428" s="276"/>
    </row>
    <row r="35429" spans="19:23">
      <c r="S35429" s="275"/>
      <c r="T35429" s="274"/>
      <c r="W35429" s="276"/>
    </row>
    <row r="35430" spans="19:23">
      <c r="S35430" s="275"/>
      <c r="T35430" s="274"/>
      <c r="W35430" s="276"/>
    </row>
    <row r="35431" spans="19:23">
      <c r="S35431" s="275"/>
      <c r="T35431" s="274"/>
      <c r="W35431" s="276"/>
    </row>
    <row r="35432" spans="19:23">
      <c r="S35432" s="275"/>
      <c r="T35432" s="274"/>
      <c r="W35432" s="276"/>
    </row>
    <row r="35433" spans="19:23">
      <c r="S35433" s="275"/>
      <c r="T35433" s="274"/>
      <c r="W35433" s="276"/>
    </row>
    <row r="35434" spans="19:23">
      <c r="S35434" s="275"/>
      <c r="T35434" s="274"/>
      <c r="W35434" s="276"/>
    </row>
    <row r="35435" spans="19:23">
      <c r="S35435" s="275"/>
      <c r="T35435" s="274"/>
      <c r="W35435" s="276"/>
    </row>
    <row r="35436" spans="19:23">
      <c r="S35436" s="275"/>
      <c r="T35436" s="274"/>
      <c r="W35436" s="276"/>
    </row>
    <row r="35437" spans="19:23">
      <c r="S35437" s="275"/>
      <c r="T35437" s="274"/>
      <c r="W35437" s="276"/>
    </row>
    <row r="35438" spans="19:23">
      <c r="S35438" s="275"/>
      <c r="T35438" s="274"/>
      <c r="W35438" s="276"/>
    </row>
    <row r="35439" spans="19:23">
      <c r="S35439" s="275"/>
      <c r="T35439" s="274"/>
      <c r="W35439" s="276"/>
    </row>
    <row r="35440" spans="19:23">
      <c r="S35440" s="275"/>
      <c r="T35440" s="274"/>
      <c r="W35440" s="276"/>
    </row>
    <row r="35441" spans="19:23">
      <c r="S35441" s="275"/>
      <c r="T35441" s="274"/>
      <c r="W35441" s="276"/>
    </row>
    <row r="35442" spans="19:23">
      <c r="S35442" s="275"/>
      <c r="T35442" s="274"/>
      <c r="W35442" s="276"/>
    </row>
    <row r="35443" spans="19:23">
      <c r="S35443" s="275"/>
      <c r="T35443" s="274"/>
      <c r="W35443" s="276"/>
    </row>
    <row r="35444" spans="19:23">
      <c r="S35444" s="275"/>
      <c r="T35444" s="274"/>
      <c r="W35444" s="276"/>
    </row>
    <row r="35445" spans="19:23">
      <c r="S35445" s="275"/>
      <c r="T35445" s="274"/>
      <c r="W35445" s="276"/>
    </row>
    <row r="35446" spans="19:23">
      <c r="S35446" s="275"/>
      <c r="T35446" s="274"/>
      <c r="W35446" s="276"/>
    </row>
    <row r="35447" spans="19:23">
      <c r="S35447" s="275"/>
      <c r="T35447" s="274"/>
      <c r="W35447" s="276"/>
    </row>
    <row r="35448" spans="19:23">
      <c r="S35448" s="275"/>
      <c r="T35448" s="274"/>
      <c r="W35448" s="276"/>
    </row>
    <row r="35449" spans="19:23">
      <c r="S35449" s="275"/>
      <c r="T35449" s="274"/>
      <c r="W35449" s="276"/>
    </row>
    <row r="35450" spans="19:23">
      <c r="S35450" s="275"/>
      <c r="T35450" s="274"/>
      <c r="W35450" s="276"/>
    </row>
    <row r="35451" spans="19:23">
      <c r="S35451" s="275"/>
      <c r="T35451" s="274"/>
      <c r="W35451" s="276"/>
    </row>
    <row r="35452" spans="19:23">
      <c r="S35452" s="275"/>
      <c r="T35452" s="274"/>
      <c r="W35452" s="276"/>
    </row>
    <row r="35453" spans="19:23">
      <c r="S35453" s="275"/>
      <c r="T35453" s="274"/>
      <c r="W35453" s="276"/>
    </row>
    <row r="35454" spans="19:23">
      <c r="S35454" s="275"/>
      <c r="T35454" s="274"/>
      <c r="W35454" s="276"/>
    </row>
    <row r="35455" spans="19:23">
      <c r="S35455" s="275"/>
      <c r="T35455" s="274"/>
      <c r="W35455" s="276"/>
    </row>
    <row r="35456" spans="19:23">
      <c r="S35456" s="275"/>
      <c r="T35456" s="274"/>
      <c r="W35456" s="276"/>
    </row>
    <row r="35457" spans="19:23">
      <c r="S35457" s="275"/>
      <c r="T35457" s="274"/>
      <c r="W35457" s="276"/>
    </row>
    <row r="35458" spans="19:23">
      <c r="S35458" s="275"/>
      <c r="T35458" s="274"/>
      <c r="W35458" s="276"/>
    </row>
    <row r="35459" spans="19:23">
      <c r="S35459" s="275"/>
      <c r="T35459" s="274"/>
      <c r="W35459" s="276"/>
    </row>
    <row r="35460" spans="19:23">
      <c r="S35460" s="275"/>
      <c r="T35460" s="274"/>
      <c r="W35460" s="276"/>
    </row>
    <row r="35461" spans="19:23">
      <c r="S35461" s="275"/>
      <c r="T35461" s="274"/>
      <c r="W35461" s="276"/>
    </row>
    <row r="35462" spans="19:23">
      <c r="S35462" s="275"/>
      <c r="T35462" s="274"/>
      <c r="W35462" s="276"/>
    </row>
    <row r="35463" spans="19:23">
      <c r="S35463" s="275"/>
      <c r="T35463" s="274"/>
      <c r="W35463" s="276"/>
    </row>
    <row r="35464" spans="19:23">
      <c r="S35464" s="275"/>
      <c r="T35464" s="274"/>
      <c r="W35464" s="276"/>
    </row>
    <row r="35465" spans="19:23">
      <c r="S35465" s="275"/>
      <c r="T35465" s="274"/>
      <c r="W35465" s="276"/>
    </row>
    <row r="35466" spans="19:23">
      <c r="S35466" s="275"/>
      <c r="T35466" s="274"/>
      <c r="W35466" s="276"/>
    </row>
    <row r="35467" spans="19:23">
      <c r="S35467" s="275"/>
      <c r="T35467" s="274"/>
      <c r="W35467" s="276"/>
    </row>
    <row r="35468" spans="19:23">
      <c r="S35468" s="275"/>
      <c r="T35468" s="274"/>
      <c r="W35468" s="276"/>
    </row>
    <row r="35469" spans="19:23">
      <c r="S35469" s="275"/>
      <c r="T35469" s="274"/>
      <c r="W35469" s="276"/>
    </row>
    <row r="35470" spans="19:23">
      <c r="S35470" s="275"/>
      <c r="T35470" s="274"/>
      <c r="W35470" s="276"/>
    </row>
    <row r="35471" spans="19:23">
      <c r="S35471" s="275"/>
      <c r="T35471" s="274"/>
      <c r="W35471" s="276"/>
    </row>
    <row r="35472" spans="19:23">
      <c r="S35472" s="275"/>
      <c r="T35472" s="274"/>
      <c r="W35472" s="276"/>
    </row>
    <row r="35473" spans="19:23">
      <c r="S35473" s="275"/>
      <c r="T35473" s="274"/>
      <c r="W35473" s="276"/>
    </row>
    <row r="35474" spans="19:23">
      <c r="S35474" s="275"/>
      <c r="T35474" s="274"/>
      <c r="W35474" s="276"/>
    </row>
    <row r="35475" spans="19:23">
      <c r="S35475" s="275"/>
      <c r="T35475" s="274"/>
      <c r="W35475" s="276"/>
    </row>
    <row r="35476" spans="19:23">
      <c r="S35476" s="275"/>
      <c r="T35476" s="274"/>
      <c r="W35476" s="276"/>
    </row>
    <row r="35477" spans="19:23">
      <c r="S35477" s="275"/>
      <c r="T35477" s="274"/>
      <c r="W35477" s="276"/>
    </row>
    <row r="35478" spans="19:23">
      <c r="S35478" s="275"/>
      <c r="T35478" s="274"/>
      <c r="W35478" s="276"/>
    </row>
    <row r="35479" spans="19:23">
      <c r="S35479" s="275"/>
      <c r="T35479" s="274"/>
      <c r="W35479" s="276"/>
    </row>
    <row r="35480" spans="19:23">
      <c r="S35480" s="275"/>
      <c r="T35480" s="274"/>
      <c r="W35480" s="276"/>
    </row>
    <row r="35481" spans="19:23">
      <c r="S35481" s="275"/>
      <c r="T35481" s="274"/>
      <c r="W35481" s="276"/>
    </row>
    <row r="35482" spans="19:23">
      <c r="S35482" s="275"/>
      <c r="T35482" s="274"/>
      <c r="W35482" s="276"/>
    </row>
    <row r="35483" spans="19:23">
      <c r="S35483" s="275"/>
      <c r="T35483" s="274"/>
      <c r="W35483" s="276"/>
    </row>
    <row r="35484" spans="19:23">
      <c r="S35484" s="275"/>
      <c r="T35484" s="274"/>
      <c r="W35484" s="276"/>
    </row>
    <row r="35485" spans="19:23">
      <c r="S35485" s="275"/>
      <c r="T35485" s="274"/>
      <c r="W35485" s="276"/>
    </row>
    <row r="35486" spans="19:23">
      <c r="S35486" s="275"/>
      <c r="T35486" s="274"/>
      <c r="W35486" s="276"/>
    </row>
    <row r="35487" spans="19:23">
      <c r="S35487" s="275"/>
      <c r="T35487" s="274"/>
      <c r="W35487" s="276"/>
    </row>
    <row r="35488" spans="19:23">
      <c r="S35488" s="275"/>
      <c r="T35488" s="274"/>
      <c r="W35488" s="276"/>
    </row>
    <row r="35489" spans="19:23">
      <c r="S35489" s="275"/>
      <c r="T35489" s="274"/>
      <c r="W35489" s="276"/>
    </row>
    <row r="35490" spans="19:23">
      <c r="S35490" s="275"/>
      <c r="T35490" s="274"/>
      <c r="W35490" s="276"/>
    </row>
    <row r="35491" spans="19:23">
      <c r="S35491" s="275"/>
      <c r="T35491" s="274"/>
      <c r="W35491" s="276"/>
    </row>
    <row r="35492" spans="19:23">
      <c r="S35492" s="275"/>
      <c r="T35492" s="274"/>
      <c r="W35492" s="276"/>
    </row>
    <row r="35493" spans="19:23">
      <c r="S35493" s="275"/>
      <c r="T35493" s="274"/>
      <c r="W35493" s="276"/>
    </row>
    <row r="35494" spans="19:23">
      <c r="S35494" s="275"/>
      <c r="T35494" s="274"/>
      <c r="W35494" s="276"/>
    </row>
    <row r="35495" spans="19:23">
      <c r="S35495" s="275"/>
      <c r="T35495" s="274"/>
      <c r="W35495" s="276"/>
    </row>
    <row r="35496" spans="19:23">
      <c r="S35496" s="275"/>
      <c r="T35496" s="274"/>
      <c r="W35496" s="276"/>
    </row>
    <row r="35497" spans="19:23">
      <c r="S35497" s="275"/>
      <c r="T35497" s="274"/>
      <c r="W35497" s="276"/>
    </row>
    <row r="35498" spans="19:23">
      <c r="S35498" s="275"/>
      <c r="T35498" s="274"/>
      <c r="W35498" s="276"/>
    </row>
    <row r="35499" spans="19:23">
      <c r="S35499" s="275"/>
      <c r="T35499" s="274"/>
      <c r="W35499" s="276"/>
    </row>
    <row r="35500" spans="19:23">
      <c r="S35500" s="275"/>
      <c r="T35500" s="274"/>
      <c r="W35500" s="276"/>
    </row>
    <row r="35501" spans="19:23">
      <c r="S35501" s="275"/>
      <c r="T35501" s="274"/>
      <c r="W35501" s="276"/>
    </row>
    <row r="35502" spans="19:23">
      <c r="S35502" s="275"/>
      <c r="T35502" s="274"/>
      <c r="W35502" s="276"/>
    </row>
    <row r="35503" spans="19:23">
      <c r="S35503" s="275"/>
      <c r="T35503" s="274"/>
      <c r="W35503" s="276"/>
    </row>
    <row r="35504" spans="19:23">
      <c r="S35504" s="275"/>
      <c r="T35504" s="274"/>
      <c r="W35504" s="276"/>
    </row>
    <row r="35505" spans="19:23">
      <c r="S35505" s="275"/>
      <c r="T35505" s="274"/>
      <c r="W35505" s="276"/>
    </row>
    <row r="35506" spans="19:23">
      <c r="S35506" s="275"/>
      <c r="T35506" s="274"/>
      <c r="W35506" s="276"/>
    </row>
    <row r="35507" spans="19:23">
      <c r="S35507" s="275"/>
      <c r="T35507" s="274"/>
      <c r="W35507" s="276"/>
    </row>
    <row r="35508" spans="19:23">
      <c r="S35508" s="275"/>
      <c r="T35508" s="274"/>
      <c r="W35508" s="276"/>
    </row>
    <row r="35509" spans="19:23">
      <c r="S35509" s="275"/>
      <c r="T35509" s="274"/>
      <c r="W35509" s="276"/>
    </row>
    <row r="35510" spans="19:23">
      <c r="S35510" s="275"/>
      <c r="T35510" s="274"/>
      <c r="W35510" s="276"/>
    </row>
    <row r="35511" spans="19:23">
      <c r="S35511" s="275"/>
      <c r="T35511" s="274"/>
      <c r="W35511" s="276"/>
    </row>
    <row r="35512" spans="19:23">
      <c r="S35512" s="275"/>
      <c r="T35512" s="274"/>
      <c r="W35512" s="276"/>
    </row>
    <row r="35513" spans="19:23">
      <c r="S35513" s="275"/>
      <c r="T35513" s="274"/>
      <c r="W35513" s="276"/>
    </row>
    <row r="35514" spans="19:23">
      <c r="S35514" s="275"/>
      <c r="T35514" s="274"/>
      <c r="W35514" s="276"/>
    </row>
    <row r="35515" spans="19:23">
      <c r="S35515" s="275"/>
      <c r="T35515" s="274"/>
      <c r="W35515" s="276"/>
    </row>
    <row r="35516" spans="19:23">
      <c r="S35516" s="275"/>
      <c r="T35516" s="274"/>
      <c r="W35516" s="276"/>
    </row>
    <row r="35517" spans="19:23">
      <c r="S35517" s="275"/>
      <c r="T35517" s="274"/>
      <c r="W35517" s="276"/>
    </row>
    <row r="35518" spans="19:23">
      <c r="S35518" s="275"/>
      <c r="T35518" s="274"/>
      <c r="W35518" s="276"/>
    </row>
    <row r="35519" spans="19:23">
      <c r="S35519" s="275"/>
      <c r="T35519" s="274"/>
      <c r="W35519" s="276"/>
    </row>
    <row r="35520" spans="19:23">
      <c r="S35520" s="275"/>
      <c r="T35520" s="274"/>
      <c r="W35520" s="276"/>
    </row>
    <row r="35521" spans="19:23">
      <c r="S35521" s="275"/>
      <c r="T35521" s="274"/>
      <c r="W35521" s="276"/>
    </row>
    <row r="35522" spans="19:23">
      <c r="S35522" s="275"/>
      <c r="T35522" s="274"/>
      <c r="W35522" s="276"/>
    </row>
    <row r="35523" spans="19:23">
      <c r="S35523" s="275"/>
      <c r="T35523" s="274"/>
      <c r="W35523" s="276"/>
    </row>
    <row r="35524" spans="19:23">
      <c r="S35524" s="275"/>
      <c r="T35524" s="274"/>
      <c r="W35524" s="276"/>
    </row>
    <row r="35525" spans="19:23">
      <c r="S35525" s="275"/>
      <c r="T35525" s="274"/>
      <c r="W35525" s="276"/>
    </row>
    <row r="35526" spans="19:23">
      <c r="S35526" s="275"/>
      <c r="T35526" s="274"/>
      <c r="W35526" s="276"/>
    </row>
    <row r="35527" spans="19:23">
      <c r="S35527" s="275"/>
      <c r="T35527" s="274"/>
      <c r="W35527" s="276"/>
    </row>
    <row r="35528" spans="19:23">
      <c r="S35528" s="275"/>
      <c r="T35528" s="274"/>
      <c r="W35528" s="276"/>
    </row>
    <row r="35529" spans="19:23">
      <c r="S35529" s="275"/>
      <c r="T35529" s="274"/>
      <c r="W35529" s="276"/>
    </row>
    <row r="35530" spans="19:23">
      <c r="S35530" s="275"/>
      <c r="T35530" s="274"/>
      <c r="W35530" s="276"/>
    </row>
    <row r="35531" spans="19:23">
      <c r="S35531" s="275"/>
      <c r="T35531" s="274"/>
      <c r="W35531" s="276"/>
    </row>
    <row r="35532" spans="19:23">
      <c r="S35532" s="275"/>
      <c r="T35532" s="274"/>
      <c r="W35532" s="276"/>
    </row>
    <row r="35533" spans="19:23">
      <c r="S35533" s="275"/>
      <c r="T35533" s="274"/>
      <c r="W35533" s="276"/>
    </row>
    <row r="35534" spans="19:23">
      <c r="S35534" s="275"/>
      <c r="T35534" s="274"/>
      <c r="W35534" s="276"/>
    </row>
    <row r="35535" spans="19:23">
      <c r="S35535" s="275"/>
      <c r="T35535" s="274"/>
      <c r="W35535" s="276"/>
    </row>
    <row r="35536" spans="19:23">
      <c r="S35536" s="275"/>
      <c r="T35536" s="274"/>
      <c r="W35536" s="276"/>
    </row>
    <row r="35537" spans="19:23">
      <c r="S35537" s="275"/>
      <c r="T35537" s="274"/>
      <c r="W35537" s="276"/>
    </row>
    <row r="35538" spans="19:23">
      <c r="S35538" s="275"/>
      <c r="T35538" s="274"/>
      <c r="W35538" s="276"/>
    </row>
    <row r="35539" spans="19:23">
      <c r="S35539" s="275"/>
      <c r="T35539" s="274"/>
      <c r="W35539" s="276"/>
    </row>
    <row r="35540" spans="19:23">
      <c r="S35540" s="275"/>
      <c r="T35540" s="274"/>
      <c r="W35540" s="276"/>
    </row>
    <row r="35541" spans="19:23">
      <c r="S35541" s="275"/>
      <c r="T35541" s="274"/>
      <c r="W35541" s="276"/>
    </row>
    <row r="35542" spans="19:23">
      <c r="S35542" s="275"/>
      <c r="T35542" s="274"/>
      <c r="W35542" s="276"/>
    </row>
    <row r="35543" spans="19:23">
      <c r="S35543" s="275"/>
      <c r="T35543" s="274"/>
      <c r="W35543" s="276"/>
    </row>
    <row r="35544" spans="19:23">
      <c r="S35544" s="275"/>
      <c r="T35544" s="274"/>
      <c r="W35544" s="276"/>
    </row>
    <row r="35545" spans="19:23">
      <c r="S35545" s="275"/>
      <c r="T35545" s="274"/>
      <c r="W35545" s="276"/>
    </row>
    <row r="35546" spans="19:23">
      <c r="S35546" s="275"/>
      <c r="T35546" s="274"/>
      <c r="W35546" s="276"/>
    </row>
    <row r="35547" spans="19:23">
      <c r="S35547" s="275"/>
      <c r="T35547" s="274"/>
      <c r="W35547" s="276"/>
    </row>
    <row r="35548" spans="19:23">
      <c r="S35548" s="275"/>
      <c r="T35548" s="274"/>
      <c r="W35548" s="276"/>
    </row>
    <row r="35549" spans="19:23">
      <c r="S35549" s="275"/>
      <c r="T35549" s="274"/>
      <c r="W35549" s="276"/>
    </row>
    <row r="35550" spans="19:23">
      <c r="S35550" s="275"/>
      <c r="T35550" s="274"/>
      <c r="W35550" s="276"/>
    </row>
    <row r="35551" spans="19:23">
      <c r="S35551" s="275"/>
      <c r="T35551" s="274"/>
      <c r="W35551" s="276"/>
    </row>
    <row r="35552" spans="19:23">
      <c r="S35552" s="275"/>
      <c r="T35552" s="274"/>
      <c r="W35552" s="276"/>
    </row>
    <row r="35553" spans="19:23">
      <c r="S35553" s="275"/>
      <c r="T35553" s="274"/>
      <c r="W35553" s="276"/>
    </row>
    <row r="35554" spans="19:23">
      <c r="S35554" s="275"/>
      <c r="T35554" s="274"/>
      <c r="W35554" s="276"/>
    </row>
    <row r="35555" spans="19:23">
      <c r="S35555" s="275"/>
      <c r="T35555" s="274"/>
      <c r="W35555" s="276"/>
    </row>
    <row r="35556" spans="19:23">
      <c r="S35556" s="275"/>
      <c r="T35556" s="274"/>
      <c r="W35556" s="276"/>
    </row>
    <row r="35557" spans="19:23">
      <c r="S35557" s="275"/>
      <c r="T35557" s="274"/>
      <c r="W35557" s="276"/>
    </row>
    <row r="35558" spans="19:23">
      <c r="S35558" s="275"/>
      <c r="T35558" s="274"/>
      <c r="W35558" s="276"/>
    </row>
    <row r="35559" spans="19:23">
      <c r="S35559" s="275"/>
      <c r="T35559" s="274"/>
      <c r="W35559" s="276"/>
    </row>
    <row r="35560" spans="19:23">
      <c r="S35560" s="275"/>
      <c r="T35560" s="274"/>
      <c r="W35560" s="276"/>
    </row>
    <row r="35561" spans="19:23">
      <c r="S35561" s="275"/>
      <c r="T35561" s="274"/>
      <c r="W35561" s="276"/>
    </row>
    <row r="35562" spans="19:23">
      <c r="S35562" s="275"/>
      <c r="T35562" s="274"/>
      <c r="W35562" s="276"/>
    </row>
    <row r="35563" spans="19:23">
      <c r="S35563" s="275"/>
      <c r="T35563" s="274"/>
      <c r="W35563" s="276"/>
    </row>
    <row r="35564" spans="19:23">
      <c r="S35564" s="275"/>
      <c r="T35564" s="274"/>
      <c r="W35564" s="276"/>
    </row>
    <row r="35565" spans="19:23">
      <c r="S35565" s="275"/>
      <c r="T35565" s="274"/>
      <c r="W35565" s="276"/>
    </row>
    <row r="35566" spans="19:23">
      <c r="S35566" s="275"/>
      <c r="T35566" s="274"/>
      <c r="W35566" s="276"/>
    </row>
    <row r="35567" spans="19:23">
      <c r="S35567" s="275"/>
      <c r="T35567" s="274"/>
      <c r="W35567" s="276"/>
    </row>
    <row r="35568" spans="19:23">
      <c r="S35568" s="275"/>
      <c r="T35568" s="274"/>
      <c r="W35568" s="276"/>
    </row>
    <row r="35569" spans="19:23">
      <c r="S35569" s="275"/>
      <c r="T35569" s="274"/>
      <c r="W35569" s="276"/>
    </row>
    <row r="35570" spans="19:23">
      <c r="S35570" s="275"/>
      <c r="T35570" s="274"/>
      <c r="W35570" s="276"/>
    </row>
    <row r="35571" spans="19:23">
      <c r="S35571" s="275"/>
      <c r="T35571" s="274"/>
      <c r="W35571" s="276"/>
    </row>
    <row r="35572" spans="19:23">
      <c r="S35572" s="275"/>
      <c r="T35572" s="274"/>
      <c r="W35572" s="276"/>
    </row>
    <row r="35573" spans="19:23">
      <c r="S35573" s="275"/>
      <c r="T35573" s="274"/>
      <c r="W35573" s="276"/>
    </row>
    <row r="35574" spans="19:23">
      <c r="S35574" s="275"/>
      <c r="T35574" s="274"/>
      <c r="W35574" s="276"/>
    </row>
    <row r="35575" spans="19:23">
      <c r="S35575" s="275"/>
      <c r="T35575" s="274"/>
      <c r="W35575" s="276"/>
    </row>
    <row r="35576" spans="19:23">
      <c r="S35576" s="275"/>
      <c r="T35576" s="274"/>
      <c r="W35576" s="276"/>
    </row>
    <row r="35577" spans="19:23">
      <c r="S35577" s="275"/>
      <c r="T35577" s="274"/>
      <c r="W35577" s="276"/>
    </row>
    <row r="35578" spans="19:23">
      <c r="S35578" s="275"/>
      <c r="T35578" s="274"/>
      <c r="W35578" s="276"/>
    </row>
    <row r="35579" spans="19:23">
      <c r="S35579" s="275"/>
      <c r="T35579" s="274"/>
      <c r="W35579" s="276"/>
    </row>
    <row r="35580" spans="19:23">
      <c r="S35580" s="275"/>
      <c r="T35580" s="274"/>
      <c r="W35580" s="276"/>
    </row>
    <row r="35581" spans="19:23">
      <c r="S35581" s="275"/>
      <c r="T35581" s="274"/>
      <c r="W35581" s="276"/>
    </row>
    <row r="35582" spans="19:23">
      <c r="S35582" s="275"/>
      <c r="T35582" s="274"/>
      <c r="W35582" s="276"/>
    </row>
    <row r="35583" spans="19:23">
      <c r="S35583" s="275"/>
      <c r="T35583" s="274"/>
      <c r="W35583" s="276"/>
    </row>
    <row r="35584" spans="19:23">
      <c r="S35584" s="275"/>
      <c r="T35584" s="274"/>
      <c r="W35584" s="276"/>
    </row>
    <row r="35585" spans="19:23">
      <c r="S35585" s="275"/>
      <c r="T35585" s="274"/>
      <c r="W35585" s="276"/>
    </row>
    <row r="35586" spans="19:23">
      <c r="S35586" s="275"/>
      <c r="T35586" s="274"/>
      <c r="W35586" s="276"/>
    </row>
    <row r="35587" spans="19:23">
      <c r="S35587" s="275"/>
      <c r="T35587" s="274"/>
      <c r="W35587" s="276"/>
    </row>
    <row r="35588" spans="19:23">
      <c r="S35588" s="275"/>
      <c r="T35588" s="274"/>
      <c r="W35588" s="276"/>
    </row>
    <row r="35589" spans="19:23">
      <c r="S35589" s="275"/>
      <c r="T35589" s="274"/>
      <c r="W35589" s="276"/>
    </row>
    <row r="35590" spans="19:23">
      <c r="S35590" s="275"/>
      <c r="T35590" s="274"/>
      <c r="W35590" s="276"/>
    </row>
    <row r="35591" spans="19:23">
      <c r="S35591" s="275"/>
      <c r="T35591" s="274"/>
      <c r="W35591" s="276"/>
    </row>
    <row r="35592" spans="19:23">
      <c r="S35592" s="275"/>
      <c r="T35592" s="274"/>
      <c r="W35592" s="276"/>
    </row>
    <row r="35593" spans="19:23">
      <c r="S35593" s="275"/>
      <c r="T35593" s="274"/>
      <c r="W35593" s="276"/>
    </row>
    <row r="35594" spans="19:23">
      <c r="S35594" s="275"/>
      <c r="T35594" s="274"/>
      <c r="W35594" s="276"/>
    </row>
    <row r="35595" spans="19:23">
      <c r="S35595" s="275"/>
      <c r="T35595" s="274"/>
      <c r="W35595" s="276"/>
    </row>
    <row r="35596" spans="19:23">
      <c r="S35596" s="275"/>
      <c r="T35596" s="274"/>
      <c r="W35596" s="276"/>
    </row>
    <row r="35597" spans="19:23">
      <c r="S35597" s="275"/>
      <c r="T35597" s="274"/>
      <c r="W35597" s="276"/>
    </row>
    <row r="35598" spans="19:23">
      <c r="S35598" s="275"/>
      <c r="T35598" s="274"/>
      <c r="W35598" s="276"/>
    </row>
    <row r="35599" spans="19:23">
      <c r="S35599" s="275"/>
      <c r="T35599" s="274"/>
      <c r="W35599" s="276"/>
    </row>
    <row r="35600" spans="19:23">
      <c r="S35600" s="275"/>
      <c r="T35600" s="274"/>
      <c r="W35600" s="276"/>
    </row>
    <row r="35601" spans="19:23">
      <c r="S35601" s="275"/>
      <c r="T35601" s="274"/>
      <c r="W35601" s="276"/>
    </row>
    <row r="35602" spans="19:23">
      <c r="S35602" s="275"/>
      <c r="T35602" s="274"/>
      <c r="W35602" s="276"/>
    </row>
    <row r="35603" spans="19:23">
      <c r="S35603" s="275"/>
      <c r="T35603" s="274"/>
      <c r="W35603" s="276"/>
    </row>
    <row r="35604" spans="19:23">
      <c r="S35604" s="275"/>
      <c r="T35604" s="274"/>
      <c r="W35604" s="276"/>
    </row>
    <row r="35605" spans="19:23">
      <c r="S35605" s="275"/>
      <c r="T35605" s="274"/>
      <c r="W35605" s="276"/>
    </row>
    <row r="35606" spans="19:23">
      <c r="S35606" s="275"/>
      <c r="T35606" s="274"/>
      <c r="W35606" s="276"/>
    </row>
    <row r="35607" spans="19:23">
      <c r="S35607" s="275"/>
      <c r="T35607" s="274"/>
      <c r="W35607" s="276"/>
    </row>
    <row r="35608" spans="19:23">
      <c r="S35608" s="275"/>
      <c r="T35608" s="274"/>
      <c r="W35608" s="276"/>
    </row>
    <row r="35609" spans="19:23">
      <c r="S35609" s="275"/>
      <c r="T35609" s="274"/>
      <c r="W35609" s="276"/>
    </row>
    <row r="35610" spans="19:23">
      <c r="S35610" s="275"/>
      <c r="T35610" s="274"/>
      <c r="W35610" s="276"/>
    </row>
    <row r="35611" spans="19:23">
      <c r="S35611" s="275"/>
      <c r="T35611" s="274"/>
      <c r="W35611" s="276"/>
    </row>
    <row r="35612" spans="19:23">
      <c r="S35612" s="275"/>
      <c r="T35612" s="274"/>
      <c r="W35612" s="276"/>
    </row>
    <row r="35613" spans="19:23">
      <c r="S35613" s="275"/>
      <c r="T35613" s="274"/>
      <c r="W35613" s="276"/>
    </row>
    <row r="35614" spans="19:23">
      <c r="S35614" s="275"/>
      <c r="T35614" s="274"/>
      <c r="W35614" s="276"/>
    </row>
    <row r="35615" spans="19:23">
      <c r="S35615" s="275"/>
      <c r="T35615" s="274"/>
      <c r="W35615" s="276"/>
    </row>
    <row r="35616" spans="19:23">
      <c r="S35616" s="275"/>
      <c r="T35616" s="274"/>
      <c r="W35616" s="276"/>
    </row>
    <row r="35617" spans="19:23">
      <c r="S35617" s="275"/>
      <c r="T35617" s="274"/>
      <c r="W35617" s="276"/>
    </row>
    <row r="35618" spans="19:23">
      <c r="S35618" s="275"/>
      <c r="T35618" s="274"/>
      <c r="W35618" s="276"/>
    </row>
    <row r="35619" spans="19:23">
      <c r="S35619" s="275"/>
      <c r="T35619" s="274"/>
      <c r="W35619" s="276"/>
    </row>
    <row r="35620" spans="19:23">
      <c r="S35620" s="275"/>
      <c r="T35620" s="274"/>
      <c r="W35620" s="276"/>
    </row>
    <row r="35621" spans="19:23">
      <c r="S35621" s="275"/>
      <c r="T35621" s="274"/>
      <c r="W35621" s="276"/>
    </row>
    <row r="35622" spans="19:23">
      <c r="S35622" s="275"/>
      <c r="T35622" s="274"/>
      <c r="W35622" s="276"/>
    </row>
    <row r="35623" spans="19:23">
      <c r="S35623" s="275"/>
      <c r="T35623" s="274"/>
      <c r="W35623" s="276"/>
    </row>
    <row r="35624" spans="19:23">
      <c r="S35624" s="275"/>
      <c r="T35624" s="274"/>
      <c r="W35624" s="276"/>
    </row>
    <row r="35625" spans="19:23">
      <c r="S35625" s="275"/>
      <c r="T35625" s="274"/>
      <c r="W35625" s="276"/>
    </row>
    <row r="35626" spans="19:23">
      <c r="S35626" s="275"/>
      <c r="T35626" s="274"/>
      <c r="W35626" s="276"/>
    </row>
    <row r="35627" spans="19:23">
      <c r="S35627" s="275"/>
      <c r="T35627" s="274"/>
      <c r="W35627" s="276"/>
    </row>
    <row r="35628" spans="19:23">
      <c r="S35628" s="275"/>
      <c r="T35628" s="274"/>
      <c r="W35628" s="276"/>
    </row>
    <row r="35629" spans="19:23">
      <c r="S35629" s="275"/>
      <c r="T35629" s="274"/>
      <c r="W35629" s="276"/>
    </row>
    <row r="35630" spans="19:23">
      <c r="S35630" s="275"/>
      <c r="T35630" s="274"/>
      <c r="W35630" s="276"/>
    </row>
    <row r="35631" spans="19:23">
      <c r="S35631" s="275"/>
      <c r="T35631" s="274"/>
      <c r="W35631" s="276"/>
    </row>
    <row r="35632" spans="19:23">
      <c r="S35632" s="275"/>
      <c r="T35632" s="274"/>
      <c r="W35632" s="276"/>
    </row>
    <row r="35633" spans="19:23">
      <c r="S35633" s="275"/>
      <c r="T35633" s="274"/>
      <c r="W35633" s="276"/>
    </row>
    <row r="35634" spans="19:23">
      <c r="S35634" s="275"/>
      <c r="T35634" s="274"/>
      <c r="W35634" s="276"/>
    </row>
    <row r="35635" spans="19:23">
      <c r="S35635" s="275"/>
      <c r="T35635" s="274"/>
      <c r="W35635" s="276"/>
    </row>
    <row r="35636" spans="19:23">
      <c r="S35636" s="275"/>
      <c r="T35636" s="274"/>
      <c r="W35636" s="276"/>
    </row>
    <row r="35637" spans="19:23">
      <c r="S35637" s="275"/>
      <c r="T35637" s="274"/>
      <c r="W35637" s="276"/>
    </row>
    <row r="35638" spans="19:23">
      <c r="S35638" s="275"/>
      <c r="T35638" s="274"/>
      <c r="W35638" s="276"/>
    </row>
    <row r="35639" spans="19:23">
      <c r="S35639" s="275"/>
      <c r="T35639" s="274"/>
      <c r="W35639" s="276"/>
    </row>
    <row r="35640" spans="19:23">
      <c r="S35640" s="275"/>
      <c r="T35640" s="274"/>
      <c r="W35640" s="276"/>
    </row>
    <row r="35641" spans="19:23">
      <c r="S35641" s="275"/>
      <c r="T35641" s="274"/>
      <c r="W35641" s="276"/>
    </row>
    <row r="35642" spans="19:23">
      <c r="S35642" s="275"/>
      <c r="T35642" s="274"/>
      <c r="W35642" s="276"/>
    </row>
    <row r="35643" spans="19:23">
      <c r="S35643" s="275"/>
      <c r="T35643" s="274"/>
      <c r="W35643" s="276"/>
    </row>
    <row r="35644" spans="19:23">
      <c r="S35644" s="275"/>
      <c r="T35644" s="274"/>
      <c r="W35644" s="276"/>
    </row>
    <row r="35645" spans="19:23">
      <c r="S35645" s="275"/>
      <c r="T35645" s="274"/>
      <c r="W35645" s="276"/>
    </row>
    <row r="35646" spans="19:23">
      <c r="S35646" s="275"/>
      <c r="T35646" s="274"/>
      <c r="W35646" s="276"/>
    </row>
    <row r="35647" spans="19:23">
      <c r="S35647" s="275"/>
      <c r="T35647" s="274"/>
      <c r="W35647" s="276"/>
    </row>
    <row r="35648" spans="19:23">
      <c r="S35648" s="275"/>
      <c r="T35648" s="274"/>
      <c r="W35648" s="276"/>
    </row>
    <row r="35649" spans="19:23">
      <c r="S35649" s="275"/>
      <c r="T35649" s="274"/>
      <c r="W35649" s="276"/>
    </row>
    <row r="35650" spans="19:23">
      <c r="S35650" s="275"/>
      <c r="T35650" s="274"/>
      <c r="W35650" s="276"/>
    </row>
    <row r="35651" spans="19:23">
      <c r="S35651" s="275"/>
      <c r="T35651" s="274"/>
      <c r="W35651" s="276"/>
    </row>
    <row r="35652" spans="19:23">
      <c r="S35652" s="275"/>
      <c r="T35652" s="274"/>
      <c r="W35652" s="276"/>
    </row>
    <row r="35653" spans="19:23">
      <c r="S35653" s="275"/>
      <c r="T35653" s="274"/>
      <c r="W35653" s="276"/>
    </row>
    <row r="35654" spans="19:23">
      <c r="S35654" s="275"/>
      <c r="T35654" s="274"/>
      <c r="W35654" s="276"/>
    </row>
    <row r="35655" spans="19:23">
      <c r="S35655" s="275"/>
      <c r="T35655" s="274"/>
      <c r="W35655" s="276"/>
    </row>
    <row r="35656" spans="19:23">
      <c r="S35656" s="275"/>
      <c r="T35656" s="274"/>
      <c r="W35656" s="276"/>
    </row>
    <row r="35657" spans="19:23">
      <c r="S35657" s="275"/>
      <c r="T35657" s="274"/>
      <c r="W35657" s="276"/>
    </row>
    <row r="35658" spans="19:23">
      <c r="S35658" s="275"/>
      <c r="T35658" s="274"/>
      <c r="W35658" s="276"/>
    </row>
    <row r="35659" spans="19:23">
      <c r="S35659" s="275"/>
      <c r="T35659" s="274"/>
      <c r="W35659" s="276"/>
    </row>
    <row r="35660" spans="19:23">
      <c r="S35660" s="275"/>
      <c r="T35660" s="274"/>
      <c r="W35660" s="276"/>
    </row>
    <row r="35661" spans="19:23">
      <c r="S35661" s="275"/>
      <c r="T35661" s="274"/>
      <c r="W35661" s="276"/>
    </row>
    <row r="35662" spans="19:23">
      <c r="S35662" s="275"/>
      <c r="T35662" s="274"/>
      <c r="W35662" s="276"/>
    </row>
    <row r="35663" spans="19:23">
      <c r="S35663" s="275"/>
      <c r="T35663" s="274"/>
      <c r="W35663" s="276"/>
    </row>
    <row r="35664" spans="19:23">
      <c r="S35664" s="275"/>
      <c r="T35664" s="274"/>
      <c r="W35664" s="276"/>
    </row>
    <row r="35665" spans="19:23">
      <c r="S35665" s="275"/>
      <c r="T35665" s="274"/>
      <c r="W35665" s="276"/>
    </row>
    <row r="35666" spans="19:23">
      <c r="S35666" s="275"/>
      <c r="T35666" s="274"/>
      <c r="W35666" s="276"/>
    </row>
    <row r="35667" spans="19:23">
      <c r="S35667" s="275"/>
      <c r="T35667" s="274"/>
      <c r="W35667" s="276"/>
    </row>
    <row r="35668" spans="19:23">
      <c r="S35668" s="275"/>
      <c r="T35668" s="274"/>
      <c r="W35668" s="276"/>
    </row>
    <row r="35669" spans="19:23">
      <c r="S35669" s="275"/>
      <c r="T35669" s="274"/>
      <c r="W35669" s="276"/>
    </row>
    <row r="35670" spans="19:23">
      <c r="S35670" s="275"/>
      <c r="T35670" s="274"/>
      <c r="W35670" s="276"/>
    </row>
    <row r="35671" spans="19:23">
      <c r="S35671" s="275"/>
      <c r="T35671" s="274"/>
      <c r="W35671" s="276"/>
    </row>
    <row r="35672" spans="19:23">
      <c r="S35672" s="275"/>
      <c r="T35672" s="274"/>
      <c r="W35672" s="276"/>
    </row>
    <row r="35673" spans="19:23">
      <c r="S35673" s="275"/>
      <c r="T35673" s="274"/>
      <c r="W35673" s="276"/>
    </row>
    <row r="35674" spans="19:23">
      <c r="S35674" s="275"/>
      <c r="T35674" s="274"/>
      <c r="W35674" s="276"/>
    </row>
    <row r="35675" spans="19:23">
      <c r="S35675" s="275"/>
      <c r="T35675" s="274"/>
      <c r="W35675" s="276"/>
    </row>
    <row r="35676" spans="19:23">
      <c r="S35676" s="275"/>
      <c r="T35676" s="274"/>
      <c r="W35676" s="276"/>
    </row>
    <row r="35677" spans="19:23">
      <c r="S35677" s="275"/>
      <c r="T35677" s="274"/>
      <c r="W35677" s="276"/>
    </row>
    <row r="35678" spans="19:23">
      <c r="S35678" s="275"/>
      <c r="T35678" s="274"/>
      <c r="W35678" s="276"/>
    </row>
    <row r="35679" spans="19:23">
      <c r="S35679" s="275"/>
      <c r="T35679" s="274"/>
      <c r="W35679" s="276"/>
    </row>
    <row r="35680" spans="19:23">
      <c r="S35680" s="275"/>
      <c r="T35680" s="274"/>
      <c r="W35680" s="276"/>
    </row>
    <row r="35681" spans="19:23">
      <c r="S35681" s="275"/>
      <c r="T35681" s="274"/>
      <c r="W35681" s="276"/>
    </row>
    <row r="35682" spans="19:23">
      <c r="S35682" s="275"/>
      <c r="T35682" s="274"/>
      <c r="W35682" s="276"/>
    </row>
    <row r="35683" spans="19:23">
      <c r="S35683" s="275"/>
      <c r="T35683" s="274"/>
      <c r="W35683" s="276"/>
    </row>
    <row r="35684" spans="19:23">
      <c r="S35684" s="275"/>
      <c r="T35684" s="274"/>
      <c r="W35684" s="276"/>
    </row>
    <row r="35685" spans="19:23">
      <c r="S35685" s="275"/>
      <c r="T35685" s="274"/>
      <c r="W35685" s="276"/>
    </row>
    <row r="35686" spans="19:23">
      <c r="S35686" s="275"/>
      <c r="T35686" s="274"/>
      <c r="W35686" s="276"/>
    </row>
    <row r="35687" spans="19:23">
      <c r="S35687" s="275"/>
      <c r="T35687" s="274"/>
      <c r="W35687" s="276"/>
    </row>
    <row r="35688" spans="19:23">
      <c r="S35688" s="275"/>
      <c r="T35688" s="274"/>
      <c r="W35688" s="276"/>
    </row>
    <row r="35689" spans="19:23">
      <c r="S35689" s="275"/>
      <c r="T35689" s="274"/>
      <c r="W35689" s="276"/>
    </row>
    <row r="35690" spans="19:23">
      <c r="S35690" s="275"/>
      <c r="T35690" s="274"/>
      <c r="W35690" s="276"/>
    </row>
    <row r="35691" spans="19:23">
      <c r="S35691" s="275"/>
      <c r="T35691" s="274"/>
      <c r="W35691" s="276"/>
    </row>
    <row r="35692" spans="19:23">
      <c r="S35692" s="275"/>
      <c r="T35692" s="274"/>
      <c r="W35692" s="276"/>
    </row>
    <row r="35693" spans="19:23">
      <c r="S35693" s="275"/>
      <c r="T35693" s="274"/>
      <c r="W35693" s="276"/>
    </row>
    <row r="35694" spans="19:23">
      <c r="S35694" s="275"/>
      <c r="T35694" s="274"/>
      <c r="W35694" s="276"/>
    </row>
    <row r="35695" spans="19:23">
      <c r="S35695" s="275"/>
      <c r="T35695" s="274"/>
      <c r="W35695" s="276"/>
    </row>
    <row r="35696" spans="19:23">
      <c r="S35696" s="275"/>
      <c r="T35696" s="274"/>
      <c r="W35696" s="276"/>
    </row>
    <row r="35697" spans="19:23">
      <c r="S35697" s="275"/>
      <c r="T35697" s="274"/>
      <c r="W35697" s="276"/>
    </row>
    <row r="35698" spans="19:23">
      <c r="S35698" s="275"/>
      <c r="T35698" s="274"/>
      <c r="W35698" s="276"/>
    </row>
    <row r="35699" spans="19:23">
      <c r="S35699" s="275"/>
      <c r="T35699" s="274"/>
      <c r="W35699" s="276"/>
    </row>
    <row r="35700" spans="19:23">
      <c r="S35700" s="275"/>
      <c r="T35700" s="274"/>
      <c r="W35700" s="276"/>
    </row>
    <row r="35701" spans="19:23">
      <c r="S35701" s="275"/>
      <c r="T35701" s="274"/>
      <c r="W35701" s="276"/>
    </row>
    <row r="35702" spans="19:23">
      <c r="S35702" s="275"/>
      <c r="T35702" s="274"/>
      <c r="W35702" s="276"/>
    </row>
    <row r="35703" spans="19:23">
      <c r="S35703" s="275"/>
      <c r="T35703" s="274"/>
      <c r="W35703" s="276"/>
    </row>
    <row r="35704" spans="19:23">
      <c r="S35704" s="275"/>
      <c r="T35704" s="274"/>
      <c r="W35704" s="276"/>
    </row>
    <row r="35705" spans="19:23">
      <c r="S35705" s="275"/>
      <c r="T35705" s="274"/>
      <c r="W35705" s="276"/>
    </row>
    <row r="35706" spans="19:23">
      <c r="S35706" s="275"/>
      <c r="T35706" s="274"/>
      <c r="W35706" s="276"/>
    </row>
    <row r="35707" spans="19:23">
      <c r="S35707" s="275"/>
      <c r="T35707" s="274"/>
      <c r="W35707" s="276"/>
    </row>
    <row r="35708" spans="19:23">
      <c r="S35708" s="275"/>
      <c r="T35708" s="274"/>
      <c r="W35708" s="276"/>
    </row>
    <row r="35709" spans="19:23">
      <c r="S35709" s="275"/>
      <c r="T35709" s="274"/>
      <c r="W35709" s="276"/>
    </row>
    <row r="35710" spans="19:23">
      <c r="S35710" s="275"/>
      <c r="T35710" s="274"/>
      <c r="W35710" s="276"/>
    </row>
    <row r="35711" spans="19:23">
      <c r="S35711" s="275"/>
      <c r="T35711" s="274"/>
      <c r="W35711" s="276"/>
    </row>
    <row r="35712" spans="19:23">
      <c r="S35712" s="275"/>
      <c r="T35712" s="274"/>
      <c r="W35712" s="276"/>
    </row>
    <row r="35713" spans="19:23">
      <c r="S35713" s="275"/>
      <c r="T35713" s="274"/>
      <c r="W35713" s="276"/>
    </row>
    <row r="35714" spans="19:23">
      <c r="S35714" s="275"/>
      <c r="T35714" s="274"/>
      <c r="W35714" s="276"/>
    </row>
    <row r="35715" spans="19:23">
      <c r="S35715" s="275"/>
      <c r="T35715" s="274"/>
      <c r="W35715" s="276"/>
    </row>
    <row r="35716" spans="19:23">
      <c r="S35716" s="275"/>
      <c r="T35716" s="274"/>
      <c r="W35716" s="276"/>
    </row>
    <row r="35717" spans="19:23">
      <c r="S35717" s="275"/>
      <c r="T35717" s="274"/>
      <c r="W35717" s="276"/>
    </row>
    <row r="35718" spans="19:23">
      <c r="S35718" s="275"/>
      <c r="T35718" s="274"/>
      <c r="W35718" s="276"/>
    </row>
    <row r="35719" spans="19:23">
      <c r="S35719" s="275"/>
      <c r="T35719" s="274"/>
      <c r="W35719" s="276"/>
    </row>
    <row r="35720" spans="19:23">
      <c r="S35720" s="275"/>
      <c r="T35720" s="274"/>
      <c r="W35720" s="276"/>
    </row>
    <row r="35721" spans="19:23">
      <c r="S35721" s="275"/>
      <c r="T35721" s="274"/>
      <c r="W35721" s="276"/>
    </row>
    <row r="35722" spans="19:23">
      <c r="S35722" s="275"/>
      <c r="T35722" s="274"/>
      <c r="W35722" s="276"/>
    </row>
    <row r="35723" spans="19:23">
      <c r="S35723" s="275"/>
      <c r="T35723" s="274"/>
      <c r="W35723" s="276"/>
    </row>
    <row r="35724" spans="19:23">
      <c r="S35724" s="275"/>
      <c r="T35724" s="274"/>
      <c r="W35724" s="276"/>
    </row>
    <row r="35725" spans="19:23">
      <c r="S35725" s="275"/>
      <c r="T35725" s="274"/>
      <c r="W35725" s="276"/>
    </row>
    <row r="35726" spans="19:23">
      <c r="S35726" s="275"/>
      <c r="T35726" s="274"/>
      <c r="W35726" s="276"/>
    </row>
    <row r="35727" spans="19:23">
      <c r="S35727" s="275"/>
      <c r="T35727" s="274"/>
      <c r="W35727" s="276"/>
    </row>
    <row r="35728" spans="19:23">
      <c r="S35728" s="275"/>
      <c r="T35728" s="274"/>
      <c r="W35728" s="276"/>
    </row>
    <row r="35729" spans="19:23">
      <c r="S35729" s="275"/>
      <c r="T35729" s="274"/>
      <c r="W35729" s="276"/>
    </row>
    <row r="35730" spans="19:23">
      <c r="S35730" s="275"/>
      <c r="T35730" s="274"/>
      <c r="W35730" s="276"/>
    </row>
    <row r="35731" spans="19:23">
      <c r="S35731" s="275"/>
      <c r="T35731" s="274"/>
      <c r="W35731" s="276"/>
    </row>
    <row r="35732" spans="19:23">
      <c r="S35732" s="275"/>
      <c r="T35732" s="274"/>
      <c r="W35732" s="276"/>
    </row>
    <row r="35733" spans="19:23">
      <c r="S35733" s="275"/>
      <c r="T35733" s="274"/>
      <c r="W35733" s="276"/>
    </row>
    <row r="35734" spans="19:23">
      <c r="S35734" s="275"/>
      <c r="T35734" s="274"/>
      <c r="W35734" s="276"/>
    </row>
    <row r="35735" spans="19:23">
      <c r="S35735" s="275"/>
      <c r="T35735" s="274"/>
      <c r="W35735" s="276"/>
    </row>
    <row r="35736" spans="19:23">
      <c r="S35736" s="275"/>
      <c r="T35736" s="274"/>
      <c r="W35736" s="276"/>
    </row>
    <row r="35737" spans="19:23">
      <c r="S35737" s="275"/>
      <c r="T35737" s="274"/>
      <c r="W35737" s="276"/>
    </row>
    <row r="35738" spans="19:23">
      <c r="S35738" s="275"/>
      <c r="T35738" s="274"/>
      <c r="W35738" s="276"/>
    </row>
    <row r="35739" spans="19:23">
      <c r="S35739" s="275"/>
      <c r="T35739" s="274"/>
      <c r="W35739" s="276"/>
    </row>
    <row r="35740" spans="19:23">
      <c r="S35740" s="275"/>
      <c r="T35740" s="274"/>
      <c r="W35740" s="276"/>
    </row>
    <row r="35741" spans="19:23">
      <c r="S35741" s="275"/>
      <c r="T35741" s="274"/>
      <c r="W35741" s="276"/>
    </row>
    <row r="35742" spans="19:23">
      <c r="S35742" s="275"/>
      <c r="T35742" s="274"/>
      <c r="W35742" s="276"/>
    </row>
    <row r="35743" spans="19:23">
      <c r="S35743" s="275"/>
      <c r="T35743" s="274"/>
      <c r="W35743" s="276"/>
    </row>
    <row r="35744" spans="19:23">
      <c r="S35744" s="275"/>
      <c r="T35744" s="274"/>
      <c r="W35744" s="276"/>
    </row>
    <row r="35745" spans="19:23">
      <c r="S35745" s="275"/>
      <c r="T35745" s="274"/>
      <c r="W35745" s="276"/>
    </row>
    <row r="35746" spans="19:23">
      <c r="S35746" s="275"/>
      <c r="T35746" s="274"/>
      <c r="W35746" s="276"/>
    </row>
    <row r="35747" spans="19:23">
      <c r="S35747" s="275"/>
      <c r="T35747" s="274"/>
      <c r="W35747" s="276"/>
    </row>
    <row r="35748" spans="19:23">
      <c r="S35748" s="275"/>
      <c r="T35748" s="274"/>
      <c r="W35748" s="276"/>
    </row>
    <row r="35749" spans="19:23">
      <c r="S35749" s="275"/>
      <c r="T35749" s="274"/>
      <c r="W35749" s="276"/>
    </row>
    <row r="35750" spans="19:23">
      <c r="S35750" s="275"/>
      <c r="T35750" s="274"/>
      <c r="W35750" s="276"/>
    </row>
    <row r="35751" spans="19:23">
      <c r="S35751" s="275"/>
      <c r="T35751" s="274"/>
      <c r="W35751" s="276"/>
    </row>
    <row r="35752" spans="19:23">
      <c r="S35752" s="275"/>
      <c r="T35752" s="274"/>
      <c r="W35752" s="276"/>
    </row>
    <row r="35753" spans="19:23">
      <c r="S35753" s="275"/>
      <c r="T35753" s="274"/>
      <c r="W35753" s="276"/>
    </row>
    <row r="35754" spans="19:23">
      <c r="S35754" s="275"/>
      <c r="T35754" s="274"/>
      <c r="W35754" s="276"/>
    </row>
    <row r="35755" spans="19:23">
      <c r="S35755" s="275"/>
      <c r="T35755" s="274"/>
      <c r="W35755" s="276"/>
    </row>
    <row r="35756" spans="19:23">
      <c r="S35756" s="275"/>
      <c r="T35756" s="274"/>
      <c r="W35756" s="276"/>
    </row>
    <row r="35757" spans="19:23">
      <c r="S35757" s="275"/>
      <c r="T35757" s="274"/>
      <c r="W35757" s="276"/>
    </row>
    <row r="35758" spans="19:23">
      <c r="S35758" s="275"/>
      <c r="T35758" s="274"/>
      <c r="W35758" s="276"/>
    </row>
    <row r="35759" spans="19:23">
      <c r="S35759" s="275"/>
      <c r="T35759" s="274"/>
      <c r="W35759" s="276"/>
    </row>
    <row r="35760" spans="19:23">
      <c r="S35760" s="275"/>
      <c r="T35760" s="274"/>
      <c r="W35760" s="276"/>
    </row>
    <row r="35761" spans="19:23">
      <c r="S35761" s="275"/>
      <c r="T35761" s="274"/>
      <c r="W35761" s="276"/>
    </row>
    <row r="35762" spans="19:23">
      <c r="S35762" s="275"/>
      <c r="T35762" s="274"/>
      <c r="W35762" s="276"/>
    </row>
    <row r="35763" spans="19:23">
      <c r="S35763" s="275"/>
      <c r="T35763" s="274"/>
      <c r="W35763" s="276"/>
    </row>
    <row r="35764" spans="19:23">
      <c r="S35764" s="275"/>
      <c r="T35764" s="274"/>
      <c r="W35764" s="276"/>
    </row>
    <row r="35765" spans="19:23">
      <c r="S35765" s="275"/>
      <c r="T35765" s="274"/>
      <c r="W35765" s="276"/>
    </row>
    <row r="35766" spans="19:23">
      <c r="S35766" s="275"/>
      <c r="T35766" s="274"/>
      <c r="W35766" s="276"/>
    </row>
    <row r="35767" spans="19:23">
      <c r="S35767" s="275"/>
      <c r="T35767" s="274"/>
      <c r="W35767" s="276"/>
    </row>
    <row r="35768" spans="19:23">
      <c r="S35768" s="275"/>
      <c r="T35768" s="274"/>
      <c r="W35768" s="276"/>
    </row>
    <row r="35769" spans="19:23">
      <c r="S35769" s="275"/>
      <c r="T35769" s="274"/>
      <c r="W35769" s="276"/>
    </row>
    <row r="35770" spans="19:23">
      <c r="S35770" s="275"/>
      <c r="T35770" s="274"/>
      <c r="W35770" s="276"/>
    </row>
    <row r="35771" spans="19:23">
      <c r="S35771" s="275"/>
      <c r="T35771" s="274"/>
      <c r="W35771" s="276"/>
    </row>
    <row r="35772" spans="19:23">
      <c r="S35772" s="275"/>
      <c r="T35772" s="274"/>
      <c r="W35772" s="276"/>
    </row>
    <row r="35773" spans="19:23">
      <c r="S35773" s="275"/>
      <c r="T35773" s="274"/>
      <c r="W35773" s="276"/>
    </row>
    <row r="35774" spans="19:23">
      <c r="S35774" s="275"/>
      <c r="T35774" s="274"/>
      <c r="W35774" s="276"/>
    </row>
    <row r="35775" spans="19:23">
      <c r="S35775" s="275"/>
      <c r="T35775" s="274"/>
      <c r="W35775" s="276"/>
    </row>
    <row r="35776" spans="19:23">
      <c r="S35776" s="275"/>
      <c r="T35776" s="274"/>
      <c r="W35776" s="276"/>
    </row>
    <row r="35777" spans="19:23">
      <c r="S35777" s="275"/>
      <c r="T35777" s="274"/>
      <c r="W35777" s="276"/>
    </row>
    <row r="35778" spans="19:23">
      <c r="S35778" s="275"/>
      <c r="T35778" s="274"/>
      <c r="W35778" s="276"/>
    </row>
    <row r="35779" spans="19:23">
      <c r="S35779" s="275"/>
      <c r="T35779" s="274"/>
      <c r="W35779" s="276"/>
    </row>
    <row r="35780" spans="19:23">
      <c r="S35780" s="275"/>
      <c r="T35780" s="274"/>
      <c r="W35780" s="276"/>
    </row>
    <row r="35781" spans="19:23">
      <c r="S35781" s="275"/>
      <c r="T35781" s="274"/>
      <c r="W35781" s="276"/>
    </row>
    <row r="35782" spans="19:23">
      <c r="S35782" s="275"/>
      <c r="T35782" s="274"/>
      <c r="W35782" s="276"/>
    </row>
    <row r="35783" spans="19:23">
      <c r="S35783" s="275"/>
      <c r="T35783" s="274"/>
      <c r="W35783" s="276"/>
    </row>
    <row r="35784" spans="19:23">
      <c r="S35784" s="275"/>
      <c r="T35784" s="274"/>
      <c r="W35784" s="276"/>
    </row>
    <row r="35785" spans="19:23">
      <c r="S35785" s="275"/>
      <c r="T35785" s="274"/>
      <c r="W35785" s="276"/>
    </row>
    <row r="35786" spans="19:23">
      <c r="S35786" s="275"/>
      <c r="T35786" s="274"/>
      <c r="W35786" s="276"/>
    </row>
    <row r="35787" spans="19:23">
      <c r="S35787" s="275"/>
      <c r="T35787" s="274"/>
      <c r="W35787" s="276"/>
    </row>
    <row r="35788" spans="19:23">
      <c r="S35788" s="275"/>
      <c r="T35788" s="274"/>
      <c r="W35788" s="276"/>
    </row>
    <row r="35789" spans="19:23">
      <c r="S35789" s="275"/>
      <c r="T35789" s="274"/>
      <c r="W35789" s="276"/>
    </row>
    <row r="35790" spans="19:23">
      <c r="S35790" s="275"/>
      <c r="T35790" s="274"/>
      <c r="W35790" s="276"/>
    </row>
    <row r="35791" spans="19:23">
      <c r="S35791" s="275"/>
      <c r="T35791" s="274"/>
      <c r="W35791" s="276"/>
    </row>
    <row r="35792" spans="19:23">
      <c r="S35792" s="275"/>
      <c r="T35792" s="274"/>
      <c r="W35792" s="276"/>
    </row>
    <row r="35793" spans="19:23">
      <c r="S35793" s="275"/>
      <c r="T35793" s="274"/>
      <c r="W35793" s="276"/>
    </row>
    <row r="35794" spans="19:23">
      <c r="S35794" s="275"/>
      <c r="T35794" s="274"/>
      <c r="W35794" s="276"/>
    </row>
    <row r="35795" spans="19:23">
      <c r="S35795" s="275"/>
      <c r="T35795" s="274"/>
      <c r="W35795" s="276"/>
    </row>
    <row r="35796" spans="19:23">
      <c r="S35796" s="275"/>
      <c r="T35796" s="274"/>
      <c r="W35796" s="276"/>
    </row>
    <row r="35797" spans="19:23">
      <c r="S35797" s="275"/>
      <c r="T35797" s="274"/>
      <c r="W35797" s="276"/>
    </row>
    <row r="35798" spans="19:23">
      <c r="S35798" s="275"/>
      <c r="T35798" s="274"/>
      <c r="W35798" s="276"/>
    </row>
    <row r="35799" spans="19:23">
      <c r="S35799" s="275"/>
      <c r="T35799" s="274"/>
      <c r="W35799" s="276"/>
    </row>
    <row r="35800" spans="19:23">
      <c r="S35800" s="275"/>
      <c r="T35800" s="274"/>
      <c r="W35800" s="276"/>
    </row>
    <row r="35801" spans="19:23">
      <c r="S35801" s="275"/>
      <c r="T35801" s="274"/>
      <c r="W35801" s="276"/>
    </row>
    <row r="35802" spans="19:23">
      <c r="S35802" s="275"/>
      <c r="T35802" s="274"/>
      <c r="W35802" s="276"/>
    </row>
    <row r="35803" spans="19:23">
      <c r="S35803" s="275"/>
      <c r="T35803" s="274"/>
      <c r="W35803" s="276"/>
    </row>
    <row r="35804" spans="19:23">
      <c r="S35804" s="275"/>
      <c r="T35804" s="274"/>
      <c r="W35804" s="276"/>
    </row>
    <row r="35805" spans="19:23">
      <c r="S35805" s="275"/>
      <c r="T35805" s="274"/>
      <c r="W35805" s="276"/>
    </row>
    <row r="35806" spans="19:23">
      <c r="S35806" s="275"/>
      <c r="T35806" s="274"/>
      <c r="W35806" s="276"/>
    </row>
    <row r="35807" spans="19:23">
      <c r="S35807" s="275"/>
      <c r="T35807" s="274"/>
      <c r="W35807" s="276"/>
    </row>
    <row r="35808" spans="19:23">
      <c r="S35808" s="275"/>
      <c r="T35808" s="274"/>
      <c r="W35808" s="276"/>
    </row>
    <row r="35809" spans="19:23">
      <c r="S35809" s="275"/>
      <c r="T35809" s="274"/>
      <c r="W35809" s="276"/>
    </row>
    <row r="35810" spans="19:23">
      <c r="S35810" s="275"/>
      <c r="T35810" s="274"/>
      <c r="W35810" s="276"/>
    </row>
    <row r="35811" spans="19:23">
      <c r="S35811" s="275"/>
      <c r="T35811" s="274"/>
      <c r="W35811" s="276"/>
    </row>
    <row r="35812" spans="19:23">
      <c r="S35812" s="275"/>
      <c r="T35812" s="274"/>
      <c r="W35812" s="276"/>
    </row>
    <row r="35813" spans="19:23">
      <c r="S35813" s="275"/>
      <c r="T35813" s="274"/>
      <c r="W35813" s="276"/>
    </row>
    <row r="35814" spans="19:23">
      <c r="S35814" s="275"/>
      <c r="T35814" s="274"/>
      <c r="W35814" s="276"/>
    </row>
    <row r="35815" spans="19:23">
      <c r="S35815" s="275"/>
      <c r="T35815" s="274"/>
      <c r="W35815" s="276"/>
    </row>
    <row r="35816" spans="19:23">
      <c r="S35816" s="275"/>
      <c r="T35816" s="274"/>
      <c r="W35816" s="276"/>
    </row>
    <row r="35817" spans="19:23">
      <c r="S35817" s="275"/>
      <c r="T35817" s="274"/>
      <c r="W35817" s="276"/>
    </row>
    <row r="35818" spans="19:23">
      <c r="S35818" s="275"/>
      <c r="T35818" s="274"/>
      <c r="W35818" s="276"/>
    </row>
    <row r="35819" spans="19:23">
      <c r="S35819" s="275"/>
      <c r="T35819" s="274"/>
      <c r="W35819" s="276"/>
    </row>
    <row r="35820" spans="19:23">
      <c r="S35820" s="275"/>
      <c r="T35820" s="274"/>
      <c r="W35820" s="276"/>
    </row>
    <row r="35821" spans="19:23">
      <c r="S35821" s="275"/>
      <c r="T35821" s="274"/>
      <c r="W35821" s="276"/>
    </row>
    <row r="35822" spans="19:23">
      <c r="S35822" s="275"/>
      <c r="T35822" s="274"/>
      <c r="W35822" s="276"/>
    </row>
    <row r="35823" spans="19:23">
      <c r="S35823" s="275"/>
      <c r="T35823" s="274"/>
      <c r="W35823" s="276"/>
    </row>
    <row r="35824" spans="19:23">
      <c r="S35824" s="275"/>
      <c r="T35824" s="274"/>
      <c r="W35824" s="276"/>
    </row>
    <row r="35825" spans="19:23">
      <c r="S35825" s="275"/>
      <c r="T35825" s="274"/>
      <c r="W35825" s="276"/>
    </row>
    <row r="35826" spans="19:23">
      <c r="S35826" s="275"/>
      <c r="T35826" s="274"/>
      <c r="W35826" s="276"/>
    </row>
    <row r="35827" spans="19:23">
      <c r="S35827" s="275"/>
      <c r="T35827" s="274"/>
      <c r="W35827" s="276"/>
    </row>
    <row r="35828" spans="19:23">
      <c r="S35828" s="275"/>
      <c r="T35828" s="274"/>
      <c r="W35828" s="276"/>
    </row>
    <row r="35829" spans="19:23">
      <c r="S35829" s="275"/>
      <c r="T35829" s="274"/>
      <c r="W35829" s="276"/>
    </row>
    <row r="35830" spans="19:23">
      <c r="S35830" s="275"/>
      <c r="T35830" s="274"/>
      <c r="W35830" s="276"/>
    </row>
    <row r="35831" spans="19:23">
      <c r="S35831" s="275"/>
      <c r="T35831" s="274"/>
      <c r="W35831" s="276"/>
    </row>
    <row r="35832" spans="19:23">
      <c r="S35832" s="275"/>
      <c r="T35832" s="274"/>
      <c r="W35832" s="276"/>
    </row>
    <row r="35833" spans="19:23">
      <c r="S35833" s="275"/>
      <c r="T35833" s="274"/>
      <c r="W35833" s="276"/>
    </row>
    <row r="35834" spans="19:23">
      <c r="S35834" s="275"/>
      <c r="T35834" s="274"/>
      <c r="W35834" s="276"/>
    </row>
    <row r="35835" spans="19:23">
      <c r="S35835" s="275"/>
      <c r="T35835" s="274"/>
      <c r="W35835" s="276"/>
    </row>
    <row r="35836" spans="19:23">
      <c r="S35836" s="275"/>
      <c r="T35836" s="274"/>
      <c r="W35836" s="276"/>
    </row>
    <row r="35837" spans="19:23">
      <c r="S35837" s="275"/>
      <c r="T35837" s="274"/>
      <c r="W35837" s="276"/>
    </row>
    <row r="35838" spans="19:23">
      <c r="S35838" s="275"/>
      <c r="T35838" s="274"/>
      <c r="W35838" s="276"/>
    </row>
    <row r="35839" spans="19:23">
      <c r="S35839" s="275"/>
      <c r="T35839" s="274"/>
      <c r="W35839" s="276"/>
    </row>
    <row r="35840" spans="19:23">
      <c r="S35840" s="275"/>
      <c r="T35840" s="274"/>
      <c r="W35840" s="276"/>
    </row>
    <row r="35841" spans="19:23">
      <c r="S35841" s="275"/>
      <c r="T35841" s="274"/>
      <c r="W35841" s="276"/>
    </row>
    <row r="35842" spans="19:23">
      <c r="S35842" s="275"/>
      <c r="T35842" s="274"/>
      <c r="W35842" s="276"/>
    </row>
    <row r="35843" spans="19:23">
      <c r="S35843" s="275"/>
      <c r="T35843" s="274"/>
      <c r="W35843" s="276"/>
    </row>
    <row r="35844" spans="19:23">
      <c r="S35844" s="275"/>
      <c r="T35844" s="274"/>
      <c r="W35844" s="276"/>
    </row>
    <row r="35845" spans="19:23">
      <c r="S35845" s="275"/>
      <c r="T35845" s="274"/>
      <c r="W35845" s="276"/>
    </row>
    <row r="35846" spans="19:23">
      <c r="S35846" s="275"/>
      <c r="T35846" s="274"/>
      <c r="W35846" s="276"/>
    </row>
    <row r="35847" spans="19:23">
      <c r="S35847" s="275"/>
      <c r="T35847" s="274"/>
      <c r="W35847" s="276"/>
    </row>
    <row r="35848" spans="19:23">
      <c r="S35848" s="275"/>
      <c r="T35848" s="274"/>
      <c r="W35848" s="276"/>
    </row>
    <row r="35849" spans="19:23">
      <c r="S35849" s="275"/>
      <c r="T35849" s="274"/>
      <c r="W35849" s="276"/>
    </row>
    <row r="35850" spans="19:23">
      <c r="S35850" s="275"/>
      <c r="T35850" s="274"/>
      <c r="W35850" s="276"/>
    </row>
    <row r="35851" spans="19:23">
      <c r="S35851" s="275"/>
      <c r="T35851" s="274"/>
      <c r="W35851" s="276"/>
    </row>
    <row r="35852" spans="19:23">
      <c r="S35852" s="275"/>
      <c r="T35852" s="274"/>
      <c r="W35852" s="276"/>
    </row>
    <row r="35853" spans="19:23">
      <c r="S35853" s="275"/>
      <c r="T35853" s="274"/>
      <c r="W35853" s="276"/>
    </row>
    <row r="35854" spans="19:23">
      <c r="S35854" s="275"/>
      <c r="T35854" s="274"/>
      <c r="W35854" s="276"/>
    </row>
    <row r="35855" spans="19:23">
      <c r="S35855" s="275"/>
      <c r="T35855" s="274"/>
      <c r="W35855" s="276"/>
    </row>
    <row r="35856" spans="19:23">
      <c r="S35856" s="275"/>
      <c r="T35856" s="274"/>
      <c r="W35856" s="276"/>
    </row>
    <row r="35857" spans="19:23">
      <c r="S35857" s="275"/>
      <c r="T35857" s="274"/>
      <c r="W35857" s="276"/>
    </row>
    <row r="35858" spans="19:23">
      <c r="S35858" s="275"/>
      <c r="T35858" s="274"/>
      <c r="W35858" s="276"/>
    </row>
    <row r="35859" spans="19:23">
      <c r="S35859" s="275"/>
      <c r="T35859" s="274"/>
      <c r="W35859" s="276"/>
    </row>
    <row r="35860" spans="19:23">
      <c r="S35860" s="275"/>
      <c r="T35860" s="274"/>
      <c r="W35860" s="276"/>
    </row>
    <row r="35861" spans="19:23">
      <c r="S35861" s="275"/>
      <c r="T35861" s="274"/>
      <c r="W35861" s="276"/>
    </row>
    <row r="35862" spans="19:23">
      <c r="S35862" s="275"/>
      <c r="T35862" s="274"/>
      <c r="W35862" s="276"/>
    </row>
    <row r="35863" spans="19:23">
      <c r="S35863" s="275"/>
      <c r="T35863" s="274"/>
      <c r="W35863" s="276"/>
    </row>
    <row r="35864" spans="19:23">
      <c r="S35864" s="275"/>
      <c r="T35864" s="274"/>
      <c r="W35864" s="276"/>
    </row>
    <row r="35865" spans="19:23">
      <c r="S35865" s="275"/>
      <c r="T35865" s="274"/>
      <c r="W35865" s="276"/>
    </row>
    <row r="35866" spans="19:23">
      <c r="S35866" s="275"/>
      <c r="T35866" s="274"/>
      <c r="W35866" s="276"/>
    </row>
    <row r="35867" spans="19:23">
      <c r="S35867" s="275"/>
      <c r="T35867" s="274"/>
      <c r="W35867" s="276"/>
    </row>
    <row r="35868" spans="19:23">
      <c r="S35868" s="275"/>
      <c r="T35868" s="274"/>
      <c r="W35868" s="276"/>
    </row>
    <row r="35869" spans="19:23">
      <c r="S35869" s="275"/>
      <c r="T35869" s="274"/>
      <c r="W35869" s="276"/>
    </row>
    <row r="35870" spans="19:23">
      <c r="S35870" s="275"/>
      <c r="T35870" s="274"/>
      <c r="W35870" s="276"/>
    </row>
    <row r="35871" spans="19:23">
      <c r="S35871" s="275"/>
      <c r="T35871" s="274"/>
      <c r="W35871" s="276"/>
    </row>
    <row r="35872" spans="19:23">
      <c r="S35872" s="275"/>
      <c r="T35872" s="274"/>
      <c r="W35872" s="276"/>
    </row>
    <row r="35873" spans="19:23">
      <c r="S35873" s="275"/>
      <c r="T35873" s="274"/>
      <c r="W35873" s="276"/>
    </row>
    <row r="35874" spans="19:23">
      <c r="S35874" s="275"/>
      <c r="T35874" s="274"/>
      <c r="W35874" s="276"/>
    </row>
    <row r="35875" spans="19:23">
      <c r="S35875" s="275"/>
      <c r="T35875" s="274"/>
      <c r="W35875" s="276"/>
    </row>
    <row r="35876" spans="19:23">
      <c r="S35876" s="275"/>
      <c r="T35876" s="274"/>
      <c r="W35876" s="276"/>
    </row>
    <row r="35877" spans="19:23">
      <c r="S35877" s="275"/>
      <c r="T35877" s="274"/>
      <c r="W35877" s="276"/>
    </row>
    <row r="35878" spans="19:23">
      <c r="S35878" s="275"/>
      <c r="T35878" s="274"/>
      <c r="W35878" s="276"/>
    </row>
    <row r="35879" spans="19:23">
      <c r="S35879" s="275"/>
      <c r="T35879" s="274"/>
      <c r="W35879" s="276"/>
    </row>
    <row r="35880" spans="19:23">
      <c r="S35880" s="275"/>
      <c r="T35880" s="274"/>
      <c r="W35880" s="276"/>
    </row>
    <row r="35881" spans="19:23">
      <c r="S35881" s="275"/>
      <c r="T35881" s="274"/>
      <c r="W35881" s="276"/>
    </row>
    <row r="35882" spans="19:23">
      <c r="S35882" s="275"/>
      <c r="T35882" s="274"/>
      <c r="W35882" s="276"/>
    </row>
    <row r="35883" spans="19:23">
      <c r="S35883" s="275"/>
      <c r="T35883" s="274"/>
      <c r="W35883" s="276"/>
    </row>
    <row r="35884" spans="19:23">
      <c r="S35884" s="275"/>
      <c r="T35884" s="274"/>
      <c r="W35884" s="276"/>
    </row>
    <row r="35885" spans="19:23">
      <c r="S35885" s="275"/>
      <c r="T35885" s="274"/>
      <c r="W35885" s="276"/>
    </row>
    <row r="35886" spans="19:23">
      <c r="S35886" s="275"/>
      <c r="T35886" s="274"/>
      <c r="W35886" s="276"/>
    </row>
    <row r="35887" spans="19:23">
      <c r="S35887" s="275"/>
      <c r="T35887" s="274"/>
      <c r="W35887" s="276"/>
    </row>
    <row r="35888" spans="19:23">
      <c r="S35888" s="275"/>
      <c r="T35888" s="274"/>
      <c r="W35888" s="276"/>
    </row>
    <row r="35889" spans="19:23">
      <c r="S35889" s="275"/>
      <c r="T35889" s="274"/>
      <c r="W35889" s="276"/>
    </row>
    <row r="35890" spans="19:23">
      <c r="S35890" s="275"/>
      <c r="T35890" s="274"/>
      <c r="W35890" s="276"/>
    </row>
    <row r="35891" spans="19:23">
      <c r="S35891" s="275"/>
      <c r="T35891" s="274"/>
      <c r="W35891" s="276"/>
    </row>
    <row r="35892" spans="19:23">
      <c r="S35892" s="275"/>
      <c r="T35892" s="274"/>
      <c r="W35892" s="276"/>
    </row>
    <row r="35893" spans="19:23">
      <c r="S35893" s="275"/>
      <c r="T35893" s="274"/>
      <c r="W35893" s="276"/>
    </row>
    <row r="35894" spans="19:23">
      <c r="S35894" s="275"/>
      <c r="T35894" s="274"/>
      <c r="W35894" s="276"/>
    </row>
    <row r="35895" spans="19:23">
      <c r="S35895" s="275"/>
      <c r="T35895" s="274"/>
      <c r="W35895" s="276"/>
    </row>
    <row r="35896" spans="19:23">
      <c r="S35896" s="275"/>
      <c r="T35896" s="274"/>
      <c r="W35896" s="276"/>
    </row>
    <row r="35897" spans="19:23">
      <c r="S35897" s="275"/>
      <c r="T35897" s="274"/>
      <c r="W35897" s="276"/>
    </row>
    <row r="35898" spans="19:23">
      <c r="S35898" s="275"/>
      <c r="T35898" s="274"/>
      <c r="W35898" s="276"/>
    </row>
    <row r="35899" spans="19:23">
      <c r="S35899" s="275"/>
      <c r="T35899" s="274"/>
      <c r="W35899" s="276"/>
    </row>
    <row r="35900" spans="19:23">
      <c r="S35900" s="275"/>
      <c r="T35900" s="274"/>
      <c r="W35900" s="276"/>
    </row>
    <row r="35901" spans="19:23">
      <c r="S35901" s="275"/>
      <c r="T35901" s="274"/>
      <c r="W35901" s="276"/>
    </row>
    <row r="35902" spans="19:23">
      <c r="S35902" s="275"/>
      <c r="T35902" s="274"/>
      <c r="W35902" s="276"/>
    </row>
    <row r="35903" spans="19:23">
      <c r="S35903" s="275"/>
      <c r="T35903" s="274"/>
      <c r="W35903" s="276"/>
    </row>
    <row r="35904" spans="19:23">
      <c r="S35904" s="275"/>
      <c r="T35904" s="274"/>
      <c r="W35904" s="276"/>
    </row>
    <row r="35905" spans="19:23">
      <c r="S35905" s="275"/>
      <c r="T35905" s="274"/>
      <c r="W35905" s="276"/>
    </row>
    <row r="35906" spans="19:23">
      <c r="S35906" s="275"/>
      <c r="T35906" s="274"/>
      <c r="W35906" s="276"/>
    </row>
    <row r="35907" spans="19:23">
      <c r="S35907" s="275"/>
      <c r="T35907" s="274"/>
      <c r="W35907" s="276"/>
    </row>
    <row r="35908" spans="19:23">
      <c r="S35908" s="275"/>
      <c r="T35908" s="274"/>
      <c r="W35908" s="276"/>
    </row>
    <row r="35909" spans="19:23">
      <c r="S35909" s="275"/>
      <c r="T35909" s="274"/>
      <c r="W35909" s="276"/>
    </row>
    <row r="35910" spans="19:23">
      <c r="S35910" s="275"/>
      <c r="T35910" s="274"/>
      <c r="W35910" s="276"/>
    </row>
    <row r="35911" spans="19:23">
      <c r="S35911" s="275"/>
      <c r="T35911" s="274"/>
      <c r="W35911" s="276"/>
    </row>
    <row r="35912" spans="19:23">
      <c r="S35912" s="275"/>
      <c r="T35912" s="274"/>
      <c r="W35912" s="276"/>
    </row>
    <row r="35913" spans="19:23">
      <c r="S35913" s="275"/>
      <c r="T35913" s="274"/>
      <c r="W35913" s="276"/>
    </row>
    <row r="35914" spans="19:23">
      <c r="S35914" s="275"/>
      <c r="T35914" s="274"/>
      <c r="W35914" s="276"/>
    </row>
    <row r="35915" spans="19:23">
      <c r="S35915" s="275"/>
      <c r="T35915" s="274"/>
      <c r="W35915" s="276"/>
    </row>
    <row r="35916" spans="19:23">
      <c r="S35916" s="275"/>
      <c r="T35916" s="274"/>
      <c r="W35916" s="276"/>
    </row>
    <row r="35917" spans="19:23">
      <c r="S35917" s="275"/>
      <c r="T35917" s="274"/>
      <c r="W35917" s="276"/>
    </row>
    <row r="35918" spans="19:23">
      <c r="S35918" s="275"/>
      <c r="T35918" s="274"/>
      <c r="W35918" s="276"/>
    </row>
    <row r="35919" spans="19:23">
      <c r="S35919" s="275"/>
      <c r="T35919" s="274"/>
      <c r="W35919" s="276"/>
    </row>
    <row r="35920" spans="19:23">
      <c r="S35920" s="275"/>
      <c r="T35920" s="274"/>
      <c r="W35920" s="276"/>
    </row>
    <row r="35921" spans="19:23">
      <c r="S35921" s="275"/>
      <c r="T35921" s="274"/>
      <c r="W35921" s="276"/>
    </row>
    <row r="35922" spans="19:23">
      <c r="S35922" s="275"/>
      <c r="T35922" s="274"/>
      <c r="W35922" s="276"/>
    </row>
    <row r="35923" spans="19:23">
      <c r="S35923" s="275"/>
      <c r="T35923" s="274"/>
      <c r="W35923" s="276"/>
    </row>
    <row r="35924" spans="19:23">
      <c r="S35924" s="275"/>
      <c r="T35924" s="274"/>
      <c r="W35924" s="276"/>
    </row>
    <row r="35925" spans="19:23">
      <c r="S35925" s="275"/>
      <c r="T35925" s="274"/>
      <c r="W35925" s="276"/>
    </row>
    <row r="35926" spans="19:23">
      <c r="S35926" s="275"/>
      <c r="T35926" s="274"/>
      <c r="W35926" s="276"/>
    </row>
    <row r="35927" spans="19:23">
      <c r="S35927" s="275"/>
      <c r="T35927" s="274"/>
      <c r="W35927" s="276"/>
    </row>
    <row r="35928" spans="19:23">
      <c r="S35928" s="275"/>
      <c r="T35928" s="274"/>
      <c r="W35928" s="276"/>
    </row>
    <row r="35929" spans="19:23">
      <c r="S35929" s="275"/>
      <c r="T35929" s="274"/>
      <c r="W35929" s="276"/>
    </row>
    <row r="35930" spans="19:23">
      <c r="S35930" s="275"/>
      <c r="T35930" s="274"/>
      <c r="W35930" s="276"/>
    </row>
    <row r="35931" spans="19:23">
      <c r="S35931" s="275"/>
      <c r="T35931" s="274"/>
      <c r="W35931" s="276"/>
    </row>
    <row r="35932" spans="19:23">
      <c r="S35932" s="275"/>
      <c r="T35932" s="274"/>
      <c r="W35932" s="276"/>
    </row>
    <row r="35933" spans="19:23">
      <c r="S35933" s="275"/>
      <c r="T35933" s="274"/>
      <c r="W35933" s="276"/>
    </row>
    <row r="35934" spans="19:23">
      <c r="S35934" s="275"/>
      <c r="T35934" s="274"/>
      <c r="W35934" s="276"/>
    </row>
    <row r="35935" spans="19:23">
      <c r="S35935" s="275"/>
      <c r="T35935" s="274"/>
      <c r="W35935" s="276"/>
    </row>
    <row r="35936" spans="19:23">
      <c r="S35936" s="275"/>
      <c r="T35936" s="274"/>
      <c r="W35936" s="276"/>
    </row>
    <row r="35937" spans="19:23">
      <c r="S35937" s="275"/>
      <c r="T35937" s="274"/>
      <c r="W35937" s="276"/>
    </row>
    <row r="35938" spans="19:23">
      <c r="S35938" s="275"/>
      <c r="T35938" s="274"/>
      <c r="W35938" s="276"/>
    </row>
    <row r="35939" spans="19:23">
      <c r="S35939" s="275"/>
      <c r="T35939" s="274"/>
      <c r="W35939" s="276"/>
    </row>
    <row r="35940" spans="19:23">
      <c r="S35940" s="275"/>
      <c r="T35940" s="274"/>
      <c r="W35940" s="276"/>
    </row>
    <row r="35941" spans="19:23">
      <c r="S35941" s="275"/>
      <c r="T35941" s="274"/>
      <c r="W35941" s="276"/>
    </row>
    <row r="35942" spans="19:23">
      <c r="S35942" s="275"/>
      <c r="T35942" s="274"/>
      <c r="W35942" s="276"/>
    </row>
    <row r="35943" spans="19:23">
      <c r="S35943" s="275"/>
      <c r="T35943" s="274"/>
      <c r="W35943" s="276"/>
    </row>
    <row r="35944" spans="19:23">
      <c r="S35944" s="275"/>
      <c r="T35944" s="274"/>
      <c r="W35944" s="276"/>
    </row>
    <row r="35945" spans="19:23">
      <c r="S35945" s="275"/>
      <c r="T35945" s="274"/>
      <c r="W35945" s="276"/>
    </row>
    <row r="35946" spans="19:23">
      <c r="S35946" s="275"/>
      <c r="T35946" s="274"/>
      <c r="W35946" s="276"/>
    </row>
    <row r="35947" spans="19:23">
      <c r="S35947" s="275"/>
      <c r="T35947" s="274"/>
      <c r="W35947" s="276"/>
    </row>
    <row r="35948" spans="19:23">
      <c r="S35948" s="275"/>
      <c r="T35948" s="274"/>
      <c r="W35948" s="276"/>
    </row>
    <row r="35949" spans="19:23">
      <c r="S35949" s="275"/>
      <c r="T35949" s="274"/>
      <c r="W35949" s="276"/>
    </row>
    <row r="35950" spans="19:23">
      <c r="S35950" s="275"/>
      <c r="T35950" s="274"/>
      <c r="W35950" s="276"/>
    </row>
    <row r="35951" spans="19:23">
      <c r="S35951" s="275"/>
      <c r="T35951" s="274"/>
      <c r="W35951" s="276"/>
    </row>
    <row r="35952" spans="19:23">
      <c r="S35952" s="275"/>
      <c r="T35952" s="274"/>
      <c r="W35952" s="276"/>
    </row>
    <row r="35953" spans="19:23">
      <c r="S35953" s="275"/>
      <c r="T35953" s="274"/>
      <c r="W35953" s="276"/>
    </row>
    <row r="35954" spans="19:23">
      <c r="S35954" s="275"/>
      <c r="T35954" s="274"/>
      <c r="W35954" s="276"/>
    </row>
    <row r="35955" spans="19:23">
      <c r="S35955" s="275"/>
      <c r="T35955" s="274"/>
      <c r="W35955" s="276"/>
    </row>
    <row r="35956" spans="19:23">
      <c r="S35956" s="275"/>
      <c r="T35956" s="274"/>
      <c r="W35956" s="276"/>
    </row>
    <row r="35957" spans="19:23">
      <c r="S35957" s="275"/>
      <c r="T35957" s="274"/>
      <c r="W35957" s="276"/>
    </row>
    <row r="35958" spans="19:23">
      <c r="S35958" s="275"/>
      <c r="T35958" s="274"/>
      <c r="W35958" s="276"/>
    </row>
    <row r="35959" spans="19:23">
      <c r="S35959" s="275"/>
      <c r="T35959" s="274"/>
      <c r="W35959" s="276"/>
    </row>
    <row r="35960" spans="19:23">
      <c r="S35960" s="275"/>
      <c r="T35960" s="274"/>
      <c r="W35960" s="276"/>
    </row>
    <row r="35961" spans="19:23">
      <c r="S35961" s="275"/>
      <c r="T35961" s="274"/>
      <c r="W35961" s="276"/>
    </row>
    <row r="35962" spans="19:23">
      <c r="S35962" s="275"/>
      <c r="T35962" s="274"/>
      <c r="W35962" s="276"/>
    </row>
    <row r="35963" spans="19:23">
      <c r="S35963" s="275"/>
      <c r="T35963" s="274"/>
      <c r="W35963" s="276"/>
    </row>
    <row r="35964" spans="19:23">
      <c r="S35964" s="275"/>
      <c r="T35964" s="274"/>
      <c r="W35964" s="276"/>
    </row>
    <row r="35965" spans="19:23">
      <c r="S35965" s="275"/>
      <c r="T35965" s="274"/>
      <c r="W35965" s="276"/>
    </row>
    <row r="35966" spans="19:23">
      <c r="S35966" s="275"/>
      <c r="T35966" s="274"/>
      <c r="W35966" s="276"/>
    </row>
    <row r="35967" spans="19:23">
      <c r="S35967" s="275"/>
      <c r="T35967" s="274"/>
      <c r="W35967" s="276"/>
    </row>
    <row r="35968" spans="19:23">
      <c r="S35968" s="275"/>
      <c r="T35968" s="274"/>
      <c r="W35968" s="276"/>
    </row>
    <row r="35969" spans="19:23">
      <c r="S35969" s="275"/>
      <c r="T35969" s="274"/>
      <c r="W35969" s="276"/>
    </row>
    <row r="35970" spans="19:23">
      <c r="S35970" s="275"/>
      <c r="T35970" s="274"/>
      <c r="W35970" s="276"/>
    </row>
    <row r="35971" spans="19:23">
      <c r="S35971" s="275"/>
      <c r="T35971" s="274"/>
      <c r="W35971" s="276"/>
    </row>
    <row r="35972" spans="19:23">
      <c r="S35972" s="275"/>
      <c r="T35972" s="274"/>
      <c r="W35972" s="276"/>
    </row>
    <row r="35973" spans="19:23">
      <c r="S35973" s="275"/>
      <c r="T35973" s="274"/>
      <c r="W35973" s="276"/>
    </row>
    <row r="35974" spans="19:23">
      <c r="S35974" s="275"/>
      <c r="T35974" s="274"/>
      <c r="W35974" s="276"/>
    </row>
    <row r="35975" spans="19:23">
      <c r="S35975" s="275"/>
      <c r="T35975" s="274"/>
      <c r="W35975" s="276"/>
    </row>
    <row r="35976" spans="19:23">
      <c r="S35976" s="275"/>
      <c r="T35976" s="274"/>
      <c r="W35976" s="276"/>
    </row>
    <row r="35977" spans="19:23">
      <c r="S35977" s="275"/>
      <c r="T35977" s="274"/>
      <c r="W35977" s="276"/>
    </row>
    <row r="35978" spans="19:23">
      <c r="S35978" s="275"/>
      <c r="T35978" s="274"/>
      <c r="W35978" s="276"/>
    </row>
    <row r="35979" spans="19:23">
      <c r="S35979" s="275"/>
      <c r="T35979" s="274"/>
      <c r="W35979" s="276"/>
    </row>
    <row r="35980" spans="19:23">
      <c r="S35980" s="275"/>
      <c r="T35980" s="274"/>
      <c r="W35980" s="276"/>
    </row>
    <row r="35981" spans="19:23">
      <c r="S35981" s="275"/>
      <c r="T35981" s="274"/>
      <c r="W35981" s="276"/>
    </row>
    <row r="35982" spans="19:23">
      <c r="S35982" s="275"/>
      <c r="T35982" s="274"/>
      <c r="W35982" s="276"/>
    </row>
    <row r="35983" spans="19:23">
      <c r="S35983" s="275"/>
      <c r="T35983" s="274"/>
      <c r="W35983" s="276"/>
    </row>
    <row r="35984" spans="19:23">
      <c r="S35984" s="275"/>
      <c r="T35984" s="274"/>
      <c r="W35984" s="276"/>
    </row>
    <row r="35985" spans="19:23">
      <c r="S35985" s="275"/>
      <c r="T35985" s="274"/>
      <c r="W35985" s="276"/>
    </row>
    <row r="35986" spans="19:23">
      <c r="S35986" s="275"/>
      <c r="T35986" s="274"/>
      <c r="W35986" s="276"/>
    </row>
    <row r="35987" spans="19:23">
      <c r="S35987" s="275"/>
      <c r="T35987" s="274"/>
      <c r="W35987" s="276"/>
    </row>
    <row r="35988" spans="19:23">
      <c r="S35988" s="275"/>
      <c r="T35988" s="274"/>
      <c r="W35988" s="276"/>
    </row>
    <row r="35989" spans="19:23">
      <c r="S35989" s="275"/>
      <c r="T35989" s="274"/>
      <c r="W35989" s="276"/>
    </row>
    <row r="35990" spans="19:23">
      <c r="S35990" s="275"/>
      <c r="T35990" s="274"/>
      <c r="W35990" s="276"/>
    </row>
    <row r="35991" spans="19:23">
      <c r="S35991" s="275"/>
      <c r="T35991" s="274"/>
      <c r="W35991" s="276"/>
    </row>
    <row r="35992" spans="19:23">
      <c r="S35992" s="275"/>
      <c r="T35992" s="274"/>
      <c r="W35992" s="276"/>
    </row>
    <row r="35993" spans="19:23">
      <c r="S35993" s="275"/>
      <c r="T35993" s="274"/>
      <c r="W35993" s="276"/>
    </row>
    <row r="35994" spans="19:23">
      <c r="S35994" s="275"/>
      <c r="T35994" s="274"/>
      <c r="W35994" s="276"/>
    </row>
    <row r="35995" spans="19:23">
      <c r="S35995" s="275"/>
      <c r="T35995" s="274"/>
      <c r="W35995" s="276"/>
    </row>
    <row r="35996" spans="19:23">
      <c r="S35996" s="275"/>
      <c r="T35996" s="274"/>
      <c r="W35996" s="276"/>
    </row>
    <row r="35997" spans="19:23">
      <c r="S35997" s="275"/>
      <c r="T35997" s="274"/>
      <c r="W35997" s="276"/>
    </row>
    <row r="35998" spans="19:23">
      <c r="S35998" s="275"/>
      <c r="T35998" s="274"/>
      <c r="W35998" s="276"/>
    </row>
    <row r="35999" spans="19:23">
      <c r="S35999" s="275"/>
      <c r="T35999" s="274"/>
      <c r="W35999" s="276"/>
    </row>
    <row r="36000" spans="19:23">
      <c r="S36000" s="275"/>
      <c r="T36000" s="274"/>
      <c r="W36000" s="276"/>
    </row>
    <row r="36001" spans="19:23">
      <c r="S36001" s="275"/>
      <c r="T36001" s="274"/>
      <c r="W36001" s="276"/>
    </row>
    <row r="36002" spans="19:23">
      <c r="S36002" s="275"/>
      <c r="T36002" s="274"/>
      <c r="W36002" s="276"/>
    </row>
    <row r="36003" spans="19:23">
      <c r="S36003" s="275"/>
      <c r="T36003" s="274"/>
      <c r="W36003" s="276"/>
    </row>
    <row r="36004" spans="19:23">
      <c r="S36004" s="275"/>
      <c r="T36004" s="274"/>
      <c r="W36004" s="276"/>
    </row>
    <row r="36005" spans="19:23">
      <c r="S36005" s="275"/>
      <c r="T36005" s="274"/>
      <c r="W36005" s="276"/>
    </row>
    <row r="36006" spans="19:23">
      <c r="S36006" s="275"/>
      <c r="T36006" s="274"/>
      <c r="W36006" s="276"/>
    </row>
    <row r="36007" spans="19:23">
      <c r="S36007" s="275"/>
      <c r="T36007" s="274"/>
      <c r="W36007" s="276"/>
    </row>
    <row r="36008" spans="19:23">
      <c r="S36008" s="275"/>
      <c r="T36008" s="274"/>
      <c r="W36008" s="276"/>
    </row>
    <row r="36009" spans="19:23">
      <c r="S36009" s="275"/>
      <c r="T36009" s="274"/>
      <c r="W36009" s="276"/>
    </row>
    <row r="36010" spans="19:23">
      <c r="S36010" s="275"/>
      <c r="T36010" s="274"/>
      <c r="W36010" s="276"/>
    </row>
    <row r="36011" spans="19:23">
      <c r="S36011" s="275"/>
      <c r="T36011" s="274"/>
      <c r="W36011" s="276"/>
    </row>
    <row r="36012" spans="19:23">
      <c r="S36012" s="275"/>
      <c r="T36012" s="274"/>
      <c r="W36012" s="276"/>
    </row>
    <row r="36013" spans="19:23">
      <c r="S36013" s="275"/>
      <c r="T36013" s="274"/>
      <c r="W36013" s="276"/>
    </row>
    <row r="36014" spans="19:23">
      <c r="S36014" s="275"/>
      <c r="T36014" s="274"/>
      <c r="W36014" s="276"/>
    </row>
    <row r="36015" spans="19:23">
      <c r="S36015" s="275"/>
      <c r="T36015" s="274"/>
      <c r="W36015" s="276"/>
    </row>
    <row r="36016" spans="19:23">
      <c r="S36016" s="275"/>
      <c r="T36016" s="274"/>
      <c r="W36016" s="276"/>
    </row>
    <row r="36017" spans="19:23">
      <c r="S36017" s="275"/>
      <c r="T36017" s="274"/>
      <c r="W36017" s="276"/>
    </row>
    <row r="36018" spans="19:23">
      <c r="S36018" s="275"/>
      <c r="T36018" s="274"/>
      <c r="W36018" s="276"/>
    </row>
    <row r="36019" spans="19:23">
      <c r="S36019" s="275"/>
      <c r="T36019" s="274"/>
      <c r="W36019" s="276"/>
    </row>
    <row r="36020" spans="19:23">
      <c r="S36020" s="275"/>
      <c r="T36020" s="274"/>
      <c r="W36020" s="276"/>
    </row>
    <row r="36021" spans="19:23">
      <c r="S36021" s="275"/>
      <c r="T36021" s="274"/>
      <c r="W36021" s="276"/>
    </row>
    <row r="36022" spans="19:23">
      <c r="S36022" s="275"/>
      <c r="T36022" s="274"/>
      <c r="W36022" s="276"/>
    </row>
    <row r="36023" spans="19:23">
      <c r="S36023" s="275"/>
      <c r="T36023" s="274"/>
      <c r="W36023" s="276"/>
    </row>
    <row r="36024" spans="19:23">
      <c r="S36024" s="275"/>
      <c r="T36024" s="274"/>
      <c r="W36024" s="276"/>
    </row>
    <row r="36025" spans="19:23">
      <c r="S36025" s="275"/>
      <c r="T36025" s="274"/>
      <c r="W36025" s="276"/>
    </row>
    <row r="36026" spans="19:23">
      <c r="S36026" s="275"/>
      <c r="T36026" s="274"/>
      <c r="W36026" s="276"/>
    </row>
    <row r="36027" spans="19:23">
      <c r="S36027" s="275"/>
      <c r="T36027" s="274"/>
      <c r="W36027" s="276"/>
    </row>
    <row r="36028" spans="19:23">
      <c r="S36028" s="275"/>
      <c r="T36028" s="274"/>
      <c r="W36028" s="276"/>
    </row>
    <row r="36029" spans="19:23">
      <c r="S36029" s="275"/>
      <c r="T36029" s="274"/>
      <c r="W36029" s="276"/>
    </row>
    <row r="36030" spans="19:23">
      <c r="S36030" s="275"/>
      <c r="T36030" s="274"/>
      <c r="W36030" s="276"/>
    </row>
    <row r="36031" spans="19:23">
      <c r="S36031" s="275"/>
      <c r="T36031" s="274"/>
      <c r="W36031" s="276"/>
    </row>
    <row r="36032" spans="19:23">
      <c r="S36032" s="275"/>
      <c r="T36032" s="274"/>
      <c r="W36032" s="276"/>
    </row>
    <row r="36033" spans="19:23">
      <c r="S36033" s="275"/>
      <c r="T36033" s="274"/>
      <c r="W36033" s="276"/>
    </row>
    <row r="36034" spans="19:23">
      <c r="S36034" s="275"/>
      <c r="T36034" s="274"/>
      <c r="W36034" s="276"/>
    </row>
    <row r="36035" spans="19:23">
      <c r="S36035" s="275"/>
      <c r="T36035" s="274"/>
      <c r="W36035" s="276"/>
    </row>
    <row r="36036" spans="19:23">
      <c r="S36036" s="275"/>
      <c r="T36036" s="274"/>
      <c r="W36036" s="276"/>
    </row>
    <row r="36037" spans="19:23">
      <c r="S36037" s="275"/>
      <c r="T36037" s="274"/>
      <c r="W36037" s="276"/>
    </row>
    <row r="36038" spans="19:23">
      <c r="S36038" s="275"/>
      <c r="T36038" s="274"/>
      <c r="W36038" s="276"/>
    </row>
    <row r="36039" spans="19:23">
      <c r="S36039" s="275"/>
      <c r="T36039" s="274"/>
      <c r="W36039" s="276"/>
    </row>
    <row r="36040" spans="19:23">
      <c r="S36040" s="275"/>
      <c r="T36040" s="274"/>
      <c r="W36040" s="276"/>
    </row>
    <row r="36041" spans="19:23">
      <c r="S36041" s="275"/>
      <c r="T36041" s="274"/>
      <c r="W36041" s="276"/>
    </row>
    <row r="36042" spans="19:23">
      <c r="S36042" s="275"/>
      <c r="T36042" s="274"/>
      <c r="W36042" s="276"/>
    </row>
    <row r="36043" spans="19:23">
      <c r="S36043" s="275"/>
      <c r="T36043" s="274"/>
      <c r="W36043" s="276"/>
    </row>
    <row r="36044" spans="19:23">
      <c r="S36044" s="275"/>
      <c r="T36044" s="274"/>
      <c r="W36044" s="276"/>
    </row>
    <row r="36045" spans="19:23">
      <c r="S36045" s="275"/>
      <c r="T36045" s="274"/>
      <c r="W36045" s="276"/>
    </row>
    <row r="36046" spans="19:23">
      <c r="S36046" s="275"/>
      <c r="T36046" s="274"/>
      <c r="W36046" s="276"/>
    </row>
    <row r="36047" spans="19:23">
      <c r="S36047" s="275"/>
      <c r="T36047" s="274"/>
      <c r="W36047" s="276"/>
    </row>
    <row r="36048" spans="19:23">
      <c r="S36048" s="275"/>
      <c r="T36048" s="274"/>
      <c r="W36048" s="276"/>
    </row>
    <row r="36049" spans="19:23">
      <c r="S36049" s="275"/>
      <c r="T36049" s="274"/>
      <c r="W36049" s="276"/>
    </row>
    <row r="36050" spans="19:23">
      <c r="S36050" s="275"/>
      <c r="T36050" s="274"/>
      <c r="W36050" s="276"/>
    </row>
    <row r="36051" spans="19:23">
      <c r="S36051" s="275"/>
      <c r="T36051" s="274"/>
      <c r="W36051" s="276"/>
    </row>
    <row r="36052" spans="19:23">
      <c r="S36052" s="275"/>
      <c r="T36052" s="274"/>
      <c r="W36052" s="276"/>
    </row>
    <row r="36053" spans="19:23">
      <c r="S36053" s="275"/>
      <c r="T36053" s="274"/>
      <c r="W36053" s="276"/>
    </row>
    <row r="36054" spans="19:23">
      <c r="S36054" s="275"/>
      <c r="T36054" s="274"/>
      <c r="W36054" s="276"/>
    </row>
    <row r="36055" spans="19:23">
      <c r="S36055" s="275"/>
      <c r="T36055" s="274"/>
      <c r="W36055" s="276"/>
    </row>
    <row r="36056" spans="19:23">
      <c r="S36056" s="275"/>
      <c r="T36056" s="274"/>
      <c r="W36056" s="276"/>
    </row>
    <row r="36057" spans="19:23">
      <c r="S36057" s="275"/>
      <c r="T36057" s="274"/>
      <c r="W36057" s="276"/>
    </row>
    <row r="36058" spans="19:23">
      <c r="S36058" s="275"/>
      <c r="T36058" s="274"/>
      <c r="W36058" s="276"/>
    </row>
    <row r="36059" spans="19:23">
      <c r="S36059" s="275"/>
      <c r="T36059" s="274"/>
      <c r="W36059" s="276"/>
    </row>
    <row r="36060" spans="19:23">
      <c r="S36060" s="275"/>
      <c r="T36060" s="274"/>
      <c r="W36060" s="276"/>
    </row>
    <row r="36061" spans="19:23">
      <c r="S36061" s="275"/>
      <c r="T36061" s="274"/>
      <c r="W36061" s="276"/>
    </row>
    <row r="36062" spans="19:23">
      <c r="S36062" s="275"/>
      <c r="T36062" s="274"/>
      <c r="W36062" s="276"/>
    </row>
    <row r="36063" spans="19:23">
      <c r="S36063" s="275"/>
      <c r="T36063" s="274"/>
      <c r="W36063" s="276"/>
    </row>
    <row r="36064" spans="19:23">
      <c r="S36064" s="275"/>
      <c r="T36064" s="274"/>
      <c r="W36064" s="276"/>
    </row>
    <row r="36065" spans="19:23">
      <c r="S36065" s="275"/>
      <c r="T36065" s="274"/>
      <c r="W36065" s="276"/>
    </row>
    <row r="36066" spans="19:23">
      <c r="S36066" s="275"/>
      <c r="T36066" s="274"/>
      <c r="W36066" s="276"/>
    </row>
    <row r="36067" spans="19:23">
      <c r="S36067" s="275"/>
      <c r="T36067" s="274"/>
      <c r="W36067" s="276"/>
    </row>
    <row r="36068" spans="19:23">
      <c r="S36068" s="275"/>
      <c r="T36068" s="274"/>
      <c r="W36068" s="276"/>
    </row>
    <row r="36069" spans="19:23">
      <c r="S36069" s="275"/>
      <c r="T36069" s="274"/>
      <c r="W36069" s="276"/>
    </row>
    <row r="36070" spans="19:23">
      <c r="S36070" s="275"/>
      <c r="T36070" s="274"/>
      <c r="W36070" s="276"/>
    </row>
    <row r="36071" spans="19:23">
      <c r="S36071" s="275"/>
      <c r="T36071" s="274"/>
      <c r="W36071" s="276"/>
    </row>
    <row r="36072" spans="19:23">
      <c r="S36072" s="275"/>
      <c r="T36072" s="274"/>
      <c r="W36072" s="276"/>
    </row>
    <row r="36073" spans="19:23">
      <c r="S36073" s="275"/>
      <c r="T36073" s="274"/>
      <c r="W36073" s="276"/>
    </row>
    <row r="36074" spans="19:23">
      <c r="S36074" s="275"/>
      <c r="T36074" s="274"/>
      <c r="W36074" s="276"/>
    </row>
    <row r="36075" spans="19:23">
      <c r="S36075" s="275"/>
      <c r="T36075" s="274"/>
      <c r="W36075" s="276"/>
    </row>
    <row r="36076" spans="19:23">
      <c r="S36076" s="275"/>
      <c r="T36076" s="274"/>
      <c r="W36076" s="276"/>
    </row>
    <row r="36077" spans="19:23">
      <c r="S36077" s="275"/>
      <c r="T36077" s="274"/>
      <c r="W36077" s="276"/>
    </row>
    <row r="36078" spans="19:23">
      <c r="S36078" s="275"/>
      <c r="T36078" s="274"/>
      <c r="W36078" s="276"/>
    </row>
    <row r="36079" spans="19:23">
      <c r="S36079" s="275"/>
      <c r="T36079" s="274"/>
      <c r="W36079" s="276"/>
    </row>
    <row r="36080" spans="19:23">
      <c r="S36080" s="275"/>
      <c r="T36080" s="274"/>
      <c r="W36080" s="276"/>
    </row>
    <row r="36081" spans="19:23">
      <c r="S36081" s="275"/>
      <c r="T36081" s="274"/>
      <c r="W36081" s="276"/>
    </row>
    <row r="36082" spans="19:23">
      <c r="S36082" s="275"/>
      <c r="T36082" s="274"/>
      <c r="W36082" s="276"/>
    </row>
    <row r="36083" spans="19:23">
      <c r="S36083" s="275"/>
      <c r="T36083" s="274"/>
      <c r="W36083" s="276"/>
    </row>
    <row r="36084" spans="19:23">
      <c r="S36084" s="275"/>
      <c r="T36084" s="274"/>
      <c r="W36084" s="276"/>
    </row>
    <row r="36085" spans="19:23">
      <c r="S36085" s="275"/>
      <c r="T36085" s="274"/>
      <c r="W36085" s="276"/>
    </row>
    <row r="36086" spans="19:23">
      <c r="S36086" s="275"/>
      <c r="T36086" s="274"/>
      <c r="W36086" s="276"/>
    </row>
    <row r="36087" spans="19:23">
      <c r="S36087" s="275"/>
      <c r="T36087" s="274"/>
      <c r="W36087" s="276"/>
    </row>
    <row r="36088" spans="19:23">
      <c r="S36088" s="275"/>
      <c r="T36088" s="274"/>
      <c r="W36088" s="276"/>
    </row>
    <row r="36089" spans="19:23">
      <c r="S36089" s="275"/>
      <c r="T36089" s="274"/>
      <c r="W36089" s="276"/>
    </row>
    <row r="36090" spans="19:23">
      <c r="S36090" s="275"/>
      <c r="T36090" s="274"/>
      <c r="W36090" s="276"/>
    </row>
    <row r="36091" spans="19:23">
      <c r="S36091" s="275"/>
      <c r="T36091" s="274"/>
      <c r="W36091" s="276"/>
    </row>
    <row r="36092" spans="19:23">
      <c r="S36092" s="275"/>
      <c r="T36092" s="274"/>
      <c r="W36092" s="276"/>
    </row>
    <row r="36093" spans="19:23">
      <c r="S36093" s="275"/>
      <c r="T36093" s="274"/>
      <c r="W36093" s="276"/>
    </row>
    <row r="36094" spans="19:23">
      <c r="S36094" s="275"/>
      <c r="T36094" s="274"/>
      <c r="W36094" s="276"/>
    </row>
    <row r="36095" spans="19:23">
      <c r="S36095" s="275"/>
      <c r="T36095" s="274"/>
      <c r="W36095" s="276"/>
    </row>
    <row r="36096" spans="19:23">
      <c r="S36096" s="275"/>
      <c r="T36096" s="274"/>
      <c r="W36096" s="276"/>
    </row>
    <row r="36097" spans="19:23">
      <c r="S36097" s="275"/>
      <c r="T36097" s="274"/>
      <c r="W36097" s="276"/>
    </row>
    <row r="36098" spans="19:23">
      <c r="S36098" s="275"/>
      <c r="T36098" s="274"/>
      <c r="W36098" s="276"/>
    </row>
    <row r="36099" spans="19:23">
      <c r="S36099" s="275"/>
      <c r="T36099" s="274"/>
      <c r="W36099" s="276"/>
    </row>
    <row r="36100" spans="19:23">
      <c r="S36100" s="275"/>
      <c r="T36100" s="274"/>
      <c r="W36100" s="276"/>
    </row>
    <row r="36101" spans="19:23">
      <c r="S36101" s="275"/>
      <c r="T36101" s="274"/>
      <c r="W36101" s="276"/>
    </row>
    <row r="36102" spans="19:23">
      <c r="S36102" s="275"/>
      <c r="T36102" s="274"/>
      <c r="W36102" s="276"/>
    </row>
    <row r="36103" spans="19:23">
      <c r="S36103" s="275"/>
      <c r="T36103" s="274"/>
      <c r="W36103" s="276"/>
    </row>
    <row r="36104" spans="19:23">
      <c r="S36104" s="275"/>
      <c r="T36104" s="274"/>
      <c r="W36104" s="276"/>
    </row>
    <row r="36105" spans="19:23">
      <c r="S36105" s="275"/>
      <c r="T36105" s="274"/>
      <c r="W36105" s="276"/>
    </row>
    <row r="36106" spans="19:23">
      <c r="S36106" s="275"/>
      <c r="T36106" s="274"/>
      <c r="W36106" s="276"/>
    </row>
    <row r="36107" spans="19:23">
      <c r="S36107" s="275"/>
      <c r="T36107" s="274"/>
      <c r="W36107" s="276"/>
    </row>
    <row r="36108" spans="19:23">
      <c r="S36108" s="275"/>
      <c r="T36108" s="274"/>
      <c r="W36108" s="276"/>
    </row>
    <row r="36109" spans="19:23">
      <c r="S36109" s="275"/>
      <c r="T36109" s="274"/>
      <c r="W36109" s="276"/>
    </row>
    <row r="36110" spans="19:23">
      <c r="S36110" s="275"/>
      <c r="T36110" s="274"/>
      <c r="W36110" s="276"/>
    </row>
    <row r="36111" spans="19:23">
      <c r="S36111" s="275"/>
      <c r="T36111" s="274"/>
      <c r="W36111" s="276"/>
    </row>
    <row r="36112" spans="19:23">
      <c r="S36112" s="275"/>
      <c r="T36112" s="274"/>
      <c r="W36112" s="276"/>
    </row>
    <row r="36113" spans="19:23">
      <c r="S36113" s="275"/>
      <c r="T36113" s="274"/>
      <c r="W36113" s="276"/>
    </row>
    <row r="36114" spans="19:23">
      <c r="S36114" s="275"/>
      <c r="T36114" s="274"/>
      <c r="W36114" s="276"/>
    </row>
    <row r="36115" spans="19:23">
      <c r="S36115" s="275"/>
      <c r="T36115" s="274"/>
      <c r="W36115" s="276"/>
    </row>
    <row r="36116" spans="19:23">
      <c r="S36116" s="275"/>
      <c r="T36116" s="274"/>
      <c r="W36116" s="276"/>
    </row>
    <row r="36117" spans="19:23">
      <c r="S36117" s="275"/>
      <c r="T36117" s="274"/>
      <c r="W36117" s="276"/>
    </row>
    <row r="36118" spans="19:23">
      <c r="S36118" s="275"/>
      <c r="T36118" s="274"/>
      <c r="W36118" s="276"/>
    </row>
    <row r="36119" spans="19:23">
      <c r="S36119" s="275"/>
      <c r="T36119" s="274"/>
      <c r="W36119" s="276"/>
    </row>
    <row r="36120" spans="19:23">
      <c r="S36120" s="275"/>
      <c r="T36120" s="274"/>
      <c r="W36120" s="276"/>
    </row>
    <row r="36121" spans="19:23">
      <c r="S36121" s="275"/>
      <c r="T36121" s="274"/>
      <c r="W36121" s="276"/>
    </row>
    <row r="36122" spans="19:23">
      <c r="S36122" s="275"/>
      <c r="T36122" s="274"/>
      <c r="W36122" s="276"/>
    </row>
    <row r="36123" spans="19:23">
      <c r="S36123" s="275"/>
      <c r="T36123" s="274"/>
      <c r="W36123" s="276"/>
    </row>
    <row r="36124" spans="19:23">
      <c r="S36124" s="275"/>
      <c r="T36124" s="274"/>
      <c r="W36124" s="276"/>
    </row>
    <row r="36125" spans="19:23">
      <c r="S36125" s="275"/>
      <c r="T36125" s="274"/>
      <c r="W36125" s="276"/>
    </row>
    <row r="36126" spans="19:23">
      <c r="S36126" s="275"/>
      <c r="T36126" s="274"/>
      <c r="W36126" s="276"/>
    </row>
    <row r="36127" spans="19:23">
      <c r="S36127" s="275"/>
      <c r="T36127" s="274"/>
      <c r="W36127" s="276"/>
    </row>
    <row r="36128" spans="19:23">
      <c r="S36128" s="275"/>
      <c r="T36128" s="274"/>
      <c r="W36128" s="276"/>
    </row>
    <row r="36129" spans="19:23">
      <c r="S36129" s="275"/>
      <c r="T36129" s="274"/>
      <c r="W36129" s="276"/>
    </row>
    <row r="36130" spans="19:23">
      <c r="S36130" s="275"/>
      <c r="T36130" s="274"/>
      <c r="W36130" s="276"/>
    </row>
    <row r="36131" spans="19:23">
      <c r="S36131" s="275"/>
      <c r="T36131" s="274"/>
      <c r="W36131" s="276"/>
    </row>
    <row r="36132" spans="19:23">
      <c r="S36132" s="275"/>
      <c r="T36132" s="274"/>
      <c r="W36132" s="276"/>
    </row>
    <row r="36133" spans="19:23">
      <c r="S36133" s="275"/>
      <c r="T36133" s="274"/>
      <c r="W36133" s="276"/>
    </row>
    <row r="36134" spans="19:23">
      <c r="S36134" s="275"/>
      <c r="T36134" s="274"/>
      <c r="W36134" s="276"/>
    </row>
    <row r="36135" spans="19:23">
      <c r="S36135" s="275"/>
      <c r="T36135" s="274"/>
      <c r="W36135" s="276"/>
    </row>
    <row r="36136" spans="19:23">
      <c r="S36136" s="275"/>
      <c r="T36136" s="274"/>
      <c r="W36136" s="276"/>
    </row>
    <row r="36137" spans="19:23">
      <c r="S36137" s="275"/>
      <c r="T36137" s="274"/>
      <c r="W36137" s="276"/>
    </row>
    <row r="36138" spans="19:23">
      <c r="S36138" s="275"/>
      <c r="T36138" s="274"/>
      <c r="W36138" s="276"/>
    </row>
    <row r="36139" spans="19:23">
      <c r="S36139" s="275"/>
      <c r="T36139" s="274"/>
      <c r="W36139" s="276"/>
    </row>
    <row r="36140" spans="19:23">
      <c r="S36140" s="275"/>
      <c r="T36140" s="274"/>
      <c r="W36140" s="276"/>
    </row>
    <row r="36141" spans="19:23">
      <c r="S36141" s="275"/>
      <c r="T36141" s="274"/>
      <c r="W36141" s="276"/>
    </row>
    <row r="36142" spans="19:23">
      <c r="S36142" s="275"/>
      <c r="T36142" s="274"/>
      <c r="W36142" s="276"/>
    </row>
    <row r="36143" spans="19:23">
      <c r="S36143" s="275"/>
      <c r="T36143" s="274"/>
      <c r="W36143" s="276"/>
    </row>
    <row r="36144" spans="19:23">
      <c r="S36144" s="275"/>
      <c r="T36144" s="274"/>
      <c r="W36144" s="276"/>
    </row>
    <row r="36145" spans="19:23">
      <c r="S36145" s="275"/>
      <c r="T36145" s="274"/>
      <c r="W36145" s="276"/>
    </row>
    <row r="36146" spans="19:23">
      <c r="S36146" s="275"/>
      <c r="T36146" s="274"/>
      <c r="W36146" s="276"/>
    </row>
    <row r="36147" spans="19:23">
      <c r="S36147" s="275"/>
      <c r="T36147" s="274"/>
      <c r="W36147" s="276"/>
    </row>
    <row r="36148" spans="19:23">
      <c r="S36148" s="275"/>
      <c r="T36148" s="274"/>
      <c r="W36148" s="276"/>
    </row>
    <row r="36149" spans="19:23">
      <c r="S36149" s="275"/>
      <c r="T36149" s="274"/>
      <c r="W36149" s="276"/>
    </row>
    <row r="36150" spans="19:23">
      <c r="S36150" s="275"/>
      <c r="T36150" s="274"/>
      <c r="W36150" s="276"/>
    </row>
    <row r="36151" spans="19:23">
      <c r="S36151" s="275"/>
      <c r="T36151" s="274"/>
      <c r="W36151" s="276"/>
    </row>
    <row r="36152" spans="19:23">
      <c r="S36152" s="275"/>
      <c r="T36152" s="274"/>
      <c r="W36152" s="276"/>
    </row>
    <row r="36153" spans="19:23">
      <c r="S36153" s="275"/>
      <c r="T36153" s="274"/>
      <c r="W36153" s="276"/>
    </row>
    <row r="36154" spans="19:23">
      <c r="S36154" s="275"/>
      <c r="T36154" s="274"/>
      <c r="W36154" s="276"/>
    </row>
    <row r="36155" spans="19:23">
      <c r="S36155" s="275"/>
      <c r="T36155" s="274"/>
      <c r="W36155" s="276"/>
    </row>
    <row r="36156" spans="19:23">
      <c r="S36156" s="275"/>
      <c r="T36156" s="274"/>
      <c r="W36156" s="276"/>
    </row>
    <row r="36157" spans="19:23">
      <c r="S36157" s="275"/>
      <c r="T36157" s="274"/>
      <c r="W36157" s="276"/>
    </row>
    <row r="36158" spans="19:23">
      <c r="S36158" s="275"/>
      <c r="T36158" s="274"/>
      <c r="W36158" s="276"/>
    </row>
    <row r="36159" spans="19:23">
      <c r="S36159" s="275"/>
      <c r="T36159" s="274"/>
      <c r="W36159" s="276"/>
    </row>
    <row r="36160" spans="19:23">
      <c r="S36160" s="275"/>
      <c r="T36160" s="274"/>
      <c r="W36160" s="276"/>
    </row>
    <row r="36161" spans="19:23">
      <c r="S36161" s="275"/>
      <c r="T36161" s="274"/>
      <c r="W36161" s="276"/>
    </row>
    <row r="36162" spans="19:23">
      <c r="S36162" s="275"/>
      <c r="T36162" s="274"/>
      <c r="W36162" s="276"/>
    </row>
    <row r="36163" spans="19:23">
      <c r="S36163" s="275"/>
      <c r="T36163" s="274"/>
      <c r="W36163" s="276"/>
    </row>
    <row r="36164" spans="19:23">
      <c r="S36164" s="275"/>
      <c r="T36164" s="274"/>
      <c r="W36164" s="276"/>
    </row>
    <row r="36165" spans="19:23">
      <c r="S36165" s="275"/>
      <c r="T36165" s="274"/>
      <c r="W36165" s="276"/>
    </row>
    <row r="36166" spans="19:23">
      <c r="S36166" s="275"/>
      <c r="T36166" s="274"/>
      <c r="W36166" s="276"/>
    </row>
    <row r="36167" spans="19:23">
      <c r="S36167" s="275"/>
      <c r="T36167" s="274"/>
      <c r="W36167" s="276"/>
    </row>
    <row r="36168" spans="19:23">
      <c r="S36168" s="275"/>
      <c r="T36168" s="274"/>
      <c r="W36168" s="276"/>
    </row>
    <row r="36169" spans="19:23">
      <c r="S36169" s="275"/>
      <c r="T36169" s="274"/>
      <c r="W36169" s="276"/>
    </row>
    <row r="36170" spans="19:23">
      <c r="S36170" s="275"/>
      <c r="T36170" s="274"/>
      <c r="W36170" s="276"/>
    </row>
    <row r="36171" spans="19:23">
      <c r="S36171" s="275"/>
      <c r="T36171" s="274"/>
      <c r="W36171" s="276"/>
    </row>
    <row r="36172" spans="19:23">
      <c r="S36172" s="275"/>
      <c r="T36172" s="274"/>
      <c r="W36172" s="276"/>
    </row>
    <row r="36173" spans="19:23">
      <c r="S36173" s="275"/>
      <c r="T36173" s="274"/>
      <c r="W36173" s="276"/>
    </row>
    <row r="36174" spans="19:23">
      <c r="S36174" s="275"/>
      <c r="T36174" s="274"/>
      <c r="W36174" s="276"/>
    </row>
    <row r="36175" spans="19:23">
      <c r="S36175" s="275"/>
      <c r="T36175" s="274"/>
      <c r="W36175" s="276"/>
    </row>
    <row r="36176" spans="19:23">
      <c r="S36176" s="275"/>
      <c r="T36176" s="274"/>
      <c r="W36176" s="276"/>
    </row>
    <row r="36177" spans="19:23">
      <c r="S36177" s="275"/>
      <c r="T36177" s="274"/>
      <c r="W36177" s="276"/>
    </row>
    <row r="36178" spans="19:23">
      <c r="S36178" s="275"/>
      <c r="T36178" s="274"/>
      <c r="W36178" s="276"/>
    </row>
    <row r="36179" spans="19:23">
      <c r="S36179" s="275"/>
      <c r="T36179" s="274"/>
      <c r="W36179" s="276"/>
    </row>
    <row r="36180" spans="19:23">
      <c r="S36180" s="275"/>
      <c r="T36180" s="274"/>
      <c r="W36180" s="276"/>
    </row>
    <row r="36181" spans="19:23">
      <c r="S36181" s="275"/>
      <c r="T36181" s="274"/>
      <c r="W36181" s="276"/>
    </row>
    <row r="36182" spans="19:23">
      <c r="S36182" s="275"/>
      <c r="T36182" s="274"/>
      <c r="W36182" s="276"/>
    </row>
    <row r="36183" spans="19:23">
      <c r="S36183" s="275"/>
      <c r="T36183" s="274"/>
      <c r="W36183" s="276"/>
    </row>
    <row r="36184" spans="19:23">
      <c r="S36184" s="275"/>
      <c r="T36184" s="274"/>
      <c r="W36184" s="276"/>
    </row>
    <row r="36185" spans="19:23">
      <c r="S36185" s="275"/>
      <c r="T36185" s="274"/>
      <c r="W36185" s="276"/>
    </row>
    <row r="36186" spans="19:23">
      <c r="S36186" s="275"/>
      <c r="T36186" s="274"/>
      <c r="W36186" s="276"/>
    </row>
    <row r="36187" spans="19:23">
      <c r="S36187" s="275"/>
      <c r="T36187" s="274"/>
      <c r="W36187" s="276"/>
    </row>
    <row r="36188" spans="19:23">
      <c r="S36188" s="275"/>
      <c r="T36188" s="274"/>
      <c r="W36188" s="276"/>
    </row>
    <row r="36189" spans="19:23">
      <c r="S36189" s="275"/>
      <c r="T36189" s="274"/>
      <c r="W36189" s="276"/>
    </row>
    <row r="36190" spans="19:23">
      <c r="S36190" s="275"/>
      <c r="T36190" s="274"/>
      <c r="W36190" s="276"/>
    </row>
    <row r="36191" spans="19:23">
      <c r="S36191" s="275"/>
      <c r="T36191" s="274"/>
      <c r="W36191" s="276"/>
    </row>
    <row r="36192" spans="19:23">
      <c r="S36192" s="275"/>
      <c r="T36192" s="274"/>
      <c r="W36192" s="276"/>
    </row>
    <row r="36193" spans="19:23">
      <c r="S36193" s="275"/>
      <c r="T36193" s="274"/>
      <c r="W36193" s="276"/>
    </row>
    <row r="36194" spans="19:23">
      <c r="S36194" s="275"/>
      <c r="T36194" s="274"/>
      <c r="W36194" s="276"/>
    </row>
    <row r="36195" spans="19:23">
      <c r="S36195" s="275"/>
      <c r="T36195" s="274"/>
      <c r="W36195" s="276"/>
    </row>
    <row r="36196" spans="19:23">
      <c r="S36196" s="275"/>
      <c r="T36196" s="274"/>
      <c r="W36196" s="276"/>
    </row>
    <row r="36197" spans="19:23">
      <c r="S36197" s="275"/>
      <c r="T36197" s="274"/>
      <c r="W36197" s="276"/>
    </row>
    <row r="36198" spans="19:23">
      <c r="S36198" s="275"/>
      <c r="T36198" s="274"/>
      <c r="W36198" s="276"/>
    </row>
    <row r="36199" spans="19:23">
      <c r="S36199" s="275"/>
      <c r="T36199" s="274"/>
      <c r="W36199" s="276"/>
    </row>
    <row r="36200" spans="19:23">
      <c r="S36200" s="275"/>
      <c r="T36200" s="274"/>
      <c r="W36200" s="276"/>
    </row>
    <row r="36201" spans="19:23">
      <c r="S36201" s="275"/>
      <c r="T36201" s="274"/>
      <c r="W36201" s="276"/>
    </row>
    <row r="36202" spans="19:23">
      <c r="S36202" s="275"/>
      <c r="T36202" s="274"/>
      <c r="W36202" s="276"/>
    </row>
    <row r="36203" spans="19:23">
      <c r="S36203" s="275"/>
      <c r="T36203" s="274"/>
      <c r="W36203" s="276"/>
    </row>
    <row r="36204" spans="19:23">
      <c r="S36204" s="275"/>
      <c r="T36204" s="274"/>
      <c r="W36204" s="276"/>
    </row>
    <row r="36205" spans="19:23">
      <c r="S36205" s="275"/>
      <c r="T36205" s="274"/>
      <c r="W36205" s="276"/>
    </row>
    <row r="36206" spans="19:23">
      <c r="S36206" s="275"/>
      <c r="T36206" s="274"/>
      <c r="W36206" s="276"/>
    </row>
    <row r="36207" spans="19:23">
      <c r="S36207" s="275"/>
      <c r="T36207" s="274"/>
      <c r="W36207" s="276"/>
    </row>
    <row r="36208" spans="19:23">
      <c r="S36208" s="275"/>
      <c r="T36208" s="274"/>
      <c r="W36208" s="276"/>
    </row>
    <row r="36209" spans="19:23">
      <c r="S36209" s="275"/>
      <c r="T36209" s="274"/>
      <c r="W36209" s="276"/>
    </row>
    <row r="36210" spans="19:23">
      <c r="S36210" s="275"/>
      <c r="T36210" s="274"/>
      <c r="W36210" s="276"/>
    </row>
    <row r="36211" spans="19:23">
      <c r="S36211" s="275"/>
      <c r="T36211" s="274"/>
      <c r="W36211" s="276"/>
    </row>
    <row r="36212" spans="19:23">
      <c r="S36212" s="275"/>
      <c r="T36212" s="274"/>
      <c r="W36212" s="276"/>
    </row>
    <row r="36213" spans="19:23">
      <c r="S36213" s="275"/>
      <c r="T36213" s="274"/>
      <c r="W36213" s="276"/>
    </row>
    <row r="36214" spans="19:23">
      <c r="S36214" s="275"/>
      <c r="T36214" s="274"/>
      <c r="W36214" s="276"/>
    </row>
    <row r="36215" spans="19:23">
      <c r="S36215" s="275"/>
      <c r="T36215" s="274"/>
      <c r="W36215" s="276"/>
    </row>
    <row r="36216" spans="19:23">
      <c r="S36216" s="275"/>
      <c r="T36216" s="274"/>
      <c r="W36216" s="276"/>
    </row>
    <row r="36217" spans="19:23">
      <c r="S36217" s="275"/>
      <c r="T36217" s="274"/>
      <c r="W36217" s="276"/>
    </row>
    <row r="36218" spans="19:23">
      <c r="S36218" s="275"/>
      <c r="T36218" s="274"/>
      <c r="W36218" s="276"/>
    </row>
    <row r="36219" spans="19:23">
      <c r="S36219" s="275"/>
      <c r="T36219" s="274"/>
      <c r="W36219" s="276"/>
    </row>
    <row r="36220" spans="19:23">
      <c r="S36220" s="275"/>
      <c r="T36220" s="274"/>
      <c r="W36220" s="276"/>
    </row>
    <row r="36221" spans="19:23">
      <c r="S36221" s="275"/>
      <c r="T36221" s="274"/>
      <c r="W36221" s="276"/>
    </row>
    <row r="36222" spans="19:23">
      <c r="S36222" s="275"/>
      <c r="T36222" s="274"/>
      <c r="W36222" s="276"/>
    </row>
    <row r="36223" spans="19:23">
      <c r="S36223" s="275"/>
      <c r="T36223" s="274"/>
      <c r="W36223" s="276"/>
    </row>
    <row r="36224" spans="19:23">
      <c r="S36224" s="275"/>
      <c r="T36224" s="274"/>
      <c r="W36224" s="276"/>
    </row>
    <row r="36225" spans="19:23">
      <c r="S36225" s="275"/>
      <c r="T36225" s="274"/>
      <c r="W36225" s="276"/>
    </row>
    <row r="36226" spans="19:23">
      <c r="S36226" s="275"/>
      <c r="T36226" s="274"/>
      <c r="W36226" s="276"/>
    </row>
    <row r="36227" spans="19:23">
      <c r="S36227" s="275"/>
      <c r="T36227" s="274"/>
      <c r="W36227" s="276"/>
    </row>
    <row r="36228" spans="19:23">
      <c r="S36228" s="275"/>
      <c r="T36228" s="274"/>
      <c r="W36228" s="276"/>
    </row>
    <row r="36229" spans="19:23">
      <c r="S36229" s="275"/>
      <c r="T36229" s="274"/>
      <c r="W36229" s="276"/>
    </row>
    <row r="36230" spans="19:23">
      <c r="S36230" s="275"/>
      <c r="T36230" s="274"/>
      <c r="W36230" s="276"/>
    </row>
    <row r="36231" spans="19:23">
      <c r="S36231" s="275"/>
      <c r="T36231" s="274"/>
      <c r="W36231" s="276"/>
    </row>
    <row r="36232" spans="19:23">
      <c r="S36232" s="275"/>
      <c r="T36232" s="274"/>
      <c r="W36232" s="276"/>
    </row>
    <row r="36233" spans="19:23">
      <c r="S36233" s="275"/>
      <c r="T36233" s="274"/>
      <c r="W36233" s="276"/>
    </row>
    <row r="36234" spans="19:23">
      <c r="S36234" s="275"/>
      <c r="T36234" s="274"/>
      <c r="W36234" s="276"/>
    </row>
    <row r="36235" spans="19:23">
      <c r="S36235" s="275"/>
      <c r="T36235" s="274"/>
      <c r="W36235" s="276"/>
    </row>
    <row r="36236" spans="19:23">
      <c r="S36236" s="275"/>
      <c r="T36236" s="274"/>
      <c r="W36236" s="276"/>
    </row>
    <row r="36237" spans="19:23">
      <c r="S36237" s="275"/>
      <c r="T36237" s="274"/>
      <c r="W36237" s="276"/>
    </row>
    <row r="36238" spans="19:23">
      <c r="S36238" s="275"/>
      <c r="T36238" s="274"/>
      <c r="W36238" s="276"/>
    </row>
    <row r="36239" spans="19:23">
      <c r="S36239" s="275"/>
      <c r="T36239" s="274"/>
      <c r="W36239" s="276"/>
    </row>
    <row r="36240" spans="19:23">
      <c r="S36240" s="275"/>
      <c r="T36240" s="274"/>
      <c r="W36240" s="276"/>
    </row>
    <row r="36241" spans="19:23">
      <c r="S36241" s="275"/>
      <c r="T36241" s="274"/>
      <c r="W36241" s="276"/>
    </row>
    <row r="36242" spans="19:23">
      <c r="S36242" s="275"/>
      <c r="T36242" s="274"/>
      <c r="W36242" s="276"/>
    </row>
    <row r="36243" spans="19:23">
      <c r="S36243" s="275"/>
      <c r="T36243" s="274"/>
      <c r="W36243" s="276"/>
    </row>
    <row r="36244" spans="19:23">
      <c r="S36244" s="275"/>
      <c r="T36244" s="274"/>
      <c r="W36244" s="276"/>
    </row>
    <row r="36245" spans="19:23">
      <c r="S36245" s="275"/>
      <c r="T36245" s="274"/>
      <c r="W36245" s="276"/>
    </row>
    <row r="36246" spans="19:23">
      <c r="S36246" s="275"/>
      <c r="T36246" s="274"/>
      <c r="W36246" s="276"/>
    </row>
    <row r="36247" spans="19:23">
      <c r="S36247" s="275"/>
      <c r="T36247" s="274"/>
      <c r="W36247" s="276"/>
    </row>
    <row r="36248" spans="19:23">
      <c r="S36248" s="275"/>
      <c r="T36248" s="274"/>
      <c r="W36248" s="276"/>
    </row>
    <row r="36249" spans="19:23">
      <c r="S36249" s="275"/>
      <c r="T36249" s="274"/>
      <c r="W36249" s="276"/>
    </row>
    <row r="36250" spans="19:23">
      <c r="S36250" s="275"/>
      <c r="T36250" s="274"/>
      <c r="W36250" s="276"/>
    </row>
    <row r="36251" spans="19:23">
      <c r="S36251" s="275"/>
      <c r="T36251" s="274"/>
      <c r="W36251" s="276"/>
    </row>
    <row r="36252" spans="19:23">
      <c r="S36252" s="275"/>
      <c r="T36252" s="274"/>
      <c r="W36252" s="276"/>
    </row>
    <row r="36253" spans="19:23">
      <c r="S36253" s="275"/>
      <c r="T36253" s="274"/>
      <c r="W36253" s="276"/>
    </row>
    <row r="36254" spans="19:23">
      <c r="S36254" s="275"/>
      <c r="T36254" s="274"/>
      <c r="W36254" s="276"/>
    </row>
    <row r="36255" spans="19:23">
      <c r="S36255" s="275"/>
      <c r="T36255" s="274"/>
      <c r="W36255" s="276"/>
    </row>
    <row r="36256" spans="19:23">
      <c r="S36256" s="275"/>
      <c r="T36256" s="274"/>
      <c r="W36256" s="276"/>
    </row>
    <row r="36257" spans="19:23">
      <c r="S36257" s="275"/>
      <c r="T36257" s="274"/>
      <c r="W36257" s="276"/>
    </row>
    <row r="36258" spans="19:23">
      <c r="S36258" s="275"/>
      <c r="T36258" s="274"/>
      <c r="W36258" s="276"/>
    </row>
    <row r="36259" spans="19:23">
      <c r="S36259" s="275"/>
      <c r="T36259" s="274"/>
      <c r="W36259" s="276"/>
    </row>
    <row r="36260" spans="19:23">
      <c r="S36260" s="275"/>
      <c r="T36260" s="274"/>
      <c r="W36260" s="276"/>
    </row>
    <row r="36261" spans="19:23">
      <c r="S36261" s="275"/>
      <c r="T36261" s="274"/>
      <c r="W36261" s="276"/>
    </row>
    <row r="36262" spans="19:23">
      <c r="S36262" s="275"/>
      <c r="T36262" s="274"/>
      <c r="W36262" s="276"/>
    </row>
    <row r="36263" spans="19:23">
      <c r="S36263" s="275"/>
      <c r="T36263" s="274"/>
      <c r="W36263" s="276"/>
    </row>
    <row r="36264" spans="19:23">
      <c r="S36264" s="275"/>
      <c r="T36264" s="274"/>
      <c r="W36264" s="276"/>
    </row>
    <row r="36265" spans="19:23">
      <c r="S36265" s="275"/>
      <c r="T36265" s="274"/>
      <c r="W36265" s="276"/>
    </row>
    <row r="36266" spans="19:23">
      <c r="S36266" s="275"/>
      <c r="T36266" s="274"/>
      <c r="W36266" s="276"/>
    </row>
    <row r="36267" spans="19:23">
      <c r="S36267" s="275"/>
      <c r="T36267" s="274"/>
      <c r="W36267" s="276"/>
    </row>
    <row r="36268" spans="19:23">
      <c r="S36268" s="275"/>
      <c r="T36268" s="274"/>
      <c r="W36268" s="276"/>
    </row>
    <row r="36269" spans="19:23">
      <c r="S36269" s="275"/>
      <c r="T36269" s="274"/>
      <c r="W36269" s="276"/>
    </row>
    <row r="36270" spans="19:23">
      <c r="S36270" s="275"/>
      <c r="T36270" s="274"/>
      <c r="W36270" s="276"/>
    </row>
    <row r="36271" spans="19:23">
      <c r="S36271" s="275"/>
      <c r="T36271" s="274"/>
      <c r="W36271" s="276"/>
    </row>
    <row r="36272" spans="19:23">
      <c r="S36272" s="275"/>
      <c r="T36272" s="274"/>
      <c r="W36272" s="276"/>
    </row>
    <row r="36273" spans="19:23">
      <c r="S36273" s="275"/>
      <c r="T36273" s="274"/>
      <c r="W36273" s="276"/>
    </row>
    <row r="36274" spans="19:23">
      <c r="S36274" s="275"/>
      <c r="T36274" s="274"/>
      <c r="W36274" s="276"/>
    </row>
    <row r="36275" spans="19:23">
      <c r="S36275" s="275"/>
      <c r="T36275" s="274"/>
      <c r="W36275" s="276"/>
    </row>
    <row r="36276" spans="19:23">
      <c r="S36276" s="275"/>
      <c r="T36276" s="274"/>
      <c r="W36276" s="276"/>
    </row>
    <row r="36277" spans="19:23">
      <c r="S36277" s="275"/>
      <c r="T36277" s="274"/>
      <c r="W36277" s="276"/>
    </row>
    <row r="36278" spans="19:23">
      <c r="S36278" s="275"/>
      <c r="T36278" s="274"/>
      <c r="W36278" s="276"/>
    </row>
    <row r="36279" spans="19:23">
      <c r="S36279" s="275"/>
      <c r="T36279" s="274"/>
      <c r="W36279" s="276"/>
    </row>
    <row r="36280" spans="19:23">
      <c r="S36280" s="275"/>
      <c r="T36280" s="274"/>
      <c r="W36280" s="276"/>
    </row>
    <row r="36281" spans="19:23">
      <c r="S36281" s="275"/>
      <c r="T36281" s="274"/>
      <c r="W36281" s="276"/>
    </row>
    <row r="36282" spans="19:23">
      <c r="S36282" s="275"/>
      <c r="T36282" s="274"/>
      <c r="W36282" s="276"/>
    </row>
    <row r="36283" spans="19:23">
      <c r="S36283" s="275"/>
      <c r="T36283" s="274"/>
      <c r="W36283" s="276"/>
    </row>
    <row r="36284" spans="19:23">
      <c r="S36284" s="275"/>
      <c r="T36284" s="274"/>
      <c r="W36284" s="276"/>
    </row>
    <row r="36285" spans="19:23">
      <c r="S36285" s="275"/>
      <c r="T36285" s="274"/>
      <c r="W36285" s="276"/>
    </row>
    <row r="36286" spans="19:23">
      <c r="S36286" s="275"/>
      <c r="T36286" s="274"/>
      <c r="W36286" s="276"/>
    </row>
    <row r="36287" spans="19:23">
      <c r="S36287" s="275"/>
      <c r="T36287" s="274"/>
      <c r="W36287" s="276"/>
    </row>
    <row r="36288" spans="19:23">
      <c r="S36288" s="275"/>
      <c r="T36288" s="274"/>
      <c r="W36288" s="276"/>
    </row>
    <row r="36289" spans="19:23">
      <c r="S36289" s="275"/>
      <c r="T36289" s="274"/>
      <c r="W36289" s="276"/>
    </row>
    <row r="36290" spans="19:23">
      <c r="S36290" s="275"/>
      <c r="T36290" s="274"/>
      <c r="W36290" s="276"/>
    </row>
    <row r="36291" spans="19:23">
      <c r="S36291" s="275"/>
      <c r="T36291" s="274"/>
      <c r="W36291" s="276"/>
    </row>
    <row r="36292" spans="19:23">
      <c r="S36292" s="275"/>
      <c r="T36292" s="274"/>
      <c r="W36292" s="276"/>
    </row>
    <row r="36293" spans="19:23">
      <c r="S36293" s="275"/>
      <c r="T36293" s="274"/>
      <c r="W36293" s="276"/>
    </row>
    <row r="36294" spans="19:23">
      <c r="S36294" s="275"/>
      <c r="T36294" s="274"/>
      <c r="W36294" s="276"/>
    </row>
    <row r="36295" spans="19:23">
      <c r="S36295" s="275"/>
      <c r="T36295" s="274"/>
      <c r="W36295" s="276"/>
    </row>
    <row r="36296" spans="19:23">
      <c r="S36296" s="275"/>
      <c r="T36296" s="274"/>
      <c r="W36296" s="276"/>
    </row>
    <row r="36297" spans="19:23">
      <c r="S36297" s="275"/>
      <c r="T36297" s="274"/>
      <c r="W36297" s="276"/>
    </row>
    <row r="36298" spans="19:23">
      <c r="S36298" s="275"/>
      <c r="T36298" s="274"/>
      <c r="W36298" s="276"/>
    </row>
    <row r="36299" spans="19:23">
      <c r="S36299" s="275"/>
      <c r="T36299" s="274"/>
      <c r="W36299" s="276"/>
    </row>
    <row r="36300" spans="19:23">
      <c r="S36300" s="275"/>
      <c r="T36300" s="274"/>
      <c r="W36300" s="276"/>
    </row>
    <row r="36301" spans="19:23">
      <c r="S36301" s="275"/>
      <c r="T36301" s="274"/>
      <c r="W36301" s="276"/>
    </row>
    <row r="36302" spans="19:23">
      <c r="S36302" s="275"/>
      <c r="T36302" s="274"/>
      <c r="W36302" s="276"/>
    </row>
    <row r="36303" spans="19:23">
      <c r="S36303" s="275"/>
      <c r="T36303" s="274"/>
      <c r="W36303" s="276"/>
    </row>
    <row r="36304" spans="19:23">
      <c r="S36304" s="275"/>
      <c r="T36304" s="274"/>
      <c r="W36304" s="276"/>
    </row>
    <row r="36305" spans="19:23">
      <c r="S36305" s="275"/>
      <c r="T36305" s="274"/>
      <c r="W36305" s="276"/>
    </row>
    <row r="36306" spans="19:23">
      <c r="S36306" s="275"/>
      <c r="T36306" s="274"/>
      <c r="W36306" s="276"/>
    </row>
    <row r="36307" spans="19:23">
      <c r="S36307" s="275"/>
      <c r="T36307" s="274"/>
      <c r="W36307" s="276"/>
    </row>
    <row r="36308" spans="19:23">
      <c r="S36308" s="275"/>
      <c r="T36308" s="274"/>
      <c r="W36308" s="276"/>
    </row>
    <row r="36309" spans="19:23">
      <c r="S36309" s="275"/>
      <c r="T36309" s="274"/>
      <c r="W36309" s="276"/>
    </row>
    <row r="36310" spans="19:23">
      <c r="S36310" s="275"/>
      <c r="T36310" s="274"/>
      <c r="W36310" s="276"/>
    </row>
    <row r="36311" spans="19:23">
      <c r="S36311" s="275"/>
      <c r="T36311" s="274"/>
      <c r="W36311" s="276"/>
    </row>
    <row r="36312" spans="19:23">
      <c r="S36312" s="275"/>
      <c r="T36312" s="274"/>
      <c r="W36312" s="276"/>
    </row>
    <row r="36313" spans="19:23">
      <c r="S36313" s="275"/>
      <c r="T36313" s="274"/>
      <c r="W36313" s="276"/>
    </row>
    <row r="36314" spans="19:23">
      <c r="S36314" s="275"/>
      <c r="T36314" s="274"/>
      <c r="W36314" s="276"/>
    </row>
    <row r="36315" spans="19:23">
      <c r="S36315" s="275"/>
      <c r="T36315" s="274"/>
      <c r="W36315" s="276"/>
    </row>
    <row r="36316" spans="19:23">
      <c r="S36316" s="275"/>
      <c r="T36316" s="274"/>
      <c r="W36316" s="276"/>
    </row>
    <row r="36317" spans="19:23">
      <c r="S36317" s="275"/>
      <c r="T36317" s="274"/>
      <c r="W36317" s="276"/>
    </row>
    <row r="36318" spans="19:23">
      <c r="S36318" s="275"/>
      <c r="T36318" s="274"/>
      <c r="W36318" s="276"/>
    </row>
    <row r="36319" spans="19:23">
      <c r="S36319" s="275"/>
      <c r="T36319" s="274"/>
      <c r="W36319" s="276"/>
    </row>
    <row r="36320" spans="19:23">
      <c r="S36320" s="275"/>
      <c r="T36320" s="274"/>
      <c r="W36320" s="276"/>
    </row>
    <row r="36321" spans="19:23">
      <c r="S36321" s="275"/>
      <c r="T36321" s="274"/>
      <c r="W36321" s="276"/>
    </row>
    <row r="36322" spans="19:23">
      <c r="S36322" s="275"/>
      <c r="T36322" s="274"/>
      <c r="W36322" s="276"/>
    </row>
    <row r="36323" spans="19:23">
      <c r="S36323" s="275"/>
      <c r="T36323" s="274"/>
      <c r="W36323" s="276"/>
    </row>
    <row r="36324" spans="19:23">
      <c r="S36324" s="275"/>
      <c r="T36324" s="274"/>
      <c r="W36324" s="276"/>
    </row>
    <row r="36325" spans="19:23">
      <c r="S36325" s="275"/>
      <c r="T36325" s="274"/>
      <c r="W36325" s="276"/>
    </row>
    <row r="36326" spans="19:23">
      <c r="S36326" s="275"/>
      <c r="T36326" s="274"/>
      <c r="W36326" s="276"/>
    </row>
    <row r="36327" spans="19:23">
      <c r="S36327" s="275"/>
      <c r="T36327" s="274"/>
      <c r="W36327" s="276"/>
    </row>
    <row r="36328" spans="19:23">
      <c r="S36328" s="275"/>
      <c r="T36328" s="274"/>
      <c r="W36328" s="276"/>
    </row>
    <row r="36329" spans="19:23">
      <c r="S36329" s="275"/>
      <c r="T36329" s="274"/>
      <c r="W36329" s="276"/>
    </row>
    <row r="36330" spans="19:23">
      <c r="S36330" s="275"/>
      <c r="T36330" s="274"/>
      <c r="W36330" s="276"/>
    </row>
    <row r="36331" spans="19:23">
      <c r="S36331" s="275"/>
      <c r="T36331" s="274"/>
      <c r="W36331" s="276"/>
    </row>
    <row r="36332" spans="19:23">
      <c r="S36332" s="275"/>
      <c r="T36332" s="274"/>
      <c r="W36332" s="276"/>
    </row>
    <row r="36333" spans="19:23">
      <c r="S36333" s="275"/>
      <c r="T36333" s="274"/>
      <c r="W36333" s="276"/>
    </row>
    <row r="36334" spans="19:23">
      <c r="S36334" s="275"/>
      <c r="T36334" s="274"/>
      <c r="W36334" s="276"/>
    </row>
    <row r="36335" spans="19:23">
      <c r="S36335" s="275"/>
      <c r="T36335" s="274"/>
      <c r="W36335" s="276"/>
    </row>
    <row r="36336" spans="19:23">
      <c r="S36336" s="275"/>
      <c r="T36336" s="274"/>
      <c r="W36336" s="276"/>
    </row>
    <row r="36337" spans="19:23">
      <c r="S36337" s="275"/>
      <c r="T36337" s="274"/>
      <c r="W36337" s="276"/>
    </row>
    <row r="36338" spans="19:23">
      <c r="S36338" s="275"/>
      <c r="T36338" s="274"/>
      <c r="W36338" s="276"/>
    </row>
    <row r="36339" spans="19:23">
      <c r="S36339" s="275"/>
      <c r="T36339" s="274"/>
      <c r="W36339" s="276"/>
    </row>
    <row r="36340" spans="19:23">
      <c r="S36340" s="275"/>
      <c r="T36340" s="274"/>
      <c r="W36340" s="276"/>
    </row>
    <row r="36341" spans="19:23">
      <c r="S36341" s="275"/>
      <c r="T36341" s="274"/>
      <c r="W36341" s="276"/>
    </row>
    <row r="36342" spans="19:23">
      <c r="S36342" s="275"/>
      <c r="T36342" s="274"/>
      <c r="W36342" s="276"/>
    </row>
    <row r="36343" spans="19:23">
      <c r="S36343" s="275"/>
      <c r="T36343" s="274"/>
      <c r="W36343" s="276"/>
    </row>
    <row r="36344" spans="19:23">
      <c r="S36344" s="275"/>
      <c r="T36344" s="274"/>
      <c r="W36344" s="276"/>
    </row>
    <row r="36345" spans="19:23">
      <c r="S36345" s="275"/>
      <c r="T36345" s="274"/>
      <c r="W36345" s="276"/>
    </row>
    <row r="36346" spans="19:23">
      <c r="S36346" s="275"/>
      <c r="T36346" s="274"/>
      <c r="W36346" s="276"/>
    </row>
    <row r="36347" spans="19:23">
      <c r="S36347" s="275"/>
      <c r="T36347" s="274"/>
      <c r="W36347" s="276"/>
    </row>
    <row r="36348" spans="19:23">
      <c r="S36348" s="275"/>
      <c r="T36348" s="274"/>
      <c r="W36348" s="276"/>
    </row>
    <row r="36349" spans="19:23">
      <c r="S36349" s="275"/>
      <c r="T36349" s="274"/>
      <c r="W36349" s="276"/>
    </row>
    <row r="36350" spans="19:23">
      <c r="S36350" s="275"/>
      <c r="T36350" s="274"/>
      <c r="W36350" s="276"/>
    </row>
    <row r="36351" spans="19:23">
      <c r="S36351" s="275"/>
      <c r="T36351" s="274"/>
      <c r="W36351" s="276"/>
    </row>
    <row r="36352" spans="19:23">
      <c r="S36352" s="275"/>
      <c r="T36352" s="274"/>
      <c r="W36352" s="276"/>
    </row>
    <row r="36353" spans="19:23">
      <c r="S36353" s="275"/>
      <c r="T36353" s="274"/>
      <c r="W36353" s="276"/>
    </row>
    <row r="36354" spans="19:23">
      <c r="S36354" s="275"/>
      <c r="T36354" s="274"/>
      <c r="W36354" s="276"/>
    </row>
    <row r="36355" spans="19:23">
      <c r="S36355" s="275"/>
      <c r="T36355" s="274"/>
      <c r="W36355" s="276"/>
    </row>
    <row r="36356" spans="19:23">
      <c r="S36356" s="275"/>
      <c r="T36356" s="274"/>
      <c r="W36356" s="276"/>
    </row>
    <row r="36357" spans="19:23">
      <c r="S36357" s="275"/>
      <c r="T36357" s="274"/>
      <c r="W36357" s="276"/>
    </row>
    <row r="36358" spans="19:23">
      <c r="S36358" s="275"/>
      <c r="T36358" s="274"/>
      <c r="W36358" s="276"/>
    </row>
    <row r="36359" spans="19:23">
      <c r="S36359" s="275"/>
      <c r="T36359" s="274"/>
      <c r="W36359" s="276"/>
    </row>
    <row r="36360" spans="19:23">
      <c r="S36360" s="275"/>
      <c r="T36360" s="274"/>
      <c r="W36360" s="276"/>
    </row>
    <row r="36361" spans="19:23">
      <c r="S36361" s="275"/>
      <c r="T36361" s="274"/>
      <c r="W36361" s="276"/>
    </row>
    <row r="36362" spans="19:23">
      <c r="S36362" s="275"/>
      <c r="T36362" s="274"/>
      <c r="W36362" s="276"/>
    </row>
    <row r="36363" spans="19:23">
      <c r="S36363" s="275"/>
      <c r="T36363" s="274"/>
      <c r="W36363" s="276"/>
    </row>
    <row r="36364" spans="19:23">
      <c r="S36364" s="275"/>
      <c r="T36364" s="274"/>
      <c r="W36364" s="276"/>
    </row>
    <row r="36365" spans="19:23">
      <c r="S36365" s="275"/>
      <c r="T36365" s="274"/>
      <c r="W36365" s="276"/>
    </row>
    <row r="36366" spans="19:23">
      <c r="S36366" s="275"/>
      <c r="T36366" s="274"/>
      <c r="W36366" s="276"/>
    </row>
    <row r="36367" spans="19:23">
      <c r="S36367" s="275"/>
      <c r="T36367" s="274"/>
      <c r="W36367" s="276"/>
    </row>
    <row r="36368" spans="19:23">
      <c r="S36368" s="275"/>
      <c r="T36368" s="274"/>
      <c r="W36368" s="276"/>
    </row>
    <row r="36369" spans="19:23">
      <c r="S36369" s="275"/>
      <c r="T36369" s="274"/>
      <c r="W36369" s="276"/>
    </row>
    <row r="36370" spans="19:23">
      <c r="S36370" s="275"/>
      <c r="T36370" s="274"/>
      <c r="W36370" s="276"/>
    </row>
    <row r="36371" spans="19:23">
      <c r="S36371" s="275"/>
      <c r="T36371" s="274"/>
      <c r="W36371" s="276"/>
    </row>
    <row r="36372" spans="19:23">
      <c r="S36372" s="275"/>
      <c r="T36372" s="274"/>
      <c r="W36372" s="276"/>
    </row>
    <row r="36373" spans="19:23">
      <c r="S36373" s="275"/>
      <c r="T36373" s="274"/>
      <c r="W36373" s="276"/>
    </row>
    <row r="36374" spans="19:23">
      <c r="S36374" s="275"/>
      <c r="T36374" s="274"/>
      <c r="W36374" s="276"/>
    </row>
    <row r="36375" spans="19:23">
      <c r="S36375" s="275"/>
      <c r="T36375" s="274"/>
      <c r="W36375" s="276"/>
    </row>
    <row r="36376" spans="19:23">
      <c r="S36376" s="275"/>
      <c r="T36376" s="274"/>
      <c r="W36376" s="276"/>
    </row>
    <row r="36377" spans="19:23">
      <c r="S36377" s="275"/>
      <c r="T36377" s="274"/>
      <c r="W36377" s="276"/>
    </row>
    <row r="36378" spans="19:23">
      <c r="S36378" s="275"/>
      <c r="T36378" s="274"/>
      <c r="W36378" s="276"/>
    </row>
    <row r="36379" spans="19:23">
      <c r="S36379" s="275"/>
      <c r="T36379" s="274"/>
      <c r="W36379" s="276"/>
    </row>
    <row r="36380" spans="19:23">
      <c r="S36380" s="275"/>
      <c r="T36380" s="274"/>
      <c r="W36380" s="276"/>
    </row>
    <row r="36381" spans="19:23">
      <c r="S36381" s="275"/>
      <c r="T36381" s="274"/>
      <c r="W36381" s="276"/>
    </row>
    <row r="36382" spans="19:23">
      <c r="S36382" s="275"/>
      <c r="T36382" s="274"/>
      <c r="W36382" s="276"/>
    </row>
    <row r="36383" spans="19:23">
      <c r="S36383" s="275"/>
      <c r="T36383" s="274"/>
      <c r="W36383" s="276"/>
    </row>
    <row r="36384" spans="19:23">
      <c r="S36384" s="275"/>
      <c r="T36384" s="274"/>
      <c r="W36384" s="276"/>
    </row>
    <row r="36385" spans="19:23">
      <c r="S36385" s="275"/>
      <c r="T36385" s="274"/>
      <c r="W36385" s="276"/>
    </row>
    <row r="36386" spans="19:23">
      <c r="S36386" s="275"/>
      <c r="T36386" s="274"/>
      <c r="W36386" s="276"/>
    </row>
    <row r="36387" spans="19:23">
      <c r="S36387" s="275"/>
      <c r="T36387" s="274"/>
      <c r="W36387" s="276"/>
    </row>
    <row r="36388" spans="19:23">
      <c r="S36388" s="275"/>
      <c r="T36388" s="274"/>
      <c r="W36388" s="276"/>
    </row>
    <row r="36389" spans="19:23">
      <c r="S36389" s="275"/>
      <c r="T36389" s="274"/>
      <c r="W36389" s="276"/>
    </row>
    <row r="36390" spans="19:23">
      <c r="S36390" s="275"/>
      <c r="T36390" s="274"/>
      <c r="W36390" s="276"/>
    </row>
    <row r="36391" spans="19:23">
      <c r="S36391" s="275"/>
      <c r="T36391" s="274"/>
      <c r="W36391" s="276"/>
    </row>
    <row r="36392" spans="19:23">
      <c r="S36392" s="275"/>
      <c r="T36392" s="274"/>
      <c r="W36392" s="276"/>
    </row>
    <row r="36393" spans="19:23">
      <c r="S36393" s="275"/>
      <c r="T36393" s="274"/>
      <c r="W36393" s="276"/>
    </row>
    <row r="36394" spans="19:23">
      <c r="S36394" s="275"/>
      <c r="T36394" s="274"/>
      <c r="W36394" s="276"/>
    </row>
    <row r="36395" spans="19:23">
      <c r="S36395" s="275"/>
      <c r="T36395" s="274"/>
      <c r="W36395" s="276"/>
    </row>
    <row r="36396" spans="19:23">
      <c r="S36396" s="275"/>
      <c r="T36396" s="274"/>
      <c r="W36396" s="276"/>
    </row>
    <row r="36397" spans="19:23">
      <c r="S36397" s="275"/>
      <c r="T36397" s="274"/>
      <c r="W36397" s="276"/>
    </row>
    <row r="36398" spans="19:23">
      <c r="S36398" s="275"/>
      <c r="T36398" s="274"/>
      <c r="W36398" s="276"/>
    </row>
    <row r="36399" spans="19:23">
      <c r="S36399" s="275"/>
      <c r="T36399" s="274"/>
      <c r="W36399" s="276"/>
    </row>
    <row r="36400" spans="19:23">
      <c r="S36400" s="275"/>
      <c r="T36400" s="274"/>
      <c r="W36400" s="276"/>
    </row>
    <row r="36401" spans="19:23">
      <c r="S36401" s="275"/>
      <c r="T36401" s="274"/>
      <c r="W36401" s="276"/>
    </row>
    <row r="36402" spans="19:23">
      <c r="S36402" s="275"/>
      <c r="T36402" s="274"/>
      <c r="W36402" s="276"/>
    </row>
    <row r="36403" spans="19:23">
      <c r="S36403" s="275"/>
      <c r="T36403" s="274"/>
      <c r="W36403" s="276"/>
    </row>
    <row r="36404" spans="19:23">
      <c r="S36404" s="275"/>
      <c r="T36404" s="274"/>
      <c r="W36404" s="276"/>
    </row>
    <row r="36405" spans="19:23">
      <c r="S36405" s="275"/>
      <c r="T36405" s="274"/>
      <c r="W36405" s="276"/>
    </row>
    <row r="36406" spans="19:23">
      <c r="S36406" s="275"/>
      <c r="T36406" s="274"/>
      <c r="W36406" s="276"/>
    </row>
    <row r="36407" spans="19:23">
      <c r="S36407" s="275"/>
      <c r="T36407" s="274"/>
      <c r="W36407" s="276"/>
    </row>
    <row r="36408" spans="19:23">
      <c r="S36408" s="275"/>
      <c r="T36408" s="274"/>
      <c r="W36408" s="276"/>
    </row>
    <row r="36409" spans="19:23">
      <c r="S36409" s="275"/>
      <c r="T36409" s="274"/>
      <c r="W36409" s="276"/>
    </row>
    <row r="36410" spans="19:23">
      <c r="S36410" s="275"/>
      <c r="T36410" s="274"/>
      <c r="W36410" s="276"/>
    </row>
    <row r="36411" spans="19:23">
      <c r="S36411" s="275"/>
      <c r="T36411" s="274"/>
      <c r="W36411" s="276"/>
    </row>
    <row r="36412" spans="19:23">
      <c r="S36412" s="275"/>
      <c r="T36412" s="274"/>
      <c r="W36412" s="276"/>
    </row>
    <row r="36413" spans="19:23">
      <c r="S36413" s="275"/>
      <c r="T36413" s="274"/>
      <c r="W36413" s="276"/>
    </row>
    <row r="36414" spans="19:23">
      <c r="S36414" s="275"/>
      <c r="T36414" s="274"/>
      <c r="W36414" s="276"/>
    </row>
    <row r="36415" spans="19:23">
      <c r="S36415" s="275"/>
      <c r="T36415" s="274"/>
      <c r="W36415" s="276"/>
    </row>
    <row r="36416" spans="19:23">
      <c r="S36416" s="275"/>
      <c r="T36416" s="274"/>
      <c r="W36416" s="276"/>
    </row>
    <row r="36417" spans="19:23">
      <c r="S36417" s="275"/>
      <c r="T36417" s="274"/>
      <c r="W36417" s="276"/>
    </row>
    <row r="36418" spans="19:23">
      <c r="S36418" s="275"/>
      <c r="T36418" s="274"/>
      <c r="W36418" s="276"/>
    </row>
    <row r="36419" spans="19:23">
      <c r="S36419" s="275"/>
      <c r="T36419" s="274"/>
      <c r="W36419" s="276"/>
    </row>
    <row r="36420" spans="19:23">
      <c r="S36420" s="275"/>
      <c r="T36420" s="274"/>
      <c r="W36420" s="276"/>
    </row>
    <row r="36421" spans="19:23">
      <c r="S36421" s="275"/>
      <c r="T36421" s="274"/>
      <c r="W36421" s="276"/>
    </row>
    <row r="36422" spans="19:23">
      <c r="S36422" s="275"/>
      <c r="T36422" s="274"/>
      <c r="W36422" s="276"/>
    </row>
    <row r="36423" spans="19:23">
      <c r="S36423" s="275"/>
      <c r="T36423" s="274"/>
      <c r="W36423" s="276"/>
    </row>
    <row r="36424" spans="19:23">
      <c r="S36424" s="275"/>
      <c r="T36424" s="274"/>
      <c r="W36424" s="276"/>
    </row>
    <row r="36425" spans="19:23">
      <c r="S36425" s="275"/>
      <c r="T36425" s="274"/>
      <c r="W36425" s="276"/>
    </row>
    <row r="36426" spans="19:23">
      <c r="S36426" s="275"/>
      <c r="T36426" s="274"/>
      <c r="W36426" s="276"/>
    </row>
    <row r="36427" spans="19:23">
      <c r="S36427" s="275"/>
      <c r="T36427" s="274"/>
      <c r="W36427" s="276"/>
    </row>
    <row r="36428" spans="19:23">
      <c r="S36428" s="275"/>
      <c r="T36428" s="274"/>
      <c r="W36428" s="276"/>
    </row>
    <row r="36429" spans="19:23">
      <c r="S36429" s="275"/>
      <c r="T36429" s="274"/>
      <c r="W36429" s="276"/>
    </row>
    <row r="36430" spans="19:23">
      <c r="S36430" s="275"/>
      <c r="T36430" s="274"/>
      <c r="W36430" s="276"/>
    </row>
    <row r="36431" spans="19:23">
      <c r="S36431" s="275"/>
      <c r="T36431" s="274"/>
      <c r="W36431" s="276"/>
    </row>
    <row r="36432" spans="19:23">
      <c r="S36432" s="275"/>
      <c r="T36432" s="274"/>
      <c r="W36432" s="276"/>
    </row>
    <row r="36433" spans="19:23">
      <c r="S36433" s="275"/>
      <c r="T36433" s="274"/>
      <c r="W36433" s="276"/>
    </row>
    <row r="36434" spans="19:23">
      <c r="S36434" s="275"/>
      <c r="T36434" s="274"/>
      <c r="W36434" s="276"/>
    </row>
    <row r="36435" spans="19:23">
      <c r="S36435" s="275"/>
      <c r="T36435" s="274"/>
      <c r="W36435" s="276"/>
    </row>
    <row r="36436" spans="19:23">
      <c r="S36436" s="275"/>
      <c r="T36436" s="274"/>
      <c r="W36436" s="276"/>
    </row>
    <row r="36437" spans="19:23">
      <c r="S36437" s="275"/>
      <c r="T36437" s="274"/>
      <c r="W36437" s="276"/>
    </row>
    <row r="36438" spans="19:23">
      <c r="S36438" s="275"/>
      <c r="T36438" s="274"/>
      <c r="W36438" s="276"/>
    </row>
    <row r="36439" spans="19:23">
      <c r="S36439" s="275"/>
      <c r="T36439" s="274"/>
      <c r="W36439" s="276"/>
    </row>
    <row r="36440" spans="19:23">
      <c r="S36440" s="275"/>
      <c r="T36440" s="274"/>
      <c r="W36440" s="276"/>
    </row>
    <row r="36441" spans="19:23">
      <c r="S36441" s="275"/>
      <c r="T36441" s="274"/>
      <c r="W36441" s="276"/>
    </row>
    <row r="36442" spans="19:23">
      <c r="S36442" s="275"/>
      <c r="T36442" s="274"/>
      <c r="W36442" s="276"/>
    </row>
    <row r="36443" spans="19:23">
      <c r="S36443" s="275"/>
      <c r="T36443" s="274"/>
      <c r="W36443" s="276"/>
    </row>
    <row r="36444" spans="19:23">
      <c r="S36444" s="275"/>
      <c r="T36444" s="274"/>
      <c r="W36444" s="276"/>
    </row>
    <row r="36445" spans="19:23">
      <c r="S36445" s="275"/>
      <c r="T36445" s="274"/>
      <c r="W36445" s="276"/>
    </row>
    <row r="36446" spans="19:23">
      <c r="S36446" s="275"/>
      <c r="T36446" s="274"/>
      <c r="W36446" s="276"/>
    </row>
    <row r="36447" spans="19:23">
      <c r="S36447" s="275"/>
      <c r="T36447" s="274"/>
      <c r="W36447" s="276"/>
    </row>
    <row r="36448" spans="19:23">
      <c r="S36448" s="275"/>
      <c r="T36448" s="274"/>
      <c r="W36448" s="276"/>
    </row>
    <row r="36449" spans="19:23">
      <c r="S36449" s="275"/>
      <c r="T36449" s="274"/>
      <c r="W36449" s="276"/>
    </row>
    <row r="36450" spans="19:23">
      <c r="S36450" s="275"/>
      <c r="T36450" s="274"/>
      <c r="W36450" s="276"/>
    </row>
    <row r="36451" spans="19:23">
      <c r="S36451" s="275"/>
      <c r="T36451" s="274"/>
      <c r="W36451" s="276"/>
    </row>
    <row r="36452" spans="19:23">
      <c r="S36452" s="275"/>
      <c r="T36452" s="274"/>
      <c r="W36452" s="276"/>
    </row>
    <row r="36453" spans="19:23">
      <c r="S36453" s="275"/>
      <c r="T36453" s="274"/>
      <c r="W36453" s="276"/>
    </row>
    <row r="36454" spans="19:23">
      <c r="S36454" s="275"/>
      <c r="T36454" s="274"/>
      <c r="W36454" s="276"/>
    </row>
    <row r="36455" spans="19:23">
      <c r="S36455" s="275"/>
      <c r="T36455" s="274"/>
      <c r="W36455" s="276"/>
    </row>
    <row r="36456" spans="19:23">
      <c r="S36456" s="275"/>
      <c r="T36456" s="274"/>
      <c r="W36456" s="276"/>
    </row>
    <row r="36457" spans="19:23">
      <c r="S36457" s="275"/>
      <c r="T36457" s="274"/>
      <c r="W36457" s="276"/>
    </row>
    <row r="36458" spans="19:23">
      <c r="S36458" s="275"/>
      <c r="T36458" s="274"/>
      <c r="W36458" s="276"/>
    </row>
    <row r="36459" spans="19:23">
      <c r="S36459" s="275"/>
      <c r="T36459" s="274"/>
      <c r="W36459" s="276"/>
    </row>
    <row r="36460" spans="19:23">
      <c r="S36460" s="275"/>
      <c r="T36460" s="274"/>
      <c r="W36460" s="276"/>
    </row>
    <row r="36461" spans="19:23">
      <c r="S36461" s="275"/>
      <c r="T36461" s="274"/>
      <c r="W36461" s="276"/>
    </row>
    <row r="36462" spans="19:23">
      <c r="S36462" s="275"/>
      <c r="T36462" s="274"/>
      <c r="W36462" s="276"/>
    </row>
    <row r="36463" spans="19:23">
      <c r="S36463" s="275"/>
      <c r="T36463" s="274"/>
      <c r="W36463" s="276"/>
    </row>
    <row r="36464" spans="19:23">
      <c r="S36464" s="275"/>
      <c r="T36464" s="274"/>
      <c r="W36464" s="276"/>
    </row>
    <row r="36465" spans="19:23">
      <c r="S36465" s="275"/>
      <c r="T36465" s="274"/>
      <c r="W36465" s="276"/>
    </row>
    <row r="36466" spans="19:23">
      <c r="S36466" s="275"/>
      <c r="T36466" s="274"/>
      <c r="W36466" s="276"/>
    </row>
    <row r="36467" spans="19:23">
      <c r="S36467" s="275"/>
      <c r="T36467" s="274"/>
      <c r="W36467" s="276"/>
    </row>
    <row r="36468" spans="19:23">
      <c r="S36468" s="275"/>
      <c r="T36468" s="274"/>
      <c r="W36468" s="276"/>
    </row>
    <row r="36469" spans="19:23">
      <c r="S36469" s="275"/>
      <c r="T36469" s="274"/>
      <c r="W36469" s="276"/>
    </row>
    <row r="36470" spans="19:23">
      <c r="S36470" s="275"/>
      <c r="T36470" s="274"/>
      <c r="W36470" s="276"/>
    </row>
    <row r="36471" spans="19:23">
      <c r="S36471" s="275"/>
      <c r="T36471" s="274"/>
      <c r="W36471" s="276"/>
    </row>
    <row r="36472" spans="19:23">
      <c r="S36472" s="275"/>
      <c r="T36472" s="274"/>
      <c r="W36472" s="276"/>
    </row>
    <row r="36473" spans="19:23">
      <c r="S36473" s="275"/>
      <c r="T36473" s="274"/>
      <c r="W36473" s="276"/>
    </row>
    <row r="36474" spans="19:23">
      <c r="S36474" s="275"/>
      <c r="T36474" s="274"/>
      <c r="W36474" s="276"/>
    </row>
    <row r="36475" spans="19:23">
      <c r="S36475" s="275"/>
      <c r="T36475" s="274"/>
      <c r="W36475" s="276"/>
    </row>
    <row r="36476" spans="19:23">
      <c r="S36476" s="275"/>
      <c r="T36476" s="274"/>
      <c r="W36476" s="276"/>
    </row>
    <row r="36477" spans="19:23">
      <c r="S36477" s="275"/>
      <c r="T36477" s="274"/>
      <c r="W36477" s="276"/>
    </row>
    <row r="36478" spans="19:23">
      <c r="S36478" s="275"/>
      <c r="T36478" s="274"/>
      <c r="W36478" s="276"/>
    </row>
    <row r="36479" spans="19:23">
      <c r="S36479" s="275"/>
      <c r="T36479" s="274"/>
      <c r="W36479" s="276"/>
    </row>
    <row r="36480" spans="19:23">
      <c r="S36480" s="275"/>
      <c r="T36480" s="274"/>
      <c r="W36480" s="276"/>
    </row>
    <row r="36481" spans="19:23">
      <c r="S36481" s="275"/>
      <c r="T36481" s="274"/>
      <c r="W36481" s="276"/>
    </row>
    <row r="36482" spans="19:23">
      <c r="S36482" s="275"/>
      <c r="T36482" s="274"/>
      <c r="W36482" s="276"/>
    </row>
    <row r="36483" spans="19:23">
      <c r="S36483" s="275"/>
      <c r="T36483" s="274"/>
      <c r="W36483" s="276"/>
    </row>
    <row r="36484" spans="19:23">
      <c r="S36484" s="275"/>
      <c r="T36484" s="274"/>
      <c r="W36484" s="276"/>
    </row>
    <row r="36485" spans="19:23">
      <c r="S36485" s="275"/>
      <c r="T36485" s="274"/>
      <c r="W36485" s="276"/>
    </row>
    <row r="36486" spans="19:23">
      <c r="S36486" s="275"/>
      <c r="T36486" s="274"/>
      <c r="W36486" s="276"/>
    </row>
    <row r="36487" spans="19:23">
      <c r="S36487" s="275"/>
      <c r="T36487" s="274"/>
      <c r="W36487" s="276"/>
    </row>
    <row r="36488" spans="19:23">
      <c r="S36488" s="275"/>
      <c r="T36488" s="274"/>
      <c r="W36488" s="276"/>
    </row>
    <row r="36489" spans="19:23">
      <c r="S36489" s="275"/>
      <c r="T36489" s="274"/>
      <c r="W36489" s="276"/>
    </row>
    <row r="36490" spans="19:23">
      <c r="S36490" s="275"/>
      <c r="T36490" s="274"/>
      <c r="W36490" s="276"/>
    </row>
    <row r="36491" spans="19:23">
      <c r="S36491" s="275"/>
      <c r="T36491" s="274"/>
      <c r="W36491" s="276"/>
    </row>
    <row r="36492" spans="19:23">
      <c r="S36492" s="275"/>
      <c r="T36492" s="274"/>
      <c r="W36492" s="276"/>
    </row>
    <row r="36493" spans="19:23">
      <c r="S36493" s="275"/>
      <c r="T36493" s="274"/>
      <c r="W36493" s="276"/>
    </row>
    <row r="36494" spans="19:23">
      <c r="S36494" s="275"/>
      <c r="T36494" s="274"/>
      <c r="W36494" s="276"/>
    </row>
    <row r="36495" spans="19:23">
      <c r="S36495" s="275"/>
      <c r="T36495" s="274"/>
      <c r="W36495" s="276"/>
    </row>
    <row r="36496" spans="19:23">
      <c r="S36496" s="275"/>
      <c r="T36496" s="274"/>
      <c r="W36496" s="276"/>
    </row>
    <row r="36497" spans="19:23">
      <c r="S36497" s="275"/>
      <c r="T36497" s="274"/>
      <c r="W36497" s="276"/>
    </row>
    <row r="36498" spans="19:23">
      <c r="S36498" s="275"/>
      <c r="T36498" s="274"/>
      <c r="W36498" s="276"/>
    </row>
    <row r="36499" spans="19:23">
      <c r="S36499" s="275"/>
      <c r="T36499" s="274"/>
      <c r="W36499" s="276"/>
    </row>
    <row r="36500" spans="19:23">
      <c r="S36500" s="275"/>
      <c r="T36500" s="274"/>
      <c r="W36500" s="276"/>
    </row>
    <row r="36501" spans="19:23">
      <c r="S36501" s="275"/>
      <c r="T36501" s="274"/>
      <c r="W36501" s="276"/>
    </row>
    <row r="36502" spans="19:23">
      <c r="S36502" s="275"/>
      <c r="T36502" s="274"/>
      <c r="W36502" s="276"/>
    </row>
    <row r="36503" spans="19:23">
      <c r="S36503" s="275"/>
      <c r="T36503" s="274"/>
      <c r="W36503" s="276"/>
    </row>
    <row r="36504" spans="19:23">
      <c r="S36504" s="275"/>
      <c r="T36504" s="274"/>
      <c r="W36504" s="276"/>
    </row>
    <row r="36505" spans="19:23">
      <c r="S36505" s="275"/>
      <c r="T36505" s="274"/>
      <c r="W36505" s="276"/>
    </row>
    <row r="36506" spans="19:23">
      <c r="S36506" s="275"/>
      <c r="T36506" s="274"/>
      <c r="W36506" s="276"/>
    </row>
    <row r="36507" spans="19:23">
      <c r="S36507" s="275"/>
      <c r="T36507" s="274"/>
      <c r="W36507" s="276"/>
    </row>
    <row r="36508" spans="19:23">
      <c r="S36508" s="275"/>
      <c r="T36508" s="274"/>
      <c r="W36508" s="276"/>
    </row>
    <row r="36509" spans="19:23">
      <c r="S36509" s="275"/>
      <c r="T36509" s="274"/>
      <c r="W36509" s="276"/>
    </row>
    <row r="36510" spans="19:23">
      <c r="S36510" s="275"/>
      <c r="T36510" s="274"/>
      <c r="W36510" s="276"/>
    </row>
    <row r="36511" spans="19:23">
      <c r="S36511" s="275"/>
      <c r="T36511" s="274"/>
      <c r="W36511" s="276"/>
    </row>
    <row r="36512" spans="19:23">
      <c r="S36512" s="275"/>
      <c r="T36512" s="274"/>
      <c r="W36512" s="276"/>
    </row>
    <row r="36513" spans="19:23">
      <c r="S36513" s="275"/>
      <c r="T36513" s="274"/>
      <c r="W36513" s="276"/>
    </row>
    <row r="36514" spans="19:23">
      <c r="S36514" s="275"/>
      <c r="T36514" s="274"/>
      <c r="W36514" s="276"/>
    </row>
    <row r="36515" spans="19:23">
      <c r="S36515" s="275"/>
      <c r="T36515" s="274"/>
      <c r="W36515" s="276"/>
    </row>
    <row r="36516" spans="19:23">
      <c r="S36516" s="275"/>
      <c r="T36516" s="274"/>
      <c r="W36516" s="276"/>
    </row>
    <row r="36517" spans="19:23">
      <c r="S36517" s="275"/>
      <c r="T36517" s="274"/>
      <c r="W36517" s="276"/>
    </row>
    <row r="36518" spans="19:23">
      <c r="S36518" s="275"/>
      <c r="T36518" s="274"/>
      <c r="W36518" s="276"/>
    </row>
    <row r="36519" spans="19:23">
      <c r="S36519" s="275"/>
      <c r="T36519" s="274"/>
      <c r="W36519" s="276"/>
    </row>
    <row r="36520" spans="19:23">
      <c r="S36520" s="275"/>
      <c r="T36520" s="274"/>
      <c r="W36520" s="276"/>
    </row>
    <row r="36521" spans="19:23">
      <c r="S36521" s="275"/>
      <c r="T36521" s="274"/>
      <c r="W36521" s="276"/>
    </row>
    <row r="36522" spans="19:23">
      <c r="S36522" s="275"/>
      <c r="T36522" s="274"/>
      <c r="W36522" s="276"/>
    </row>
    <row r="36523" spans="19:23">
      <c r="S36523" s="275"/>
      <c r="T36523" s="274"/>
      <c r="W36523" s="276"/>
    </row>
    <row r="36524" spans="19:23">
      <c r="S36524" s="275"/>
      <c r="T36524" s="274"/>
      <c r="W36524" s="276"/>
    </row>
    <row r="36525" spans="19:23">
      <c r="S36525" s="275"/>
      <c r="T36525" s="274"/>
      <c r="W36525" s="276"/>
    </row>
    <row r="36526" spans="19:23">
      <c r="S36526" s="275"/>
      <c r="T36526" s="274"/>
      <c r="W36526" s="276"/>
    </row>
    <row r="36527" spans="19:23">
      <c r="S36527" s="275"/>
      <c r="T36527" s="274"/>
      <c r="W36527" s="276"/>
    </row>
    <row r="36528" spans="19:23">
      <c r="S36528" s="275"/>
      <c r="T36528" s="274"/>
      <c r="W36528" s="276"/>
    </row>
    <row r="36529" spans="19:23">
      <c r="S36529" s="275"/>
      <c r="T36529" s="274"/>
      <c r="W36529" s="276"/>
    </row>
    <row r="36530" spans="19:23">
      <c r="S36530" s="275"/>
      <c r="T36530" s="274"/>
      <c r="W36530" s="276"/>
    </row>
    <row r="36531" spans="19:23">
      <c r="S36531" s="275"/>
      <c r="T36531" s="274"/>
      <c r="W36531" s="276"/>
    </row>
    <row r="36532" spans="19:23">
      <c r="S36532" s="275"/>
      <c r="T36532" s="274"/>
      <c r="W36532" s="276"/>
    </row>
    <row r="36533" spans="19:23">
      <c r="S36533" s="275"/>
      <c r="T36533" s="274"/>
      <c r="W36533" s="276"/>
    </row>
    <row r="36534" spans="19:23">
      <c r="S36534" s="275"/>
      <c r="T36534" s="274"/>
      <c r="W36534" s="276"/>
    </row>
    <row r="36535" spans="19:23">
      <c r="S36535" s="275"/>
      <c r="T36535" s="274"/>
      <c r="W36535" s="276"/>
    </row>
    <row r="36536" spans="19:23">
      <c r="S36536" s="275"/>
      <c r="T36536" s="274"/>
      <c r="W36536" s="276"/>
    </row>
    <row r="36537" spans="19:23">
      <c r="S36537" s="275"/>
      <c r="T36537" s="274"/>
      <c r="W36537" s="276"/>
    </row>
    <row r="36538" spans="19:23">
      <c r="S36538" s="275"/>
      <c r="T36538" s="274"/>
      <c r="W36538" s="276"/>
    </row>
    <row r="36539" spans="19:23">
      <c r="S36539" s="275"/>
      <c r="T36539" s="274"/>
      <c r="W36539" s="276"/>
    </row>
    <row r="36540" spans="19:23">
      <c r="S36540" s="275"/>
      <c r="T36540" s="274"/>
      <c r="W36540" s="276"/>
    </row>
    <row r="36541" spans="19:23">
      <c r="S36541" s="275"/>
      <c r="T36541" s="274"/>
      <c r="W36541" s="276"/>
    </row>
    <row r="36542" spans="19:23">
      <c r="S36542" s="275"/>
      <c r="T36542" s="274"/>
      <c r="W36542" s="276"/>
    </row>
    <row r="36543" spans="19:23">
      <c r="S36543" s="275"/>
      <c r="T36543" s="274"/>
      <c r="W36543" s="276"/>
    </row>
    <row r="36544" spans="19:23">
      <c r="S36544" s="275"/>
      <c r="T36544" s="274"/>
      <c r="W36544" s="276"/>
    </row>
    <row r="36545" spans="19:23">
      <c r="S36545" s="275"/>
      <c r="T36545" s="274"/>
      <c r="W36545" s="276"/>
    </row>
    <row r="36546" spans="19:23">
      <c r="S36546" s="275"/>
      <c r="T36546" s="274"/>
      <c r="W36546" s="276"/>
    </row>
    <row r="36547" spans="19:23">
      <c r="S36547" s="275"/>
      <c r="T36547" s="274"/>
      <c r="W36547" s="276"/>
    </row>
    <row r="36548" spans="19:23">
      <c r="S36548" s="275"/>
      <c r="T36548" s="274"/>
      <c r="W36548" s="276"/>
    </row>
    <row r="36549" spans="19:23">
      <c r="S36549" s="275"/>
      <c r="T36549" s="274"/>
      <c r="W36549" s="276"/>
    </row>
    <row r="36550" spans="19:23">
      <c r="S36550" s="275"/>
      <c r="T36550" s="274"/>
      <c r="W36550" s="276"/>
    </row>
    <row r="36551" spans="19:23">
      <c r="S36551" s="275"/>
      <c r="T36551" s="274"/>
      <c r="W36551" s="276"/>
    </row>
    <row r="36552" spans="19:23">
      <c r="S36552" s="275"/>
      <c r="T36552" s="274"/>
      <c r="W36552" s="276"/>
    </row>
    <row r="36553" spans="19:23">
      <c r="S36553" s="275"/>
      <c r="T36553" s="274"/>
      <c r="W36553" s="276"/>
    </row>
    <row r="36554" spans="19:23">
      <c r="S36554" s="275"/>
      <c r="T36554" s="274"/>
      <c r="W36554" s="276"/>
    </row>
    <row r="36555" spans="19:23">
      <c r="S36555" s="275"/>
      <c r="T36555" s="274"/>
      <c r="W36555" s="276"/>
    </row>
    <row r="36556" spans="19:23">
      <c r="S36556" s="275"/>
      <c r="T36556" s="274"/>
      <c r="W36556" s="276"/>
    </row>
    <row r="36557" spans="19:23">
      <c r="S36557" s="275"/>
      <c r="T36557" s="274"/>
      <c r="W36557" s="276"/>
    </row>
    <row r="36558" spans="19:23">
      <c r="S36558" s="275"/>
      <c r="T36558" s="274"/>
      <c r="W36558" s="276"/>
    </row>
    <row r="36559" spans="19:23">
      <c r="S36559" s="275"/>
      <c r="T36559" s="274"/>
      <c r="W36559" s="276"/>
    </row>
    <row r="36560" spans="19:23">
      <c r="S36560" s="275"/>
      <c r="T36560" s="274"/>
      <c r="W36560" s="276"/>
    </row>
    <row r="36561" spans="19:23">
      <c r="S36561" s="275"/>
      <c r="T36561" s="274"/>
      <c r="W36561" s="276"/>
    </row>
    <row r="36562" spans="19:23">
      <c r="S36562" s="275"/>
      <c r="T36562" s="274"/>
      <c r="W36562" s="276"/>
    </row>
    <row r="36563" spans="19:23">
      <c r="S36563" s="275"/>
      <c r="T36563" s="274"/>
      <c r="W36563" s="276"/>
    </row>
    <row r="36564" spans="19:23">
      <c r="S36564" s="275"/>
      <c r="T36564" s="274"/>
      <c r="W36564" s="276"/>
    </row>
    <row r="36565" spans="19:23">
      <c r="S36565" s="275"/>
      <c r="T36565" s="274"/>
      <c r="W36565" s="276"/>
    </row>
    <row r="36566" spans="19:23">
      <c r="S36566" s="275"/>
      <c r="T36566" s="274"/>
      <c r="W36566" s="276"/>
    </row>
    <row r="36567" spans="19:23">
      <c r="S36567" s="275"/>
      <c r="T36567" s="274"/>
      <c r="W36567" s="276"/>
    </row>
    <row r="36568" spans="19:23">
      <c r="S36568" s="275"/>
      <c r="T36568" s="274"/>
      <c r="W36568" s="276"/>
    </row>
    <row r="36569" spans="19:23">
      <c r="S36569" s="275"/>
      <c r="T36569" s="274"/>
      <c r="W36569" s="276"/>
    </row>
    <row r="36570" spans="19:23">
      <c r="S36570" s="275"/>
      <c r="T36570" s="274"/>
      <c r="W36570" s="276"/>
    </row>
    <row r="36571" spans="19:23">
      <c r="S36571" s="275"/>
      <c r="T36571" s="274"/>
      <c r="W36571" s="276"/>
    </row>
    <row r="36572" spans="19:23">
      <c r="S36572" s="275"/>
      <c r="T36572" s="274"/>
      <c r="W36572" s="276"/>
    </row>
    <row r="36573" spans="19:23">
      <c r="S36573" s="275"/>
      <c r="T36573" s="274"/>
      <c r="W36573" s="276"/>
    </row>
    <row r="36574" spans="19:23">
      <c r="S36574" s="275"/>
      <c r="T36574" s="274"/>
      <c r="W36574" s="276"/>
    </row>
    <row r="36575" spans="19:23">
      <c r="S36575" s="275"/>
      <c r="T36575" s="274"/>
      <c r="W36575" s="276"/>
    </row>
    <row r="36576" spans="19:23">
      <c r="S36576" s="275"/>
      <c r="T36576" s="274"/>
      <c r="W36576" s="276"/>
    </row>
    <row r="36577" spans="19:23">
      <c r="S36577" s="275"/>
      <c r="T36577" s="274"/>
      <c r="W36577" s="276"/>
    </row>
    <row r="36578" spans="19:23">
      <c r="S36578" s="275"/>
      <c r="T36578" s="274"/>
      <c r="W36578" s="276"/>
    </row>
    <row r="36579" spans="19:23">
      <c r="S36579" s="275"/>
      <c r="T36579" s="274"/>
      <c r="W36579" s="276"/>
    </row>
    <row r="36580" spans="19:23">
      <c r="S36580" s="275"/>
      <c r="T36580" s="274"/>
      <c r="W36580" s="276"/>
    </row>
    <row r="36581" spans="19:23">
      <c r="S36581" s="275"/>
      <c r="T36581" s="274"/>
      <c r="W36581" s="276"/>
    </row>
    <row r="36582" spans="19:23">
      <c r="S36582" s="275"/>
      <c r="T36582" s="274"/>
      <c r="W36582" s="276"/>
    </row>
    <row r="36583" spans="19:23">
      <c r="S36583" s="275"/>
      <c r="T36583" s="274"/>
      <c r="W36583" s="276"/>
    </row>
    <row r="36584" spans="19:23">
      <c r="S36584" s="275"/>
      <c r="T36584" s="274"/>
      <c r="W36584" s="276"/>
    </row>
    <row r="36585" spans="19:23">
      <c r="S36585" s="275"/>
      <c r="T36585" s="274"/>
      <c r="W36585" s="276"/>
    </row>
    <row r="36586" spans="19:23">
      <c r="S36586" s="275"/>
      <c r="T36586" s="274"/>
      <c r="W36586" s="276"/>
    </row>
    <row r="36587" spans="19:23">
      <c r="S36587" s="275"/>
      <c r="T36587" s="274"/>
      <c r="W36587" s="276"/>
    </row>
    <row r="36588" spans="19:23">
      <c r="S36588" s="275"/>
      <c r="T36588" s="274"/>
      <c r="W36588" s="276"/>
    </row>
    <row r="36589" spans="19:23">
      <c r="S36589" s="275"/>
      <c r="T36589" s="274"/>
      <c r="W36589" s="276"/>
    </row>
    <row r="36590" spans="19:23">
      <c r="S36590" s="275"/>
      <c r="T36590" s="274"/>
      <c r="W36590" s="276"/>
    </row>
    <row r="36591" spans="19:23">
      <c r="S36591" s="275"/>
      <c r="T36591" s="274"/>
      <c r="W36591" s="276"/>
    </row>
    <row r="36592" spans="19:23">
      <c r="S36592" s="275"/>
      <c r="T36592" s="274"/>
      <c r="W36592" s="276"/>
    </row>
    <row r="36593" spans="19:23">
      <c r="S36593" s="275"/>
      <c r="T36593" s="274"/>
      <c r="W36593" s="276"/>
    </row>
    <row r="36594" spans="19:23">
      <c r="S36594" s="275"/>
      <c r="T36594" s="274"/>
      <c r="W36594" s="276"/>
    </row>
    <row r="36595" spans="19:23">
      <c r="S36595" s="275"/>
      <c r="T36595" s="274"/>
      <c r="W36595" s="276"/>
    </row>
    <row r="36596" spans="19:23">
      <c r="S36596" s="275"/>
      <c r="T36596" s="274"/>
      <c r="W36596" s="276"/>
    </row>
    <row r="36597" spans="19:23">
      <c r="S36597" s="275"/>
      <c r="T36597" s="274"/>
      <c r="W36597" s="276"/>
    </row>
    <row r="36598" spans="19:23">
      <c r="S36598" s="275"/>
      <c r="T36598" s="274"/>
      <c r="W36598" s="276"/>
    </row>
    <row r="36599" spans="19:23">
      <c r="S36599" s="275"/>
      <c r="T36599" s="274"/>
      <c r="W36599" s="276"/>
    </row>
    <row r="36600" spans="19:23">
      <c r="S36600" s="275"/>
      <c r="T36600" s="274"/>
      <c r="W36600" s="276"/>
    </row>
    <row r="36601" spans="19:23">
      <c r="S36601" s="275"/>
      <c r="T36601" s="274"/>
      <c r="W36601" s="276"/>
    </row>
    <row r="36602" spans="19:23">
      <c r="S36602" s="275"/>
      <c r="T36602" s="274"/>
      <c r="W36602" s="276"/>
    </row>
    <row r="36603" spans="19:23">
      <c r="S36603" s="275"/>
      <c r="T36603" s="274"/>
      <c r="W36603" s="276"/>
    </row>
    <row r="36604" spans="19:23">
      <c r="S36604" s="275"/>
      <c r="T36604" s="274"/>
      <c r="W36604" s="276"/>
    </row>
    <row r="36605" spans="19:23">
      <c r="S36605" s="275"/>
      <c r="T36605" s="274"/>
      <c r="W36605" s="276"/>
    </row>
    <row r="36606" spans="19:23">
      <c r="S36606" s="275"/>
      <c r="T36606" s="274"/>
      <c r="W36606" s="276"/>
    </row>
    <row r="36607" spans="19:23">
      <c r="S36607" s="275"/>
      <c r="T36607" s="274"/>
      <c r="W36607" s="276"/>
    </row>
    <row r="36608" spans="19:23">
      <c r="S36608" s="275"/>
      <c r="T36608" s="274"/>
      <c r="W36608" s="276"/>
    </row>
    <row r="36609" spans="19:23">
      <c r="S36609" s="275"/>
      <c r="T36609" s="274"/>
      <c r="W36609" s="276"/>
    </row>
    <row r="36610" spans="19:23">
      <c r="S36610" s="275"/>
      <c r="T36610" s="274"/>
      <c r="W36610" s="276"/>
    </row>
    <row r="36611" spans="19:23">
      <c r="S36611" s="275"/>
      <c r="T36611" s="274"/>
      <c r="W36611" s="276"/>
    </row>
    <row r="36612" spans="19:23">
      <c r="S36612" s="275"/>
      <c r="T36612" s="274"/>
      <c r="W36612" s="276"/>
    </row>
    <row r="36613" spans="19:23">
      <c r="S36613" s="275"/>
      <c r="T36613" s="274"/>
      <c r="W36613" s="276"/>
    </row>
    <row r="36614" spans="19:23">
      <c r="S36614" s="275"/>
      <c r="T36614" s="274"/>
      <c r="W36614" s="276"/>
    </row>
    <row r="36615" spans="19:23">
      <c r="S36615" s="275"/>
      <c r="T36615" s="274"/>
      <c r="W36615" s="276"/>
    </row>
    <row r="36616" spans="19:23">
      <c r="S36616" s="275"/>
      <c r="T36616" s="274"/>
      <c r="W36616" s="276"/>
    </row>
    <row r="36617" spans="19:23">
      <c r="S36617" s="275"/>
      <c r="T36617" s="274"/>
      <c r="W36617" s="276"/>
    </row>
    <row r="36618" spans="19:23">
      <c r="S36618" s="275"/>
      <c r="T36618" s="274"/>
      <c r="W36618" s="276"/>
    </row>
    <row r="36619" spans="19:23">
      <c r="S36619" s="275"/>
      <c r="T36619" s="274"/>
      <c r="W36619" s="276"/>
    </row>
    <row r="36620" spans="19:23">
      <c r="S36620" s="275"/>
      <c r="T36620" s="274"/>
      <c r="W36620" s="276"/>
    </row>
    <row r="36621" spans="19:23">
      <c r="S36621" s="275"/>
      <c r="T36621" s="274"/>
      <c r="W36621" s="276"/>
    </row>
    <row r="36622" spans="19:23">
      <c r="S36622" s="275"/>
      <c r="T36622" s="274"/>
      <c r="W36622" s="276"/>
    </row>
    <row r="36623" spans="19:23">
      <c r="S36623" s="275"/>
      <c r="T36623" s="274"/>
      <c r="W36623" s="276"/>
    </row>
    <row r="36624" spans="19:23">
      <c r="S36624" s="275"/>
      <c r="T36624" s="274"/>
      <c r="W36624" s="276"/>
    </row>
    <row r="36625" spans="19:23">
      <c r="S36625" s="275"/>
      <c r="T36625" s="274"/>
      <c r="W36625" s="276"/>
    </row>
    <row r="36626" spans="19:23">
      <c r="S36626" s="275"/>
      <c r="T36626" s="274"/>
      <c r="W36626" s="276"/>
    </row>
    <row r="36627" spans="19:23">
      <c r="S36627" s="275"/>
      <c r="T36627" s="274"/>
      <c r="W36627" s="276"/>
    </row>
    <row r="36628" spans="19:23">
      <c r="S36628" s="275"/>
      <c r="T36628" s="274"/>
      <c r="W36628" s="276"/>
    </row>
    <row r="36629" spans="19:23">
      <c r="S36629" s="275"/>
      <c r="T36629" s="274"/>
      <c r="W36629" s="276"/>
    </row>
    <row r="36630" spans="19:23">
      <c r="S36630" s="275"/>
      <c r="T36630" s="274"/>
      <c r="W36630" s="276"/>
    </row>
    <row r="36631" spans="19:23">
      <c r="S36631" s="275"/>
      <c r="T36631" s="274"/>
      <c r="W36631" s="276"/>
    </row>
    <row r="36632" spans="19:23">
      <c r="S36632" s="275"/>
      <c r="T36632" s="274"/>
      <c r="W36632" s="276"/>
    </row>
    <row r="36633" spans="19:23">
      <c r="S36633" s="275"/>
      <c r="T36633" s="274"/>
      <c r="W36633" s="276"/>
    </row>
    <row r="36634" spans="19:23">
      <c r="S36634" s="275"/>
      <c r="T36634" s="274"/>
      <c r="W36634" s="276"/>
    </row>
    <row r="36635" spans="19:23">
      <c r="S36635" s="275"/>
      <c r="T36635" s="274"/>
      <c r="W36635" s="276"/>
    </row>
    <row r="36636" spans="19:23">
      <c r="S36636" s="275"/>
      <c r="T36636" s="274"/>
      <c r="W36636" s="276"/>
    </row>
    <row r="36637" spans="19:23">
      <c r="S36637" s="275"/>
      <c r="T36637" s="274"/>
      <c r="W36637" s="276"/>
    </row>
    <row r="36638" spans="19:23">
      <c r="S36638" s="275"/>
      <c r="T36638" s="274"/>
      <c r="W36638" s="276"/>
    </row>
    <row r="36639" spans="19:23">
      <c r="S36639" s="275"/>
      <c r="T36639" s="274"/>
      <c r="W36639" s="276"/>
    </row>
    <row r="36640" spans="19:23">
      <c r="S36640" s="275"/>
      <c r="T36640" s="274"/>
      <c r="W36640" s="276"/>
    </row>
    <row r="36641" spans="19:23">
      <c r="S36641" s="275"/>
      <c r="T36641" s="274"/>
      <c r="W36641" s="276"/>
    </row>
    <row r="36642" spans="19:23">
      <c r="S36642" s="275"/>
      <c r="T36642" s="274"/>
      <c r="W36642" s="276"/>
    </row>
    <row r="36643" spans="19:23">
      <c r="S36643" s="275"/>
      <c r="T36643" s="274"/>
      <c r="W36643" s="276"/>
    </row>
    <row r="36644" spans="19:23">
      <c r="S36644" s="275"/>
      <c r="T36644" s="274"/>
      <c r="W36644" s="276"/>
    </row>
    <row r="36645" spans="19:23">
      <c r="S36645" s="275"/>
      <c r="T36645" s="274"/>
      <c r="W36645" s="276"/>
    </row>
    <row r="36646" spans="19:23">
      <c r="S36646" s="275"/>
      <c r="T36646" s="274"/>
      <c r="W36646" s="276"/>
    </row>
    <row r="36647" spans="19:23">
      <c r="S36647" s="275"/>
      <c r="T36647" s="274"/>
      <c r="W36647" s="276"/>
    </row>
    <row r="36648" spans="19:23">
      <c r="S36648" s="275"/>
      <c r="T36648" s="274"/>
      <c r="W36648" s="276"/>
    </row>
    <row r="36649" spans="19:23">
      <c r="S36649" s="275"/>
      <c r="T36649" s="274"/>
      <c r="W36649" s="276"/>
    </row>
    <row r="36650" spans="19:23">
      <c r="S36650" s="275"/>
      <c r="T36650" s="274"/>
      <c r="W36650" s="276"/>
    </row>
    <row r="36651" spans="19:23">
      <c r="S36651" s="275"/>
      <c r="T36651" s="274"/>
      <c r="W36651" s="276"/>
    </row>
    <row r="36652" spans="19:23">
      <c r="S36652" s="275"/>
      <c r="T36652" s="274"/>
      <c r="W36652" s="276"/>
    </row>
    <row r="36653" spans="19:23">
      <c r="S36653" s="275"/>
      <c r="T36653" s="274"/>
      <c r="W36653" s="276"/>
    </row>
    <row r="36654" spans="19:23">
      <c r="S36654" s="275"/>
      <c r="T36654" s="274"/>
      <c r="W36654" s="276"/>
    </row>
    <row r="36655" spans="19:23">
      <c r="S36655" s="275"/>
      <c r="T36655" s="274"/>
      <c r="W36655" s="276"/>
    </row>
    <row r="36656" spans="19:23">
      <c r="S36656" s="275"/>
      <c r="T36656" s="274"/>
      <c r="W36656" s="276"/>
    </row>
    <row r="36657" spans="19:23">
      <c r="S36657" s="275"/>
      <c r="T36657" s="274"/>
      <c r="W36657" s="276"/>
    </row>
    <row r="36658" spans="19:23">
      <c r="S36658" s="275"/>
      <c r="T36658" s="274"/>
      <c r="W36658" s="276"/>
    </row>
    <row r="36659" spans="19:23">
      <c r="S36659" s="275"/>
      <c r="T36659" s="274"/>
      <c r="W36659" s="276"/>
    </row>
    <row r="36660" spans="19:23">
      <c r="S36660" s="275"/>
      <c r="T36660" s="274"/>
      <c r="W36660" s="276"/>
    </row>
    <row r="36661" spans="19:23">
      <c r="S36661" s="275"/>
      <c r="T36661" s="274"/>
      <c r="W36661" s="276"/>
    </row>
    <row r="36662" spans="19:23">
      <c r="S36662" s="275"/>
      <c r="T36662" s="274"/>
      <c r="W36662" s="276"/>
    </row>
    <row r="36663" spans="19:23">
      <c r="S36663" s="275"/>
      <c r="T36663" s="274"/>
      <c r="W36663" s="276"/>
    </row>
    <row r="36664" spans="19:23">
      <c r="S36664" s="275"/>
      <c r="T36664" s="274"/>
      <c r="W36664" s="276"/>
    </row>
    <row r="36665" spans="19:23">
      <c r="S36665" s="275"/>
      <c r="T36665" s="274"/>
      <c r="W36665" s="276"/>
    </row>
    <row r="36666" spans="19:23">
      <c r="S36666" s="275"/>
      <c r="T36666" s="274"/>
      <c r="W36666" s="276"/>
    </row>
    <row r="36667" spans="19:23">
      <c r="S36667" s="275"/>
      <c r="T36667" s="274"/>
      <c r="W36667" s="276"/>
    </row>
    <row r="36668" spans="19:23">
      <c r="S36668" s="275"/>
      <c r="T36668" s="274"/>
      <c r="W36668" s="276"/>
    </row>
    <row r="36669" spans="19:23">
      <c r="S36669" s="275"/>
      <c r="T36669" s="274"/>
      <c r="W36669" s="276"/>
    </row>
    <row r="36670" spans="19:23">
      <c r="S36670" s="275"/>
      <c r="T36670" s="274"/>
      <c r="W36670" s="276"/>
    </row>
    <row r="36671" spans="19:23">
      <c r="S36671" s="275"/>
      <c r="T36671" s="274"/>
      <c r="W36671" s="276"/>
    </row>
    <row r="36672" spans="19:23">
      <c r="S36672" s="275"/>
      <c r="T36672" s="274"/>
      <c r="W36672" s="276"/>
    </row>
    <row r="36673" spans="19:23">
      <c r="S36673" s="275"/>
      <c r="T36673" s="274"/>
      <c r="W36673" s="276"/>
    </row>
    <row r="36674" spans="19:23">
      <c r="S36674" s="275"/>
      <c r="T36674" s="274"/>
      <c r="W36674" s="276"/>
    </row>
    <row r="36675" spans="19:23">
      <c r="S36675" s="275"/>
      <c r="T36675" s="274"/>
      <c r="W36675" s="276"/>
    </row>
    <row r="36676" spans="19:23">
      <c r="S36676" s="275"/>
      <c r="T36676" s="274"/>
      <c r="W36676" s="276"/>
    </row>
    <row r="36677" spans="19:23">
      <c r="S36677" s="275"/>
      <c r="T36677" s="274"/>
      <c r="W36677" s="276"/>
    </row>
    <row r="36678" spans="19:23">
      <c r="S36678" s="275"/>
      <c r="T36678" s="274"/>
      <c r="W36678" s="276"/>
    </row>
    <row r="36679" spans="19:23">
      <c r="S36679" s="275"/>
      <c r="T36679" s="274"/>
      <c r="W36679" s="276"/>
    </row>
    <row r="36680" spans="19:23">
      <c r="S36680" s="275"/>
      <c r="T36680" s="274"/>
      <c r="W36680" s="276"/>
    </row>
    <row r="36681" spans="19:23">
      <c r="S36681" s="275"/>
      <c r="T36681" s="274"/>
      <c r="W36681" s="276"/>
    </row>
    <row r="36682" spans="19:23">
      <c r="S36682" s="275"/>
      <c r="T36682" s="274"/>
      <c r="W36682" s="276"/>
    </row>
    <row r="36683" spans="19:23">
      <c r="S36683" s="275"/>
      <c r="T36683" s="274"/>
      <c r="W36683" s="276"/>
    </row>
    <row r="36684" spans="19:23">
      <c r="S36684" s="275"/>
      <c r="T36684" s="274"/>
      <c r="W36684" s="276"/>
    </row>
    <row r="36685" spans="19:23">
      <c r="S36685" s="275"/>
      <c r="T36685" s="274"/>
      <c r="W36685" s="276"/>
    </row>
    <row r="36686" spans="19:23">
      <c r="S36686" s="275"/>
      <c r="T36686" s="274"/>
      <c r="W36686" s="276"/>
    </row>
    <row r="36687" spans="19:23">
      <c r="S36687" s="275"/>
      <c r="T36687" s="274"/>
      <c r="W36687" s="276"/>
    </row>
    <row r="36688" spans="19:23">
      <c r="S36688" s="275"/>
      <c r="T36688" s="274"/>
      <c r="W36688" s="276"/>
    </row>
    <row r="36689" spans="19:23">
      <c r="S36689" s="275"/>
      <c r="T36689" s="274"/>
      <c r="W36689" s="276"/>
    </row>
    <row r="36690" spans="19:23">
      <c r="S36690" s="275"/>
      <c r="T36690" s="274"/>
      <c r="W36690" s="276"/>
    </row>
    <row r="36691" spans="19:23">
      <c r="S36691" s="275"/>
      <c r="T36691" s="274"/>
      <c r="W36691" s="276"/>
    </row>
    <row r="36692" spans="19:23">
      <c r="S36692" s="275"/>
      <c r="T36692" s="274"/>
      <c r="W36692" s="276"/>
    </row>
    <row r="36693" spans="19:23">
      <c r="S36693" s="275"/>
      <c r="T36693" s="274"/>
      <c r="W36693" s="276"/>
    </row>
    <row r="36694" spans="19:23">
      <c r="S36694" s="275"/>
      <c r="T36694" s="274"/>
      <c r="W36694" s="276"/>
    </row>
    <row r="36695" spans="19:23">
      <c r="S36695" s="275"/>
      <c r="T36695" s="274"/>
      <c r="W36695" s="276"/>
    </row>
    <row r="36696" spans="19:23">
      <c r="S36696" s="275"/>
      <c r="T36696" s="274"/>
      <c r="W36696" s="276"/>
    </row>
    <row r="36697" spans="19:23">
      <c r="S36697" s="275"/>
      <c r="T36697" s="274"/>
      <c r="W36697" s="276"/>
    </row>
    <row r="36698" spans="19:23">
      <c r="S36698" s="275"/>
      <c r="T36698" s="274"/>
      <c r="W36698" s="276"/>
    </row>
    <row r="36699" spans="19:23">
      <c r="S36699" s="275"/>
      <c r="T36699" s="274"/>
      <c r="W36699" s="276"/>
    </row>
    <row r="36700" spans="19:23">
      <c r="S36700" s="275"/>
      <c r="T36700" s="274"/>
      <c r="W36700" s="276"/>
    </row>
    <row r="36701" spans="19:23">
      <c r="S36701" s="275"/>
      <c r="T36701" s="274"/>
      <c r="W36701" s="276"/>
    </row>
    <row r="36702" spans="19:23">
      <c r="S36702" s="275"/>
      <c r="T36702" s="274"/>
      <c r="W36702" s="276"/>
    </row>
    <row r="36703" spans="19:23">
      <c r="S36703" s="275"/>
      <c r="T36703" s="274"/>
      <c r="W36703" s="276"/>
    </row>
    <row r="36704" spans="19:23">
      <c r="S36704" s="275"/>
      <c r="T36704" s="274"/>
      <c r="W36704" s="276"/>
    </row>
    <row r="36705" spans="19:23">
      <c r="S36705" s="275"/>
      <c r="T36705" s="274"/>
      <c r="W36705" s="276"/>
    </row>
    <row r="36706" spans="19:23">
      <c r="S36706" s="275"/>
      <c r="T36706" s="274"/>
      <c r="W36706" s="276"/>
    </row>
    <row r="36707" spans="19:23">
      <c r="S36707" s="275"/>
      <c r="T36707" s="274"/>
      <c r="W36707" s="276"/>
    </row>
    <row r="36708" spans="19:23">
      <c r="S36708" s="275"/>
      <c r="T36708" s="274"/>
      <c r="W36708" s="276"/>
    </row>
    <row r="36709" spans="19:23">
      <c r="S36709" s="275"/>
      <c r="T36709" s="274"/>
      <c r="W36709" s="276"/>
    </row>
    <row r="36710" spans="19:23">
      <c r="S36710" s="275"/>
      <c r="T36710" s="274"/>
      <c r="W36710" s="276"/>
    </row>
    <row r="36711" spans="19:23">
      <c r="S36711" s="275"/>
      <c r="T36711" s="274"/>
      <c r="W36711" s="276"/>
    </row>
    <row r="36712" spans="19:23">
      <c r="S36712" s="275"/>
      <c r="T36712" s="274"/>
      <c r="W36712" s="276"/>
    </row>
    <row r="36713" spans="19:23">
      <c r="S36713" s="275"/>
      <c r="T36713" s="274"/>
      <c r="W36713" s="276"/>
    </row>
    <row r="36714" spans="19:23">
      <c r="S36714" s="275"/>
      <c r="T36714" s="274"/>
      <c r="W36714" s="276"/>
    </row>
    <row r="36715" spans="19:23">
      <c r="S36715" s="275"/>
      <c r="T36715" s="274"/>
      <c r="W36715" s="276"/>
    </row>
    <row r="36716" spans="19:23">
      <c r="S36716" s="275"/>
      <c r="T36716" s="274"/>
      <c r="W36716" s="276"/>
    </row>
    <row r="36717" spans="19:23">
      <c r="S36717" s="275"/>
      <c r="T36717" s="274"/>
      <c r="W36717" s="276"/>
    </row>
    <row r="36718" spans="19:23">
      <c r="S36718" s="275"/>
      <c r="T36718" s="274"/>
      <c r="W36718" s="276"/>
    </row>
    <row r="36719" spans="19:23">
      <c r="S36719" s="275"/>
      <c r="T36719" s="274"/>
      <c r="W36719" s="276"/>
    </row>
    <row r="36720" spans="19:23">
      <c r="S36720" s="275"/>
      <c r="T36720" s="274"/>
      <c r="W36720" s="276"/>
    </row>
    <row r="36721" spans="19:23">
      <c r="S36721" s="275"/>
      <c r="T36721" s="274"/>
      <c r="W36721" s="276"/>
    </row>
    <row r="36722" spans="19:23">
      <c r="S36722" s="275"/>
      <c r="T36722" s="274"/>
      <c r="W36722" s="276"/>
    </row>
    <row r="36723" spans="19:23">
      <c r="S36723" s="275"/>
      <c r="T36723" s="274"/>
      <c r="W36723" s="276"/>
    </row>
    <row r="36724" spans="19:23">
      <c r="S36724" s="275"/>
      <c r="T36724" s="274"/>
      <c r="W36724" s="276"/>
    </row>
    <row r="36725" spans="19:23">
      <c r="S36725" s="275"/>
      <c r="T36725" s="274"/>
      <c r="W36725" s="276"/>
    </row>
    <row r="36726" spans="19:23">
      <c r="S36726" s="275"/>
      <c r="T36726" s="274"/>
      <c r="W36726" s="276"/>
    </row>
    <row r="36727" spans="19:23">
      <c r="S36727" s="275"/>
      <c r="T36727" s="274"/>
      <c r="W36727" s="276"/>
    </row>
    <row r="36728" spans="19:23">
      <c r="S36728" s="275"/>
      <c r="T36728" s="274"/>
      <c r="W36728" s="276"/>
    </row>
    <row r="36729" spans="19:23">
      <c r="S36729" s="275"/>
      <c r="T36729" s="274"/>
      <c r="W36729" s="276"/>
    </row>
    <row r="36730" spans="19:23">
      <c r="S36730" s="275"/>
      <c r="T36730" s="274"/>
      <c r="W36730" s="276"/>
    </row>
    <row r="36731" spans="19:23">
      <c r="S36731" s="275"/>
      <c r="T36731" s="274"/>
      <c r="W36731" s="276"/>
    </row>
    <row r="36732" spans="19:23">
      <c r="S36732" s="275"/>
      <c r="T36732" s="274"/>
      <c r="W36732" s="276"/>
    </row>
    <row r="36733" spans="19:23">
      <c r="S36733" s="275"/>
      <c r="T36733" s="274"/>
      <c r="W36733" s="276"/>
    </row>
    <row r="36734" spans="19:23">
      <c r="S36734" s="275"/>
      <c r="T36734" s="274"/>
      <c r="W36734" s="276"/>
    </row>
    <row r="36735" spans="19:23">
      <c r="S36735" s="275"/>
      <c r="T36735" s="274"/>
      <c r="W36735" s="276"/>
    </row>
    <row r="36736" spans="19:23">
      <c r="S36736" s="275"/>
      <c r="T36736" s="274"/>
      <c r="W36736" s="276"/>
    </row>
    <row r="36737" spans="19:23">
      <c r="S36737" s="275"/>
      <c r="T36737" s="274"/>
      <c r="W36737" s="276"/>
    </row>
    <row r="36738" spans="19:23">
      <c r="S36738" s="275"/>
      <c r="T36738" s="274"/>
      <c r="W36738" s="276"/>
    </row>
    <row r="36739" spans="19:23">
      <c r="S36739" s="275"/>
      <c r="T36739" s="274"/>
      <c r="W36739" s="276"/>
    </row>
    <row r="36740" spans="19:23">
      <c r="S36740" s="275"/>
      <c r="T36740" s="274"/>
      <c r="W36740" s="276"/>
    </row>
    <row r="36741" spans="19:23">
      <c r="S36741" s="275"/>
      <c r="T36741" s="274"/>
      <c r="W36741" s="276"/>
    </row>
    <row r="36742" spans="19:23">
      <c r="S36742" s="275"/>
      <c r="T36742" s="274"/>
      <c r="W36742" s="276"/>
    </row>
    <row r="36743" spans="19:23">
      <c r="S36743" s="275"/>
      <c r="T36743" s="274"/>
      <c r="W36743" s="276"/>
    </row>
    <row r="36744" spans="19:23">
      <c r="S36744" s="275"/>
      <c r="T36744" s="274"/>
      <c r="W36744" s="276"/>
    </row>
    <row r="36745" spans="19:23">
      <c r="S36745" s="275"/>
      <c r="T36745" s="274"/>
      <c r="W36745" s="276"/>
    </row>
    <row r="36746" spans="19:23">
      <c r="S36746" s="275"/>
      <c r="T36746" s="274"/>
      <c r="W36746" s="276"/>
    </row>
    <row r="36747" spans="19:23">
      <c r="S36747" s="275"/>
      <c r="T36747" s="274"/>
      <c r="W36747" s="276"/>
    </row>
    <row r="36748" spans="19:23">
      <c r="S36748" s="275"/>
      <c r="T36748" s="274"/>
      <c r="W36748" s="276"/>
    </row>
    <row r="36749" spans="19:23">
      <c r="S36749" s="275"/>
      <c r="T36749" s="274"/>
      <c r="W36749" s="276"/>
    </row>
    <row r="36750" spans="19:23">
      <c r="S36750" s="275"/>
      <c r="T36750" s="274"/>
      <c r="W36750" s="276"/>
    </row>
    <row r="36751" spans="19:23">
      <c r="S36751" s="275"/>
      <c r="T36751" s="274"/>
      <c r="W36751" s="276"/>
    </row>
    <row r="36752" spans="19:23">
      <c r="S36752" s="275"/>
      <c r="T36752" s="274"/>
      <c r="W36752" s="276"/>
    </row>
    <row r="36753" spans="19:23">
      <c r="S36753" s="275"/>
      <c r="T36753" s="274"/>
      <c r="W36753" s="276"/>
    </row>
    <row r="36754" spans="19:23">
      <c r="S36754" s="275"/>
      <c r="T36754" s="274"/>
      <c r="W36754" s="276"/>
    </row>
    <row r="36755" spans="19:23">
      <c r="S36755" s="275"/>
      <c r="T36755" s="274"/>
      <c r="W36755" s="276"/>
    </row>
    <row r="36756" spans="19:23">
      <c r="S36756" s="275"/>
      <c r="T36756" s="274"/>
      <c r="W36756" s="276"/>
    </row>
    <row r="36757" spans="19:23">
      <c r="S36757" s="275"/>
      <c r="T36757" s="274"/>
      <c r="W36757" s="276"/>
    </row>
    <row r="36758" spans="19:23">
      <c r="S36758" s="275"/>
      <c r="T36758" s="274"/>
      <c r="W36758" s="276"/>
    </row>
    <row r="36759" spans="19:23">
      <c r="S36759" s="275"/>
      <c r="T36759" s="274"/>
      <c r="W36759" s="276"/>
    </row>
    <row r="36760" spans="19:23">
      <c r="S36760" s="275"/>
      <c r="T36760" s="274"/>
      <c r="W36760" s="276"/>
    </row>
    <row r="36761" spans="19:23">
      <c r="S36761" s="275"/>
      <c r="T36761" s="274"/>
      <c r="W36761" s="276"/>
    </row>
    <row r="36762" spans="19:23">
      <c r="S36762" s="275"/>
      <c r="T36762" s="274"/>
      <c r="W36762" s="276"/>
    </row>
    <row r="36763" spans="19:23">
      <c r="S36763" s="275"/>
      <c r="T36763" s="274"/>
      <c r="W36763" s="276"/>
    </row>
    <row r="36764" spans="19:23">
      <c r="S36764" s="275"/>
      <c r="T36764" s="274"/>
      <c r="W36764" s="276"/>
    </row>
    <row r="36765" spans="19:23">
      <c r="S36765" s="275"/>
      <c r="T36765" s="274"/>
      <c r="W36765" s="276"/>
    </row>
    <row r="36766" spans="19:23">
      <c r="S36766" s="275"/>
      <c r="T36766" s="274"/>
      <c r="W36766" s="276"/>
    </row>
    <row r="36767" spans="19:23">
      <c r="S36767" s="275"/>
      <c r="T36767" s="274"/>
      <c r="W36767" s="276"/>
    </row>
    <row r="36768" spans="19:23">
      <c r="S36768" s="275"/>
      <c r="T36768" s="274"/>
      <c r="W36768" s="276"/>
    </row>
    <row r="36769" spans="19:23">
      <c r="S36769" s="275"/>
      <c r="T36769" s="274"/>
      <c r="W36769" s="276"/>
    </row>
    <row r="36770" spans="19:23">
      <c r="S36770" s="275"/>
      <c r="T36770" s="274"/>
      <c r="W36770" s="276"/>
    </row>
    <row r="36771" spans="19:23">
      <c r="S36771" s="275"/>
      <c r="T36771" s="274"/>
      <c r="W36771" s="276"/>
    </row>
    <row r="36772" spans="19:23">
      <c r="S36772" s="275"/>
      <c r="T36772" s="274"/>
      <c r="W36772" s="276"/>
    </row>
    <row r="36773" spans="19:23">
      <c r="S36773" s="275"/>
      <c r="T36773" s="274"/>
      <c r="W36773" s="276"/>
    </row>
    <row r="36774" spans="19:23">
      <c r="S36774" s="275"/>
      <c r="T36774" s="274"/>
      <c r="W36774" s="276"/>
    </row>
    <row r="36775" spans="19:23">
      <c r="S36775" s="275"/>
      <c r="T36775" s="274"/>
      <c r="W36775" s="276"/>
    </row>
    <row r="36776" spans="19:23">
      <c r="S36776" s="275"/>
      <c r="T36776" s="274"/>
      <c r="W36776" s="276"/>
    </row>
    <row r="36777" spans="19:23">
      <c r="S36777" s="275"/>
      <c r="T36777" s="274"/>
      <c r="W36777" s="276"/>
    </row>
    <row r="36778" spans="19:23">
      <c r="S36778" s="275"/>
      <c r="T36778" s="274"/>
      <c r="W36778" s="276"/>
    </row>
    <row r="36779" spans="19:23">
      <c r="S36779" s="275"/>
      <c r="T36779" s="274"/>
      <c r="W36779" s="276"/>
    </row>
    <row r="36780" spans="19:23">
      <c r="S36780" s="275"/>
      <c r="T36780" s="274"/>
      <c r="W36780" s="276"/>
    </row>
    <row r="36781" spans="19:23">
      <c r="S36781" s="275"/>
      <c r="T36781" s="274"/>
      <c r="W36781" s="276"/>
    </row>
    <row r="36782" spans="19:23">
      <c r="S36782" s="275"/>
      <c r="T36782" s="274"/>
      <c r="W36782" s="276"/>
    </row>
    <row r="36783" spans="19:23">
      <c r="S36783" s="275"/>
      <c r="T36783" s="274"/>
      <c r="W36783" s="276"/>
    </row>
    <row r="36784" spans="19:23">
      <c r="S36784" s="275"/>
      <c r="T36784" s="274"/>
      <c r="W36784" s="276"/>
    </row>
    <row r="36785" spans="19:23">
      <c r="S36785" s="275"/>
      <c r="T36785" s="274"/>
      <c r="W36785" s="276"/>
    </row>
    <row r="36786" spans="19:23">
      <c r="S36786" s="275"/>
      <c r="T36786" s="274"/>
      <c r="W36786" s="276"/>
    </row>
    <row r="36787" spans="19:23">
      <c r="S36787" s="275"/>
      <c r="T36787" s="274"/>
      <c r="W36787" s="276"/>
    </row>
    <row r="36788" spans="19:23">
      <c r="S36788" s="275"/>
      <c r="T36788" s="274"/>
      <c r="W36788" s="276"/>
    </row>
    <row r="36789" spans="19:23">
      <c r="S36789" s="275"/>
      <c r="T36789" s="274"/>
      <c r="W36789" s="276"/>
    </row>
    <row r="36790" spans="19:23">
      <c r="S36790" s="275"/>
      <c r="T36790" s="274"/>
      <c r="W36790" s="276"/>
    </row>
    <row r="36791" spans="19:23">
      <c r="S36791" s="275"/>
      <c r="T36791" s="274"/>
      <c r="W36791" s="276"/>
    </row>
    <row r="36792" spans="19:23">
      <c r="S36792" s="275"/>
      <c r="T36792" s="274"/>
      <c r="W36792" s="276"/>
    </row>
    <row r="36793" spans="19:23">
      <c r="S36793" s="275"/>
      <c r="T36793" s="274"/>
      <c r="W36793" s="276"/>
    </row>
    <row r="36794" spans="19:23">
      <c r="S36794" s="275"/>
      <c r="T36794" s="274"/>
      <c r="W36794" s="276"/>
    </row>
    <row r="36795" spans="19:23">
      <c r="S36795" s="275"/>
      <c r="T36795" s="274"/>
      <c r="W36795" s="276"/>
    </row>
    <row r="36796" spans="19:23">
      <c r="S36796" s="275"/>
      <c r="T36796" s="274"/>
      <c r="W36796" s="276"/>
    </row>
    <row r="36797" spans="19:23">
      <c r="S36797" s="275"/>
      <c r="T36797" s="274"/>
      <c r="W36797" s="276"/>
    </row>
    <row r="36798" spans="19:23">
      <c r="S36798" s="275"/>
      <c r="T36798" s="274"/>
      <c r="W36798" s="276"/>
    </row>
    <row r="36799" spans="19:23">
      <c r="S36799" s="275"/>
      <c r="T36799" s="274"/>
      <c r="W36799" s="276"/>
    </row>
    <row r="36800" spans="19:23">
      <c r="S36800" s="275"/>
      <c r="T36800" s="274"/>
      <c r="W36800" s="276"/>
    </row>
    <row r="36801" spans="19:23">
      <c r="S36801" s="275"/>
      <c r="T36801" s="274"/>
      <c r="W36801" s="276"/>
    </row>
    <row r="36802" spans="19:23">
      <c r="S36802" s="275"/>
      <c r="T36802" s="274"/>
      <c r="W36802" s="276"/>
    </row>
    <row r="36803" spans="19:23">
      <c r="S36803" s="275"/>
      <c r="T36803" s="274"/>
      <c r="W36803" s="276"/>
    </row>
    <row r="36804" spans="19:23">
      <c r="S36804" s="275"/>
      <c r="T36804" s="274"/>
      <c r="W36804" s="276"/>
    </row>
    <row r="36805" spans="19:23">
      <c r="S36805" s="275"/>
      <c r="T36805" s="274"/>
      <c r="W36805" s="276"/>
    </row>
    <row r="36806" spans="19:23">
      <c r="S36806" s="275"/>
      <c r="T36806" s="274"/>
      <c r="W36806" s="276"/>
    </row>
    <row r="36807" spans="19:23">
      <c r="S36807" s="275"/>
      <c r="T36807" s="274"/>
      <c r="W36807" s="276"/>
    </row>
    <row r="36808" spans="19:23">
      <c r="S36808" s="275"/>
      <c r="T36808" s="274"/>
      <c r="W36808" s="276"/>
    </row>
    <row r="36809" spans="19:23">
      <c r="S36809" s="275"/>
      <c r="T36809" s="274"/>
      <c r="W36809" s="276"/>
    </row>
    <row r="36810" spans="19:23">
      <c r="S36810" s="275"/>
      <c r="T36810" s="274"/>
      <c r="W36810" s="276"/>
    </row>
    <row r="36811" spans="19:23">
      <c r="S36811" s="275"/>
      <c r="T36811" s="274"/>
      <c r="W36811" s="276"/>
    </row>
    <row r="36812" spans="19:23">
      <c r="S36812" s="275"/>
      <c r="T36812" s="274"/>
      <c r="W36812" s="276"/>
    </row>
    <row r="36813" spans="19:23">
      <c r="S36813" s="275"/>
      <c r="T36813" s="274"/>
      <c r="W36813" s="276"/>
    </row>
    <row r="36814" spans="19:23">
      <c r="S36814" s="275"/>
      <c r="T36814" s="274"/>
      <c r="W36814" s="276"/>
    </row>
    <row r="36815" spans="19:23">
      <c r="S36815" s="275"/>
      <c r="T36815" s="274"/>
      <c r="W36815" s="276"/>
    </row>
    <row r="36816" spans="19:23">
      <c r="S36816" s="275"/>
      <c r="T36816" s="274"/>
      <c r="W36816" s="276"/>
    </row>
    <row r="36817" spans="19:23">
      <c r="S36817" s="275"/>
      <c r="T36817" s="274"/>
      <c r="W36817" s="276"/>
    </row>
    <row r="36818" spans="19:23">
      <c r="S36818" s="275"/>
      <c r="T36818" s="274"/>
      <c r="W36818" s="276"/>
    </row>
    <row r="36819" spans="19:23">
      <c r="S36819" s="275"/>
      <c r="T36819" s="274"/>
      <c r="W36819" s="276"/>
    </row>
    <row r="36820" spans="19:23">
      <c r="S36820" s="275"/>
      <c r="T36820" s="274"/>
      <c r="W36820" s="276"/>
    </row>
    <row r="36821" spans="19:23">
      <c r="S36821" s="275"/>
      <c r="T36821" s="274"/>
      <c r="W36821" s="276"/>
    </row>
    <row r="36822" spans="19:23">
      <c r="S36822" s="275"/>
      <c r="T36822" s="274"/>
      <c r="W36822" s="276"/>
    </row>
    <row r="36823" spans="19:23">
      <c r="S36823" s="275"/>
      <c r="T36823" s="274"/>
      <c r="W36823" s="276"/>
    </row>
    <row r="36824" spans="19:23">
      <c r="S36824" s="275"/>
      <c r="T36824" s="274"/>
      <c r="W36824" s="276"/>
    </row>
    <row r="36825" spans="19:23">
      <c r="S36825" s="275"/>
      <c r="T36825" s="274"/>
      <c r="W36825" s="276"/>
    </row>
    <row r="36826" spans="19:23">
      <c r="S36826" s="275"/>
      <c r="T36826" s="274"/>
      <c r="W36826" s="276"/>
    </row>
    <row r="36827" spans="19:23">
      <c r="S36827" s="275"/>
      <c r="T36827" s="274"/>
      <c r="W36827" s="276"/>
    </row>
    <row r="36828" spans="19:23">
      <c r="S36828" s="275"/>
      <c r="T36828" s="274"/>
      <c r="W36828" s="276"/>
    </row>
    <row r="36829" spans="19:23">
      <c r="S36829" s="275"/>
      <c r="T36829" s="274"/>
      <c r="W36829" s="276"/>
    </row>
    <row r="36830" spans="19:23">
      <c r="S36830" s="275"/>
      <c r="T36830" s="274"/>
      <c r="W36830" s="276"/>
    </row>
    <row r="36831" spans="19:23">
      <c r="S36831" s="275"/>
      <c r="T36831" s="274"/>
      <c r="W36831" s="276"/>
    </row>
    <row r="36832" spans="19:23">
      <c r="S36832" s="275"/>
      <c r="T36832" s="274"/>
      <c r="W36832" s="276"/>
    </row>
    <row r="36833" spans="19:23">
      <c r="S36833" s="275"/>
      <c r="T36833" s="274"/>
      <c r="W36833" s="276"/>
    </row>
    <row r="36834" spans="19:23">
      <c r="S36834" s="275"/>
      <c r="T36834" s="274"/>
      <c r="W36834" s="276"/>
    </row>
    <row r="36835" spans="19:23">
      <c r="S36835" s="275"/>
      <c r="T36835" s="274"/>
      <c r="W36835" s="276"/>
    </row>
    <row r="36836" spans="19:23">
      <c r="S36836" s="275"/>
      <c r="T36836" s="274"/>
      <c r="W36836" s="276"/>
    </row>
    <row r="36837" spans="19:23">
      <c r="S36837" s="275"/>
      <c r="T36837" s="274"/>
      <c r="W36837" s="276"/>
    </row>
    <row r="36838" spans="19:23">
      <c r="S36838" s="275"/>
      <c r="T36838" s="274"/>
      <c r="W36838" s="276"/>
    </row>
    <row r="36839" spans="19:23">
      <c r="S36839" s="275"/>
      <c r="T36839" s="274"/>
      <c r="W36839" s="276"/>
    </row>
    <row r="36840" spans="19:23">
      <c r="S36840" s="275"/>
      <c r="T36840" s="274"/>
      <c r="W36840" s="276"/>
    </row>
    <row r="36841" spans="19:23">
      <c r="S36841" s="275"/>
      <c r="T36841" s="274"/>
      <c r="W36841" s="276"/>
    </row>
    <row r="36842" spans="19:23">
      <c r="S36842" s="275"/>
      <c r="T36842" s="274"/>
      <c r="W36842" s="276"/>
    </row>
    <row r="36843" spans="19:23">
      <c r="S36843" s="275"/>
      <c r="T36843" s="274"/>
      <c r="W36843" s="276"/>
    </row>
    <row r="36844" spans="19:23">
      <c r="S36844" s="275"/>
      <c r="T36844" s="274"/>
      <c r="W36844" s="276"/>
    </row>
    <row r="36845" spans="19:23">
      <c r="S36845" s="275"/>
      <c r="T36845" s="274"/>
      <c r="W36845" s="276"/>
    </row>
    <row r="36846" spans="19:23">
      <c r="S36846" s="275"/>
      <c r="T36846" s="274"/>
      <c r="W36846" s="276"/>
    </row>
    <row r="36847" spans="19:23">
      <c r="S36847" s="275"/>
      <c r="T36847" s="274"/>
      <c r="W36847" s="276"/>
    </row>
    <row r="36848" spans="19:23">
      <c r="S36848" s="275"/>
      <c r="T36848" s="274"/>
      <c r="W36848" s="276"/>
    </row>
    <row r="36849" spans="19:23">
      <c r="S36849" s="275"/>
      <c r="T36849" s="274"/>
      <c r="W36849" s="276"/>
    </row>
    <row r="36850" spans="19:23">
      <c r="S36850" s="275"/>
      <c r="T36850" s="274"/>
      <c r="W36850" s="276"/>
    </row>
    <row r="36851" spans="19:23">
      <c r="S36851" s="275"/>
      <c r="T36851" s="274"/>
      <c r="W36851" s="276"/>
    </row>
    <row r="36852" spans="19:23">
      <c r="S36852" s="275"/>
      <c r="T36852" s="274"/>
      <c r="W36852" s="276"/>
    </row>
    <row r="36853" spans="19:23">
      <c r="S36853" s="275"/>
      <c r="T36853" s="274"/>
      <c r="W36853" s="276"/>
    </row>
    <row r="36854" spans="19:23">
      <c r="S36854" s="275"/>
      <c r="T36854" s="274"/>
      <c r="W36854" s="276"/>
    </row>
    <row r="36855" spans="19:23">
      <c r="S36855" s="275"/>
      <c r="T36855" s="274"/>
      <c r="W36855" s="276"/>
    </row>
    <row r="36856" spans="19:23">
      <c r="S36856" s="275"/>
      <c r="T36856" s="274"/>
      <c r="W36856" s="276"/>
    </row>
    <row r="36857" spans="19:23">
      <c r="S36857" s="275"/>
      <c r="T36857" s="274"/>
      <c r="W36857" s="276"/>
    </row>
    <row r="36858" spans="19:23">
      <c r="S36858" s="275"/>
      <c r="T36858" s="274"/>
      <c r="W36858" s="276"/>
    </row>
    <row r="36859" spans="19:23">
      <c r="S36859" s="275"/>
      <c r="T36859" s="274"/>
      <c r="W36859" s="276"/>
    </row>
    <row r="36860" spans="19:23">
      <c r="S36860" s="275"/>
      <c r="T36860" s="274"/>
      <c r="W36860" s="276"/>
    </row>
    <row r="36861" spans="19:23">
      <c r="S36861" s="275"/>
      <c r="T36861" s="274"/>
      <c r="W36861" s="276"/>
    </row>
    <row r="36862" spans="19:23">
      <c r="S36862" s="275"/>
      <c r="T36862" s="274"/>
      <c r="W36862" s="276"/>
    </row>
    <row r="36863" spans="19:23">
      <c r="S36863" s="275"/>
      <c r="T36863" s="274"/>
      <c r="W36863" s="276"/>
    </row>
    <row r="36864" spans="19:23">
      <c r="S36864" s="275"/>
      <c r="T36864" s="274"/>
      <c r="W36864" s="276"/>
    </row>
    <row r="36865" spans="19:23">
      <c r="S36865" s="275"/>
      <c r="T36865" s="274"/>
      <c r="W36865" s="276"/>
    </row>
    <row r="36866" spans="19:23">
      <c r="S36866" s="275"/>
      <c r="T36866" s="274"/>
      <c r="W36866" s="276"/>
    </row>
    <row r="36867" spans="19:23">
      <c r="S36867" s="275"/>
      <c r="T36867" s="274"/>
      <c r="W36867" s="276"/>
    </row>
    <row r="36868" spans="19:23">
      <c r="S36868" s="275"/>
      <c r="T36868" s="274"/>
      <c r="W36868" s="276"/>
    </row>
    <row r="36869" spans="19:23">
      <c r="S36869" s="275"/>
      <c r="T36869" s="274"/>
      <c r="W36869" s="276"/>
    </row>
    <row r="36870" spans="19:23">
      <c r="S36870" s="275"/>
      <c r="T36870" s="274"/>
      <c r="W36870" s="276"/>
    </row>
    <row r="36871" spans="19:23">
      <c r="S36871" s="275"/>
      <c r="T36871" s="274"/>
      <c r="W36871" s="276"/>
    </row>
    <row r="36872" spans="19:23">
      <c r="S36872" s="275"/>
      <c r="T36872" s="274"/>
      <c r="W36872" s="276"/>
    </row>
    <row r="36873" spans="19:23">
      <c r="S36873" s="275"/>
      <c r="T36873" s="274"/>
      <c r="W36873" s="276"/>
    </row>
    <row r="36874" spans="19:23">
      <c r="S36874" s="275"/>
      <c r="T36874" s="274"/>
      <c r="W36874" s="276"/>
    </row>
    <row r="36875" spans="19:23">
      <c r="S36875" s="275"/>
      <c r="T36875" s="274"/>
      <c r="W36875" s="276"/>
    </row>
    <row r="36876" spans="19:23">
      <c r="S36876" s="275"/>
      <c r="T36876" s="274"/>
      <c r="W36876" s="276"/>
    </row>
    <row r="36877" spans="19:23">
      <c r="S36877" s="275"/>
      <c r="T36877" s="274"/>
      <c r="W36877" s="276"/>
    </row>
    <row r="36878" spans="19:23">
      <c r="S36878" s="275"/>
      <c r="T36878" s="274"/>
      <c r="W36878" s="276"/>
    </row>
    <row r="36879" spans="19:23">
      <c r="S36879" s="275"/>
      <c r="T36879" s="274"/>
      <c r="W36879" s="276"/>
    </row>
    <row r="36880" spans="19:23">
      <c r="S36880" s="275"/>
      <c r="T36880" s="274"/>
      <c r="W36880" s="276"/>
    </row>
    <row r="36881" spans="19:23">
      <c r="S36881" s="275"/>
      <c r="T36881" s="274"/>
      <c r="W36881" s="276"/>
    </row>
    <row r="36882" spans="19:23">
      <c r="S36882" s="275"/>
      <c r="T36882" s="274"/>
      <c r="W36882" s="276"/>
    </row>
    <row r="36883" spans="19:23">
      <c r="S36883" s="275"/>
      <c r="T36883" s="274"/>
      <c r="W36883" s="276"/>
    </row>
    <row r="36884" spans="19:23">
      <c r="S36884" s="275"/>
      <c r="T36884" s="274"/>
      <c r="W36884" s="276"/>
    </row>
    <row r="36885" spans="19:23">
      <c r="S36885" s="275"/>
      <c r="T36885" s="274"/>
      <c r="W36885" s="276"/>
    </row>
    <row r="36886" spans="19:23">
      <c r="S36886" s="275"/>
      <c r="T36886" s="274"/>
      <c r="W36886" s="276"/>
    </row>
    <row r="36887" spans="19:23">
      <c r="S36887" s="275"/>
      <c r="T36887" s="274"/>
      <c r="W36887" s="276"/>
    </row>
    <row r="36888" spans="19:23">
      <c r="S36888" s="275"/>
      <c r="T36888" s="274"/>
      <c r="W36888" s="276"/>
    </row>
    <row r="36889" spans="19:23">
      <c r="S36889" s="275"/>
      <c r="T36889" s="274"/>
      <c r="W36889" s="276"/>
    </row>
    <row r="36890" spans="19:23">
      <c r="S36890" s="275"/>
      <c r="T36890" s="274"/>
      <c r="W36890" s="276"/>
    </row>
    <row r="36891" spans="19:23">
      <c r="S36891" s="275"/>
      <c r="T36891" s="274"/>
      <c r="W36891" s="276"/>
    </row>
    <row r="36892" spans="19:23">
      <c r="S36892" s="275"/>
      <c r="T36892" s="274"/>
      <c r="W36892" s="276"/>
    </row>
    <row r="36893" spans="19:23">
      <c r="S36893" s="275"/>
      <c r="T36893" s="274"/>
      <c r="W36893" s="276"/>
    </row>
    <row r="36894" spans="19:23">
      <c r="S36894" s="275"/>
      <c r="T36894" s="274"/>
      <c r="W36894" s="276"/>
    </row>
    <row r="36895" spans="19:23">
      <c r="S36895" s="275"/>
      <c r="T36895" s="274"/>
      <c r="W36895" s="276"/>
    </row>
    <row r="36896" spans="19:23">
      <c r="S36896" s="275"/>
      <c r="T36896" s="274"/>
      <c r="W36896" s="276"/>
    </row>
    <row r="36897" spans="19:23">
      <c r="S36897" s="275"/>
      <c r="T36897" s="274"/>
      <c r="W36897" s="276"/>
    </row>
    <row r="36898" spans="19:23">
      <c r="S36898" s="275"/>
      <c r="T36898" s="274"/>
      <c r="W36898" s="276"/>
    </row>
    <row r="36899" spans="19:23">
      <c r="S36899" s="275"/>
      <c r="T36899" s="274"/>
      <c r="W36899" s="276"/>
    </row>
    <row r="36900" spans="19:23">
      <c r="S36900" s="275"/>
      <c r="T36900" s="274"/>
      <c r="W36900" s="276"/>
    </row>
    <row r="36901" spans="19:23">
      <c r="S36901" s="275"/>
      <c r="T36901" s="274"/>
      <c r="W36901" s="276"/>
    </row>
    <row r="36902" spans="19:23">
      <c r="S36902" s="275"/>
      <c r="T36902" s="274"/>
      <c r="W36902" s="276"/>
    </row>
    <row r="36903" spans="19:23">
      <c r="S36903" s="275"/>
      <c r="T36903" s="274"/>
      <c r="W36903" s="276"/>
    </row>
    <row r="36904" spans="19:23">
      <c r="S36904" s="275"/>
      <c r="T36904" s="274"/>
      <c r="W36904" s="276"/>
    </row>
    <row r="36905" spans="19:23">
      <c r="S36905" s="275"/>
      <c r="T36905" s="274"/>
      <c r="W36905" s="276"/>
    </row>
    <row r="36906" spans="19:23">
      <c r="S36906" s="275"/>
      <c r="T36906" s="274"/>
      <c r="W36906" s="276"/>
    </row>
    <row r="36907" spans="19:23">
      <c r="S36907" s="275"/>
      <c r="T36907" s="274"/>
      <c r="W36907" s="276"/>
    </row>
    <row r="36908" spans="19:23">
      <c r="S36908" s="275"/>
      <c r="T36908" s="274"/>
      <c r="W36908" s="276"/>
    </row>
    <row r="36909" spans="19:23">
      <c r="S36909" s="275"/>
      <c r="T36909" s="274"/>
      <c r="W36909" s="276"/>
    </row>
    <row r="36910" spans="19:23">
      <c r="S36910" s="275"/>
      <c r="T36910" s="274"/>
      <c r="W36910" s="276"/>
    </row>
    <row r="36911" spans="19:23">
      <c r="S36911" s="275"/>
      <c r="T36911" s="274"/>
      <c r="W36911" s="276"/>
    </row>
    <row r="36912" spans="19:23">
      <c r="S36912" s="275"/>
      <c r="T36912" s="274"/>
      <c r="W36912" s="276"/>
    </row>
    <row r="36913" spans="19:23">
      <c r="S36913" s="275"/>
      <c r="T36913" s="274"/>
      <c r="W36913" s="276"/>
    </row>
    <row r="36914" spans="19:23">
      <c r="S36914" s="275"/>
      <c r="T36914" s="274"/>
      <c r="W36914" s="276"/>
    </row>
    <row r="36915" spans="19:23">
      <c r="S36915" s="275"/>
      <c r="T36915" s="274"/>
      <c r="W36915" s="276"/>
    </row>
    <row r="36916" spans="19:23">
      <c r="S36916" s="275"/>
      <c r="T36916" s="274"/>
      <c r="W36916" s="276"/>
    </row>
    <row r="36917" spans="19:23">
      <c r="S36917" s="275"/>
      <c r="T36917" s="274"/>
      <c r="W36917" s="276"/>
    </row>
    <row r="36918" spans="19:23">
      <c r="S36918" s="275"/>
      <c r="T36918" s="274"/>
      <c r="W36918" s="276"/>
    </row>
    <row r="36919" spans="19:23">
      <c r="S36919" s="275"/>
      <c r="T36919" s="274"/>
      <c r="W36919" s="276"/>
    </row>
    <row r="36920" spans="19:23">
      <c r="S36920" s="275"/>
      <c r="T36920" s="274"/>
      <c r="W36920" s="276"/>
    </row>
    <row r="36921" spans="19:23">
      <c r="S36921" s="275"/>
      <c r="T36921" s="274"/>
      <c r="W36921" s="276"/>
    </row>
    <row r="36922" spans="19:23">
      <c r="S36922" s="275"/>
      <c r="T36922" s="274"/>
      <c r="W36922" s="276"/>
    </row>
    <row r="36923" spans="19:23">
      <c r="S36923" s="275"/>
      <c r="T36923" s="274"/>
      <c r="W36923" s="276"/>
    </row>
    <row r="36924" spans="19:23">
      <c r="S36924" s="275"/>
      <c r="T36924" s="274"/>
      <c r="W36924" s="276"/>
    </row>
    <row r="36925" spans="19:23">
      <c r="S36925" s="275"/>
      <c r="T36925" s="274"/>
      <c r="W36925" s="276"/>
    </row>
    <row r="36926" spans="19:23">
      <c r="S36926" s="275"/>
      <c r="T36926" s="274"/>
      <c r="W36926" s="276"/>
    </row>
    <row r="36927" spans="19:23">
      <c r="S36927" s="275"/>
      <c r="T36927" s="274"/>
      <c r="W36927" s="276"/>
    </row>
    <row r="36928" spans="19:23">
      <c r="S36928" s="275"/>
      <c r="T36928" s="274"/>
      <c r="W36928" s="276"/>
    </row>
    <row r="36929" spans="19:23">
      <c r="S36929" s="275"/>
      <c r="T36929" s="274"/>
      <c r="W36929" s="276"/>
    </row>
    <row r="36930" spans="19:23">
      <c r="S36930" s="275"/>
      <c r="T36930" s="274"/>
      <c r="W36930" s="276"/>
    </row>
    <row r="36931" spans="19:23">
      <c r="S36931" s="275"/>
      <c r="T36931" s="274"/>
      <c r="W36931" s="276"/>
    </row>
    <row r="36932" spans="19:23">
      <c r="S36932" s="275"/>
      <c r="T36932" s="274"/>
      <c r="W36932" s="276"/>
    </row>
    <row r="36933" spans="19:23">
      <c r="S36933" s="275"/>
      <c r="T36933" s="274"/>
      <c r="W36933" s="276"/>
    </row>
    <row r="36934" spans="19:23">
      <c r="S36934" s="275"/>
      <c r="T36934" s="274"/>
      <c r="W36934" s="276"/>
    </row>
    <row r="36935" spans="19:23">
      <c r="S36935" s="275"/>
      <c r="T36935" s="274"/>
      <c r="W36935" s="276"/>
    </row>
    <row r="36936" spans="19:23">
      <c r="S36936" s="275"/>
      <c r="T36936" s="274"/>
      <c r="W36936" s="276"/>
    </row>
    <row r="36937" spans="19:23">
      <c r="S36937" s="275"/>
      <c r="T36937" s="274"/>
      <c r="W36937" s="276"/>
    </row>
    <row r="36938" spans="19:23">
      <c r="S36938" s="275"/>
      <c r="T36938" s="274"/>
      <c r="W36938" s="276"/>
    </row>
    <row r="36939" spans="19:23">
      <c r="S36939" s="275"/>
      <c r="T36939" s="274"/>
      <c r="W36939" s="276"/>
    </row>
    <row r="36940" spans="19:23">
      <c r="S36940" s="275"/>
      <c r="T36940" s="274"/>
      <c r="W36940" s="276"/>
    </row>
    <row r="36941" spans="19:23">
      <c r="S36941" s="275"/>
      <c r="T36941" s="274"/>
      <c r="W36941" s="276"/>
    </row>
    <row r="36942" spans="19:23">
      <c r="S36942" s="275"/>
      <c r="T36942" s="274"/>
      <c r="W36942" s="276"/>
    </row>
    <row r="36943" spans="19:23">
      <c r="S36943" s="275"/>
      <c r="T36943" s="274"/>
      <c r="W36943" s="276"/>
    </row>
    <row r="36944" spans="19:23">
      <c r="S36944" s="275"/>
      <c r="T36944" s="274"/>
      <c r="W36944" s="276"/>
    </row>
    <row r="36945" spans="19:23">
      <c r="S36945" s="275"/>
      <c r="T36945" s="274"/>
      <c r="W36945" s="276"/>
    </row>
    <row r="36946" spans="19:23">
      <c r="S36946" s="275"/>
      <c r="T36946" s="274"/>
      <c r="W36946" s="276"/>
    </row>
    <row r="36947" spans="19:23">
      <c r="S36947" s="275"/>
      <c r="T36947" s="274"/>
      <c r="W36947" s="276"/>
    </row>
    <row r="36948" spans="19:23">
      <c r="S36948" s="275"/>
      <c r="T36948" s="274"/>
      <c r="W36948" s="276"/>
    </row>
    <row r="36949" spans="19:23">
      <c r="S36949" s="275"/>
      <c r="T36949" s="274"/>
      <c r="W36949" s="276"/>
    </row>
    <row r="36950" spans="19:23">
      <c r="S36950" s="275"/>
      <c r="T36950" s="274"/>
      <c r="W36950" s="276"/>
    </row>
    <row r="36951" spans="19:23">
      <c r="S36951" s="275"/>
      <c r="T36951" s="274"/>
      <c r="W36951" s="276"/>
    </row>
    <row r="36952" spans="19:23">
      <c r="S36952" s="275"/>
      <c r="T36952" s="274"/>
      <c r="W36952" s="276"/>
    </row>
    <row r="36953" spans="19:23">
      <c r="S36953" s="275"/>
      <c r="T36953" s="274"/>
      <c r="W36953" s="276"/>
    </row>
    <row r="36954" spans="19:23">
      <c r="S36954" s="275"/>
      <c r="T36954" s="274"/>
      <c r="W36954" s="276"/>
    </row>
    <row r="36955" spans="19:23">
      <c r="S36955" s="275"/>
      <c r="T36955" s="274"/>
      <c r="W36955" s="276"/>
    </row>
    <row r="36956" spans="19:23">
      <c r="S36956" s="275"/>
      <c r="T36956" s="274"/>
      <c r="W36956" s="276"/>
    </row>
    <row r="36957" spans="19:23">
      <c r="S36957" s="275"/>
      <c r="T36957" s="274"/>
      <c r="W36957" s="276"/>
    </row>
    <row r="36958" spans="19:23">
      <c r="S36958" s="275"/>
      <c r="T36958" s="274"/>
      <c r="W36958" s="276"/>
    </row>
    <row r="36959" spans="19:23">
      <c r="S36959" s="275"/>
      <c r="T36959" s="274"/>
      <c r="W36959" s="276"/>
    </row>
    <row r="36960" spans="19:23">
      <c r="S36960" s="275"/>
      <c r="T36960" s="274"/>
      <c r="W36960" s="276"/>
    </row>
    <row r="36961" spans="19:23">
      <c r="S36961" s="275"/>
      <c r="T36961" s="274"/>
      <c r="W36961" s="276"/>
    </row>
    <row r="36962" spans="19:23">
      <c r="S36962" s="275"/>
      <c r="T36962" s="274"/>
      <c r="W36962" s="276"/>
    </row>
    <row r="36963" spans="19:23">
      <c r="S36963" s="275"/>
      <c r="T36963" s="274"/>
      <c r="W36963" s="276"/>
    </row>
    <row r="36964" spans="19:23">
      <c r="S36964" s="275"/>
      <c r="T36964" s="274"/>
      <c r="W36964" s="276"/>
    </row>
    <row r="36965" spans="19:23">
      <c r="S36965" s="275"/>
      <c r="T36965" s="274"/>
      <c r="W36965" s="276"/>
    </row>
    <row r="36966" spans="19:23">
      <c r="S36966" s="275"/>
      <c r="T36966" s="274"/>
      <c r="W36966" s="276"/>
    </row>
    <row r="36967" spans="19:23">
      <c r="S36967" s="275"/>
      <c r="T36967" s="274"/>
      <c r="W36967" s="276"/>
    </row>
    <row r="36968" spans="19:23">
      <c r="S36968" s="275"/>
      <c r="T36968" s="274"/>
      <c r="W36968" s="276"/>
    </row>
    <row r="36969" spans="19:23">
      <c r="S36969" s="275"/>
      <c r="T36969" s="274"/>
      <c r="W36969" s="276"/>
    </row>
    <row r="36970" spans="19:23">
      <c r="S36970" s="275"/>
      <c r="T36970" s="274"/>
      <c r="W36970" s="276"/>
    </row>
    <row r="36971" spans="19:23">
      <c r="S36971" s="275"/>
      <c r="T36971" s="274"/>
      <c r="W36971" s="276"/>
    </row>
    <row r="36972" spans="19:23">
      <c r="S36972" s="275"/>
      <c r="T36972" s="274"/>
      <c r="W36972" s="276"/>
    </row>
    <row r="36973" spans="19:23">
      <c r="S36973" s="275"/>
      <c r="T36973" s="274"/>
      <c r="W36973" s="276"/>
    </row>
    <row r="36974" spans="19:23">
      <c r="S36974" s="275"/>
      <c r="T36974" s="274"/>
      <c r="W36974" s="276"/>
    </row>
    <row r="36975" spans="19:23">
      <c r="S36975" s="275"/>
      <c r="T36975" s="274"/>
      <c r="W36975" s="276"/>
    </row>
    <row r="36976" spans="19:23">
      <c r="S36976" s="275"/>
      <c r="T36976" s="274"/>
      <c r="W36976" s="276"/>
    </row>
    <row r="36977" spans="19:23">
      <c r="S36977" s="275"/>
      <c r="T36977" s="274"/>
      <c r="W36977" s="276"/>
    </row>
    <row r="36978" spans="19:23">
      <c r="S36978" s="275"/>
      <c r="T36978" s="274"/>
      <c r="W36978" s="276"/>
    </row>
    <row r="36979" spans="19:23">
      <c r="S36979" s="275"/>
      <c r="T36979" s="274"/>
      <c r="W36979" s="276"/>
    </row>
    <row r="36980" spans="19:23">
      <c r="S36980" s="275"/>
      <c r="T36980" s="274"/>
      <c r="W36980" s="276"/>
    </row>
    <row r="36981" spans="19:23">
      <c r="S36981" s="275"/>
      <c r="T36981" s="274"/>
      <c r="W36981" s="276"/>
    </row>
    <row r="36982" spans="19:23">
      <c r="S36982" s="275"/>
      <c r="T36982" s="274"/>
      <c r="W36982" s="276"/>
    </row>
    <row r="36983" spans="19:23">
      <c r="S36983" s="275"/>
      <c r="T36983" s="274"/>
      <c r="W36983" s="276"/>
    </row>
    <row r="36984" spans="19:23">
      <c r="S36984" s="275"/>
      <c r="T36984" s="274"/>
      <c r="W36984" s="276"/>
    </row>
    <row r="36985" spans="19:23">
      <c r="S36985" s="275"/>
      <c r="T36985" s="274"/>
      <c r="W36985" s="276"/>
    </row>
    <row r="36986" spans="19:23">
      <c r="S36986" s="275"/>
      <c r="T36986" s="274"/>
      <c r="W36986" s="276"/>
    </row>
    <row r="36987" spans="19:23">
      <c r="S36987" s="275"/>
      <c r="T36987" s="274"/>
      <c r="W36987" s="276"/>
    </row>
    <row r="36988" spans="19:23">
      <c r="S36988" s="275"/>
      <c r="T36988" s="274"/>
      <c r="W36988" s="276"/>
    </row>
    <row r="36989" spans="19:23">
      <c r="S36989" s="275"/>
      <c r="T36989" s="274"/>
      <c r="W36989" s="276"/>
    </row>
    <row r="36990" spans="19:23">
      <c r="S36990" s="275"/>
      <c r="T36990" s="274"/>
      <c r="W36990" s="276"/>
    </row>
    <row r="36991" spans="19:23">
      <c r="S36991" s="275"/>
      <c r="T36991" s="274"/>
      <c r="W36991" s="276"/>
    </row>
    <row r="36992" spans="19:23">
      <c r="S36992" s="275"/>
      <c r="T36992" s="274"/>
      <c r="W36992" s="276"/>
    </row>
    <row r="36993" spans="19:23">
      <c r="S36993" s="275"/>
      <c r="T36993" s="274"/>
      <c r="W36993" s="276"/>
    </row>
    <row r="36994" spans="19:23">
      <c r="S36994" s="275"/>
      <c r="T36994" s="274"/>
      <c r="W36994" s="276"/>
    </row>
    <row r="36995" spans="19:23">
      <c r="S36995" s="275"/>
      <c r="T36995" s="274"/>
      <c r="W36995" s="276"/>
    </row>
    <row r="36996" spans="19:23">
      <c r="S36996" s="275"/>
      <c r="T36996" s="274"/>
      <c r="W36996" s="276"/>
    </row>
    <row r="36997" spans="19:23">
      <c r="S36997" s="275"/>
      <c r="T36997" s="274"/>
      <c r="W36997" s="276"/>
    </row>
    <row r="36998" spans="19:23">
      <c r="S36998" s="275"/>
      <c r="T36998" s="274"/>
      <c r="W36998" s="276"/>
    </row>
    <row r="36999" spans="19:23">
      <c r="S36999" s="275"/>
      <c r="T36999" s="274"/>
      <c r="W36999" s="276"/>
    </row>
    <row r="37000" spans="19:23">
      <c r="S37000" s="275"/>
      <c r="T37000" s="274"/>
      <c r="W37000" s="276"/>
    </row>
    <row r="37001" spans="19:23">
      <c r="S37001" s="275"/>
      <c r="T37001" s="274"/>
      <c r="W37001" s="276"/>
    </row>
    <row r="37002" spans="19:23">
      <c r="S37002" s="275"/>
      <c r="T37002" s="274"/>
      <c r="W37002" s="276"/>
    </row>
    <row r="37003" spans="19:23">
      <c r="S37003" s="275"/>
      <c r="T37003" s="274"/>
      <c r="W37003" s="276"/>
    </row>
    <row r="37004" spans="19:23">
      <c r="S37004" s="275"/>
      <c r="T37004" s="274"/>
      <c r="W37004" s="276"/>
    </row>
    <row r="37005" spans="19:23">
      <c r="S37005" s="275"/>
      <c r="T37005" s="274"/>
      <c r="W37005" s="276"/>
    </row>
    <row r="37006" spans="19:23">
      <c r="S37006" s="275"/>
      <c r="T37006" s="274"/>
      <c r="W37006" s="276"/>
    </row>
    <row r="37007" spans="19:23">
      <c r="S37007" s="275"/>
      <c r="T37007" s="274"/>
      <c r="W37007" s="276"/>
    </row>
    <row r="37008" spans="19:23">
      <c r="S37008" s="275"/>
      <c r="T37008" s="274"/>
      <c r="W37008" s="276"/>
    </row>
    <row r="37009" spans="19:23">
      <c r="S37009" s="275"/>
      <c r="T37009" s="274"/>
      <c r="W37009" s="276"/>
    </row>
    <row r="37010" spans="19:23">
      <c r="S37010" s="275"/>
      <c r="T37010" s="274"/>
      <c r="W37010" s="276"/>
    </row>
    <row r="37011" spans="19:23">
      <c r="S37011" s="275"/>
      <c r="T37011" s="274"/>
      <c r="W37011" s="276"/>
    </row>
    <row r="37012" spans="19:23">
      <c r="S37012" s="275"/>
      <c r="T37012" s="274"/>
      <c r="W37012" s="276"/>
    </row>
    <row r="37013" spans="19:23">
      <c r="S37013" s="275"/>
      <c r="T37013" s="274"/>
      <c r="W37013" s="276"/>
    </row>
    <row r="37014" spans="19:23">
      <c r="S37014" s="275"/>
      <c r="T37014" s="274"/>
      <c r="W37014" s="276"/>
    </row>
    <row r="37015" spans="19:23">
      <c r="S37015" s="275"/>
      <c r="T37015" s="274"/>
      <c r="W37015" s="276"/>
    </row>
    <row r="37016" spans="19:23">
      <c r="S37016" s="275"/>
      <c r="T37016" s="274"/>
      <c r="W37016" s="276"/>
    </row>
    <row r="37017" spans="19:23">
      <c r="S37017" s="275"/>
      <c r="T37017" s="274"/>
      <c r="W37017" s="276"/>
    </row>
    <row r="37018" spans="19:23">
      <c r="S37018" s="275"/>
      <c r="T37018" s="274"/>
      <c r="W37018" s="276"/>
    </row>
    <row r="37019" spans="19:23">
      <c r="S37019" s="275"/>
      <c r="T37019" s="274"/>
      <c r="W37019" s="276"/>
    </row>
    <row r="37020" spans="19:23">
      <c r="S37020" s="275"/>
      <c r="T37020" s="274"/>
      <c r="W37020" s="276"/>
    </row>
    <row r="37021" spans="19:23">
      <c r="S37021" s="275"/>
      <c r="T37021" s="274"/>
      <c r="W37021" s="276"/>
    </row>
    <row r="37022" spans="19:23">
      <c r="S37022" s="275"/>
      <c r="T37022" s="274"/>
      <c r="W37022" s="276"/>
    </row>
    <row r="37023" spans="19:23">
      <c r="S37023" s="275"/>
      <c r="T37023" s="274"/>
      <c r="W37023" s="276"/>
    </row>
    <row r="37024" spans="19:23">
      <c r="S37024" s="275"/>
      <c r="T37024" s="274"/>
      <c r="W37024" s="276"/>
    </row>
    <row r="37025" spans="19:23">
      <c r="S37025" s="275"/>
      <c r="T37025" s="274"/>
      <c r="W37025" s="276"/>
    </row>
    <row r="37026" spans="19:23">
      <c r="S37026" s="275"/>
      <c r="T37026" s="274"/>
      <c r="W37026" s="276"/>
    </row>
    <row r="37027" spans="19:23">
      <c r="S37027" s="275"/>
      <c r="T37027" s="274"/>
      <c r="W37027" s="276"/>
    </row>
    <row r="37028" spans="19:23">
      <c r="S37028" s="275"/>
      <c r="T37028" s="274"/>
      <c r="W37028" s="276"/>
    </row>
    <row r="37029" spans="19:23">
      <c r="S37029" s="275"/>
      <c r="T37029" s="274"/>
      <c r="W37029" s="276"/>
    </row>
    <row r="37030" spans="19:23">
      <c r="S37030" s="275"/>
      <c r="T37030" s="274"/>
      <c r="W37030" s="276"/>
    </row>
    <row r="37031" spans="19:23">
      <c r="S37031" s="275"/>
      <c r="T37031" s="274"/>
      <c r="W37031" s="276"/>
    </row>
    <row r="37032" spans="19:23">
      <c r="S37032" s="275"/>
      <c r="T37032" s="274"/>
      <c r="W37032" s="276"/>
    </row>
    <row r="37033" spans="19:23">
      <c r="S37033" s="275"/>
      <c r="T37033" s="274"/>
      <c r="W37033" s="276"/>
    </row>
    <row r="37034" spans="19:23">
      <c r="S37034" s="275"/>
      <c r="T37034" s="274"/>
      <c r="W37034" s="276"/>
    </row>
    <row r="37035" spans="19:23">
      <c r="S37035" s="275"/>
      <c r="T37035" s="274"/>
      <c r="W37035" s="276"/>
    </row>
    <row r="37036" spans="19:23">
      <c r="S37036" s="275"/>
      <c r="T37036" s="274"/>
      <c r="W37036" s="276"/>
    </row>
    <row r="37037" spans="19:23">
      <c r="S37037" s="275"/>
      <c r="T37037" s="274"/>
      <c r="W37037" s="276"/>
    </row>
    <row r="37038" spans="19:23">
      <c r="S37038" s="275"/>
      <c r="T37038" s="274"/>
      <c r="W37038" s="276"/>
    </row>
    <row r="37039" spans="19:23">
      <c r="S37039" s="275"/>
      <c r="T37039" s="274"/>
      <c r="W37039" s="276"/>
    </row>
    <row r="37040" spans="19:23">
      <c r="S37040" s="275"/>
      <c r="T37040" s="274"/>
      <c r="W37040" s="276"/>
    </row>
    <row r="37041" spans="19:23">
      <c r="S37041" s="275"/>
      <c r="T37041" s="274"/>
      <c r="W37041" s="276"/>
    </row>
    <row r="37042" spans="19:23">
      <c r="S37042" s="275"/>
      <c r="T37042" s="274"/>
      <c r="W37042" s="276"/>
    </row>
    <row r="37043" spans="19:23">
      <c r="S37043" s="275"/>
      <c r="T37043" s="274"/>
      <c r="W37043" s="276"/>
    </row>
    <row r="37044" spans="19:23">
      <c r="S37044" s="275"/>
      <c r="T37044" s="274"/>
      <c r="W37044" s="276"/>
    </row>
    <row r="37045" spans="19:23">
      <c r="S37045" s="275"/>
      <c r="T37045" s="274"/>
      <c r="W37045" s="276"/>
    </row>
    <row r="37046" spans="19:23">
      <c r="S37046" s="275"/>
      <c r="T37046" s="274"/>
      <c r="W37046" s="276"/>
    </row>
    <row r="37047" spans="19:23">
      <c r="S37047" s="275"/>
      <c r="T37047" s="274"/>
      <c r="W37047" s="276"/>
    </row>
    <row r="37048" spans="19:23">
      <c r="S37048" s="275"/>
      <c r="T37048" s="274"/>
      <c r="W37048" s="276"/>
    </row>
    <row r="37049" spans="19:23">
      <c r="S37049" s="275"/>
      <c r="T37049" s="274"/>
      <c r="W37049" s="276"/>
    </row>
    <row r="37050" spans="19:23">
      <c r="S37050" s="275"/>
      <c r="T37050" s="274"/>
      <c r="W37050" s="276"/>
    </row>
    <row r="37051" spans="19:23">
      <c r="S37051" s="275"/>
      <c r="T37051" s="274"/>
      <c r="W37051" s="276"/>
    </row>
    <row r="37052" spans="19:23">
      <c r="S37052" s="275"/>
      <c r="T37052" s="274"/>
      <c r="W37052" s="276"/>
    </row>
    <row r="37053" spans="19:23">
      <c r="S37053" s="275"/>
      <c r="T37053" s="274"/>
      <c r="W37053" s="276"/>
    </row>
    <row r="37054" spans="19:23">
      <c r="S37054" s="275"/>
      <c r="T37054" s="274"/>
      <c r="W37054" s="276"/>
    </row>
    <row r="37055" spans="19:23">
      <c r="S37055" s="275"/>
      <c r="T37055" s="274"/>
      <c r="W37055" s="276"/>
    </row>
    <row r="37056" spans="19:23">
      <c r="S37056" s="275"/>
      <c r="T37056" s="274"/>
      <c r="W37056" s="276"/>
    </row>
    <row r="37057" spans="19:23">
      <c r="S37057" s="275"/>
      <c r="T37057" s="274"/>
      <c r="W37057" s="276"/>
    </row>
    <row r="37058" spans="19:23">
      <c r="S37058" s="275"/>
      <c r="T37058" s="274"/>
      <c r="W37058" s="276"/>
    </row>
    <row r="37059" spans="19:23">
      <c r="S37059" s="275"/>
      <c r="T37059" s="274"/>
      <c r="W37059" s="276"/>
    </row>
    <row r="37060" spans="19:23">
      <c r="S37060" s="275"/>
      <c r="T37060" s="274"/>
      <c r="W37060" s="276"/>
    </row>
    <row r="37061" spans="19:23">
      <c r="S37061" s="275"/>
      <c r="T37061" s="274"/>
      <c r="W37061" s="276"/>
    </row>
    <row r="37062" spans="19:23">
      <c r="S37062" s="275"/>
      <c r="T37062" s="274"/>
      <c r="W37062" s="276"/>
    </row>
    <row r="37063" spans="19:23">
      <c r="S37063" s="275"/>
      <c r="T37063" s="274"/>
      <c r="W37063" s="276"/>
    </row>
    <row r="37064" spans="19:23">
      <c r="S37064" s="275"/>
      <c r="T37064" s="274"/>
      <c r="W37064" s="276"/>
    </row>
    <row r="37065" spans="19:23">
      <c r="S37065" s="275"/>
      <c r="T37065" s="274"/>
      <c r="W37065" s="276"/>
    </row>
    <row r="37066" spans="19:23">
      <c r="S37066" s="275"/>
      <c r="T37066" s="274"/>
      <c r="W37066" s="276"/>
    </row>
    <row r="37067" spans="19:23">
      <c r="S37067" s="275"/>
      <c r="T37067" s="274"/>
      <c r="W37067" s="276"/>
    </row>
    <row r="37068" spans="19:23">
      <c r="S37068" s="275"/>
      <c r="T37068" s="274"/>
      <c r="W37068" s="276"/>
    </row>
    <row r="37069" spans="19:23">
      <c r="S37069" s="275"/>
      <c r="T37069" s="274"/>
      <c r="W37069" s="276"/>
    </row>
    <row r="37070" spans="19:23">
      <c r="S37070" s="275"/>
      <c r="T37070" s="274"/>
      <c r="W37070" s="276"/>
    </row>
    <row r="37071" spans="19:23">
      <c r="S37071" s="275"/>
      <c r="T37071" s="274"/>
      <c r="W37071" s="276"/>
    </row>
    <row r="37072" spans="19:23">
      <c r="S37072" s="275"/>
      <c r="T37072" s="274"/>
      <c r="W37072" s="276"/>
    </row>
    <row r="37073" spans="19:23">
      <c r="S37073" s="275"/>
      <c r="T37073" s="274"/>
      <c r="W37073" s="276"/>
    </row>
    <row r="37074" spans="19:23">
      <c r="S37074" s="275"/>
      <c r="T37074" s="274"/>
      <c r="W37074" s="276"/>
    </row>
    <row r="37075" spans="19:23">
      <c r="S37075" s="275"/>
      <c r="T37075" s="274"/>
      <c r="W37075" s="276"/>
    </row>
    <row r="37076" spans="19:23">
      <c r="S37076" s="275"/>
      <c r="T37076" s="274"/>
      <c r="W37076" s="276"/>
    </row>
    <row r="37077" spans="19:23">
      <c r="S37077" s="275"/>
      <c r="T37077" s="274"/>
      <c r="W37077" s="276"/>
    </row>
    <row r="37078" spans="19:23">
      <c r="S37078" s="275"/>
      <c r="T37078" s="274"/>
      <c r="W37078" s="276"/>
    </row>
    <row r="37079" spans="19:23">
      <c r="S37079" s="275"/>
      <c r="T37079" s="274"/>
      <c r="W37079" s="276"/>
    </row>
    <row r="37080" spans="19:23">
      <c r="S37080" s="275"/>
      <c r="T37080" s="274"/>
      <c r="W37080" s="276"/>
    </row>
    <row r="37081" spans="19:23">
      <c r="S37081" s="275"/>
      <c r="T37081" s="274"/>
      <c r="W37081" s="276"/>
    </row>
    <row r="37082" spans="19:23">
      <c r="S37082" s="275"/>
      <c r="T37082" s="274"/>
      <c r="W37082" s="276"/>
    </row>
    <row r="37083" spans="19:23">
      <c r="S37083" s="275"/>
      <c r="T37083" s="274"/>
      <c r="W37083" s="276"/>
    </row>
    <row r="37084" spans="19:23">
      <c r="S37084" s="275"/>
      <c r="T37084" s="274"/>
      <c r="W37084" s="276"/>
    </row>
    <row r="37085" spans="19:23">
      <c r="S37085" s="275"/>
      <c r="T37085" s="274"/>
      <c r="W37085" s="276"/>
    </row>
    <row r="37086" spans="19:23">
      <c r="S37086" s="275"/>
      <c r="T37086" s="274"/>
      <c r="W37086" s="276"/>
    </row>
    <row r="37087" spans="19:23">
      <c r="S37087" s="275"/>
      <c r="T37087" s="274"/>
      <c r="W37087" s="276"/>
    </row>
    <row r="37088" spans="19:23">
      <c r="S37088" s="275"/>
      <c r="T37088" s="274"/>
      <c r="W37088" s="276"/>
    </row>
    <row r="37089" spans="19:23">
      <c r="S37089" s="275"/>
      <c r="T37089" s="274"/>
      <c r="W37089" s="276"/>
    </row>
    <row r="37090" spans="19:23">
      <c r="S37090" s="275"/>
      <c r="T37090" s="274"/>
      <c r="W37090" s="276"/>
    </row>
    <row r="37091" spans="19:23">
      <c r="S37091" s="275"/>
      <c r="T37091" s="274"/>
      <c r="W37091" s="276"/>
    </row>
    <row r="37092" spans="19:23">
      <c r="S37092" s="275"/>
      <c r="T37092" s="274"/>
      <c r="W37092" s="276"/>
    </row>
    <row r="37093" spans="19:23">
      <c r="S37093" s="275"/>
      <c r="T37093" s="274"/>
      <c r="W37093" s="276"/>
    </row>
    <row r="37094" spans="19:23">
      <c r="S37094" s="275"/>
      <c r="T37094" s="274"/>
      <c r="W37094" s="276"/>
    </row>
    <row r="37095" spans="19:23">
      <c r="S37095" s="275"/>
      <c r="T37095" s="274"/>
      <c r="W37095" s="276"/>
    </row>
    <row r="37096" spans="19:23">
      <c r="S37096" s="275"/>
      <c r="T37096" s="274"/>
      <c r="W37096" s="276"/>
    </row>
    <row r="37097" spans="19:23">
      <c r="S37097" s="275"/>
      <c r="T37097" s="274"/>
      <c r="W37097" s="276"/>
    </row>
    <row r="37098" spans="19:23">
      <c r="S37098" s="275"/>
      <c r="T37098" s="274"/>
      <c r="W37098" s="276"/>
    </row>
    <row r="37099" spans="19:23">
      <c r="S37099" s="275"/>
      <c r="T37099" s="274"/>
      <c r="W37099" s="276"/>
    </row>
    <row r="37100" spans="19:23">
      <c r="S37100" s="275"/>
      <c r="T37100" s="274"/>
      <c r="W37100" s="276"/>
    </row>
    <row r="37101" spans="19:23">
      <c r="S37101" s="275"/>
      <c r="T37101" s="274"/>
      <c r="W37101" s="276"/>
    </row>
    <row r="37102" spans="19:23">
      <c r="S37102" s="275"/>
      <c r="T37102" s="274"/>
      <c r="W37102" s="276"/>
    </row>
    <row r="37103" spans="19:23">
      <c r="S37103" s="275"/>
      <c r="T37103" s="274"/>
      <c r="W37103" s="276"/>
    </row>
    <row r="37104" spans="19:23">
      <c r="S37104" s="275"/>
      <c r="T37104" s="274"/>
      <c r="W37104" s="276"/>
    </row>
    <row r="37105" spans="19:23">
      <c r="S37105" s="275"/>
      <c r="T37105" s="274"/>
      <c r="W37105" s="276"/>
    </row>
    <row r="37106" spans="19:23">
      <c r="S37106" s="275"/>
      <c r="T37106" s="274"/>
      <c r="W37106" s="276"/>
    </row>
    <row r="37107" spans="19:23">
      <c r="S37107" s="275"/>
      <c r="T37107" s="274"/>
      <c r="W37107" s="276"/>
    </row>
    <row r="37108" spans="19:23">
      <c r="S37108" s="275"/>
      <c r="T37108" s="274"/>
      <c r="W37108" s="276"/>
    </row>
    <row r="37109" spans="19:23">
      <c r="S37109" s="275"/>
      <c r="T37109" s="274"/>
      <c r="W37109" s="276"/>
    </row>
    <row r="37110" spans="19:23">
      <c r="S37110" s="275"/>
      <c r="T37110" s="274"/>
      <c r="W37110" s="276"/>
    </row>
    <row r="37111" spans="19:23">
      <c r="S37111" s="275"/>
      <c r="T37111" s="274"/>
      <c r="W37111" s="276"/>
    </row>
    <row r="37112" spans="19:23">
      <c r="S37112" s="275"/>
      <c r="T37112" s="274"/>
      <c r="W37112" s="276"/>
    </row>
    <row r="37113" spans="19:23">
      <c r="S37113" s="275"/>
      <c r="T37113" s="274"/>
      <c r="W37113" s="276"/>
    </row>
    <row r="37114" spans="19:23">
      <c r="S37114" s="275"/>
      <c r="T37114" s="274"/>
      <c r="W37114" s="276"/>
    </row>
    <row r="37115" spans="19:23">
      <c r="S37115" s="275"/>
      <c r="T37115" s="274"/>
      <c r="W37115" s="276"/>
    </row>
    <row r="37116" spans="19:23">
      <c r="S37116" s="275"/>
      <c r="T37116" s="274"/>
      <c r="W37116" s="276"/>
    </row>
    <row r="37117" spans="19:23">
      <c r="S37117" s="275"/>
      <c r="T37117" s="274"/>
      <c r="W37117" s="276"/>
    </row>
    <row r="37118" spans="19:23">
      <c r="S37118" s="275"/>
      <c r="T37118" s="274"/>
      <c r="W37118" s="276"/>
    </row>
    <row r="37119" spans="19:23">
      <c r="S37119" s="275"/>
      <c r="T37119" s="274"/>
      <c r="W37119" s="276"/>
    </row>
    <row r="37120" spans="19:23">
      <c r="S37120" s="275"/>
      <c r="T37120" s="274"/>
      <c r="W37120" s="276"/>
    </row>
    <row r="37121" spans="19:23">
      <c r="S37121" s="275"/>
      <c r="T37121" s="274"/>
      <c r="W37121" s="276"/>
    </row>
    <row r="37122" spans="19:23">
      <c r="S37122" s="275"/>
      <c r="T37122" s="274"/>
      <c r="W37122" s="276"/>
    </row>
    <row r="37123" spans="19:23">
      <c r="S37123" s="275"/>
      <c r="T37123" s="274"/>
      <c r="W37123" s="276"/>
    </row>
    <row r="37124" spans="19:23">
      <c r="S37124" s="275"/>
      <c r="T37124" s="274"/>
      <c r="W37124" s="276"/>
    </row>
    <row r="37125" spans="19:23">
      <c r="S37125" s="275"/>
      <c r="T37125" s="274"/>
      <c r="W37125" s="276"/>
    </row>
    <row r="37126" spans="19:23">
      <c r="S37126" s="275"/>
      <c r="T37126" s="274"/>
      <c r="W37126" s="276"/>
    </row>
    <row r="37127" spans="19:23">
      <c r="S37127" s="275"/>
      <c r="T37127" s="274"/>
      <c r="W37127" s="276"/>
    </row>
    <row r="37128" spans="19:23">
      <c r="S37128" s="275"/>
      <c r="T37128" s="274"/>
      <c r="W37128" s="276"/>
    </row>
    <row r="37129" spans="19:23">
      <c r="S37129" s="275"/>
      <c r="T37129" s="274"/>
      <c r="W37129" s="276"/>
    </row>
    <row r="37130" spans="19:23">
      <c r="S37130" s="275"/>
      <c r="T37130" s="274"/>
      <c r="W37130" s="276"/>
    </row>
    <row r="37131" spans="19:23">
      <c r="S37131" s="275"/>
      <c r="T37131" s="274"/>
      <c r="W37131" s="276"/>
    </row>
    <row r="37132" spans="19:23">
      <c r="S37132" s="275"/>
      <c r="T37132" s="274"/>
      <c r="W37132" s="276"/>
    </row>
    <row r="37133" spans="19:23">
      <c r="S37133" s="275"/>
      <c r="T37133" s="274"/>
      <c r="W37133" s="276"/>
    </row>
    <row r="37134" spans="19:23">
      <c r="S37134" s="275"/>
      <c r="T37134" s="274"/>
      <c r="W37134" s="276"/>
    </row>
    <row r="37135" spans="19:23">
      <c r="S37135" s="275"/>
      <c r="T37135" s="274"/>
      <c r="W37135" s="276"/>
    </row>
    <row r="37136" spans="19:23">
      <c r="S37136" s="275"/>
      <c r="T37136" s="274"/>
      <c r="W37136" s="276"/>
    </row>
    <row r="37137" spans="19:23">
      <c r="S37137" s="275"/>
      <c r="T37137" s="274"/>
      <c r="W37137" s="276"/>
    </row>
    <row r="37138" spans="19:23">
      <c r="S37138" s="275"/>
      <c r="T37138" s="274"/>
      <c r="W37138" s="276"/>
    </row>
    <row r="37139" spans="19:23">
      <c r="S37139" s="275"/>
      <c r="T37139" s="274"/>
      <c r="W37139" s="276"/>
    </row>
    <row r="37140" spans="19:23">
      <c r="S37140" s="275"/>
      <c r="T37140" s="274"/>
      <c r="W37140" s="276"/>
    </row>
    <row r="37141" spans="19:23">
      <c r="S37141" s="275"/>
      <c r="T37141" s="274"/>
      <c r="W37141" s="276"/>
    </row>
    <row r="37142" spans="19:23">
      <c r="S37142" s="275"/>
      <c r="T37142" s="274"/>
      <c r="W37142" s="276"/>
    </row>
    <row r="37143" spans="19:23">
      <c r="S37143" s="275"/>
      <c r="T37143" s="274"/>
      <c r="W37143" s="276"/>
    </row>
    <row r="37144" spans="19:23">
      <c r="S37144" s="275"/>
      <c r="T37144" s="274"/>
      <c r="W37144" s="276"/>
    </row>
    <row r="37145" spans="19:23">
      <c r="S37145" s="275"/>
      <c r="T37145" s="274"/>
      <c r="W37145" s="276"/>
    </row>
    <row r="37146" spans="19:23">
      <c r="S37146" s="275"/>
      <c r="T37146" s="274"/>
      <c r="W37146" s="276"/>
    </row>
    <row r="37147" spans="19:23">
      <c r="S37147" s="275"/>
      <c r="T37147" s="274"/>
      <c r="W37147" s="276"/>
    </row>
    <row r="37148" spans="19:23">
      <c r="S37148" s="275"/>
      <c r="T37148" s="274"/>
      <c r="W37148" s="276"/>
    </row>
    <row r="37149" spans="19:23">
      <c r="S37149" s="275"/>
      <c r="T37149" s="274"/>
      <c r="W37149" s="276"/>
    </row>
    <row r="37150" spans="19:23">
      <c r="S37150" s="275"/>
      <c r="T37150" s="274"/>
      <c r="W37150" s="276"/>
    </row>
    <row r="37151" spans="19:23">
      <c r="S37151" s="275"/>
      <c r="T37151" s="274"/>
      <c r="W37151" s="276"/>
    </row>
    <row r="37152" spans="19:23">
      <c r="S37152" s="275"/>
      <c r="T37152" s="274"/>
      <c r="W37152" s="276"/>
    </row>
    <row r="37153" spans="19:23">
      <c r="S37153" s="275"/>
      <c r="T37153" s="274"/>
      <c r="W37153" s="276"/>
    </row>
    <row r="37154" spans="19:23">
      <c r="S37154" s="275"/>
      <c r="T37154" s="274"/>
      <c r="W37154" s="276"/>
    </row>
    <row r="37155" spans="19:23">
      <c r="S37155" s="275"/>
      <c r="T37155" s="274"/>
      <c r="W37155" s="276"/>
    </row>
    <row r="37156" spans="19:23">
      <c r="S37156" s="275"/>
      <c r="T37156" s="274"/>
      <c r="W37156" s="276"/>
    </row>
    <row r="37157" spans="19:23">
      <c r="S37157" s="275"/>
      <c r="T37157" s="274"/>
      <c r="W37157" s="276"/>
    </row>
    <row r="37158" spans="19:23">
      <c r="S37158" s="275"/>
      <c r="T37158" s="274"/>
      <c r="W37158" s="276"/>
    </row>
    <row r="37159" spans="19:23">
      <c r="S37159" s="275"/>
      <c r="T37159" s="274"/>
      <c r="W37159" s="276"/>
    </row>
    <row r="37160" spans="19:23">
      <c r="S37160" s="275"/>
      <c r="T37160" s="274"/>
      <c r="W37160" s="276"/>
    </row>
    <row r="37161" spans="19:23">
      <c r="S37161" s="275"/>
      <c r="T37161" s="274"/>
      <c r="W37161" s="276"/>
    </row>
    <row r="37162" spans="19:23">
      <c r="S37162" s="275"/>
      <c r="T37162" s="274"/>
      <c r="W37162" s="276"/>
    </row>
    <row r="37163" spans="19:23">
      <c r="S37163" s="275"/>
      <c r="T37163" s="274"/>
      <c r="W37163" s="276"/>
    </row>
    <row r="37164" spans="19:23">
      <c r="S37164" s="275"/>
      <c r="T37164" s="274"/>
      <c r="W37164" s="276"/>
    </row>
    <row r="37165" spans="19:23">
      <c r="S37165" s="275"/>
      <c r="T37165" s="274"/>
      <c r="W37165" s="276"/>
    </row>
    <row r="37166" spans="19:23">
      <c r="S37166" s="275"/>
      <c r="T37166" s="274"/>
      <c r="W37166" s="276"/>
    </row>
    <row r="37167" spans="19:23">
      <c r="S37167" s="275"/>
      <c r="T37167" s="274"/>
      <c r="W37167" s="276"/>
    </row>
    <row r="37168" spans="19:23">
      <c r="S37168" s="275"/>
      <c r="T37168" s="274"/>
      <c r="W37168" s="276"/>
    </row>
    <row r="37169" spans="19:23">
      <c r="S37169" s="275"/>
      <c r="T37169" s="274"/>
      <c r="W37169" s="276"/>
    </row>
    <row r="37170" spans="19:23">
      <c r="S37170" s="275"/>
      <c r="T37170" s="274"/>
      <c r="W37170" s="276"/>
    </row>
    <row r="37171" spans="19:23">
      <c r="S37171" s="275"/>
      <c r="T37171" s="274"/>
      <c r="W37171" s="276"/>
    </row>
    <row r="37172" spans="19:23">
      <c r="S37172" s="275"/>
      <c r="T37172" s="274"/>
      <c r="W37172" s="276"/>
    </row>
    <row r="37173" spans="19:23">
      <c r="S37173" s="275"/>
      <c r="T37173" s="274"/>
      <c r="W37173" s="276"/>
    </row>
    <row r="37174" spans="19:23">
      <c r="S37174" s="275"/>
      <c r="T37174" s="274"/>
      <c r="W37174" s="276"/>
    </row>
    <row r="37175" spans="19:23">
      <c r="S37175" s="275"/>
      <c r="T37175" s="274"/>
      <c r="W37175" s="276"/>
    </row>
    <row r="37176" spans="19:23">
      <c r="S37176" s="275"/>
      <c r="T37176" s="274"/>
      <c r="W37176" s="276"/>
    </row>
    <row r="37177" spans="19:23">
      <c r="S37177" s="275"/>
      <c r="T37177" s="274"/>
      <c r="W37177" s="276"/>
    </row>
    <row r="37178" spans="19:23">
      <c r="S37178" s="275"/>
      <c r="T37178" s="274"/>
      <c r="W37178" s="276"/>
    </row>
    <row r="37179" spans="19:23">
      <c r="S37179" s="275"/>
      <c r="T37179" s="274"/>
      <c r="W37179" s="276"/>
    </row>
    <row r="37180" spans="19:23">
      <c r="S37180" s="275"/>
      <c r="T37180" s="274"/>
      <c r="W37180" s="276"/>
    </row>
    <row r="37181" spans="19:23">
      <c r="S37181" s="275"/>
      <c r="T37181" s="274"/>
      <c r="W37181" s="276"/>
    </row>
    <row r="37182" spans="19:23">
      <c r="S37182" s="275"/>
      <c r="T37182" s="274"/>
      <c r="W37182" s="276"/>
    </row>
    <row r="37183" spans="19:23">
      <c r="S37183" s="275"/>
      <c r="T37183" s="274"/>
      <c r="W37183" s="276"/>
    </row>
    <row r="37184" spans="19:23">
      <c r="S37184" s="275"/>
      <c r="T37184" s="274"/>
      <c r="W37184" s="276"/>
    </row>
    <row r="37185" spans="19:23">
      <c r="S37185" s="275"/>
      <c r="T37185" s="274"/>
      <c r="W37185" s="276"/>
    </row>
    <row r="37186" spans="19:23">
      <c r="S37186" s="275"/>
      <c r="T37186" s="274"/>
      <c r="W37186" s="276"/>
    </row>
    <row r="37187" spans="19:23">
      <c r="S37187" s="275"/>
      <c r="T37187" s="274"/>
      <c r="W37187" s="276"/>
    </row>
    <row r="37188" spans="19:23">
      <c r="S37188" s="275"/>
      <c r="T37188" s="274"/>
      <c r="W37188" s="276"/>
    </row>
    <row r="37189" spans="19:23">
      <c r="S37189" s="275"/>
      <c r="T37189" s="274"/>
      <c r="W37189" s="276"/>
    </row>
    <row r="37190" spans="19:23">
      <c r="S37190" s="275"/>
      <c r="T37190" s="274"/>
      <c r="W37190" s="276"/>
    </row>
    <row r="37191" spans="19:23">
      <c r="S37191" s="275"/>
      <c r="T37191" s="274"/>
      <c r="W37191" s="276"/>
    </row>
    <row r="37192" spans="19:23">
      <c r="S37192" s="275"/>
      <c r="T37192" s="274"/>
      <c r="W37192" s="276"/>
    </row>
    <row r="37193" spans="19:23">
      <c r="S37193" s="275"/>
      <c r="T37193" s="274"/>
      <c r="W37193" s="276"/>
    </row>
    <row r="37194" spans="19:23">
      <c r="S37194" s="275"/>
      <c r="T37194" s="274"/>
      <c r="W37194" s="276"/>
    </row>
    <row r="37195" spans="19:23">
      <c r="S37195" s="275"/>
      <c r="T37195" s="274"/>
      <c r="W37195" s="276"/>
    </row>
    <row r="37196" spans="19:23">
      <c r="S37196" s="275"/>
      <c r="T37196" s="274"/>
      <c r="W37196" s="276"/>
    </row>
    <row r="37197" spans="19:23">
      <c r="S37197" s="275"/>
      <c r="T37197" s="274"/>
      <c r="W37197" s="276"/>
    </row>
    <row r="37198" spans="19:23">
      <c r="S37198" s="275"/>
      <c r="T37198" s="274"/>
      <c r="W37198" s="276"/>
    </row>
    <row r="37199" spans="19:23">
      <c r="S37199" s="275"/>
      <c r="T37199" s="274"/>
      <c r="W37199" s="276"/>
    </row>
    <row r="37200" spans="19:23">
      <c r="S37200" s="275"/>
      <c r="T37200" s="274"/>
      <c r="W37200" s="276"/>
    </row>
    <row r="37201" spans="19:23">
      <c r="S37201" s="275"/>
      <c r="T37201" s="274"/>
      <c r="W37201" s="276"/>
    </row>
    <row r="37202" spans="19:23">
      <c r="S37202" s="275"/>
      <c r="T37202" s="274"/>
      <c r="W37202" s="276"/>
    </row>
    <row r="37203" spans="19:23">
      <c r="S37203" s="275"/>
      <c r="T37203" s="274"/>
      <c r="W37203" s="276"/>
    </row>
    <row r="37204" spans="19:23">
      <c r="S37204" s="275"/>
      <c r="T37204" s="274"/>
      <c r="W37204" s="276"/>
    </row>
    <row r="37205" spans="19:23">
      <c r="S37205" s="275"/>
      <c r="T37205" s="274"/>
      <c r="W37205" s="276"/>
    </row>
    <row r="37206" spans="19:23">
      <c r="S37206" s="275"/>
      <c r="T37206" s="274"/>
      <c r="W37206" s="276"/>
    </row>
    <row r="37207" spans="19:23">
      <c r="S37207" s="275"/>
      <c r="T37207" s="274"/>
      <c r="W37207" s="276"/>
    </row>
    <row r="37208" spans="19:23">
      <c r="S37208" s="275"/>
      <c r="T37208" s="274"/>
      <c r="W37208" s="276"/>
    </row>
    <row r="37209" spans="19:23">
      <c r="S37209" s="275"/>
      <c r="T37209" s="274"/>
      <c r="W37209" s="276"/>
    </row>
    <row r="37210" spans="19:23">
      <c r="S37210" s="275"/>
      <c r="T37210" s="274"/>
      <c r="W37210" s="276"/>
    </row>
    <row r="37211" spans="19:23">
      <c r="S37211" s="275"/>
      <c r="T37211" s="274"/>
      <c r="W37211" s="276"/>
    </row>
    <row r="37212" spans="19:23">
      <c r="S37212" s="275"/>
      <c r="T37212" s="274"/>
      <c r="W37212" s="276"/>
    </row>
    <row r="37213" spans="19:23">
      <c r="S37213" s="275"/>
      <c r="T37213" s="274"/>
      <c r="W37213" s="276"/>
    </row>
    <row r="37214" spans="19:23">
      <c r="S37214" s="275"/>
      <c r="T37214" s="274"/>
      <c r="W37214" s="276"/>
    </row>
    <row r="37215" spans="19:23">
      <c r="S37215" s="275"/>
      <c r="T37215" s="274"/>
      <c r="W37215" s="276"/>
    </row>
    <row r="37216" spans="19:23">
      <c r="S37216" s="275"/>
      <c r="T37216" s="274"/>
      <c r="W37216" s="276"/>
    </row>
    <row r="37217" spans="19:23">
      <c r="S37217" s="275"/>
      <c r="T37217" s="274"/>
      <c r="W37217" s="276"/>
    </row>
    <row r="37218" spans="19:23">
      <c r="S37218" s="275"/>
      <c r="T37218" s="274"/>
      <c r="W37218" s="276"/>
    </row>
    <row r="37219" spans="19:23">
      <c r="S37219" s="275"/>
      <c r="T37219" s="274"/>
      <c r="W37219" s="276"/>
    </row>
    <row r="37220" spans="19:23">
      <c r="S37220" s="275"/>
      <c r="T37220" s="274"/>
      <c r="W37220" s="276"/>
    </row>
    <row r="37221" spans="19:23">
      <c r="S37221" s="275"/>
      <c r="T37221" s="274"/>
      <c r="W37221" s="276"/>
    </row>
    <row r="37222" spans="19:23">
      <c r="S37222" s="275"/>
      <c r="T37222" s="274"/>
      <c r="W37222" s="276"/>
    </row>
    <row r="37223" spans="19:23">
      <c r="S37223" s="275"/>
      <c r="T37223" s="274"/>
      <c r="W37223" s="276"/>
    </row>
    <row r="37224" spans="19:23">
      <c r="S37224" s="275"/>
      <c r="T37224" s="274"/>
      <c r="W37224" s="276"/>
    </row>
    <row r="37225" spans="19:23">
      <c r="S37225" s="275"/>
      <c r="T37225" s="274"/>
      <c r="W37225" s="276"/>
    </row>
    <row r="37226" spans="19:23">
      <c r="S37226" s="275"/>
      <c r="T37226" s="274"/>
      <c r="W37226" s="276"/>
    </row>
    <row r="37227" spans="19:23">
      <c r="S37227" s="275"/>
      <c r="T37227" s="274"/>
      <c r="W37227" s="276"/>
    </row>
    <row r="37228" spans="19:23">
      <c r="S37228" s="275"/>
      <c r="T37228" s="274"/>
      <c r="W37228" s="276"/>
    </row>
    <row r="37229" spans="19:23">
      <c r="S37229" s="275"/>
      <c r="T37229" s="274"/>
      <c r="W37229" s="276"/>
    </row>
    <row r="37230" spans="19:23">
      <c r="S37230" s="275"/>
      <c r="T37230" s="274"/>
      <c r="W37230" s="276"/>
    </row>
    <row r="37231" spans="19:23">
      <c r="S37231" s="275"/>
      <c r="T37231" s="274"/>
      <c r="W37231" s="276"/>
    </row>
    <row r="37232" spans="19:23">
      <c r="S37232" s="275"/>
      <c r="T37232" s="274"/>
      <c r="W37232" s="276"/>
    </row>
    <row r="37233" spans="19:23">
      <c r="S37233" s="275"/>
      <c r="T37233" s="274"/>
      <c r="W37233" s="276"/>
    </row>
    <row r="37234" spans="19:23">
      <c r="S37234" s="275"/>
      <c r="T37234" s="274"/>
      <c r="W37234" s="276"/>
    </row>
    <row r="37235" spans="19:23">
      <c r="S37235" s="275"/>
      <c r="T37235" s="274"/>
      <c r="W37235" s="276"/>
    </row>
    <row r="37236" spans="19:23">
      <c r="S37236" s="275"/>
      <c r="T37236" s="274"/>
      <c r="W37236" s="276"/>
    </row>
    <row r="37237" spans="19:23">
      <c r="S37237" s="275"/>
      <c r="T37237" s="274"/>
      <c r="W37237" s="276"/>
    </row>
    <row r="37238" spans="19:23">
      <c r="S37238" s="275"/>
      <c r="T37238" s="274"/>
      <c r="W37238" s="276"/>
    </row>
    <row r="37239" spans="19:23">
      <c r="S37239" s="275"/>
      <c r="T37239" s="274"/>
      <c r="W37239" s="276"/>
    </row>
    <row r="37240" spans="19:23">
      <c r="S37240" s="275"/>
      <c r="T37240" s="274"/>
      <c r="W37240" s="276"/>
    </row>
    <row r="37241" spans="19:23">
      <c r="S37241" s="275"/>
      <c r="T37241" s="274"/>
      <c r="W37241" s="276"/>
    </row>
    <row r="37242" spans="19:23">
      <c r="S37242" s="275"/>
      <c r="T37242" s="274"/>
      <c r="W37242" s="276"/>
    </row>
    <row r="37243" spans="19:23">
      <c r="S37243" s="275"/>
      <c r="T37243" s="274"/>
      <c r="W37243" s="276"/>
    </row>
    <row r="37244" spans="19:23">
      <c r="S37244" s="275"/>
      <c r="T37244" s="274"/>
      <c r="W37244" s="276"/>
    </row>
    <row r="37245" spans="19:23">
      <c r="S37245" s="275"/>
      <c r="T37245" s="274"/>
      <c r="W37245" s="276"/>
    </row>
    <row r="37246" spans="19:23">
      <c r="S37246" s="275"/>
      <c r="T37246" s="274"/>
      <c r="W37246" s="276"/>
    </row>
    <row r="37247" spans="19:23">
      <c r="S37247" s="275"/>
      <c r="T37247" s="274"/>
      <c r="W37247" s="276"/>
    </row>
    <row r="37248" spans="19:23">
      <c r="S37248" s="275"/>
      <c r="T37248" s="274"/>
      <c r="W37248" s="276"/>
    </row>
    <row r="37249" spans="19:23">
      <c r="S37249" s="275"/>
      <c r="T37249" s="274"/>
      <c r="W37249" s="276"/>
    </row>
    <row r="37250" spans="19:23">
      <c r="S37250" s="275"/>
      <c r="T37250" s="274"/>
      <c r="W37250" s="276"/>
    </row>
    <row r="37251" spans="19:23">
      <c r="S37251" s="275"/>
      <c r="T37251" s="274"/>
      <c r="W37251" s="276"/>
    </row>
    <row r="37252" spans="19:23">
      <c r="S37252" s="275"/>
      <c r="T37252" s="274"/>
      <c r="W37252" s="276"/>
    </row>
    <row r="37253" spans="19:23">
      <c r="S37253" s="275"/>
      <c r="T37253" s="274"/>
      <c r="W37253" s="276"/>
    </row>
    <row r="37254" spans="19:23">
      <c r="S37254" s="275"/>
      <c r="T37254" s="274"/>
      <c r="W37254" s="276"/>
    </row>
    <row r="37255" spans="19:23">
      <c r="S37255" s="275"/>
      <c r="T37255" s="274"/>
      <c r="W37255" s="276"/>
    </row>
    <row r="37256" spans="19:23">
      <c r="S37256" s="275"/>
      <c r="T37256" s="274"/>
      <c r="W37256" s="276"/>
    </row>
    <row r="37257" spans="19:23">
      <c r="S37257" s="275"/>
      <c r="T37257" s="274"/>
      <c r="W37257" s="276"/>
    </row>
    <row r="37258" spans="19:23">
      <c r="S37258" s="275"/>
      <c r="T37258" s="274"/>
      <c r="W37258" s="276"/>
    </row>
    <row r="37259" spans="19:23">
      <c r="S37259" s="275"/>
      <c r="T37259" s="274"/>
      <c r="W37259" s="276"/>
    </row>
    <row r="37260" spans="19:23">
      <c r="S37260" s="275"/>
      <c r="T37260" s="274"/>
      <c r="W37260" s="276"/>
    </row>
    <row r="37261" spans="19:23">
      <c r="S37261" s="275"/>
      <c r="T37261" s="274"/>
      <c r="W37261" s="276"/>
    </row>
    <row r="37262" spans="19:23">
      <c r="S37262" s="275"/>
      <c r="T37262" s="274"/>
      <c r="W37262" s="276"/>
    </row>
    <row r="37263" spans="19:23">
      <c r="S37263" s="275"/>
      <c r="T37263" s="274"/>
      <c r="W37263" s="276"/>
    </row>
    <row r="37264" spans="19:23">
      <c r="S37264" s="275"/>
      <c r="T37264" s="274"/>
      <c r="W37264" s="276"/>
    </row>
    <row r="37265" spans="19:23">
      <c r="S37265" s="275"/>
      <c r="T37265" s="274"/>
      <c r="W37265" s="276"/>
    </row>
    <row r="37266" spans="19:23">
      <c r="S37266" s="275"/>
      <c r="T37266" s="274"/>
      <c r="W37266" s="276"/>
    </row>
    <row r="37267" spans="19:23">
      <c r="S37267" s="275"/>
      <c r="T37267" s="274"/>
      <c r="W37267" s="276"/>
    </row>
    <row r="37268" spans="19:23">
      <c r="S37268" s="275"/>
      <c r="T37268" s="274"/>
      <c r="W37268" s="276"/>
    </row>
    <row r="37269" spans="19:23">
      <c r="S37269" s="275"/>
      <c r="T37269" s="274"/>
      <c r="W37269" s="276"/>
    </row>
    <row r="37270" spans="19:23">
      <c r="S37270" s="275"/>
      <c r="T37270" s="274"/>
      <c r="W37270" s="276"/>
    </row>
    <row r="37271" spans="19:23">
      <c r="S37271" s="275"/>
      <c r="T37271" s="274"/>
      <c r="W37271" s="276"/>
    </row>
    <row r="37272" spans="19:23">
      <c r="S37272" s="275"/>
      <c r="T37272" s="274"/>
      <c r="W37272" s="276"/>
    </row>
    <row r="37273" spans="19:23">
      <c r="S37273" s="275"/>
      <c r="T37273" s="274"/>
      <c r="W37273" s="276"/>
    </row>
    <row r="37274" spans="19:23">
      <c r="S37274" s="275"/>
      <c r="T37274" s="274"/>
      <c r="W37274" s="276"/>
    </row>
    <row r="37275" spans="19:23">
      <c r="S37275" s="275"/>
      <c r="T37275" s="274"/>
      <c r="W37275" s="276"/>
    </row>
    <row r="37276" spans="19:23">
      <c r="S37276" s="275"/>
      <c r="T37276" s="274"/>
      <c r="W37276" s="276"/>
    </row>
    <row r="37277" spans="19:23">
      <c r="S37277" s="275"/>
      <c r="T37277" s="274"/>
      <c r="W37277" s="276"/>
    </row>
    <row r="37278" spans="19:23">
      <c r="S37278" s="275"/>
      <c r="T37278" s="274"/>
      <c r="W37278" s="276"/>
    </row>
    <row r="37279" spans="19:23">
      <c r="S37279" s="275"/>
      <c r="T37279" s="274"/>
      <c r="W37279" s="276"/>
    </row>
    <row r="37280" spans="19:23">
      <c r="S37280" s="275"/>
      <c r="T37280" s="274"/>
      <c r="W37280" s="276"/>
    </row>
    <row r="37281" spans="19:23">
      <c r="S37281" s="275"/>
      <c r="T37281" s="274"/>
      <c r="W37281" s="276"/>
    </row>
    <row r="37282" spans="19:23">
      <c r="S37282" s="275"/>
      <c r="T37282" s="274"/>
      <c r="W37282" s="276"/>
    </row>
    <row r="37283" spans="19:23">
      <c r="S37283" s="275"/>
      <c r="T37283" s="274"/>
      <c r="W37283" s="276"/>
    </row>
    <row r="37284" spans="19:23">
      <c r="S37284" s="275"/>
      <c r="T37284" s="274"/>
      <c r="W37284" s="276"/>
    </row>
    <row r="37285" spans="19:23">
      <c r="S37285" s="275"/>
      <c r="T37285" s="274"/>
      <c r="W37285" s="276"/>
    </row>
    <row r="37286" spans="19:23">
      <c r="S37286" s="275"/>
      <c r="T37286" s="274"/>
      <c r="W37286" s="276"/>
    </row>
    <row r="37287" spans="19:23">
      <c r="S37287" s="275"/>
      <c r="T37287" s="274"/>
      <c r="W37287" s="276"/>
    </row>
    <row r="37288" spans="19:23">
      <c r="S37288" s="275"/>
      <c r="T37288" s="274"/>
      <c r="W37288" s="276"/>
    </row>
    <row r="37289" spans="19:23">
      <c r="S37289" s="275"/>
      <c r="T37289" s="274"/>
      <c r="W37289" s="276"/>
    </row>
    <row r="37290" spans="19:23">
      <c r="S37290" s="275"/>
      <c r="T37290" s="274"/>
      <c r="W37290" s="276"/>
    </row>
    <row r="37291" spans="19:23">
      <c r="S37291" s="275"/>
      <c r="T37291" s="274"/>
      <c r="W37291" s="276"/>
    </row>
    <row r="37292" spans="19:23">
      <c r="S37292" s="275"/>
      <c r="T37292" s="274"/>
      <c r="W37292" s="276"/>
    </row>
    <row r="37293" spans="19:23">
      <c r="S37293" s="275"/>
      <c r="T37293" s="274"/>
      <c r="W37293" s="276"/>
    </row>
    <row r="37294" spans="19:23">
      <c r="S37294" s="275"/>
      <c r="T37294" s="274"/>
      <c r="W37294" s="276"/>
    </row>
    <row r="37295" spans="19:23">
      <c r="S37295" s="275"/>
      <c r="T37295" s="274"/>
      <c r="W37295" s="276"/>
    </row>
    <row r="37296" spans="19:23">
      <c r="S37296" s="275"/>
      <c r="T37296" s="274"/>
      <c r="W37296" s="276"/>
    </row>
    <row r="37297" spans="19:23">
      <c r="S37297" s="275"/>
      <c r="T37297" s="274"/>
      <c r="W37297" s="276"/>
    </row>
    <row r="37298" spans="19:23">
      <c r="S37298" s="275"/>
      <c r="T37298" s="274"/>
      <c r="W37298" s="276"/>
    </row>
    <row r="37299" spans="19:23">
      <c r="S37299" s="275"/>
      <c r="T37299" s="274"/>
      <c r="W37299" s="276"/>
    </row>
    <row r="37300" spans="19:23">
      <c r="S37300" s="275"/>
      <c r="T37300" s="274"/>
      <c r="W37300" s="276"/>
    </row>
    <row r="37301" spans="19:23">
      <c r="S37301" s="275"/>
      <c r="T37301" s="274"/>
      <c r="W37301" s="276"/>
    </row>
    <row r="37302" spans="19:23">
      <c r="S37302" s="275"/>
      <c r="T37302" s="274"/>
      <c r="W37302" s="276"/>
    </row>
    <row r="37303" spans="19:23">
      <c r="S37303" s="275"/>
      <c r="T37303" s="274"/>
      <c r="W37303" s="276"/>
    </row>
    <row r="37304" spans="19:23">
      <c r="S37304" s="275"/>
      <c r="T37304" s="274"/>
      <c r="W37304" s="276"/>
    </row>
    <row r="37305" spans="19:23">
      <c r="S37305" s="275"/>
      <c r="T37305" s="274"/>
      <c r="W37305" s="276"/>
    </row>
    <row r="37306" spans="19:23">
      <c r="S37306" s="275"/>
      <c r="T37306" s="274"/>
      <c r="W37306" s="276"/>
    </row>
    <row r="37307" spans="19:23">
      <c r="S37307" s="275"/>
      <c r="T37307" s="274"/>
      <c r="W37307" s="276"/>
    </row>
    <row r="37308" spans="19:23">
      <c r="S37308" s="275"/>
      <c r="T37308" s="274"/>
      <c r="W37308" s="276"/>
    </row>
    <row r="37309" spans="19:23">
      <c r="S37309" s="275"/>
      <c r="T37309" s="274"/>
      <c r="W37309" s="276"/>
    </row>
    <row r="37310" spans="19:23">
      <c r="S37310" s="275"/>
      <c r="T37310" s="274"/>
      <c r="W37310" s="276"/>
    </row>
    <row r="37311" spans="19:23">
      <c r="S37311" s="275"/>
      <c r="T37311" s="274"/>
      <c r="W37311" s="276"/>
    </row>
    <row r="37312" spans="19:23">
      <c r="S37312" s="275"/>
      <c r="T37312" s="274"/>
      <c r="W37312" s="276"/>
    </row>
    <row r="37313" spans="19:23">
      <c r="S37313" s="275"/>
      <c r="T37313" s="274"/>
      <c r="W37313" s="276"/>
    </row>
    <row r="37314" spans="19:23">
      <c r="S37314" s="275"/>
      <c r="T37314" s="274"/>
      <c r="W37314" s="276"/>
    </row>
    <row r="37315" spans="19:23">
      <c r="S37315" s="275"/>
      <c r="T37315" s="274"/>
      <c r="W37315" s="276"/>
    </row>
    <row r="37316" spans="19:23">
      <c r="S37316" s="275"/>
      <c r="T37316" s="274"/>
      <c r="W37316" s="276"/>
    </row>
    <row r="37317" spans="19:23">
      <c r="S37317" s="275"/>
      <c r="T37317" s="274"/>
      <c r="W37317" s="276"/>
    </row>
    <row r="37318" spans="19:23">
      <c r="S37318" s="275"/>
      <c r="T37318" s="274"/>
      <c r="W37318" s="276"/>
    </row>
    <row r="37319" spans="19:23">
      <c r="S37319" s="275"/>
      <c r="T37319" s="274"/>
      <c r="W37319" s="276"/>
    </row>
    <row r="37320" spans="19:23">
      <c r="S37320" s="275"/>
      <c r="T37320" s="274"/>
      <c r="W37320" s="276"/>
    </row>
    <row r="37321" spans="19:23">
      <c r="S37321" s="275"/>
      <c r="T37321" s="274"/>
      <c r="W37321" s="276"/>
    </row>
    <row r="37322" spans="19:23">
      <c r="S37322" s="275"/>
      <c r="T37322" s="274"/>
      <c r="W37322" s="276"/>
    </row>
    <row r="37323" spans="19:23">
      <c r="S37323" s="275"/>
      <c r="T37323" s="274"/>
      <c r="W37323" s="276"/>
    </row>
    <row r="37324" spans="19:23">
      <c r="S37324" s="275"/>
      <c r="T37324" s="274"/>
      <c r="W37324" s="276"/>
    </row>
    <row r="37325" spans="19:23">
      <c r="S37325" s="275"/>
      <c r="T37325" s="274"/>
      <c r="W37325" s="276"/>
    </row>
    <row r="37326" spans="19:23">
      <c r="S37326" s="275"/>
      <c r="T37326" s="274"/>
      <c r="W37326" s="276"/>
    </row>
    <row r="37327" spans="19:23">
      <c r="S37327" s="275"/>
      <c r="T37327" s="274"/>
      <c r="W37327" s="276"/>
    </row>
    <row r="37328" spans="19:23">
      <c r="S37328" s="275"/>
      <c r="T37328" s="274"/>
      <c r="W37328" s="276"/>
    </row>
    <row r="37329" spans="19:23">
      <c r="S37329" s="275"/>
      <c r="T37329" s="274"/>
      <c r="W37329" s="276"/>
    </row>
    <row r="37330" spans="19:23">
      <c r="S37330" s="275"/>
      <c r="T37330" s="274"/>
      <c r="W37330" s="276"/>
    </row>
    <row r="37331" spans="19:23">
      <c r="S37331" s="275"/>
      <c r="T37331" s="274"/>
      <c r="W37331" s="276"/>
    </row>
    <row r="37332" spans="19:23">
      <c r="S37332" s="275"/>
      <c r="T37332" s="274"/>
      <c r="W37332" s="276"/>
    </row>
    <row r="37333" spans="19:23">
      <c r="S37333" s="275"/>
      <c r="T37333" s="274"/>
      <c r="W37333" s="276"/>
    </row>
    <row r="37334" spans="19:23">
      <c r="S37334" s="275"/>
      <c r="T37334" s="274"/>
      <c r="W37334" s="276"/>
    </row>
    <row r="37335" spans="19:23">
      <c r="S37335" s="275"/>
      <c r="T37335" s="274"/>
      <c r="W37335" s="276"/>
    </row>
    <row r="37336" spans="19:23">
      <c r="S37336" s="275"/>
      <c r="T37336" s="274"/>
      <c r="W37336" s="276"/>
    </row>
    <row r="37337" spans="19:23">
      <c r="S37337" s="275"/>
      <c r="T37337" s="274"/>
      <c r="W37337" s="276"/>
    </row>
    <row r="37338" spans="19:23">
      <c r="S37338" s="275"/>
      <c r="T37338" s="274"/>
      <c r="W37338" s="276"/>
    </row>
    <row r="37339" spans="19:23">
      <c r="S37339" s="275"/>
      <c r="T37339" s="274"/>
      <c r="W37339" s="276"/>
    </row>
    <row r="37340" spans="19:23">
      <c r="S37340" s="275"/>
      <c r="T37340" s="274"/>
      <c r="W37340" s="276"/>
    </row>
    <row r="37341" spans="19:23">
      <c r="S37341" s="275"/>
      <c r="T37341" s="274"/>
      <c r="W37341" s="276"/>
    </row>
    <row r="37342" spans="19:23">
      <c r="S37342" s="275"/>
      <c r="T37342" s="274"/>
      <c r="W37342" s="276"/>
    </row>
    <row r="37343" spans="19:23">
      <c r="S37343" s="275"/>
      <c r="T37343" s="274"/>
      <c r="W37343" s="276"/>
    </row>
    <row r="37344" spans="19:23">
      <c r="S37344" s="275"/>
      <c r="T37344" s="274"/>
      <c r="W37344" s="276"/>
    </row>
    <row r="37345" spans="19:23">
      <c r="S37345" s="275"/>
      <c r="T37345" s="274"/>
      <c r="W37345" s="276"/>
    </row>
    <row r="37346" spans="19:23">
      <c r="S37346" s="275"/>
      <c r="T37346" s="274"/>
      <c r="W37346" s="276"/>
    </row>
    <row r="37347" spans="19:23">
      <c r="S37347" s="275"/>
      <c r="T37347" s="274"/>
      <c r="W37347" s="276"/>
    </row>
    <row r="37348" spans="19:23">
      <c r="S37348" s="275"/>
      <c r="T37348" s="274"/>
      <c r="W37348" s="276"/>
    </row>
    <row r="37349" spans="19:23">
      <c r="S37349" s="275"/>
      <c r="T37349" s="274"/>
      <c r="W37349" s="276"/>
    </row>
    <row r="37350" spans="19:23">
      <c r="S37350" s="275"/>
      <c r="T37350" s="274"/>
      <c r="W37350" s="276"/>
    </row>
    <row r="37351" spans="19:23">
      <c r="S37351" s="275"/>
      <c r="T37351" s="274"/>
      <c r="W37351" s="276"/>
    </row>
    <row r="37352" spans="19:23">
      <c r="S37352" s="275"/>
      <c r="T37352" s="274"/>
      <c r="W37352" s="276"/>
    </row>
    <row r="37353" spans="19:23">
      <c r="S37353" s="275"/>
      <c r="T37353" s="274"/>
      <c r="W37353" s="276"/>
    </row>
    <row r="37354" spans="19:23">
      <c r="S37354" s="275"/>
      <c r="T37354" s="274"/>
      <c r="W37354" s="276"/>
    </row>
    <row r="37355" spans="19:23">
      <c r="S37355" s="275"/>
      <c r="T37355" s="274"/>
      <c r="W37355" s="276"/>
    </row>
    <row r="37356" spans="19:23">
      <c r="S37356" s="275"/>
      <c r="T37356" s="274"/>
      <c r="W37356" s="276"/>
    </row>
    <row r="37357" spans="19:23">
      <c r="S37357" s="275"/>
      <c r="T37357" s="274"/>
      <c r="W37357" s="276"/>
    </row>
    <row r="37358" spans="19:23">
      <c r="S37358" s="275"/>
      <c r="T37358" s="274"/>
      <c r="W37358" s="276"/>
    </row>
    <row r="37359" spans="19:23">
      <c r="S37359" s="275"/>
      <c r="T37359" s="274"/>
      <c r="W37359" s="276"/>
    </row>
    <row r="37360" spans="19:23">
      <c r="S37360" s="275"/>
      <c r="T37360" s="274"/>
      <c r="W37360" s="276"/>
    </row>
    <row r="37361" spans="19:23">
      <c r="S37361" s="275"/>
      <c r="T37361" s="274"/>
      <c r="W37361" s="276"/>
    </row>
    <row r="37362" spans="19:23">
      <c r="S37362" s="275"/>
      <c r="T37362" s="274"/>
      <c r="W37362" s="276"/>
    </row>
    <row r="37363" spans="19:23">
      <c r="S37363" s="275"/>
      <c r="T37363" s="274"/>
      <c r="W37363" s="276"/>
    </row>
    <row r="37364" spans="19:23">
      <c r="S37364" s="275"/>
      <c r="T37364" s="274"/>
      <c r="W37364" s="276"/>
    </row>
    <row r="37365" spans="19:23">
      <c r="S37365" s="275"/>
      <c r="T37365" s="274"/>
      <c r="W37365" s="276"/>
    </row>
    <row r="37366" spans="19:23">
      <c r="S37366" s="275"/>
      <c r="T37366" s="274"/>
      <c r="W37366" s="276"/>
    </row>
    <row r="37367" spans="19:23">
      <c r="S37367" s="275"/>
      <c r="T37367" s="274"/>
      <c r="W37367" s="276"/>
    </row>
    <row r="37368" spans="19:23">
      <c r="S37368" s="275"/>
      <c r="T37368" s="274"/>
      <c r="W37368" s="276"/>
    </row>
    <row r="37369" spans="19:23">
      <c r="S37369" s="275"/>
      <c r="T37369" s="274"/>
      <c r="W37369" s="276"/>
    </row>
    <row r="37370" spans="19:23">
      <c r="S37370" s="275"/>
      <c r="T37370" s="274"/>
      <c r="W37370" s="276"/>
    </row>
    <row r="37371" spans="19:23">
      <c r="S37371" s="275"/>
      <c r="T37371" s="274"/>
      <c r="W37371" s="276"/>
    </row>
    <row r="37372" spans="19:23">
      <c r="S37372" s="275"/>
      <c r="T37372" s="274"/>
      <c r="W37372" s="276"/>
    </row>
    <row r="37373" spans="19:23">
      <c r="S37373" s="275"/>
      <c r="T37373" s="274"/>
      <c r="W37373" s="276"/>
    </row>
    <row r="37374" spans="19:23">
      <c r="S37374" s="275"/>
      <c r="T37374" s="274"/>
      <c r="W37374" s="276"/>
    </row>
    <row r="37375" spans="19:23">
      <c r="S37375" s="275"/>
      <c r="T37375" s="274"/>
      <c r="W37375" s="276"/>
    </row>
    <row r="37376" spans="19:23">
      <c r="S37376" s="275"/>
      <c r="T37376" s="274"/>
      <c r="W37376" s="276"/>
    </row>
    <row r="37377" spans="19:23">
      <c r="S37377" s="275"/>
      <c r="T37377" s="274"/>
      <c r="W37377" s="276"/>
    </row>
    <row r="37378" spans="19:23">
      <c r="S37378" s="275"/>
      <c r="T37378" s="274"/>
      <c r="W37378" s="276"/>
    </row>
    <row r="37379" spans="19:23">
      <c r="S37379" s="275"/>
      <c r="T37379" s="274"/>
      <c r="W37379" s="276"/>
    </row>
    <row r="37380" spans="19:23">
      <c r="S37380" s="275"/>
      <c r="T37380" s="274"/>
      <c r="W37380" s="276"/>
    </row>
    <row r="37381" spans="19:23">
      <c r="S37381" s="275"/>
      <c r="T37381" s="274"/>
      <c r="W37381" s="276"/>
    </row>
    <row r="37382" spans="19:23">
      <c r="S37382" s="275"/>
      <c r="T37382" s="274"/>
      <c r="W37382" s="276"/>
    </row>
    <row r="37383" spans="19:23">
      <c r="S37383" s="275"/>
      <c r="T37383" s="274"/>
      <c r="W37383" s="276"/>
    </row>
    <row r="37384" spans="19:23">
      <c r="S37384" s="275"/>
      <c r="T37384" s="274"/>
      <c r="W37384" s="276"/>
    </row>
    <row r="37385" spans="19:23">
      <c r="S37385" s="275"/>
      <c r="T37385" s="274"/>
      <c r="W37385" s="276"/>
    </row>
    <row r="37386" spans="19:23">
      <c r="S37386" s="275"/>
      <c r="T37386" s="274"/>
      <c r="W37386" s="276"/>
    </row>
    <row r="37387" spans="19:23">
      <c r="S37387" s="275"/>
      <c r="T37387" s="274"/>
      <c r="W37387" s="276"/>
    </row>
    <row r="37388" spans="19:23">
      <c r="S37388" s="275"/>
      <c r="T37388" s="274"/>
      <c r="W37388" s="276"/>
    </row>
    <row r="37389" spans="19:23">
      <c r="S37389" s="275"/>
      <c r="T37389" s="274"/>
      <c r="W37389" s="276"/>
    </row>
    <row r="37390" spans="19:23">
      <c r="S37390" s="275"/>
      <c r="T37390" s="274"/>
      <c r="W37390" s="276"/>
    </row>
    <row r="37391" spans="19:23">
      <c r="S37391" s="275"/>
      <c r="T37391" s="274"/>
      <c r="W37391" s="276"/>
    </row>
    <row r="37392" spans="19:23">
      <c r="S37392" s="275"/>
      <c r="T37392" s="274"/>
      <c r="W37392" s="276"/>
    </row>
    <row r="37393" spans="19:23">
      <c r="S37393" s="275"/>
      <c r="T37393" s="274"/>
      <c r="W37393" s="276"/>
    </row>
    <row r="37394" spans="19:23">
      <c r="S37394" s="275"/>
      <c r="T37394" s="274"/>
      <c r="W37394" s="276"/>
    </row>
    <row r="37395" spans="19:23">
      <c r="S37395" s="275"/>
      <c r="T37395" s="274"/>
      <c r="W37395" s="276"/>
    </row>
    <row r="37396" spans="19:23">
      <c r="S37396" s="275"/>
      <c r="T37396" s="274"/>
      <c r="W37396" s="276"/>
    </row>
    <row r="37397" spans="19:23">
      <c r="S37397" s="275"/>
      <c r="T37397" s="274"/>
      <c r="W37397" s="276"/>
    </row>
    <row r="37398" spans="19:23">
      <c r="S37398" s="275"/>
      <c r="T37398" s="274"/>
      <c r="W37398" s="276"/>
    </row>
    <row r="37399" spans="19:23">
      <c r="S37399" s="275"/>
      <c r="T37399" s="274"/>
      <c r="W37399" s="276"/>
    </row>
    <row r="37400" spans="19:23">
      <c r="S37400" s="275"/>
      <c r="T37400" s="274"/>
      <c r="W37400" s="276"/>
    </row>
    <row r="37401" spans="19:23">
      <c r="S37401" s="275"/>
      <c r="T37401" s="274"/>
      <c r="W37401" s="276"/>
    </row>
    <row r="37402" spans="19:23">
      <c r="S37402" s="275"/>
      <c r="T37402" s="274"/>
      <c r="W37402" s="276"/>
    </row>
    <row r="37403" spans="19:23">
      <c r="S37403" s="275"/>
      <c r="T37403" s="274"/>
      <c r="W37403" s="276"/>
    </row>
    <row r="37404" spans="19:23">
      <c r="S37404" s="275"/>
      <c r="T37404" s="274"/>
      <c r="W37404" s="276"/>
    </row>
    <row r="37405" spans="19:23">
      <c r="S37405" s="275"/>
      <c r="T37405" s="274"/>
      <c r="W37405" s="276"/>
    </row>
    <row r="37406" spans="19:23">
      <c r="S37406" s="275"/>
      <c r="T37406" s="274"/>
      <c r="W37406" s="276"/>
    </row>
    <row r="37407" spans="19:23">
      <c r="S37407" s="275"/>
      <c r="T37407" s="274"/>
      <c r="W37407" s="276"/>
    </row>
    <row r="37408" spans="19:23">
      <c r="S37408" s="275"/>
      <c r="T37408" s="274"/>
      <c r="W37408" s="276"/>
    </row>
    <row r="37409" spans="19:23">
      <c r="S37409" s="275"/>
      <c r="T37409" s="274"/>
      <c r="W37409" s="276"/>
    </row>
    <row r="37410" spans="19:23">
      <c r="S37410" s="275"/>
      <c r="T37410" s="274"/>
      <c r="W37410" s="276"/>
    </row>
    <row r="37411" spans="19:23">
      <c r="S37411" s="275"/>
      <c r="T37411" s="274"/>
      <c r="W37411" s="276"/>
    </row>
    <row r="37412" spans="19:23">
      <c r="S37412" s="275"/>
      <c r="T37412" s="274"/>
      <c r="W37412" s="276"/>
    </row>
    <row r="37413" spans="19:23">
      <c r="S37413" s="275"/>
      <c r="T37413" s="274"/>
      <c r="W37413" s="276"/>
    </row>
    <row r="37414" spans="19:23">
      <c r="S37414" s="275"/>
      <c r="T37414" s="274"/>
      <c r="W37414" s="276"/>
    </row>
    <row r="37415" spans="19:23">
      <c r="S37415" s="275"/>
      <c r="T37415" s="274"/>
      <c r="W37415" s="276"/>
    </row>
    <row r="37416" spans="19:23">
      <c r="S37416" s="275"/>
      <c r="T37416" s="274"/>
      <c r="W37416" s="276"/>
    </row>
    <row r="37417" spans="19:23">
      <c r="S37417" s="275"/>
      <c r="T37417" s="274"/>
      <c r="W37417" s="276"/>
    </row>
    <row r="37418" spans="19:23">
      <c r="S37418" s="275"/>
      <c r="T37418" s="274"/>
      <c r="W37418" s="276"/>
    </row>
    <row r="37419" spans="19:23">
      <c r="S37419" s="275"/>
      <c r="T37419" s="274"/>
      <c r="W37419" s="276"/>
    </row>
    <row r="37420" spans="19:23">
      <c r="S37420" s="275"/>
      <c r="T37420" s="274"/>
      <c r="W37420" s="276"/>
    </row>
    <row r="37421" spans="19:23">
      <c r="S37421" s="275"/>
      <c r="T37421" s="274"/>
      <c r="W37421" s="276"/>
    </row>
    <row r="37422" spans="19:23">
      <c r="S37422" s="275"/>
      <c r="T37422" s="274"/>
      <c r="W37422" s="276"/>
    </row>
    <row r="37423" spans="19:23">
      <c r="S37423" s="275"/>
      <c r="T37423" s="274"/>
      <c r="W37423" s="276"/>
    </row>
    <row r="37424" spans="19:23">
      <c r="S37424" s="275"/>
      <c r="T37424" s="274"/>
      <c r="W37424" s="276"/>
    </row>
    <row r="37425" spans="19:23">
      <c r="S37425" s="275"/>
      <c r="T37425" s="274"/>
      <c r="W37425" s="276"/>
    </row>
    <row r="37426" spans="19:23">
      <c r="S37426" s="275"/>
      <c r="T37426" s="274"/>
      <c r="W37426" s="276"/>
    </row>
    <row r="37427" spans="19:23">
      <c r="S37427" s="275"/>
      <c r="T37427" s="274"/>
      <c r="W37427" s="276"/>
    </row>
    <row r="37428" spans="19:23">
      <c r="S37428" s="275"/>
      <c r="T37428" s="274"/>
      <c r="W37428" s="276"/>
    </row>
    <row r="37429" spans="19:23">
      <c r="S37429" s="275"/>
      <c r="T37429" s="274"/>
      <c r="W37429" s="276"/>
    </row>
    <row r="37430" spans="19:23">
      <c r="S37430" s="275"/>
      <c r="T37430" s="274"/>
      <c r="W37430" s="276"/>
    </row>
    <row r="37431" spans="19:23">
      <c r="S37431" s="275"/>
      <c r="T37431" s="274"/>
      <c r="W37431" s="276"/>
    </row>
    <row r="37432" spans="19:23">
      <c r="S37432" s="275"/>
      <c r="T37432" s="274"/>
      <c r="W37432" s="276"/>
    </row>
    <row r="37433" spans="19:23">
      <c r="S37433" s="275"/>
      <c r="T37433" s="274"/>
      <c r="W37433" s="276"/>
    </row>
    <row r="37434" spans="19:23">
      <c r="S37434" s="275"/>
      <c r="T37434" s="274"/>
      <c r="W37434" s="276"/>
    </row>
    <row r="37435" spans="19:23">
      <c r="S37435" s="275"/>
      <c r="T37435" s="274"/>
      <c r="W37435" s="276"/>
    </row>
    <row r="37436" spans="19:23">
      <c r="S37436" s="275"/>
      <c r="T37436" s="274"/>
      <c r="W37436" s="276"/>
    </row>
    <row r="37437" spans="19:23">
      <c r="S37437" s="275"/>
      <c r="T37437" s="274"/>
      <c r="W37437" s="276"/>
    </row>
    <row r="37438" spans="19:23">
      <c r="S37438" s="275"/>
      <c r="T37438" s="274"/>
      <c r="W37438" s="276"/>
    </row>
    <row r="37439" spans="19:23">
      <c r="S37439" s="275"/>
      <c r="T37439" s="274"/>
      <c r="W37439" s="276"/>
    </row>
    <row r="37440" spans="19:23">
      <c r="S37440" s="275"/>
      <c r="T37440" s="274"/>
      <c r="W37440" s="276"/>
    </row>
    <row r="37441" spans="19:23">
      <c r="S37441" s="275"/>
      <c r="T37441" s="274"/>
      <c r="W37441" s="276"/>
    </row>
    <row r="37442" spans="19:23">
      <c r="S37442" s="275"/>
      <c r="T37442" s="274"/>
      <c r="W37442" s="276"/>
    </row>
    <row r="37443" spans="19:23">
      <c r="S37443" s="275"/>
      <c r="T37443" s="274"/>
      <c r="W37443" s="276"/>
    </row>
    <row r="37444" spans="19:23">
      <c r="S37444" s="275"/>
      <c r="T37444" s="274"/>
      <c r="W37444" s="276"/>
    </row>
    <row r="37445" spans="19:23">
      <c r="S37445" s="275"/>
      <c r="T37445" s="274"/>
      <c r="W37445" s="276"/>
    </row>
    <row r="37446" spans="19:23">
      <c r="S37446" s="275"/>
      <c r="T37446" s="274"/>
      <c r="W37446" s="276"/>
    </row>
    <row r="37447" spans="19:23">
      <c r="S37447" s="275"/>
      <c r="T37447" s="274"/>
      <c r="W37447" s="276"/>
    </row>
    <row r="37448" spans="19:23">
      <c r="S37448" s="275"/>
      <c r="T37448" s="274"/>
      <c r="W37448" s="276"/>
    </row>
    <row r="37449" spans="19:23">
      <c r="S37449" s="275"/>
      <c r="T37449" s="274"/>
      <c r="W37449" s="276"/>
    </row>
    <row r="37450" spans="19:23">
      <c r="S37450" s="275"/>
      <c r="T37450" s="274"/>
      <c r="W37450" s="276"/>
    </row>
    <row r="37451" spans="19:23">
      <c r="S37451" s="275"/>
      <c r="T37451" s="274"/>
      <c r="W37451" s="276"/>
    </row>
    <row r="37452" spans="19:23">
      <c r="S37452" s="275"/>
      <c r="T37452" s="274"/>
      <c r="W37452" s="276"/>
    </row>
    <row r="37453" spans="19:23">
      <c r="S37453" s="275"/>
      <c r="T37453" s="274"/>
      <c r="W37453" s="276"/>
    </row>
    <row r="37454" spans="19:23">
      <c r="S37454" s="275"/>
      <c r="T37454" s="274"/>
      <c r="W37454" s="276"/>
    </row>
    <row r="37455" spans="19:23">
      <c r="S37455" s="275"/>
      <c r="T37455" s="274"/>
      <c r="W37455" s="276"/>
    </row>
    <row r="37456" spans="19:23">
      <c r="S37456" s="275"/>
      <c r="T37456" s="274"/>
      <c r="W37456" s="276"/>
    </row>
    <row r="37457" spans="19:23">
      <c r="S37457" s="275"/>
      <c r="T37457" s="274"/>
      <c r="W37457" s="276"/>
    </row>
    <row r="37458" spans="19:23">
      <c r="S37458" s="275"/>
      <c r="T37458" s="274"/>
      <c r="W37458" s="276"/>
    </row>
    <row r="37459" spans="19:23">
      <c r="S37459" s="275"/>
      <c r="T37459" s="274"/>
      <c r="W37459" s="276"/>
    </row>
    <row r="37460" spans="19:23">
      <c r="S37460" s="275"/>
      <c r="T37460" s="274"/>
      <c r="W37460" s="276"/>
    </row>
    <row r="37461" spans="19:23">
      <c r="S37461" s="275"/>
      <c r="T37461" s="274"/>
      <c r="W37461" s="276"/>
    </row>
    <row r="37462" spans="19:23">
      <c r="S37462" s="275"/>
      <c r="T37462" s="274"/>
      <c r="W37462" s="276"/>
    </row>
    <row r="37463" spans="19:23">
      <c r="S37463" s="275"/>
      <c r="T37463" s="274"/>
      <c r="W37463" s="276"/>
    </row>
    <row r="37464" spans="19:23">
      <c r="S37464" s="275"/>
      <c r="T37464" s="274"/>
      <c r="W37464" s="276"/>
    </row>
    <row r="37465" spans="19:23">
      <c r="S37465" s="275"/>
      <c r="T37465" s="274"/>
      <c r="W37465" s="276"/>
    </row>
    <row r="37466" spans="19:23">
      <c r="S37466" s="275"/>
      <c r="T37466" s="274"/>
      <c r="W37466" s="276"/>
    </row>
    <row r="37467" spans="19:23">
      <c r="S37467" s="275"/>
      <c r="T37467" s="274"/>
      <c r="W37467" s="276"/>
    </row>
    <row r="37468" spans="19:23">
      <c r="S37468" s="275"/>
      <c r="T37468" s="274"/>
      <c r="W37468" s="276"/>
    </row>
    <row r="37469" spans="19:23">
      <c r="S37469" s="275"/>
      <c r="T37469" s="274"/>
      <c r="W37469" s="276"/>
    </row>
    <row r="37470" spans="19:23">
      <c r="S37470" s="275"/>
      <c r="T37470" s="274"/>
      <c r="W37470" s="276"/>
    </row>
    <row r="37471" spans="19:23">
      <c r="S37471" s="275"/>
      <c r="T37471" s="274"/>
      <c r="W37471" s="276"/>
    </row>
    <row r="37472" spans="19:23">
      <c r="S37472" s="275"/>
      <c r="T37472" s="274"/>
      <c r="W37472" s="276"/>
    </row>
    <row r="37473" spans="19:23">
      <c r="S37473" s="275"/>
      <c r="T37473" s="274"/>
      <c r="W37473" s="276"/>
    </row>
    <row r="37474" spans="19:23">
      <c r="S37474" s="275"/>
      <c r="T37474" s="274"/>
      <c r="W37474" s="276"/>
    </row>
    <row r="37475" spans="19:23">
      <c r="S37475" s="275"/>
      <c r="T37475" s="274"/>
      <c r="W37475" s="276"/>
    </row>
    <row r="37476" spans="19:23">
      <c r="S37476" s="275"/>
      <c r="T37476" s="274"/>
      <c r="W37476" s="276"/>
    </row>
    <row r="37477" spans="19:23">
      <c r="S37477" s="275"/>
      <c r="T37477" s="274"/>
      <c r="W37477" s="276"/>
    </row>
    <row r="37478" spans="19:23">
      <c r="S37478" s="275"/>
      <c r="T37478" s="274"/>
      <c r="W37478" s="276"/>
    </row>
    <row r="37479" spans="19:23">
      <c r="S37479" s="275"/>
      <c r="T37479" s="274"/>
      <c r="W37479" s="276"/>
    </row>
    <row r="37480" spans="19:23">
      <c r="S37480" s="275"/>
      <c r="T37480" s="274"/>
      <c r="W37480" s="276"/>
    </row>
    <row r="37481" spans="19:23">
      <c r="S37481" s="275"/>
      <c r="T37481" s="274"/>
      <c r="W37481" s="276"/>
    </row>
    <row r="37482" spans="19:23">
      <c r="S37482" s="275"/>
      <c r="T37482" s="274"/>
      <c r="W37482" s="276"/>
    </row>
    <row r="37483" spans="19:23">
      <c r="S37483" s="275"/>
      <c r="T37483" s="274"/>
      <c r="W37483" s="276"/>
    </row>
    <row r="37484" spans="19:23">
      <c r="S37484" s="275"/>
      <c r="T37484" s="274"/>
      <c r="W37484" s="276"/>
    </row>
    <row r="37485" spans="19:23">
      <c r="S37485" s="275"/>
      <c r="T37485" s="274"/>
      <c r="W37485" s="276"/>
    </row>
    <row r="37486" spans="19:23">
      <c r="S37486" s="275"/>
      <c r="T37486" s="274"/>
      <c r="W37486" s="276"/>
    </row>
    <row r="37487" spans="19:23">
      <c r="S37487" s="275"/>
      <c r="T37487" s="274"/>
      <c r="W37487" s="276"/>
    </row>
    <row r="37488" spans="19:23">
      <c r="S37488" s="275"/>
      <c r="T37488" s="274"/>
      <c r="W37488" s="276"/>
    </row>
    <row r="37489" spans="19:23">
      <c r="S37489" s="275"/>
      <c r="T37489" s="274"/>
      <c r="W37489" s="276"/>
    </row>
    <row r="37490" spans="19:23">
      <c r="S37490" s="275"/>
      <c r="T37490" s="274"/>
      <c r="W37490" s="276"/>
    </row>
    <row r="37491" spans="19:23">
      <c r="S37491" s="275"/>
      <c r="T37491" s="274"/>
      <c r="W37491" s="276"/>
    </row>
    <row r="37492" spans="19:23">
      <c r="S37492" s="275"/>
      <c r="T37492" s="274"/>
      <c r="W37492" s="276"/>
    </row>
    <row r="37493" spans="19:23">
      <c r="S37493" s="275"/>
      <c r="T37493" s="274"/>
      <c r="W37493" s="276"/>
    </row>
    <row r="37494" spans="19:23">
      <c r="S37494" s="275"/>
      <c r="T37494" s="274"/>
      <c r="W37494" s="276"/>
    </row>
    <row r="37495" spans="19:23">
      <c r="S37495" s="275"/>
      <c r="T37495" s="274"/>
      <c r="W37495" s="276"/>
    </row>
    <row r="37496" spans="19:23">
      <c r="S37496" s="275"/>
      <c r="T37496" s="274"/>
      <c r="W37496" s="276"/>
    </row>
    <row r="37497" spans="19:23">
      <c r="S37497" s="275"/>
      <c r="T37497" s="274"/>
      <c r="W37497" s="276"/>
    </row>
    <row r="37498" spans="19:23">
      <c r="S37498" s="275"/>
      <c r="T37498" s="274"/>
      <c r="W37498" s="276"/>
    </row>
    <row r="37499" spans="19:23">
      <c r="S37499" s="275"/>
      <c r="T37499" s="274"/>
      <c r="W37499" s="276"/>
    </row>
    <row r="37500" spans="19:23">
      <c r="S37500" s="275"/>
      <c r="T37500" s="274"/>
      <c r="W37500" s="276"/>
    </row>
    <row r="37501" spans="19:23">
      <c r="S37501" s="275"/>
      <c r="T37501" s="274"/>
      <c r="W37501" s="276"/>
    </row>
    <row r="37502" spans="19:23">
      <c r="S37502" s="275"/>
      <c r="T37502" s="274"/>
      <c r="W37502" s="276"/>
    </row>
    <row r="37503" spans="19:23">
      <c r="S37503" s="275"/>
      <c r="T37503" s="274"/>
      <c r="W37503" s="276"/>
    </row>
    <row r="37504" spans="19:23">
      <c r="S37504" s="275"/>
      <c r="T37504" s="274"/>
      <c r="W37504" s="276"/>
    </row>
    <row r="37505" spans="19:23">
      <c r="S37505" s="275"/>
      <c r="T37505" s="274"/>
      <c r="W37505" s="276"/>
    </row>
    <row r="37506" spans="19:23">
      <c r="S37506" s="275"/>
      <c r="T37506" s="274"/>
      <c r="W37506" s="276"/>
    </row>
    <row r="37507" spans="19:23">
      <c r="S37507" s="275"/>
      <c r="T37507" s="274"/>
      <c r="W37507" s="276"/>
    </row>
    <row r="37508" spans="19:23">
      <c r="S37508" s="275"/>
      <c r="T37508" s="274"/>
      <c r="W37508" s="276"/>
    </row>
    <row r="37509" spans="19:23">
      <c r="S37509" s="275"/>
      <c r="T37509" s="274"/>
      <c r="W37509" s="276"/>
    </row>
    <row r="37510" spans="19:23">
      <c r="S37510" s="275"/>
      <c r="T37510" s="274"/>
      <c r="W37510" s="276"/>
    </row>
    <row r="37511" spans="19:23">
      <c r="S37511" s="275"/>
      <c r="T37511" s="274"/>
      <c r="W37511" s="276"/>
    </row>
    <row r="37512" spans="19:23">
      <c r="S37512" s="275"/>
      <c r="T37512" s="274"/>
      <c r="W37512" s="276"/>
    </row>
    <row r="37513" spans="19:23">
      <c r="S37513" s="275"/>
      <c r="T37513" s="274"/>
      <c r="W37513" s="276"/>
    </row>
    <row r="37514" spans="19:23">
      <c r="S37514" s="275"/>
      <c r="T37514" s="274"/>
      <c r="W37514" s="276"/>
    </row>
    <row r="37515" spans="19:23">
      <c r="S37515" s="275"/>
      <c r="T37515" s="274"/>
      <c r="W37515" s="276"/>
    </row>
    <row r="37516" spans="19:23">
      <c r="S37516" s="275"/>
      <c r="T37516" s="274"/>
      <c r="W37516" s="276"/>
    </row>
    <row r="37517" spans="19:23">
      <c r="S37517" s="275"/>
      <c r="T37517" s="274"/>
      <c r="W37517" s="276"/>
    </row>
    <row r="37518" spans="19:23">
      <c r="S37518" s="275"/>
      <c r="T37518" s="274"/>
      <c r="W37518" s="276"/>
    </row>
    <row r="37519" spans="19:23">
      <c r="S37519" s="275"/>
      <c r="T37519" s="274"/>
      <c r="W37519" s="276"/>
    </row>
    <row r="37520" spans="19:23">
      <c r="S37520" s="275"/>
      <c r="T37520" s="274"/>
      <c r="W37520" s="276"/>
    </row>
    <row r="37521" spans="19:23">
      <c r="S37521" s="275"/>
      <c r="T37521" s="274"/>
      <c r="W37521" s="276"/>
    </row>
    <row r="37522" spans="19:23">
      <c r="S37522" s="275"/>
      <c r="T37522" s="274"/>
      <c r="W37522" s="276"/>
    </row>
    <row r="37523" spans="19:23">
      <c r="S37523" s="275"/>
      <c r="T37523" s="274"/>
      <c r="W37523" s="276"/>
    </row>
    <row r="37524" spans="19:23">
      <c r="S37524" s="275"/>
      <c r="T37524" s="274"/>
      <c r="W37524" s="276"/>
    </row>
    <row r="37525" spans="19:23">
      <c r="S37525" s="275"/>
      <c r="T37525" s="274"/>
      <c r="W37525" s="276"/>
    </row>
    <row r="37526" spans="19:23">
      <c r="S37526" s="275"/>
      <c r="T37526" s="274"/>
      <c r="W37526" s="276"/>
    </row>
    <row r="37527" spans="19:23">
      <c r="S37527" s="275"/>
      <c r="T37527" s="274"/>
      <c r="W37527" s="276"/>
    </row>
    <row r="37528" spans="19:23">
      <c r="S37528" s="275"/>
      <c r="T37528" s="274"/>
      <c r="W37528" s="276"/>
    </row>
    <row r="37529" spans="19:23">
      <c r="S37529" s="275"/>
      <c r="T37529" s="274"/>
      <c r="W37529" s="276"/>
    </row>
    <row r="37530" spans="19:23">
      <c r="S37530" s="275"/>
      <c r="T37530" s="274"/>
      <c r="W37530" s="276"/>
    </row>
    <row r="37531" spans="19:23">
      <c r="S37531" s="275"/>
      <c r="T37531" s="274"/>
      <c r="W37531" s="276"/>
    </row>
    <row r="37532" spans="19:23">
      <c r="S37532" s="275"/>
      <c r="T37532" s="274"/>
      <c r="W37532" s="276"/>
    </row>
    <row r="37533" spans="19:23">
      <c r="S37533" s="275"/>
      <c r="T37533" s="274"/>
      <c r="W37533" s="276"/>
    </row>
    <row r="37534" spans="19:23">
      <c r="S37534" s="275"/>
      <c r="T37534" s="274"/>
      <c r="W37534" s="276"/>
    </row>
    <row r="37535" spans="19:23">
      <c r="S37535" s="275"/>
      <c r="T37535" s="274"/>
      <c r="W37535" s="276"/>
    </row>
    <row r="37536" spans="19:23">
      <c r="S37536" s="275"/>
      <c r="T37536" s="274"/>
      <c r="W37536" s="276"/>
    </row>
    <row r="37537" spans="19:23">
      <c r="S37537" s="275"/>
      <c r="T37537" s="274"/>
      <c r="W37537" s="276"/>
    </row>
    <row r="37538" spans="19:23">
      <c r="S37538" s="275"/>
      <c r="T37538" s="274"/>
      <c r="W37538" s="276"/>
    </row>
    <row r="37539" spans="19:23">
      <c r="S37539" s="275"/>
      <c r="T37539" s="274"/>
      <c r="W37539" s="276"/>
    </row>
    <row r="37540" spans="19:23">
      <c r="S37540" s="275"/>
      <c r="T37540" s="274"/>
      <c r="W37540" s="276"/>
    </row>
    <row r="37541" spans="19:23">
      <c r="S37541" s="275"/>
      <c r="T37541" s="274"/>
      <c r="W37541" s="276"/>
    </row>
    <row r="37542" spans="19:23">
      <c r="S37542" s="275"/>
      <c r="T37542" s="274"/>
      <c r="W37542" s="276"/>
    </row>
    <row r="37543" spans="19:23">
      <c r="S37543" s="275"/>
      <c r="T37543" s="274"/>
      <c r="W37543" s="276"/>
    </row>
    <row r="37544" spans="19:23">
      <c r="S37544" s="275"/>
      <c r="T37544" s="274"/>
      <c r="W37544" s="276"/>
    </row>
    <row r="37545" spans="19:23">
      <c r="S37545" s="275"/>
      <c r="T37545" s="274"/>
      <c r="W37545" s="276"/>
    </row>
    <row r="37546" spans="19:23">
      <c r="S37546" s="275"/>
      <c r="T37546" s="274"/>
      <c r="W37546" s="276"/>
    </row>
    <row r="37547" spans="19:23">
      <c r="S37547" s="275"/>
      <c r="T37547" s="274"/>
      <c r="W37547" s="276"/>
    </row>
    <row r="37548" spans="19:23">
      <c r="S37548" s="275"/>
      <c r="T37548" s="274"/>
      <c r="W37548" s="276"/>
    </row>
    <row r="37549" spans="19:23">
      <c r="S37549" s="275"/>
      <c r="T37549" s="274"/>
      <c r="W37549" s="276"/>
    </row>
    <row r="37550" spans="19:23">
      <c r="S37550" s="275"/>
      <c r="T37550" s="274"/>
      <c r="W37550" s="276"/>
    </row>
    <row r="37551" spans="19:23">
      <c r="S37551" s="275"/>
      <c r="T37551" s="274"/>
      <c r="W37551" s="276"/>
    </row>
    <row r="37552" spans="19:23">
      <c r="S37552" s="275"/>
      <c r="T37552" s="274"/>
      <c r="W37552" s="276"/>
    </row>
    <row r="37553" spans="19:23">
      <c r="S37553" s="275"/>
      <c r="T37553" s="274"/>
      <c r="W37553" s="276"/>
    </row>
    <row r="37554" spans="19:23">
      <c r="S37554" s="275"/>
      <c r="T37554" s="274"/>
      <c r="W37554" s="276"/>
    </row>
    <row r="37555" spans="19:23">
      <c r="S37555" s="275"/>
      <c r="T37555" s="274"/>
      <c r="W37555" s="276"/>
    </row>
    <row r="37556" spans="19:23">
      <c r="S37556" s="275"/>
      <c r="T37556" s="274"/>
      <c r="W37556" s="276"/>
    </row>
    <row r="37557" spans="19:23">
      <c r="S37557" s="275"/>
      <c r="T37557" s="274"/>
      <c r="W37557" s="276"/>
    </row>
    <row r="37558" spans="19:23">
      <c r="S37558" s="275"/>
      <c r="T37558" s="274"/>
      <c r="W37558" s="276"/>
    </row>
    <row r="37559" spans="19:23">
      <c r="S37559" s="275"/>
      <c r="T37559" s="274"/>
      <c r="W37559" s="276"/>
    </row>
    <row r="37560" spans="19:23">
      <c r="S37560" s="275"/>
      <c r="T37560" s="274"/>
      <c r="W37560" s="276"/>
    </row>
    <row r="37561" spans="19:23">
      <c r="S37561" s="275"/>
      <c r="T37561" s="274"/>
      <c r="W37561" s="276"/>
    </row>
    <row r="37562" spans="19:23">
      <c r="S37562" s="275"/>
      <c r="T37562" s="274"/>
      <c r="W37562" s="276"/>
    </row>
    <row r="37563" spans="19:23">
      <c r="S37563" s="275"/>
      <c r="T37563" s="274"/>
      <c r="W37563" s="276"/>
    </row>
    <row r="37564" spans="19:23">
      <c r="S37564" s="275"/>
      <c r="T37564" s="274"/>
      <c r="W37564" s="276"/>
    </row>
    <row r="37565" spans="19:23">
      <c r="S37565" s="275"/>
      <c r="T37565" s="274"/>
      <c r="W37565" s="276"/>
    </row>
    <row r="37566" spans="19:23">
      <c r="S37566" s="275"/>
      <c r="T37566" s="274"/>
      <c r="W37566" s="276"/>
    </row>
    <row r="37567" spans="19:23">
      <c r="S37567" s="275"/>
      <c r="T37567" s="274"/>
      <c r="W37567" s="276"/>
    </row>
    <row r="37568" spans="19:23">
      <c r="S37568" s="275"/>
      <c r="T37568" s="274"/>
      <c r="W37568" s="276"/>
    </row>
    <row r="37569" spans="19:23">
      <c r="S37569" s="275"/>
      <c r="T37569" s="274"/>
      <c r="W37569" s="276"/>
    </row>
    <row r="37570" spans="19:23">
      <c r="S37570" s="275"/>
      <c r="T37570" s="274"/>
      <c r="W37570" s="276"/>
    </row>
    <row r="37571" spans="19:23">
      <c r="S37571" s="275"/>
      <c r="T37571" s="274"/>
      <c r="W37571" s="276"/>
    </row>
    <row r="37572" spans="19:23">
      <c r="S37572" s="275"/>
      <c r="T37572" s="274"/>
      <c r="W37572" s="276"/>
    </row>
    <row r="37573" spans="19:23">
      <c r="S37573" s="275"/>
      <c r="T37573" s="274"/>
      <c r="W37573" s="276"/>
    </row>
    <row r="37574" spans="19:23">
      <c r="S37574" s="275"/>
      <c r="T37574" s="274"/>
      <c r="W37574" s="276"/>
    </row>
    <row r="37575" spans="19:23">
      <c r="S37575" s="275"/>
      <c r="T37575" s="274"/>
      <c r="W37575" s="276"/>
    </row>
    <row r="37576" spans="19:23">
      <c r="S37576" s="275"/>
      <c r="T37576" s="274"/>
      <c r="W37576" s="276"/>
    </row>
    <row r="37577" spans="19:23">
      <c r="S37577" s="275"/>
      <c r="T37577" s="274"/>
      <c r="W37577" s="276"/>
    </row>
    <row r="37578" spans="19:23">
      <c r="S37578" s="275"/>
      <c r="T37578" s="274"/>
      <c r="W37578" s="276"/>
    </row>
    <row r="37579" spans="19:23">
      <c r="S37579" s="275"/>
      <c r="T37579" s="274"/>
      <c r="W37579" s="276"/>
    </row>
    <row r="37580" spans="19:23">
      <c r="S37580" s="275"/>
      <c r="T37580" s="274"/>
      <c r="W37580" s="276"/>
    </row>
    <row r="37581" spans="19:23">
      <c r="S37581" s="275"/>
      <c r="T37581" s="274"/>
      <c r="W37581" s="276"/>
    </row>
    <row r="37582" spans="19:23">
      <c r="S37582" s="275"/>
      <c r="T37582" s="274"/>
      <c r="W37582" s="276"/>
    </row>
    <row r="37583" spans="19:23">
      <c r="S37583" s="275"/>
      <c r="T37583" s="274"/>
      <c r="W37583" s="276"/>
    </row>
    <row r="37584" spans="19:23">
      <c r="S37584" s="275"/>
      <c r="T37584" s="274"/>
      <c r="W37584" s="276"/>
    </row>
    <row r="37585" spans="19:23">
      <c r="S37585" s="275"/>
      <c r="T37585" s="274"/>
      <c r="W37585" s="276"/>
    </row>
    <row r="37586" spans="19:23">
      <c r="S37586" s="275"/>
      <c r="T37586" s="274"/>
      <c r="W37586" s="276"/>
    </row>
    <row r="37587" spans="19:23">
      <c r="S37587" s="275"/>
      <c r="T37587" s="274"/>
      <c r="W37587" s="276"/>
    </row>
    <row r="37588" spans="19:23">
      <c r="S37588" s="275"/>
      <c r="T37588" s="274"/>
      <c r="W37588" s="276"/>
    </row>
    <row r="37589" spans="19:23">
      <c r="S37589" s="275"/>
      <c r="T37589" s="274"/>
      <c r="W37589" s="276"/>
    </row>
    <row r="37590" spans="19:23">
      <c r="S37590" s="275"/>
      <c r="T37590" s="274"/>
      <c r="W37590" s="276"/>
    </row>
    <row r="37591" spans="19:23">
      <c r="S37591" s="275"/>
      <c r="T37591" s="274"/>
      <c r="W37591" s="276"/>
    </row>
    <row r="37592" spans="19:23">
      <c r="S37592" s="275"/>
      <c r="T37592" s="274"/>
      <c r="W37592" s="276"/>
    </row>
    <row r="37593" spans="19:23">
      <c r="S37593" s="275"/>
      <c r="T37593" s="274"/>
      <c r="W37593" s="276"/>
    </row>
    <row r="37594" spans="19:23">
      <c r="S37594" s="275"/>
      <c r="T37594" s="274"/>
      <c r="W37594" s="276"/>
    </row>
    <row r="37595" spans="19:23">
      <c r="S37595" s="275"/>
      <c r="T37595" s="274"/>
      <c r="W37595" s="276"/>
    </row>
    <row r="37596" spans="19:23">
      <c r="S37596" s="275"/>
      <c r="T37596" s="274"/>
      <c r="W37596" s="276"/>
    </row>
    <row r="37597" spans="19:23">
      <c r="S37597" s="275"/>
      <c r="T37597" s="274"/>
      <c r="W37597" s="276"/>
    </row>
    <row r="37598" spans="19:23">
      <c r="S37598" s="275"/>
      <c r="T37598" s="274"/>
      <c r="W37598" s="276"/>
    </row>
    <row r="37599" spans="19:23">
      <c r="S37599" s="275"/>
      <c r="T37599" s="274"/>
      <c r="W37599" s="276"/>
    </row>
    <row r="37600" spans="19:23">
      <c r="S37600" s="275"/>
      <c r="T37600" s="274"/>
      <c r="W37600" s="276"/>
    </row>
    <row r="37601" spans="19:23">
      <c r="S37601" s="275"/>
      <c r="T37601" s="274"/>
      <c r="W37601" s="276"/>
    </row>
    <row r="37602" spans="19:23">
      <c r="S37602" s="275"/>
      <c r="T37602" s="274"/>
      <c r="W37602" s="276"/>
    </row>
    <row r="37603" spans="19:23">
      <c r="S37603" s="275"/>
      <c r="T37603" s="274"/>
      <c r="W37603" s="276"/>
    </row>
    <row r="37604" spans="19:23">
      <c r="S37604" s="275"/>
      <c r="T37604" s="274"/>
      <c r="W37604" s="276"/>
    </row>
    <row r="37605" spans="19:23">
      <c r="S37605" s="275"/>
      <c r="T37605" s="274"/>
      <c r="W37605" s="276"/>
    </row>
    <row r="37606" spans="19:23">
      <c r="S37606" s="275"/>
      <c r="T37606" s="274"/>
      <c r="W37606" s="276"/>
    </row>
    <row r="37607" spans="19:23">
      <c r="S37607" s="275"/>
      <c r="T37607" s="274"/>
      <c r="W37607" s="276"/>
    </row>
    <row r="37608" spans="19:23">
      <c r="S37608" s="275"/>
      <c r="T37608" s="274"/>
      <c r="W37608" s="276"/>
    </row>
    <row r="37609" spans="19:23">
      <c r="S37609" s="275"/>
      <c r="T37609" s="274"/>
      <c r="W37609" s="276"/>
    </row>
    <row r="37610" spans="19:23">
      <c r="S37610" s="275"/>
      <c r="T37610" s="274"/>
      <c r="W37610" s="276"/>
    </row>
    <row r="37611" spans="19:23">
      <c r="S37611" s="275"/>
      <c r="T37611" s="274"/>
      <c r="W37611" s="276"/>
    </row>
    <row r="37612" spans="19:23">
      <c r="S37612" s="275"/>
      <c r="T37612" s="274"/>
      <c r="W37612" s="276"/>
    </row>
    <row r="37613" spans="19:23">
      <c r="S37613" s="275"/>
      <c r="T37613" s="274"/>
      <c r="W37613" s="276"/>
    </row>
    <row r="37614" spans="19:23">
      <c r="S37614" s="275"/>
      <c r="T37614" s="274"/>
      <c r="W37614" s="276"/>
    </row>
    <row r="37615" spans="19:23">
      <c r="S37615" s="275"/>
      <c r="T37615" s="274"/>
      <c r="W37615" s="276"/>
    </row>
    <row r="37616" spans="19:23">
      <c r="S37616" s="275"/>
      <c r="T37616" s="274"/>
      <c r="W37616" s="276"/>
    </row>
    <row r="37617" spans="19:23">
      <c r="S37617" s="275"/>
      <c r="T37617" s="274"/>
      <c r="W37617" s="276"/>
    </row>
    <row r="37618" spans="19:23">
      <c r="S37618" s="275"/>
      <c r="T37618" s="274"/>
      <c r="W37618" s="276"/>
    </row>
    <row r="37619" spans="19:23">
      <c r="S37619" s="275"/>
      <c r="T37619" s="274"/>
      <c r="W37619" s="276"/>
    </row>
    <row r="37620" spans="19:23">
      <c r="S37620" s="275"/>
      <c r="T37620" s="274"/>
      <c r="W37620" s="276"/>
    </row>
    <row r="37621" spans="19:23">
      <c r="S37621" s="275"/>
      <c r="T37621" s="274"/>
      <c r="W37621" s="276"/>
    </row>
    <row r="37622" spans="19:23">
      <c r="S37622" s="275"/>
      <c r="T37622" s="274"/>
      <c r="W37622" s="276"/>
    </row>
    <row r="37623" spans="19:23">
      <c r="S37623" s="275"/>
      <c r="T37623" s="274"/>
      <c r="W37623" s="276"/>
    </row>
    <row r="37624" spans="19:23">
      <c r="S37624" s="275"/>
      <c r="T37624" s="274"/>
      <c r="W37624" s="276"/>
    </row>
    <row r="37625" spans="19:23">
      <c r="S37625" s="275"/>
      <c r="T37625" s="274"/>
      <c r="W37625" s="276"/>
    </row>
    <row r="37626" spans="19:23">
      <c r="S37626" s="275"/>
      <c r="T37626" s="274"/>
      <c r="W37626" s="276"/>
    </row>
    <row r="37627" spans="19:23">
      <c r="S37627" s="275"/>
      <c r="T37627" s="274"/>
      <c r="W37627" s="276"/>
    </row>
    <row r="37628" spans="19:23">
      <c r="S37628" s="275"/>
      <c r="T37628" s="274"/>
      <c r="W37628" s="276"/>
    </row>
    <row r="37629" spans="19:23">
      <c r="S37629" s="275"/>
      <c r="T37629" s="274"/>
      <c r="W37629" s="276"/>
    </row>
    <row r="37630" spans="19:23">
      <c r="S37630" s="275"/>
      <c r="T37630" s="274"/>
      <c r="W37630" s="276"/>
    </row>
    <row r="37631" spans="19:23">
      <c r="S37631" s="275"/>
      <c r="T37631" s="274"/>
      <c r="W37631" s="276"/>
    </row>
    <row r="37632" spans="19:23">
      <c r="S37632" s="275"/>
      <c r="T37632" s="274"/>
      <c r="W37632" s="276"/>
    </row>
    <row r="37633" spans="19:23">
      <c r="S37633" s="275"/>
      <c r="T37633" s="274"/>
      <c r="W37633" s="276"/>
    </row>
    <row r="37634" spans="19:23">
      <c r="S37634" s="275"/>
      <c r="T37634" s="274"/>
      <c r="W37634" s="276"/>
    </row>
    <row r="37635" spans="19:23">
      <c r="S37635" s="275"/>
      <c r="T37635" s="274"/>
      <c r="W37635" s="276"/>
    </row>
    <row r="37636" spans="19:23">
      <c r="S37636" s="275"/>
      <c r="T37636" s="274"/>
      <c r="W37636" s="276"/>
    </row>
    <row r="37637" spans="19:23">
      <c r="S37637" s="275"/>
      <c r="T37637" s="274"/>
      <c r="W37637" s="276"/>
    </row>
    <row r="37638" spans="19:23">
      <c r="S37638" s="275"/>
      <c r="T37638" s="274"/>
      <c r="W37638" s="276"/>
    </row>
    <row r="37639" spans="19:23">
      <c r="S37639" s="275"/>
      <c r="T37639" s="274"/>
      <c r="W37639" s="276"/>
    </row>
    <row r="37640" spans="19:23">
      <c r="S37640" s="275"/>
      <c r="T37640" s="274"/>
      <c r="W37640" s="276"/>
    </row>
    <row r="37641" spans="19:23">
      <c r="S37641" s="275"/>
      <c r="T37641" s="274"/>
      <c r="W37641" s="276"/>
    </row>
    <row r="37642" spans="19:23">
      <c r="S37642" s="275"/>
      <c r="T37642" s="274"/>
      <c r="W37642" s="276"/>
    </row>
    <row r="37643" spans="19:23">
      <c r="S37643" s="275"/>
      <c r="T37643" s="274"/>
      <c r="W37643" s="276"/>
    </row>
    <row r="37644" spans="19:23">
      <c r="S37644" s="275"/>
      <c r="T37644" s="274"/>
      <c r="W37644" s="276"/>
    </row>
    <row r="37645" spans="19:23">
      <c r="S37645" s="275"/>
      <c r="T37645" s="274"/>
      <c r="W37645" s="276"/>
    </row>
    <row r="37646" spans="19:23">
      <c r="S37646" s="275"/>
      <c r="T37646" s="274"/>
      <c r="W37646" s="276"/>
    </row>
    <row r="37647" spans="19:23">
      <c r="S37647" s="275"/>
      <c r="T37647" s="274"/>
      <c r="W37647" s="276"/>
    </row>
    <row r="37648" spans="19:23">
      <c r="S37648" s="275"/>
      <c r="T37648" s="274"/>
      <c r="W37648" s="276"/>
    </row>
    <row r="37649" spans="19:23">
      <c r="S37649" s="275"/>
      <c r="T37649" s="274"/>
      <c r="W37649" s="276"/>
    </row>
    <row r="37650" spans="19:23">
      <c r="S37650" s="275"/>
      <c r="T37650" s="274"/>
      <c r="W37650" s="276"/>
    </row>
    <row r="37651" spans="19:23">
      <c r="S37651" s="275"/>
      <c r="T37651" s="274"/>
      <c r="W37651" s="276"/>
    </row>
    <row r="37652" spans="19:23">
      <c r="S37652" s="275"/>
      <c r="T37652" s="274"/>
      <c r="W37652" s="276"/>
    </row>
    <row r="37653" spans="19:23">
      <c r="S37653" s="275"/>
      <c r="T37653" s="274"/>
      <c r="W37653" s="276"/>
    </row>
    <row r="37654" spans="19:23">
      <c r="S37654" s="275"/>
      <c r="T37654" s="274"/>
      <c r="W37654" s="276"/>
    </row>
    <row r="37655" spans="19:23">
      <c r="S37655" s="275"/>
      <c r="T37655" s="274"/>
      <c r="W37655" s="276"/>
    </row>
    <row r="37656" spans="19:23">
      <c r="S37656" s="275"/>
      <c r="T37656" s="274"/>
      <c r="W37656" s="276"/>
    </row>
    <row r="37657" spans="19:23">
      <c r="S37657" s="275"/>
      <c r="T37657" s="274"/>
      <c r="W37657" s="276"/>
    </row>
    <row r="37658" spans="19:23">
      <c r="S37658" s="275"/>
      <c r="T37658" s="274"/>
      <c r="W37658" s="276"/>
    </row>
    <row r="37659" spans="19:23">
      <c r="S37659" s="275"/>
      <c r="T37659" s="274"/>
      <c r="W37659" s="276"/>
    </row>
    <row r="37660" spans="19:23">
      <c r="S37660" s="275"/>
      <c r="T37660" s="274"/>
      <c r="W37660" s="276"/>
    </row>
    <row r="37661" spans="19:23">
      <c r="S37661" s="275"/>
      <c r="T37661" s="274"/>
      <c r="W37661" s="276"/>
    </row>
    <row r="37662" spans="19:23">
      <c r="S37662" s="275"/>
      <c r="T37662" s="274"/>
      <c r="W37662" s="276"/>
    </row>
    <row r="37663" spans="19:23">
      <c r="S37663" s="275"/>
      <c r="T37663" s="274"/>
      <c r="W37663" s="276"/>
    </row>
    <row r="37664" spans="19:23">
      <c r="S37664" s="275"/>
      <c r="T37664" s="274"/>
      <c r="W37664" s="276"/>
    </row>
    <row r="37665" spans="19:23">
      <c r="S37665" s="275"/>
      <c r="T37665" s="274"/>
      <c r="W37665" s="276"/>
    </row>
    <row r="37666" spans="19:23">
      <c r="S37666" s="275"/>
      <c r="T37666" s="274"/>
      <c r="W37666" s="276"/>
    </row>
    <row r="37667" spans="19:23">
      <c r="S37667" s="275"/>
      <c r="T37667" s="274"/>
      <c r="W37667" s="276"/>
    </row>
    <row r="37668" spans="19:23">
      <c r="S37668" s="275"/>
      <c r="T37668" s="274"/>
      <c r="W37668" s="276"/>
    </row>
    <row r="37669" spans="19:23">
      <c r="S37669" s="275"/>
      <c r="T37669" s="274"/>
      <c r="W37669" s="276"/>
    </row>
    <row r="37670" spans="19:23">
      <c r="S37670" s="275"/>
      <c r="T37670" s="274"/>
      <c r="W37670" s="276"/>
    </row>
    <row r="37671" spans="19:23">
      <c r="S37671" s="275"/>
      <c r="T37671" s="274"/>
      <c r="W37671" s="276"/>
    </row>
    <row r="37672" spans="19:23">
      <c r="S37672" s="275"/>
      <c r="T37672" s="274"/>
      <c r="W37672" s="276"/>
    </row>
    <row r="37673" spans="19:23">
      <c r="S37673" s="275"/>
      <c r="T37673" s="274"/>
      <c r="W37673" s="276"/>
    </row>
    <row r="37674" spans="19:23">
      <c r="S37674" s="275"/>
      <c r="T37674" s="274"/>
      <c r="W37674" s="276"/>
    </row>
    <row r="37675" spans="19:23">
      <c r="S37675" s="275"/>
      <c r="T37675" s="274"/>
      <c r="W37675" s="276"/>
    </row>
    <row r="37676" spans="19:23">
      <c r="S37676" s="275"/>
      <c r="T37676" s="274"/>
      <c r="W37676" s="276"/>
    </row>
    <row r="37677" spans="19:23">
      <c r="S37677" s="275"/>
      <c r="T37677" s="274"/>
      <c r="W37677" s="276"/>
    </row>
    <row r="37678" spans="19:23">
      <c r="S37678" s="275"/>
      <c r="T37678" s="274"/>
      <c r="W37678" s="276"/>
    </row>
    <row r="37679" spans="19:23">
      <c r="S37679" s="275"/>
      <c r="T37679" s="274"/>
      <c r="W37679" s="276"/>
    </row>
    <row r="37680" spans="19:23">
      <c r="S37680" s="275"/>
      <c r="T37680" s="274"/>
      <c r="W37680" s="276"/>
    </row>
    <row r="37681" spans="19:23">
      <c r="S37681" s="275"/>
      <c r="T37681" s="274"/>
      <c r="W37681" s="276"/>
    </row>
    <row r="37682" spans="19:23">
      <c r="S37682" s="275"/>
      <c r="T37682" s="274"/>
      <c r="W37682" s="276"/>
    </row>
    <row r="37683" spans="19:23">
      <c r="S37683" s="275"/>
      <c r="T37683" s="274"/>
      <c r="W37683" s="276"/>
    </row>
    <row r="37684" spans="19:23">
      <c r="S37684" s="275"/>
      <c r="T37684" s="274"/>
      <c r="W37684" s="276"/>
    </row>
    <row r="37685" spans="19:23">
      <c r="S37685" s="275"/>
      <c r="T37685" s="274"/>
      <c r="W37685" s="276"/>
    </row>
    <row r="37686" spans="19:23">
      <c r="S37686" s="275"/>
      <c r="T37686" s="274"/>
      <c r="W37686" s="276"/>
    </row>
    <row r="37687" spans="19:23">
      <c r="S37687" s="275"/>
      <c r="T37687" s="274"/>
      <c r="W37687" s="276"/>
    </row>
    <row r="37688" spans="19:23">
      <c r="S37688" s="275"/>
      <c r="T37688" s="274"/>
      <c r="W37688" s="276"/>
    </row>
    <row r="37689" spans="19:23">
      <c r="S37689" s="275"/>
      <c r="T37689" s="274"/>
      <c r="W37689" s="276"/>
    </row>
    <row r="37690" spans="19:23">
      <c r="S37690" s="275"/>
      <c r="T37690" s="274"/>
      <c r="W37690" s="276"/>
    </row>
    <row r="37691" spans="19:23">
      <c r="S37691" s="275"/>
      <c r="T37691" s="274"/>
      <c r="W37691" s="276"/>
    </row>
    <row r="37692" spans="19:23">
      <c r="S37692" s="275"/>
      <c r="T37692" s="274"/>
      <c r="W37692" s="276"/>
    </row>
    <row r="37693" spans="19:23">
      <c r="S37693" s="275"/>
      <c r="T37693" s="274"/>
      <c r="W37693" s="276"/>
    </row>
    <row r="37694" spans="19:23">
      <c r="S37694" s="275"/>
      <c r="T37694" s="274"/>
      <c r="W37694" s="276"/>
    </row>
    <row r="37695" spans="19:23">
      <c r="S37695" s="275"/>
      <c r="T37695" s="274"/>
      <c r="W37695" s="276"/>
    </row>
    <row r="37696" spans="19:23">
      <c r="S37696" s="275"/>
      <c r="T37696" s="274"/>
      <c r="W37696" s="276"/>
    </row>
    <row r="37697" spans="19:23">
      <c r="S37697" s="275"/>
      <c r="T37697" s="274"/>
      <c r="W37697" s="276"/>
    </row>
    <row r="37698" spans="19:23">
      <c r="S37698" s="275"/>
      <c r="T37698" s="274"/>
      <c r="W37698" s="276"/>
    </row>
    <row r="37699" spans="19:23">
      <c r="S37699" s="275"/>
      <c r="T37699" s="274"/>
      <c r="W37699" s="276"/>
    </row>
    <row r="37700" spans="19:23">
      <c r="S37700" s="275"/>
      <c r="T37700" s="274"/>
      <c r="W37700" s="276"/>
    </row>
    <row r="37701" spans="19:23">
      <c r="S37701" s="275"/>
      <c r="T37701" s="274"/>
      <c r="W37701" s="276"/>
    </row>
    <row r="37702" spans="19:23">
      <c r="S37702" s="275"/>
      <c r="T37702" s="274"/>
      <c r="W37702" s="276"/>
    </row>
    <row r="37703" spans="19:23">
      <c r="S37703" s="275"/>
      <c r="T37703" s="274"/>
      <c r="W37703" s="276"/>
    </row>
    <row r="37704" spans="19:23">
      <c r="S37704" s="275"/>
      <c r="T37704" s="274"/>
      <c r="W37704" s="276"/>
    </row>
    <row r="37705" spans="19:23">
      <c r="S37705" s="275"/>
      <c r="T37705" s="274"/>
      <c r="W37705" s="276"/>
    </row>
    <row r="37706" spans="19:23">
      <c r="S37706" s="275"/>
      <c r="T37706" s="274"/>
      <c r="W37706" s="276"/>
    </row>
    <row r="37707" spans="19:23">
      <c r="S37707" s="275"/>
      <c r="T37707" s="274"/>
      <c r="W37707" s="276"/>
    </row>
    <row r="37708" spans="19:23">
      <c r="S37708" s="275"/>
      <c r="T37708" s="274"/>
      <c r="W37708" s="276"/>
    </row>
    <row r="37709" spans="19:23">
      <c r="S37709" s="275"/>
      <c r="T37709" s="274"/>
      <c r="W37709" s="276"/>
    </row>
    <row r="37710" spans="19:23">
      <c r="S37710" s="275"/>
      <c r="T37710" s="274"/>
      <c r="W37710" s="276"/>
    </row>
    <row r="37711" spans="19:23">
      <c r="S37711" s="275"/>
      <c r="T37711" s="274"/>
      <c r="W37711" s="276"/>
    </row>
    <row r="37712" spans="19:23">
      <c r="S37712" s="275"/>
      <c r="T37712" s="274"/>
      <c r="W37712" s="276"/>
    </row>
    <row r="37713" spans="19:23">
      <c r="S37713" s="275"/>
      <c r="T37713" s="274"/>
      <c r="W37713" s="276"/>
    </row>
    <row r="37714" spans="19:23">
      <c r="S37714" s="275"/>
      <c r="T37714" s="274"/>
      <c r="W37714" s="276"/>
    </row>
    <row r="37715" spans="19:23">
      <c r="S37715" s="275"/>
      <c r="T37715" s="274"/>
      <c r="W37715" s="276"/>
    </row>
    <row r="37716" spans="19:23">
      <c r="S37716" s="275"/>
      <c r="T37716" s="274"/>
      <c r="W37716" s="276"/>
    </row>
    <row r="37717" spans="19:23">
      <c r="S37717" s="275"/>
      <c r="T37717" s="274"/>
      <c r="W37717" s="276"/>
    </row>
    <row r="37718" spans="19:23">
      <c r="S37718" s="275"/>
      <c r="T37718" s="274"/>
      <c r="W37718" s="276"/>
    </row>
    <row r="37719" spans="19:23">
      <c r="S37719" s="275"/>
      <c r="T37719" s="274"/>
      <c r="W37719" s="276"/>
    </row>
    <row r="37720" spans="19:23">
      <c r="S37720" s="275"/>
      <c r="T37720" s="274"/>
      <c r="W37720" s="276"/>
    </row>
    <row r="37721" spans="19:23">
      <c r="S37721" s="275"/>
      <c r="T37721" s="274"/>
      <c r="W37721" s="276"/>
    </row>
    <row r="37722" spans="19:23">
      <c r="S37722" s="275"/>
      <c r="T37722" s="274"/>
      <c r="W37722" s="276"/>
    </row>
    <row r="37723" spans="19:23">
      <c r="S37723" s="275"/>
      <c r="T37723" s="274"/>
      <c r="W37723" s="276"/>
    </row>
    <row r="37724" spans="19:23">
      <c r="S37724" s="275"/>
      <c r="T37724" s="274"/>
      <c r="W37724" s="276"/>
    </row>
    <row r="37725" spans="19:23">
      <c r="S37725" s="275"/>
      <c r="T37725" s="274"/>
      <c r="W37725" s="276"/>
    </row>
    <row r="37726" spans="19:23">
      <c r="S37726" s="275"/>
      <c r="T37726" s="274"/>
      <c r="W37726" s="276"/>
    </row>
    <row r="37727" spans="19:23">
      <c r="S37727" s="275"/>
      <c r="T37727" s="274"/>
      <c r="W37727" s="276"/>
    </row>
    <row r="37728" spans="19:23">
      <c r="S37728" s="275"/>
      <c r="T37728" s="274"/>
      <c r="W37728" s="276"/>
    </row>
    <row r="37729" spans="19:23">
      <c r="S37729" s="275"/>
      <c r="T37729" s="274"/>
      <c r="W37729" s="276"/>
    </row>
    <row r="37730" spans="19:23">
      <c r="S37730" s="275"/>
      <c r="T37730" s="274"/>
      <c r="W37730" s="276"/>
    </row>
    <row r="37731" spans="19:23">
      <c r="S37731" s="275"/>
      <c r="T37731" s="274"/>
      <c r="W37731" s="276"/>
    </row>
    <row r="37732" spans="19:23">
      <c r="S37732" s="275"/>
      <c r="T37732" s="274"/>
      <c r="W37732" s="276"/>
    </row>
    <row r="37733" spans="19:23">
      <c r="S37733" s="275"/>
      <c r="T37733" s="274"/>
      <c r="W37733" s="276"/>
    </row>
    <row r="37734" spans="19:23">
      <c r="S37734" s="275"/>
      <c r="T37734" s="274"/>
      <c r="W37734" s="276"/>
    </row>
    <row r="37735" spans="19:23">
      <c r="S37735" s="275"/>
      <c r="T37735" s="274"/>
      <c r="W37735" s="276"/>
    </row>
    <row r="37736" spans="19:23">
      <c r="S37736" s="275"/>
      <c r="T37736" s="274"/>
      <c r="W37736" s="276"/>
    </row>
    <row r="37737" spans="19:23">
      <c r="S37737" s="275"/>
      <c r="T37737" s="274"/>
      <c r="W37737" s="276"/>
    </row>
    <row r="37738" spans="19:23">
      <c r="S37738" s="275"/>
      <c r="T37738" s="274"/>
      <c r="W37738" s="276"/>
    </row>
    <row r="37739" spans="19:23">
      <c r="S37739" s="275"/>
      <c r="T37739" s="274"/>
      <c r="W37739" s="276"/>
    </row>
    <row r="37740" spans="19:23">
      <c r="S37740" s="275"/>
      <c r="T37740" s="274"/>
      <c r="W37740" s="276"/>
    </row>
    <row r="37741" spans="19:23">
      <c r="S37741" s="275"/>
      <c r="T37741" s="274"/>
      <c r="W37741" s="276"/>
    </row>
    <row r="37742" spans="19:23">
      <c r="S37742" s="275"/>
      <c r="T37742" s="274"/>
      <c r="W37742" s="276"/>
    </row>
    <row r="37743" spans="19:23">
      <c r="S37743" s="275"/>
      <c r="T37743" s="274"/>
      <c r="W37743" s="276"/>
    </row>
    <row r="37744" spans="19:23">
      <c r="S37744" s="275"/>
      <c r="T37744" s="274"/>
      <c r="W37744" s="276"/>
    </row>
    <row r="37745" spans="19:23">
      <c r="S37745" s="275"/>
      <c r="T37745" s="274"/>
      <c r="W37745" s="276"/>
    </row>
    <row r="37746" spans="19:23">
      <c r="S37746" s="275"/>
      <c r="T37746" s="274"/>
      <c r="W37746" s="276"/>
    </row>
    <row r="37747" spans="19:23">
      <c r="S37747" s="275"/>
      <c r="T37747" s="274"/>
      <c r="W37747" s="276"/>
    </row>
    <row r="37748" spans="19:23">
      <c r="S37748" s="275"/>
      <c r="T37748" s="274"/>
      <c r="W37748" s="276"/>
    </row>
    <row r="37749" spans="19:23">
      <c r="S37749" s="275"/>
      <c r="T37749" s="274"/>
      <c r="W37749" s="276"/>
    </row>
    <row r="37750" spans="19:23">
      <c r="S37750" s="275"/>
      <c r="T37750" s="274"/>
      <c r="W37750" s="276"/>
    </row>
    <row r="37751" spans="19:23">
      <c r="S37751" s="275"/>
      <c r="T37751" s="274"/>
      <c r="W37751" s="276"/>
    </row>
    <row r="37752" spans="19:23">
      <c r="S37752" s="275"/>
      <c r="T37752" s="274"/>
      <c r="W37752" s="276"/>
    </row>
    <row r="37753" spans="19:23">
      <c r="S37753" s="275"/>
      <c r="T37753" s="274"/>
      <c r="W37753" s="276"/>
    </row>
    <row r="37754" spans="19:23">
      <c r="S37754" s="275"/>
      <c r="T37754" s="274"/>
      <c r="W37754" s="276"/>
    </row>
    <row r="37755" spans="19:23">
      <c r="S37755" s="275"/>
      <c r="T37755" s="274"/>
      <c r="W37755" s="276"/>
    </row>
    <row r="37756" spans="19:23">
      <c r="S37756" s="275"/>
      <c r="T37756" s="274"/>
      <c r="W37756" s="276"/>
    </row>
    <row r="37757" spans="19:23">
      <c r="S37757" s="275"/>
      <c r="T37757" s="274"/>
      <c r="W37757" s="276"/>
    </row>
    <row r="37758" spans="19:23">
      <c r="S37758" s="275"/>
      <c r="T37758" s="274"/>
      <c r="W37758" s="276"/>
    </row>
    <row r="37759" spans="19:23">
      <c r="S37759" s="275"/>
      <c r="T37759" s="274"/>
      <c r="W37759" s="276"/>
    </row>
    <row r="37760" spans="19:23">
      <c r="S37760" s="275"/>
      <c r="T37760" s="274"/>
      <c r="W37760" s="276"/>
    </row>
    <row r="37761" spans="19:23">
      <c r="S37761" s="275"/>
      <c r="T37761" s="274"/>
      <c r="W37761" s="276"/>
    </row>
    <row r="37762" spans="19:23">
      <c r="S37762" s="275"/>
      <c r="T37762" s="274"/>
      <c r="W37762" s="276"/>
    </row>
    <row r="37763" spans="19:23">
      <c r="S37763" s="275"/>
      <c r="T37763" s="274"/>
      <c r="W37763" s="276"/>
    </row>
    <row r="37764" spans="19:23">
      <c r="S37764" s="275"/>
      <c r="T37764" s="274"/>
      <c r="W37764" s="276"/>
    </row>
    <row r="37765" spans="19:23">
      <c r="S37765" s="275"/>
      <c r="T37765" s="274"/>
      <c r="W37765" s="276"/>
    </row>
    <row r="37766" spans="19:23">
      <c r="S37766" s="275"/>
      <c r="T37766" s="274"/>
      <c r="W37766" s="276"/>
    </row>
    <row r="37767" spans="19:23">
      <c r="S37767" s="275"/>
      <c r="T37767" s="274"/>
      <c r="W37767" s="276"/>
    </row>
    <row r="37768" spans="19:23">
      <c r="S37768" s="275"/>
      <c r="T37768" s="274"/>
      <c r="W37768" s="276"/>
    </row>
    <row r="37769" spans="19:23">
      <c r="S37769" s="275"/>
      <c r="T37769" s="274"/>
      <c r="W37769" s="276"/>
    </row>
    <row r="37770" spans="19:23">
      <c r="S37770" s="275"/>
      <c r="T37770" s="274"/>
      <c r="W37770" s="276"/>
    </row>
    <row r="37771" spans="19:23">
      <c r="S37771" s="275"/>
      <c r="T37771" s="274"/>
      <c r="W37771" s="276"/>
    </row>
    <row r="37772" spans="19:23">
      <c r="S37772" s="275"/>
      <c r="T37772" s="274"/>
      <c r="W37772" s="276"/>
    </row>
    <row r="37773" spans="19:23">
      <c r="S37773" s="275"/>
      <c r="T37773" s="274"/>
      <c r="W37773" s="276"/>
    </row>
    <row r="37774" spans="19:23">
      <c r="S37774" s="275"/>
      <c r="T37774" s="274"/>
      <c r="W37774" s="276"/>
    </row>
    <row r="37775" spans="19:23">
      <c r="S37775" s="275"/>
      <c r="T37775" s="274"/>
      <c r="W37775" s="276"/>
    </row>
    <row r="37776" spans="19:23">
      <c r="S37776" s="275"/>
      <c r="T37776" s="274"/>
      <c r="W37776" s="276"/>
    </row>
    <row r="37777" spans="19:23">
      <c r="S37777" s="275"/>
      <c r="T37777" s="274"/>
      <c r="W37777" s="276"/>
    </row>
    <row r="37778" spans="19:23">
      <c r="S37778" s="275"/>
      <c r="T37778" s="274"/>
      <c r="W37778" s="276"/>
    </row>
    <row r="37779" spans="19:23">
      <c r="S37779" s="275"/>
      <c r="T37779" s="274"/>
      <c r="W37779" s="276"/>
    </row>
    <row r="37780" spans="19:23">
      <c r="S37780" s="275"/>
      <c r="T37780" s="274"/>
      <c r="W37780" s="276"/>
    </row>
    <row r="37781" spans="19:23">
      <c r="S37781" s="275"/>
      <c r="T37781" s="274"/>
      <c r="W37781" s="276"/>
    </row>
    <row r="37782" spans="19:23">
      <c r="S37782" s="275"/>
      <c r="T37782" s="274"/>
      <c r="W37782" s="276"/>
    </row>
    <row r="37783" spans="19:23">
      <c r="S37783" s="275"/>
      <c r="T37783" s="274"/>
      <c r="W37783" s="276"/>
    </row>
    <row r="37784" spans="19:23">
      <c r="S37784" s="275"/>
      <c r="T37784" s="274"/>
      <c r="W37784" s="276"/>
    </row>
    <row r="37785" spans="19:23">
      <c r="S37785" s="275"/>
      <c r="T37785" s="274"/>
      <c r="W37785" s="276"/>
    </row>
    <row r="37786" spans="19:23">
      <c r="S37786" s="275"/>
      <c r="T37786" s="274"/>
      <c r="W37786" s="276"/>
    </row>
    <row r="37787" spans="19:23">
      <c r="S37787" s="275"/>
      <c r="T37787" s="274"/>
      <c r="W37787" s="276"/>
    </row>
    <row r="37788" spans="19:23">
      <c r="S37788" s="275"/>
      <c r="T37788" s="274"/>
      <c r="W37788" s="276"/>
    </row>
    <row r="37789" spans="19:23">
      <c r="S37789" s="275"/>
      <c r="T37789" s="274"/>
      <c r="W37789" s="276"/>
    </row>
    <row r="37790" spans="19:23">
      <c r="S37790" s="275"/>
      <c r="T37790" s="274"/>
      <c r="W37790" s="276"/>
    </row>
    <row r="37791" spans="19:23">
      <c r="S37791" s="275"/>
      <c r="T37791" s="274"/>
      <c r="W37791" s="276"/>
    </row>
    <row r="37792" spans="19:23">
      <c r="S37792" s="275"/>
      <c r="T37792" s="274"/>
      <c r="W37792" s="276"/>
    </row>
    <row r="37793" spans="19:23">
      <c r="S37793" s="275"/>
      <c r="T37793" s="274"/>
      <c r="W37793" s="276"/>
    </row>
    <row r="37794" spans="19:23">
      <c r="S37794" s="275"/>
      <c r="T37794" s="274"/>
      <c r="W37794" s="276"/>
    </row>
    <row r="37795" spans="19:23">
      <c r="S37795" s="275"/>
      <c r="T37795" s="274"/>
      <c r="W37795" s="276"/>
    </row>
    <row r="37796" spans="19:23">
      <c r="S37796" s="275"/>
      <c r="T37796" s="274"/>
      <c r="W37796" s="276"/>
    </row>
    <row r="37797" spans="19:23">
      <c r="S37797" s="275"/>
      <c r="T37797" s="274"/>
      <c r="W37797" s="276"/>
    </row>
    <row r="37798" spans="19:23">
      <c r="S37798" s="275"/>
      <c r="T37798" s="274"/>
      <c r="W37798" s="276"/>
    </row>
    <row r="37799" spans="19:23">
      <c r="S37799" s="275"/>
      <c r="T37799" s="274"/>
      <c r="W37799" s="276"/>
    </row>
    <row r="37800" spans="19:23">
      <c r="S37800" s="275"/>
      <c r="T37800" s="274"/>
      <c r="W37800" s="276"/>
    </row>
    <row r="37801" spans="19:23">
      <c r="S37801" s="275"/>
      <c r="T37801" s="274"/>
      <c r="W37801" s="276"/>
    </row>
    <row r="37802" spans="19:23">
      <c r="S37802" s="275"/>
      <c r="T37802" s="274"/>
      <c r="W37802" s="276"/>
    </row>
    <row r="37803" spans="19:23">
      <c r="S37803" s="275"/>
      <c r="T37803" s="274"/>
      <c r="W37803" s="276"/>
    </row>
    <row r="37804" spans="19:23">
      <c r="S37804" s="275"/>
      <c r="T37804" s="274"/>
      <c r="W37804" s="276"/>
    </row>
    <row r="37805" spans="19:23">
      <c r="S37805" s="275"/>
      <c r="T37805" s="274"/>
      <c r="W37805" s="276"/>
    </row>
    <row r="37806" spans="19:23">
      <c r="S37806" s="275"/>
      <c r="T37806" s="274"/>
      <c r="W37806" s="276"/>
    </row>
    <row r="37807" spans="19:23">
      <c r="S37807" s="275"/>
      <c r="T37807" s="274"/>
      <c r="W37807" s="276"/>
    </row>
    <row r="37808" spans="19:23">
      <c r="S37808" s="275"/>
      <c r="T37808" s="274"/>
      <c r="W37808" s="276"/>
    </row>
    <row r="37809" spans="19:23">
      <c r="S37809" s="275"/>
      <c r="T37809" s="274"/>
      <c r="W37809" s="276"/>
    </row>
    <row r="37810" spans="19:23">
      <c r="S37810" s="275"/>
      <c r="T37810" s="274"/>
      <c r="W37810" s="276"/>
    </row>
    <row r="37811" spans="19:23">
      <c r="S37811" s="275"/>
      <c r="T37811" s="274"/>
      <c r="W37811" s="276"/>
    </row>
    <row r="37812" spans="19:23">
      <c r="S37812" s="275"/>
      <c r="T37812" s="274"/>
      <c r="W37812" s="276"/>
    </row>
    <row r="37813" spans="19:23">
      <c r="S37813" s="275"/>
      <c r="T37813" s="274"/>
      <c r="W37813" s="276"/>
    </row>
    <row r="37814" spans="19:23">
      <c r="S37814" s="275"/>
      <c r="T37814" s="274"/>
      <c r="W37814" s="276"/>
    </row>
    <row r="37815" spans="19:23">
      <c r="S37815" s="275"/>
      <c r="T37815" s="274"/>
      <c r="W37815" s="276"/>
    </row>
    <row r="37816" spans="19:23">
      <c r="S37816" s="275"/>
      <c r="T37816" s="274"/>
      <c r="W37816" s="276"/>
    </row>
    <row r="37817" spans="19:23">
      <c r="S37817" s="275"/>
      <c r="T37817" s="274"/>
      <c r="W37817" s="276"/>
    </row>
    <row r="37818" spans="19:23">
      <c r="S37818" s="275"/>
      <c r="T37818" s="274"/>
      <c r="W37818" s="276"/>
    </row>
    <row r="37819" spans="19:23">
      <c r="S37819" s="275"/>
      <c r="T37819" s="274"/>
      <c r="W37819" s="276"/>
    </row>
    <row r="37820" spans="19:23">
      <c r="S37820" s="275"/>
      <c r="T37820" s="274"/>
      <c r="W37820" s="276"/>
    </row>
    <row r="37821" spans="19:23">
      <c r="S37821" s="275"/>
      <c r="T37821" s="274"/>
      <c r="W37821" s="276"/>
    </row>
    <row r="37822" spans="19:23">
      <c r="S37822" s="275"/>
      <c r="T37822" s="274"/>
      <c r="W37822" s="276"/>
    </row>
    <row r="37823" spans="19:23">
      <c r="S37823" s="275"/>
      <c r="T37823" s="274"/>
      <c r="W37823" s="276"/>
    </row>
    <row r="37824" spans="19:23">
      <c r="S37824" s="275"/>
      <c r="T37824" s="274"/>
      <c r="W37824" s="276"/>
    </row>
    <row r="37825" spans="19:23">
      <c r="S37825" s="275"/>
      <c r="T37825" s="274"/>
      <c r="W37825" s="276"/>
    </row>
    <row r="37826" spans="19:23">
      <c r="S37826" s="275"/>
      <c r="T37826" s="274"/>
      <c r="W37826" s="276"/>
    </row>
    <row r="37827" spans="19:23">
      <c r="S37827" s="275"/>
      <c r="T37827" s="274"/>
      <c r="W37827" s="276"/>
    </row>
    <row r="37828" spans="19:23">
      <c r="S37828" s="275"/>
      <c r="T37828" s="274"/>
      <c r="W37828" s="276"/>
    </row>
    <row r="37829" spans="19:23">
      <c r="S37829" s="275"/>
      <c r="T37829" s="274"/>
      <c r="W37829" s="276"/>
    </row>
    <row r="37830" spans="19:23">
      <c r="S37830" s="275"/>
      <c r="T37830" s="274"/>
      <c r="W37830" s="276"/>
    </row>
    <row r="37831" spans="19:23">
      <c r="S37831" s="275"/>
      <c r="T37831" s="274"/>
      <c r="W37831" s="276"/>
    </row>
    <row r="37832" spans="19:23">
      <c r="S37832" s="275"/>
      <c r="T37832" s="274"/>
      <c r="W37832" s="276"/>
    </row>
    <row r="37833" spans="19:23">
      <c r="S37833" s="275"/>
      <c r="T37833" s="274"/>
      <c r="W37833" s="276"/>
    </row>
    <row r="37834" spans="19:23">
      <c r="S37834" s="275"/>
      <c r="T37834" s="274"/>
      <c r="W37834" s="276"/>
    </row>
    <row r="37835" spans="19:23">
      <c r="S37835" s="275"/>
      <c r="T37835" s="274"/>
      <c r="W37835" s="276"/>
    </row>
    <row r="37836" spans="19:23">
      <c r="S37836" s="275"/>
      <c r="T37836" s="274"/>
      <c r="W37836" s="276"/>
    </row>
    <row r="37837" spans="19:23">
      <c r="S37837" s="275"/>
      <c r="T37837" s="274"/>
      <c r="W37837" s="276"/>
    </row>
    <row r="37838" spans="19:23">
      <c r="S37838" s="275"/>
      <c r="T37838" s="274"/>
      <c r="W37838" s="276"/>
    </row>
    <row r="37839" spans="19:23">
      <c r="S37839" s="275"/>
      <c r="T37839" s="274"/>
      <c r="W37839" s="276"/>
    </row>
    <row r="37840" spans="19:23">
      <c r="S37840" s="275"/>
      <c r="T37840" s="274"/>
      <c r="W37840" s="276"/>
    </row>
    <row r="37841" spans="19:23">
      <c r="S37841" s="275"/>
      <c r="T37841" s="274"/>
      <c r="W37841" s="276"/>
    </row>
    <row r="37842" spans="19:23">
      <c r="S37842" s="275"/>
      <c r="T37842" s="274"/>
      <c r="W37842" s="276"/>
    </row>
    <row r="37843" spans="19:23">
      <c r="S37843" s="275"/>
      <c r="T37843" s="274"/>
      <c r="W37843" s="276"/>
    </row>
    <row r="37844" spans="19:23">
      <c r="S37844" s="275"/>
      <c r="T37844" s="274"/>
      <c r="W37844" s="276"/>
    </row>
    <row r="37845" spans="19:23">
      <c r="S37845" s="275"/>
      <c r="T37845" s="274"/>
      <c r="W37845" s="276"/>
    </row>
    <row r="37846" spans="19:23">
      <c r="S37846" s="275"/>
      <c r="T37846" s="274"/>
      <c r="W37846" s="276"/>
    </row>
    <row r="37847" spans="19:23">
      <c r="S37847" s="275"/>
      <c r="T37847" s="274"/>
      <c r="W37847" s="276"/>
    </row>
    <row r="37848" spans="19:23">
      <c r="S37848" s="275"/>
      <c r="T37848" s="274"/>
      <c r="W37848" s="276"/>
    </row>
    <row r="37849" spans="19:23">
      <c r="S37849" s="275"/>
      <c r="T37849" s="274"/>
      <c r="W37849" s="276"/>
    </row>
    <row r="37850" spans="19:23">
      <c r="S37850" s="275"/>
      <c r="T37850" s="274"/>
      <c r="W37850" s="276"/>
    </row>
    <row r="37851" spans="19:23">
      <c r="S37851" s="275"/>
      <c r="T37851" s="274"/>
      <c r="W37851" s="276"/>
    </row>
    <row r="37852" spans="19:23">
      <c r="S37852" s="275"/>
      <c r="T37852" s="274"/>
      <c r="W37852" s="276"/>
    </row>
    <row r="37853" spans="19:23">
      <c r="S37853" s="275"/>
      <c r="T37853" s="274"/>
      <c r="W37853" s="276"/>
    </row>
    <row r="37854" spans="19:23">
      <c r="S37854" s="275"/>
      <c r="T37854" s="274"/>
      <c r="W37854" s="276"/>
    </row>
    <row r="37855" spans="19:23">
      <c r="S37855" s="275"/>
      <c r="T37855" s="274"/>
      <c r="W37855" s="276"/>
    </row>
    <row r="37856" spans="19:23">
      <c r="S37856" s="275"/>
      <c r="T37856" s="274"/>
      <c r="W37856" s="276"/>
    </row>
    <row r="37857" spans="19:23">
      <c r="S37857" s="275"/>
      <c r="T37857" s="274"/>
      <c r="W37857" s="276"/>
    </row>
    <row r="37858" spans="19:23">
      <c r="S37858" s="275"/>
      <c r="T37858" s="274"/>
      <c r="W37858" s="276"/>
    </row>
    <row r="37859" spans="19:23">
      <c r="S37859" s="275"/>
      <c r="T37859" s="274"/>
      <c r="W37859" s="276"/>
    </row>
    <row r="37860" spans="19:23">
      <c r="S37860" s="275"/>
      <c r="T37860" s="274"/>
      <c r="W37860" s="276"/>
    </row>
    <row r="37861" spans="19:23">
      <c r="S37861" s="275"/>
      <c r="T37861" s="274"/>
      <c r="W37861" s="276"/>
    </row>
    <row r="37862" spans="19:23">
      <c r="S37862" s="275"/>
      <c r="T37862" s="274"/>
      <c r="W37862" s="276"/>
    </row>
    <row r="37863" spans="19:23">
      <c r="S37863" s="275"/>
      <c r="T37863" s="274"/>
      <c r="W37863" s="276"/>
    </row>
    <row r="37864" spans="19:23">
      <c r="S37864" s="275"/>
      <c r="T37864" s="274"/>
      <c r="W37864" s="276"/>
    </row>
    <row r="37865" spans="19:23">
      <c r="S37865" s="275"/>
      <c r="T37865" s="274"/>
      <c r="W37865" s="276"/>
    </row>
    <row r="37866" spans="19:23">
      <c r="S37866" s="275"/>
      <c r="T37866" s="274"/>
      <c r="W37866" s="276"/>
    </row>
    <row r="37867" spans="19:23">
      <c r="S37867" s="275"/>
      <c r="T37867" s="274"/>
      <c r="W37867" s="276"/>
    </row>
    <row r="37868" spans="19:23">
      <c r="S37868" s="275"/>
      <c r="T37868" s="274"/>
      <c r="W37868" s="276"/>
    </row>
    <row r="37869" spans="19:23">
      <c r="S37869" s="275"/>
      <c r="T37869" s="274"/>
      <c r="W37869" s="276"/>
    </row>
    <row r="37870" spans="19:23">
      <c r="S37870" s="275"/>
      <c r="T37870" s="274"/>
      <c r="W37870" s="276"/>
    </row>
    <row r="37871" spans="19:23">
      <c r="S37871" s="275"/>
      <c r="T37871" s="274"/>
      <c r="W37871" s="276"/>
    </row>
    <row r="37872" spans="19:23">
      <c r="S37872" s="275"/>
      <c r="T37872" s="274"/>
      <c r="W37872" s="276"/>
    </row>
    <row r="37873" spans="19:23">
      <c r="S37873" s="275"/>
      <c r="T37873" s="274"/>
      <c r="W37873" s="276"/>
    </row>
    <row r="37874" spans="19:23">
      <c r="S37874" s="275"/>
      <c r="T37874" s="274"/>
      <c r="W37874" s="276"/>
    </row>
    <row r="37875" spans="19:23">
      <c r="S37875" s="275"/>
      <c r="T37875" s="274"/>
      <c r="W37875" s="276"/>
    </row>
    <row r="37876" spans="19:23">
      <c r="S37876" s="275"/>
      <c r="T37876" s="274"/>
      <c r="W37876" s="276"/>
    </row>
    <row r="37877" spans="19:23">
      <c r="S37877" s="275"/>
      <c r="T37877" s="274"/>
      <c r="W37877" s="276"/>
    </row>
    <row r="37878" spans="19:23">
      <c r="S37878" s="275"/>
      <c r="T37878" s="274"/>
      <c r="W37878" s="276"/>
    </row>
    <row r="37879" spans="19:23">
      <c r="S37879" s="275"/>
      <c r="T37879" s="274"/>
      <c r="W37879" s="276"/>
    </row>
    <row r="37880" spans="19:23">
      <c r="S37880" s="275"/>
      <c r="T37880" s="274"/>
      <c r="W37880" s="276"/>
    </row>
    <row r="37881" spans="19:23">
      <c r="S37881" s="275"/>
      <c r="T37881" s="274"/>
      <c r="W37881" s="276"/>
    </row>
    <row r="37882" spans="19:23">
      <c r="S37882" s="275"/>
      <c r="T37882" s="274"/>
      <c r="W37882" s="276"/>
    </row>
    <row r="37883" spans="19:23">
      <c r="S37883" s="275"/>
      <c r="T37883" s="274"/>
      <c r="W37883" s="276"/>
    </row>
    <row r="37884" spans="19:23">
      <c r="S37884" s="275"/>
      <c r="T37884" s="274"/>
      <c r="W37884" s="276"/>
    </row>
    <row r="37885" spans="19:23">
      <c r="S37885" s="275"/>
      <c r="T37885" s="274"/>
      <c r="W37885" s="276"/>
    </row>
    <row r="37886" spans="19:23">
      <c r="S37886" s="275"/>
      <c r="T37886" s="274"/>
      <c r="W37886" s="276"/>
    </row>
    <row r="37887" spans="19:23">
      <c r="S37887" s="275"/>
      <c r="T37887" s="274"/>
      <c r="W37887" s="276"/>
    </row>
    <row r="37888" spans="19:23">
      <c r="S37888" s="275"/>
      <c r="T37888" s="274"/>
      <c r="W37888" s="276"/>
    </row>
    <row r="37889" spans="19:23">
      <c r="S37889" s="275"/>
      <c r="T37889" s="274"/>
      <c r="W37889" s="276"/>
    </row>
    <row r="37890" spans="19:23">
      <c r="S37890" s="275"/>
      <c r="T37890" s="274"/>
      <c r="W37890" s="276"/>
    </row>
    <row r="37891" spans="19:23">
      <c r="S37891" s="275"/>
      <c r="T37891" s="274"/>
      <c r="W37891" s="276"/>
    </row>
    <row r="37892" spans="19:23">
      <c r="S37892" s="275"/>
      <c r="T37892" s="274"/>
      <c r="W37892" s="276"/>
    </row>
    <row r="37893" spans="19:23">
      <c r="S37893" s="275"/>
      <c r="T37893" s="274"/>
      <c r="W37893" s="276"/>
    </row>
    <row r="37894" spans="19:23">
      <c r="S37894" s="275"/>
      <c r="T37894" s="274"/>
      <c r="W37894" s="276"/>
    </row>
    <row r="37895" spans="19:23">
      <c r="S37895" s="275"/>
      <c r="T37895" s="274"/>
      <c r="W37895" s="276"/>
    </row>
    <row r="37896" spans="19:23">
      <c r="S37896" s="275"/>
      <c r="T37896" s="274"/>
      <c r="W37896" s="276"/>
    </row>
    <row r="37897" spans="19:23">
      <c r="S37897" s="275"/>
      <c r="T37897" s="274"/>
      <c r="W37897" s="276"/>
    </row>
    <row r="37898" spans="19:23">
      <c r="S37898" s="275"/>
      <c r="T37898" s="274"/>
      <c r="W37898" s="276"/>
    </row>
    <row r="37899" spans="19:23">
      <c r="S37899" s="275"/>
      <c r="T37899" s="274"/>
      <c r="W37899" s="276"/>
    </row>
    <row r="37900" spans="19:23">
      <c r="S37900" s="275"/>
      <c r="T37900" s="274"/>
      <c r="W37900" s="276"/>
    </row>
    <row r="37901" spans="19:23">
      <c r="S37901" s="275"/>
      <c r="T37901" s="274"/>
      <c r="W37901" s="276"/>
    </row>
    <row r="37902" spans="19:23">
      <c r="S37902" s="275"/>
      <c r="T37902" s="274"/>
      <c r="W37902" s="276"/>
    </row>
    <row r="37903" spans="19:23">
      <c r="S37903" s="275"/>
      <c r="T37903" s="274"/>
      <c r="W37903" s="276"/>
    </row>
    <row r="37904" spans="19:23">
      <c r="S37904" s="275"/>
      <c r="T37904" s="274"/>
      <c r="W37904" s="276"/>
    </row>
    <row r="37905" spans="19:23">
      <c r="S37905" s="275"/>
      <c r="T37905" s="274"/>
      <c r="W37905" s="276"/>
    </row>
    <row r="37906" spans="19:23">
      <c r="S37906" s="275"/>
      <c r="T37906" s="274"/>
      <c r="W37906" s="276"/>
    </row>
    <row r="37907" spans="19:23">
      <c r="S37907" s="275"/>
      <c r="T37907" s="274"/>
      <c r="W37907" s="276"/>
    </row>
    <row r="37908" spans="19:23">
      <c r="S37908" s="275"/>
      <c r="T37908" s="274"/>
      <c r="W37908" s="276"/>
    </row>
    <row r="37909" spans="19:23">
      <c r="S37909" s="275"/>
      <c r="T37909" s="274"/>
      <c r="W37909" s="276"/>
    </row>
    <row r="37910" spans="19:23">
      <c r="S37910" s="275"/>
      <c r="T37910" s="274"/>
      <c r="W37910" s="276"/>
    </row>
    <row r="37911" spans="19:23">
      <c r="S37911" s="275"/>
      <c r="T37911" s="274"/>
      <c r="W37911" s="276"/>
    </row>
    <row r="37912" spans="19:23">
      <c r="S37912" s="275"/>
      <c r="T37912" s="274"/>
      <c r="W37912" s="276"/>
    </row>
    <row r="37913" spans="19:23">
      <c r="S37913" s="275"/>
      <c r="T37913" s="274"/>
      <c r="W37913" s="276"/>
    </row>
    <row r="37914" spans="19:23">
      <c r="S37914" s="275"/>
      <c r="T37914" s="274"/>
      <c r="W37914" s="276"/>
    </row>
    <row r="37915" spans="19:23">
      <c r="S37915" s="275"/>
      <c r="T37915" s="274"/>
      <c r="W37915" s="276"/>
    </row>
    <row r="37916" spans="19:23">
      <c r="S37916" s="275"/>
      <c r="T37916" s="274"/>
      <c r="W37916" s="276"/>
    </row>
    <row r="37917" spans="19:23">
      <c r="S37917" s="275"/>
      <c r="T37917" s="274"/>
      <c r="W37917" s="276"/>
    </row>
    <row r="37918" spans="19:23">
      <c r="S37918" s="275"/>
      <c r="T37918" s="274"/>
      <c r="W37918" s="276"/>
    </row>
    <row r="37919" spans="19:23">
      <c r="S37919" s="275"/>
      <c r="T37919" s="274"/>
      <c r="W37919" s="276"/>
    </row>
    <row r="37920" spans="19:23">
      <c r="S37920" s="275"/>
      <c r="T37920" s="274"/>
      <c r="W37920" s="276"/>
    </row>
    <row r="37921" spans="19:23">
      <c r="S37921" s="275"/>
      <c r="T37921" s="274"/>
      <c r="W37921" s="276"/>
    </row>
    <row r="37922" spans="19:23">
      <c r="S37922" s="275"/>
      <c r="T37922" s="274"/>
      <c r="W37922" s="276"/>
    </row>
    <row r="37923" spans="19:23">
      <c r="S37923" s="275"/>
      <c r="T37923" s="274"/>
      <c r="W37923" s="276"/>
    </row>
    <row r="37924" spans="19:23">
      <c r="S37924" s="275"/>
      <c r="T37924" s="274"/>
      <c r="W37924" s="276"/>
    </row>
    <row r="37925" spans="19:23">
      <c r="S37925" s="275"/>
      <c r="T37925" s="274"/>
      <c r="W37925" s="276"/>
    </row>
    <row r="37926" spans="19:23">
      <c r="S37926" s="275"/>
      <c r="T37926" s="274"/>
      <c r="W37926" s="276"/>
    </row>
    <row r="37927" spans="19:23">
      <c r="S37927" s="275"/>
      <c r="T37927" s="274"/>
      <c r="W37927" s="276"/>
    </row>
    <row r="37928" spans="19:23">
      <c r="S37928" s="275"/>
      <c r="T37928" s="274"/>
      <c r="W37928" s="276"/>
    </row>
    <row r="37929" spans="19:23">
      <c r="S37929" s="275"/>
      <c r="T37929" s="274"/>
      <c r="W37929" s="276"/>
    </row>
    <row r="37930" spans="19:23">
      <c r="S37930" s="275"/>
      <c r="T37930" s="274"/>
      <c r="W37930" s="276"/>
    </row>
    <row r="37931" spans="19:23">
      <c r="S37931" s="275"/>
      <c r="T37931" s="274"/>
      <c r="W37931" s="276"/>
    </row>
    <row r="37932" spans="19:23">
      <c r="S37932" s="275"/>
      <c r="T37932" s="274"/>
      <c r="W37932" s="276"/>
    </row>
    <row r="37933" spans="19:23">
      <c r="S37933" s="275"/>
      <c r="T37933" s="274"/>
      <c r="W37933" s="276"/>
    </row>
    <row r="37934" spans="19:23">
      <c r="S37934" s="275"/>
      <c r="T37934" s="274"/>
      <c r="W37934" s="276"/>
    </row>
    <row r="37935" spans="19:23">
      <c r="S37935" s="275"/>
      <c r="T37935" s="274"/>
      <c r="W37935" s="276"/>
    </row>
    <row r="37936" spans="19:23">
      <c r="S37936" s="275"/>
      <c r="T37936" s="274"/>
      <c r="W37936" s="276"/>
    </row>
    <row r="37937" spans="19:23">
      <c r="S37937" s="275"/>
      <c r="T37937" s="274"/>
      <c r="W37937" s="276"/>
    </row>
    <row r="37938" spans="19:23">
      <c r="S37938" s="275"/>
      <c r="T37938" s="274"/>
      <c r="W37938" s="276"/>
    </row>
    <row r="37939" spans="19:23">
      <c r="S37939" s="275"/>
      <c r="T37939" s="274"/>
      <c r="W37939" s="276"/>
    </row>
    <row r="37940" spans="19:23">
      <c r="S37940" s="275"/>
      <c r="T37940" s="274"/>
      <c r="W37940" s="276"/>
    </row>
    <row r="37941" spans="19:23">
      <c r="S37941" s="275"/>
      <c r="T37941" s="274"/>
      <c r="W37941" s="276"/>
    </row>
    <row r="37942" spans="19:23">
      <c r="S37942" s="275"/>
      <c r="T37942" s="274"/>
      <c r="W37942" s="276"/>
    </row>
    <row r="37943" spans="19:23">
      <c r="S37943" s="275"/>
      <c r="T37943" s="274"/>
      <c r="W37943" s="276"/>
    </row>
    <row r="37944" spans="19:23">
      <c r="S37944" s="275"/>
      <c r="T37944" s="274"/>
      <c r="W37944" s="276"/>
    </row>
    <row r="37945" spans="19:23">
      <c r="S37945" s="275"/>
      <c r="T37945" s="274"/>
      <c r="W37945" s="276"/>
    </row>
    <row r="37946" spans="19:23">
      <c r="S37946" s="275"/>
      <c r="T37946" s="274"/>
      <c r="W37946" s="276"/>
    </row>
    <row r="37947" spans="19:23">
      <c r="S37947" s="275"/>
      <c r="T37947" s="274"/>
      <c r="W37947" s="276"/>
    </row>
    <row r="37948" spans="19:23">
      <c r="S37948" s="275"/>
      <c r="T37948" s="274"/>
      <c r="W37948" s="276"/>
    </row>
    <row r="37949" spans="19:23">
      <c r="S37949" s="275"/>
      <c r="T37949" s="274"/>
      <c r="W37949" s="276"/>
    </row>
    <row r="37950" spans="19:23">
      <c r="S37950" s="275"/>
      <c r="T37950" s="274"/>
      <c r="W37950" s="276"/>
    </row>
    <row r="37951" spans="19:23">
      <c r="S37951" s="275"/>
      <c r="T37951" s="274"/>
      <c r="W37951" s="276"/>
    </row>
    <row r="37952" spans="19:23">
      <c r="S37952" s="275"/>
      <c r="T37952" s="274"/>
      <c r="W37952" s="276"/>
    </row>
    <row r="37953" spans="19:23">
      <c r="S37953" s="275"/>
      <c r="T37953" s="274"/>
      <c r="W37953" s="276"/>
    </row>
    <row r="37954" spans="19:23">
      <c r="S37954" s="275"/>
      <c r="T37954" s="274"/>
      <c r="W37954" s="276"/>
    </row>
    <row r="37955" spans="19:23">
      <c r="S37955" s="275"/>
      <c r="T37955" s="274"/>
      <c r="W37955" s="276"/>
    </row>
    <row r="37956" spans="19:23">
      <c r="S37956" s="275"/>
      <c r="T37956" s="274"/>
      <c r="W37956" s="276"/>
    </row>
    <row r="37957" spans="19:23">
      <c r="S37957" s="275"/>
      <c r="T37957" s="274"/>
      <c r="W37957" s="276"/>
    </row>
    <row r="37958" spans="19:23">
      <c r="S37958" s="275"/>
      <c r="T37958" s="274"/>
      <c r="W37958" s="276"/>
    </row>
    <row r="37959" spans="19:23">
      <c r="S37959" s="275"/>
      <c r="T37959" s="274"/>
      <c r="W37959" s="276"/>
    </row>
    <row r="37960" spans="19:23">
      <c r="S37960" s="275"/>
      <c r="T37960" s="274"/>
      <c r="W37960" s="276"/>
    </row>
    <row r="37961" spans="19:23">
      <c r="S37961" s="275"/>
      <c r="T37961" s="274"/>
      <c r="W37961" s="276"/>
    </row>
    <row r="37962" spans="19:23">
      <c r="S37962" s="275"/>
      <c r="T37962" s="274"/>
      <c r="W37962" s="276"/>
    </row>
    <row r="37963" spans="19:23">
      <c r="S37963" s="275"/>
      <c r="T37963" s="274"/>
      <c r="W37963" s="276"/>
    </row>
    <row r="37964" spans="19:23">
      <c r="S37964" s="275"/>
      <c r="T37964" s="274"/>
      <c r="W37964" s="276"/>
    </row>
    <row r="37965" spans="19:23">
      <c r="S37965" s="275"/>
      <c r="T37965" s="274"/>
      <c r="W37965" s="276"/>
    </row>
    <row r="37966" spans="19:23">
      <c r="S37966" s="275"/>
      <c r="T37966" s="274"/>
      <c r="W37966" s="276"/>
    </row>
    <row r="37967" spans="19:23">
      <c r="S37967" s="275"/>
      <c r="T37967" s="274"/>
      <c r="W37967" s="276"/>
    </row>
    <row r="37968" spans="19:23">
      <c r="S37968" s="275"/>
      <c r="T37968" s="274"/>
      <c r="W37968" s="276"/>
    </row>
    <row r="37969" spans="19:23">
      <c r="S37969" s="275"/>
      <c r="T37969" s="274"/>
      <c r="W37969" s="276"/>
    </row>
    <row r="37970" spans="19:23">
      <c r="S37970" s="275"/>
      <c r="T37970" s="274"/>
      <c r="W37970" s="276"/>
    </row>
    <row r="37971" spans="19:23">
      <c r="S37971" s="275"/>
      <c r="T37971" s="274"/>
      <c r="W37971" s="276"/>
    </row>
    <row r="37972" spans="19:23">
      <c r="S37972" s="275"/>
      <c r="T37972" s="274"/>
      <c r="W37972" s="276"/>
    </row>
    <row r="37973" spans="19:23">
      <c r="S37973" s="275"/>
      <c r="T37973" s="274"/>
      <c r="W37973" s="276"/>
    </row>
    <row r="37974" spans="19:23">
      <c r="S37974" s="275"/>
      <c r="T37974" s="274"/>
      <c r="W37974" s="276"/>
    </row>
    <row r="37975" spans="19:23">
      <c r="S37975" s="275"/>
      <c r="T37975" s="274"/>
      <c r="W37975" s="276"/>
    </row>
    <row r="37976" spans="19:23">
      <c r="S37976" s="275"/>
      <c r="T37976" s="274"/>
      <c r="W37976" s="276"/>
    </row>
    <row r="37977" spans="19:23">
      <c r="S37977" s="275"/>
      <c r="T37977" s="274"/>
      <c r="W37977" s="276"/>
    </row>
    <row r="37978" spans="19:23">
      <c r="S37978" s="275"/>
      <c r="T37978" s="274"/>
      <c r="W37978" s="276"/>
    </row>
    <row r="37979" spans="19:23">
      <c r="S37979" s="275"/>
      <c r="T37979" s="274"/>
      <c r="W37979" s="276"/>
    </row>
    <row r="37980" spans="19:23">
      <c r="S37980" s="275"/>
      <c r="T37980" s="274"/>
      <c r="W37980" s="276"/>
    </row>
    <row r="37981" spans="19:23">
      <c r="S37981" s="275"/>
      <c r="T37981" s="274"/>
      <c r="W37981" s="276"/>
    </row>
    <row r="37982" spans="19:23">
      <c r="S37982" s="275"/>
      <c r="T37982" s="274"/>
      <c r="W37982" s="276"/>
    </row>
    <row r="37983" spans="19:23">
      <c r="S37983" s="275"/>
      <c r="T37983" s="274"/>
      <c r="W37983" s="276"/>
    </row>
    <row r="37984" spans="19:23">
      <c r="S37984" s="275"/>
      <c r="T37984" s="274"/>
      <c r="W37984" s="276"/>
    </row>
    <row r="37985" spans="19:23">
      <c r="S37985" s="275"/>
      <c r="T37985" s="274"/>
      <c r="W37985" s="276"/>
    </row>
    <row r="37986" spans="19:23">
      <c r="S37986" s="275"/>
      <c r="T37986" s="274"/>
      <c r="W37986" s="276"/>
    </row>
    <row r="37987" spans="19:23">
      <c r="S37987" s="275"/>
      <c r="T37987" s="274"/>
      <c r="W37987" s="276"/>
    </row>
    <row r="37988" spans="19:23">
      <c r="S37988" s="275"/>
      <c r="T37988" s="274"/>
      <c r="W37988" s="276"/>
    </row>
    <row r="37989" spans="19:23">
      <c r="S37989" s="275"/>
      <c r="T37989" s="274"/>
      <c r="W37989" s="276"/>
    </row>
    <row r="37990" spans="19:23">
      <c r="S37990" s="275"/>
      <c r="T37990" s="274"/>
      <c r="W37990" s="276"/>
    </row>
    <row r="37991" spans="19:23">
      <c r="S37991" s="275"/>
      <c r="T37991" s="274"/>
      <c r="W37991" s="276"/>
    </row>
    <row r="37992" spans="19:23">
      <c r="S37992" s="275"/>
      <c r="T37992" s="274"/>
      <c r="W37992" s="276"/>
    </row>
    <row r="37993" spans="19:23">
      <c r="S37993" s="275"/>
      <c r="T37993" s="274"/>
      <c r="W37993" s="276"/>
    </row>
    <row r="37994" spans="19:23">
      <c r="S37994" s="275"/>
      <c r="T37994" s="274"/>
      <c r="W37994" s="276"/>
    </row>
    <row r="37995" spans="19:23">
      <c r="S37995" s="275"/>
      <c r="T37995" s="274"/>
      <c r="W37995" s="276"/>
    </row>
    <row r="37996" spans="19:23">
      <c r="S37996" s="275"/>
      <c r="T37996" s="274"/>
      <c r="W37996" s="276"/>
    </row>
    <row r="37997" spans="19:23">
      <c r="S37997" s="275"/>
      <c r="T37997" s="274"/>
      <c r="W37997" s="276"/>
    </row>
    <row r="37998" spans="19:23">
      <c r="S37998" s="275"/>
      <c r="T37998" s="274"/>
      <c r="W37998" s="276"/>
    </row>
    <row r="37999" spans="19:23">
      <c r="S37999" s="275"/>
      <c r="T37999" s="274"/>
      <c r="W37999" s="276"/>
    </row>
    <row r="38000" spans="19:23">
      <c r="S38000" s="275"/>
      <c r="T38000" s="274"/>
      <c r="W38000" s="276"/>
    </row>
    <row r="38001" spans="19:23">
      <c r="S38001" s="275"/>
      <c r="T38001" s="274"/>
      <c r="W38001" s="276"/>
    </row>
    <row r="38002" spans="19:23">
      <c r="S38002" s="275"/>
      <c r="T38002" s="274"/>
      <c r="W38002" s="276"/>
    </row>
    <row r="38003" spans="19:23">
      <c r="S38003" s="275"/>
      <c r="T38003" s="274"/>
      <c r="W38003" s="276"/>
    </row>
    <row r="38004" spans="19:23">
      <c r="S38004" s="275"/>
      <c r="T38004" s="274"/>
      <c r="W38004" s="276"/>
    </row>
    <row r="38005" spans="19:23">
      <c r="S38005" s="275"/>
      <c r="T38005" s="274"/>
      <c r="W38005" s="276"/>
    </row>
    <row r="38006" spans="19:23">
      <c r="S38006" s="275"/>
      <c r="T38006" s="274"/>
      <c r="W38006" s="276"/>
    </row>
    <row r="38007" spans="19:23">
      <c r="S38007" s="275"/>
      <c r="T38007" s="274"/>
      <c r="W38007" s="276"/>
    </row>
    <row r="38008" spans="19:23">
      <c r="S38008" s="275"/>
      <c r="T38008" s="274"/>
      <c r="W38008" s="276"/>
    </row>
    <row r="38009" spans="19:23">
      <c r="S38009" s="275"/>
      <c r="T38009" s="274"/>
      <c r="W38009" s="276"/>
    </row>
    <row r="38010" spans="19:23">
      <c r="S38010" s="275"/>
      <c r="T38010" s="274"/>
      <c r="W38010" s="276"/>
    </row>
    <row r="38011" spans="19:23">
      <c r="S38011" s="275"/>
      <c r="T38011" s="274"/>
      <c r="W38011" s="276"/>
    </row>
    <row r="38012" spans="19:23">
      <c r="S38012" s="275"/>
      <c r="T38012" s="274"/>
      <c r="W38012" s="276"/>
    </row>
    <row r="38013" spans="19:23">
      <c r="S38013" s="275"/>
      <c r="T38013" s="274"/>
      <c r="W38013" s="276"/>
    </row>
    <row r="38014" spans="19:23">
      <c r="S38014" s="275"/>
      <c r="T38014" s="274"/>
      <c r="W38014" s="276"/>
    </row>
    <row r="38015" spans="19:23">
      <c r="S38015" s="275"/>
      <c r="T38015" s="274"/>
      <c r="W38015" s="276"/>
    </row>
    <row r="38016" spans="19:23">
      <c r="S38016" s="275"/>
      <c r="T38016" s="274"/>
      <c r="W38016" s="276"/>
    </row>
    <row r="38017" spans="19:23">
      <c r="S38017" s="275"/>
      <c r="T38017" s="274"/>
      <c r="W38017" s="276"/>
    </row>
    <row r="38018" spans="19:23">
      <c r="S38018" s="275"/>
      <c r="T38018" s="274"/>
      <c r="W38018" s="276"/>
    </row>
    <row r="38019" spans="19:23">
      <c r="S38019" s="275"/>
      <c r="T38019" s="274"/>
      <c r="W38019" s="276"/>
    </row>
    <row r="38020" spans="19:23">
      <c r="S38020" s="275"/>
      <c r="T38020" s="274"/>
      <c r="W38020" s="276"/>
    </row>
    <row r="38021" spans="19:23">
      <c r="S38021" s="275"/>
      <c r="T38021" s="274"/>
      <c r="W38021" s="276"/>
    </row>
    <row r="38022" spans="19:23">
      <c r="S38022" s="275"/>
      <c r="T38022" s="274"/>
      <c r="W38022" s="276"/>
    </row>
    <row r="38023" spans="19:23">
      <c r="S38023" s="275"/>
      <c r="T38023" s="274"/>
      <c r="W38023" s="276"/>
    </row>
    <row r="38024" spans="19:23">
      <c r="S38024" s="275"/>
      <c r="T38024" s="274"/>
      <c r="W38024" s="276"/>
    </row>
    <row r="38025" spans="19:23">
      <c r="S38025" s="275"/>
      <c r="T38025" s="274"/>
      <c r="W38025" s="276"/>
    </row>
    <row r="38026" spans="19:23">
      <c r="S38026" s="275"/>
      <c r="T38026" s="274"/>
      <c r="W38026" s="276"/>
    </row>
    <row r="38027" spans="19:23">
      <c r="S38027" s="275"/>
      <c r="T38027" s="274"/>
      <c r="W38027" s="276"/>
    </row>
    <row r="38028" spans="19:23">
      <c r="S38028" s="275"/>
      <c r="T38028" s="274"/>
      <c r="W38028" s="276"/>
    </row>
    <row r="38029" spans="19:23">
      <c r="S38029" s="275"/>
      <c r="T38029" s="274"/>
      <c r="W38029" s="276"/>
    </row>
    <row r="38030" spans="19:23">
      <c r="S38030" s="275"/>
      <c r="T38030" s="274"/>
      <c r="W38030" s="276"/>
    </row>
    <row r="38031" spans="19:23">
      <c r="S38031" s="275"/>
      <c r="T38031" s="274"/>
      <c r="W38031" s="276"/>
    </row>
    <row r="38032" spans="19:23">
      <c r="S38032" s="275"/>
      <c r="T38032" s="274"/>
      <c r="W38032" s="276"/>
    </row>
    <row r="38033" spans="19:23">
      <c r="S38033" s="275"/>
      <c r="T38033" s="274"/>
      <c r="W38033" s="276"/>
    </row>
    <row r="38034" spans="19:23">
      <c r="S38034" s="275"/>
      <c r="T38034" s="274"/>
      <c r="W38034" s="276"/>
    </row>
    <row r="38035" spans="19:23">
      <c r="S38035" s="275"/>
      <c r="T38035" s="274"/>
      <c r="W38035" s="276"/>
    </row>
    <row r="38036" spans="19:23">
      <c r="S38036" s="275"/>
      <c r="T38036" s="274"/>
      <c r="W38036" s="276"/>
    </row>
    <row r="38037" spans="19:23">
      <c r="S38037" s="275"/>
      <c r="T38037" s="274"/>
      <c r="W38037" s="276"/>
    </row>
    <row r="38038" spans="19:23">
      <c r="S38038" s="275"/>
      <c r="T38038" s="274"/>
      <c r="W38038" s="276"/>
    </row>
    <row r="38039" spans="19:23">
      <c r="S38039" s="275"/>
      <c r="T38039" s="274"/>
      <c r="W38039" s="276"/>
    </row>
    <row r="38040" spans="19:23">
      <c r="S38040" s="275"/>
      <c r="T38040" s="274"/>
      <c r="W38040" s="276"/>
    </row>
    <row r="38041" spans="19:23">
      <c r="S38041" s="275"/>
      <c r="T38041" s="274"/>
      <c r="W38041" s="276"/>
    </row>
    <row r="38042" spans="19:23">
      <c r="S38042" s="275"/>
      <c r="T38042" s="274"/>
      <c r="W38042" s="276"/>
    </row>
    <row r="38043" spans="19:23">
      <c r="S38043" s="275"/>
      <c r="T38043" s="274"/>
      <c r="W38043" s="276"/>
    </row>
    <row r="38044" spans="19:23">
      <c r="S38044" s="275"/>
      <c r="T38044" s="274"/>
      <c r="W38044" s="276"/>
    </row>
    <row r="38045" spans="19:23">
      <c r="S38045" s="275"/>
      <c r="T38045" s="274"/>
      <c r="W38045" s="276"/>
    </row>
    <row r="38046" spans="19:23">
      <c r="S38046" s="275"/>
      <c r="T38046" s="274"/>
      <c r="W38046" s="276"/>
    </row>
    <row r="38047" spans="19:23">
      <c r="S38047" s="275"/>
      <c r="T38047" s="274"/>
      <c r="W38047" s="276"/>
    </row>
    <row r="38048" spans="19:23">
      <c r="S38048" s="275"/>
      <c r="T38048" s="274"/>
      <c r="W38048" s="276"/>
    </row>
    <row r="38049" spans="19:23">
      <c r="S38049" s="275"/>
      <c r="T38049" s="274"/>
      <c r="W38049" s="276"/>
    </row>
    <row r="38050" spans="19:23">
      <c r="S38050" s="275"/>
      <c r="T38050" s="274"/>
      <c r="W38050" s="276"/>
    </row>
    <row r="38051" spans="19:23">
      <c r="S38051" s="275"/>
      <c r="T38051" s="274"/>
      <c r="W38051" s="276"/>
    </row>
    <row r="38052" spans="19:23">
      <c r="S38052" s="275"/>
      <c r="T38052" s="274"/>
      <c r="W38052" s="276"/>
    </row>
    <row r="38053" spans="19:23">
      <c r="S38053" s="275"/>
      <c r="T38053" s="274"/>
      <c r="W38053" s="276"/>
    </row>
    <row r="38054" spans="19:23">
      <c r="S38054" s="275"/>
      <c r="T38054" s="274"/>
      <c r="W38054" s="276"/>
    </row>
    <row r="38055" spans="19:23">
      <c r="S38055" s="275"/>
      <c r="T38055" s="274"/>
      <c r="W38055" s="276"/>
    </row>
    <row r="38056" spans="19:23">
      <c r="S38056" s="275"/>
      <c r="T38056" s="274"/>
      <c r="W38056" s="276"/>
    </row>
    <row r="38057" spans="19:23">
      <c r="S38057" s="275"/>
      <c r="T38057" s="274"/>
      <c r="W38057" s="276"/>
    </row>
    <row r="38058" spans="19:23">
      <c r="S38058" s="275"/>
      <c r="T38058" s="274"/>
      <c r="W38058" s="276"/>
    </row>
    <row r="38059" spans="19:23">
      <c r="S38059" s="275"/>
      <c r="T38059" s="274"/>
      <c r="W38059" s="276"/>
    </row>
    <row r="38060" spans="19:23">
      <c r="S38060" s="275"/>
      <c r="T38060" s="274"/>
      <c r="W38060" s="276"/>
    </row>
    <row r="38061" spans="19:23">
      <c r="S38061" s="275"/>
      <c r="T38061" s="274"/>
      <c r="W38061" s="276"/>
    </row>
    <row r="38062" spans="19:23">
      <c r="S38062" s="275"/>
      <c r="T38062" s="274"/>
      <c r="W38062" s="276"/>
    </row>
    <row r="38063" spans="19:23">
      <c r="S38063" s="275"/>
      <c r="T38063" s="274"/>
      <c r="W38063" s="276"/>
    </row>
    <row r="38064" spans="19:23">
      <c r="S38064" s="275"/>
      <c r="T38064" s="274"/>
      <c r="W38064" s="276"/>
    </row>
    <row r="38065" spans="19:23">
      <c r="S38065" s="275"/>
      <c r="T38065" s="274"/>
      <c r="W38065" s="276"/>
    </row>
    <row r="38066" spans="19:23">
      <c r="S38066" s="275"/>
      <c r="T38066" s="274"/>
      <c r="W38066" s="276"/>
    </row>
    <row r="38067" spans="19:23">
      <c r="S38067" s="275"/>
      <c r="T38067" s="274"/>
      <c r="W38067" s="276"/>
    </row>
    <row r="38068" spans="19:23">
      <c r="S38068" s="275"/>
      <c r="T38068" s="274"/>
      <c r="W38068" s="276"/>
    </row>
    <row r="38069" spans="19:23">
      <c r="S38069" s="275"/>
      <c r="T38069" s="274"/>
      <c r="W38069" s="276"/>
    </row>
    <row r="38070" spans="19:23">
      <c r="S38070" s="275"/>
      <c r="T38070" s="274"/>
      <c r="W38070" s="276"/>
    </row>
    <row r="38071" spans="19:23">
      <c r="S38071" s="275"/>
      <c r="T38071" s="274"/>
      <c r="W38071" s="276"/>
    </row>
    <row r="38072" spans="19:23">
      <c r="S38072" s="275"/>
      <c r="T38072" s="274"/>
      <c r="W38072" s="276"/>
    </row>
    <row r="38073" spans="19:23">
      <c r="S38073" s="275"/>
      <c r="T38073" s="274"/>
      <c r="W38073" s="276"/>
    </row>
    <row r="38074" spans="19:23">
      <c r="S38074" s="275"/>
      <c r="T38074" s="274"/>
      <c r="W38074" s="276"/>
    </row>
    <row r="38075" spans="19:23">
      <c r="S38075" s="275"/>
      <c r="T38075" s="274"/>
      <c r="W38075" s="276"/>
    </row>
    <row r="38076" spans="19:23">
      <c r="S38076" s="275"/>
      <c r="T38076" s="274"/>
      <c r="W38076" s="276"/>
    </row>
    <row r="38077" spans="19:23">
      <c r="S38077" s="275"/>
      <c r="T38077" s="274"/>
      <c r="W38077" s="276"/>
    </row>
    <row r="38078" spans="19:23">
      <c r="S38078" s="275"/>
      <c r="T38078" s="274"/>
      <c r="W38078" s="276"/>
    </row>
    <row r="38079" spans="19:23">
      <c r="S38079" s="275"/>
      <c r="T38079" s="274"/>
      <c r="W38079" s="276"/>
    </row>
    <row r="38080" spans="19:23">
      <c r="S38080" s="275"/>
      <c r="T38080" s="274"/>
      <c r="W38080" s="276"/>
    </row>
    <row r="38081" spans="19:23">
      <c r="S38081" s="275"/>
      <c r="T38081" s="274"/>
      <c r="W38081" s="276"/>
    </row>
    <row r="38082" spans="19:23">
      <c r="S38082" s="275"/>
      <c r="T38082" s="274"/>
      <c r="W38082" s="276"/>
    </row>
    <row r="38083" spans="19:23">
      <c r="S38083" s="275"/>
      <c r="T38083" s="274"/>
      <c r="W38083" s="276"/>
    </row>
    <row r="38084" spans="19:23">
      <c r="S38084" s="275"/>
      <c r="T38084" s="274"/>
      <c r="W38084" s="276"/>
    </row>
    <row r="38085" spans="19:23">
      <c r="S38085" s="275"/>
      <c r="T38085" s="274"/>
      <c r="W38085" s="276"/>
    </row>
    <row r="38086" spans="19:23">
      <c r="S38086" s="275"/>
      <c r="T38086" s="274"/>
      <c r="W38086" s="276"/>
    </row>
    <row r="38087" spans="19:23">
      <c r="S38087" s="275"/>
      <c r="T38087" s="274"/>
      <c r="W38087" s="276"/>
    </row>
    <row r="38088" spans="19:23">
      <c r="S38088" s="275"/>
      <c r="T38088" s="274"/>
      <c r="W38088" s="276"/>
    </row>
    <row r="38089" spans="19:23">
      <c r="S38089" s="275"/>
      <c r="T38089" s="274"/>
      <c r="W38089" s="276"/>
    </row>
    <row r="38090" spans="19:23">
      <c r="S38090" s="275"/>
      <c r="T38090" s="274"/>
      <c r="W38090" s="276"/>
    </row>
    <row r="38091" spans="19:23">
      <c r="S38091" s="275"/>
      <c r="T38091" s="274"/>
      <c r="W38091" s="276"/>
    </row>
    <row r="38092" spans="19:23">
      <c r="S38092" s="275"/>
      <c r="T38092" s="274"/>
      <c r="W38092" s="276"/>
    </row>
    <row r="38093" spans="19:23">
      <c r="S38093" s="275"/>
      <c r="T38093" s="274"/>
      <c r="W38093" s="276"/>
    </row>
    <row r="38094" spans="19:23">
      <c r="S38094" s="275"/>
      <c r="T38094" s="274"/>
      <c r="W38094" s="276"/>
    </row>
    <row r="38095" spans="19:23">
      <c r="S38095" s="275"/>
      <c r="T38095" s="274"/>
      <c r="W38095" s="276"/>
    </row>
    <row r="38096" spans="19:23">
      <c r="S38096" s="275"/>
      <c r="T38096" s="274"/>
      <c r="W38096" s="276"/>
    </row>
    <row r="38097" spans="19:23">
      <c r="S38097" s="275"/>
      <c r="T38097" s="274"/>
      <c r="W38097" s="276"/>
    </row>
    <row r="38098" spans="19:23">
      <c r="S38098" s="275"/>
      <c r="T38098" s="274"/>
      <c r="W38098" s="276"/>
    </row>
    <row r="38099" spans="19:23">
      <c r="S38099" s="275"/>
      <c r="T38099" s="274"/>
      <c r="W38099" s="276"/>
    </row>
    <row r="38100" spans="19:23">
      <c r="S38100" s="275"/>
      <c r="T38100" s="274"/>
      <c r="W38100" s="276"/>
    </row>
    <row r="38101" spans="19:23">
      <c r="S38101" s="275"/>
      <c r="T38101" s="274"/>
      <c r="W38101" s="276"/>
    </row>
    <row r="38102" spans="19:23">
      <c r="S38102" s="275"/>
      <c r="T38102" s="274"/>
      <c r="W38102" s="276"/>
    </row>
    <row r="38103" spans="19:23">
      <c r="S38103" s="275"/>
      <c r="T38103" s="274"/>
      <c r="W38103" s="276"/>
    </row>
    <row r="38104" spans="19:23">
      <c r="S38104" s="275"/>
      <c r="T38104" s="274"/>
      <c r="W38104" s="276"/>
    </row>
    <row r="38105" spans="19:23">
      <c r="S38105" s="275"/>
      <c r="T38105" s="274"/>
      <c r="W38105" s="276"/>
    </row>
    <row r="38106" spans="19:23">
      <c r="S38106" s="275"/>
      <c r="T38106" s="274"/>
      <c r="W38106" s="276"/>
    </row>
    <row r="38107" spans="19:23">
      <c r="S38107" s="275"/>
      <c r="T38107" s="274"/>
      <c r="W38107" s="276"/>
    </row>
    <row r="38108" spans="19:23">
      <c r="S38108" s="275"/>
      <c r="T38108" s="274"/>
      <c r="W38108" s="276"/>
    </row>
    <row r="38109" spans="19:23">
      <c r="S38109" s="275"/>
      <c r="T38109" s="274"/>
      <c r="W38109" s="276"/>
    </row>
    <row r="38110" spans="19:23">
      <c r="S38110" s="275"/>
      <c r="T38110" s="274"/>
      <c r="W38110" s="276"/>
    </row>
    <row r="38111" spans="19:23">
      <c r="S38111" s="275"/>
      <c r="T38111" s="274"/>
      <c r="W38111" s="276"/>
    </row>
    <row r="38112" spans="19:23">
      <c r="S38112" s="275"/>
      <c r="T38112" s="274"/>
      <c r="W38112" s="276"/>
    </row>
    <row r="38113" spans="19:23">
      <c r="S38113" s="275"/>
      <c r="T38113" s="274"/>
      <c r="W38113" s="276"/>
    </row>
    <row r="38114" spans="19:23">
      <c r="S38114" s="275"/>
      <c r="T38114" s="274"/>
      <c r="W38114" s="276"/>
    </row>
    <row r="38115" spans="19:23">
      <c r="S38115" s="275"/>
      <c r="T38115" s="274"/>
      <c r="W38115" s="276"/>
    </row>
    <row r="38116" spans="19:23">
      <c r="S38116" s="275"/>
      <c r="T38116" s="274"/>
      <c r="W38116" s="276"/>
    </row>
    <row r="38117" spans="19:23">
      <c r="S38117" s="275"/>
      <c r="T38117" s="274"/>
      <c r="W38117" s="276"/>
    </row>
    <row r="38118" spans="19:23">
      <c r="S38118" s="275"/>
      <c r="T38118" s="274"/>
      <c r="W38118" s="276"/>
    </row>
    <row r="38119" spans="19:23">
      <c r="S38119" s="275"/>
      <c r="T38119" s="274"/>
      <c r="W38119" s="276"/>
    </row>
    <row r="38120" spans="19:23">
      <c r="S38120" s="275"/>
      <c r="T38120" s="274"/>
      <c r="W38120" s="276"/>
    </row>
    <row r="38121" spans="19:23">
      <c r="S38121" s="275"/>
      <c r="T38121" s="274"/>
      <c r="W38121" s="276"/>
    </row>
    <row r="38122" spans="19:23">
      <c r="S38122" s="275"/>
      <c r="T38122" s="274"/>
      <c r="W38122" s="276"/>
    </row>
    <row r="38123" spans="19:23">
      <c r="S38123" s="275"/>
      <c r="T38123" s="274"/>
      <c r="W38123" s="276"/>
    </row>
    <row r="38124" spans="19:23">
      <c r="S38124" s="275"/>
      <c r="T38124" s="274"/>
      <c r="W38124" s="276"/>
    </row>
    <row r="38125" spans="19:23">
      <c r="S38125" s="275"/>
      <c r="T38125" s="274"/>
      <c r="W38125" s="276"/>
    </row>
    <row r="38126" spans="19:23">
      <c r="S38126" s="275"/>
      <c r="T38126" s="274"/>
      <c r="W38126" s="276"/>
    </row>
    <row r="38127" spans="19:23">
      <c r="S38127" s="275"/>
      <c r="T38127" s="274"/>
      <c r="W38127" s="276"/>
    </row>
    <row r="38128" spans="19:23">
      <c r="S38128" s="275"/>
      <c r="T38128" s="274"/>
      <c r="W38128" s="276"/>
    </row>
    <row r="38129" spans="19:23">
      <c r="S38129" s="275"/>
      <c r="T38129" s="274"/>
      <c r="W38129" s="276"/>
    </row>
    <row r="38130" spans="19:23">
      <c r="S38130" s="275"/>
      <c r="T38130" s="274"/>
      <c r="W38130" s="276"/>
    </row>
    <row r="38131" spans="19:23">
      <c r="S38131" s="275"/>
      <c r="T38131" s="274"/>
      <c r="W38131" s="276"/>
    </row>
    <row r="38132" spans="19:23">
      <c r="S38132" s="275"/>
      <c r="T38132" s="274"/>
      <c r="W38132" s="276"/>
    </row>
    <row r="38133" spans="19:23">
      <c r="S38133" s="275"/>
      <c r="T38133" s="274"/>
      <c r="W38133" s="276"/>
    </row>
    <row r="38134" spans="19:23">
      <c r="S38134" s="275"/>
      <c r="T38134" s="274"/>
      <c r="W38134" s="276"/>
    </row>
    <row r="38135" spans="19:23">
      <c r="S38135" s="275"/>
      <c r="T38135" s="274"/>
      <c r="W38135" s="276"/>
    </row>
    <row r="38136" spans="19:23">
      <c r="S38136" s="275"/>
      <c r="T38136" s="274"/>
      <c r="W38136" s="276"/>
    </row>
    <row r="38137" spans="19:23">
      <c r="S38137" s="275"/>
      <c r="T38137" s="274"/>
      <c r="W38137" s="276"/>
    </row>
    <row r="38138" spans="19:23">
      <c r="S38138" s="275"/>
      <c r="T38138" s="274"/>
      <c r="W38138" s="276"/>
    </row>
    <row r="38139" spans="19:23">
      <c r="S38139" s="275"/>
      <c r="T38139" s="274"/>
      <c r="W38139" s="276"/>
    </row>
    <row r="38140" spans="19:23">
      <c r="S38140" s="275"/>
      <c r="T38140" s="274"/>
      <c r="W38140" s="276"/>
    </row>
    <row r="38141" spans="19:23">
      <c r="S38141" s="275"/>
      <c r="T38141" s="274"/>
      <c r="W38141" s="276"/>
    </row>
    <row r="38142" spans="19:23">
      <c r="S38142" s="275"/>
      <c r="T38142" s="274"/>
      <c r="W38142" s="276"/>
    </row>
    <row r="38143" spans="19:23">
      <c r="S38143" s="275"/>
      <c r="T38143" s="274"/>
      <c r="W38143" s="276"/>
    </row>
    <row r="38144" spans="19:23">
      <c r="S38144" s="275"/>
      <c r="T38144" s="274"/>
      <c r="W38144" s="276"/>
    </row>
    <row r="38145" spans="19:23">
      <c r="S38145" s="275"/>
      <c r="T38145" s="274"/>
      <c r="W38145" s="276"/>
    </row>
    <row r="38146" spans="19:23">
      <c r="S38146" s="275"/>
      <c r="T38146" s="274"/>
      <c r="W38146" s="276"/>
    </row>
    <row r="38147" spans="19:23">
      <c r="S38147" s="275"/>
      <c r="T38147" s="274"/>
      <c r="W38147" s="276"/>
    </row>
    <row r="38148" spans="19:23">
      <c r="S38148" s="275"/>
      <c r="T38148" s="274"/>
      <c r="W38148" s="276"/>
    </row>
    <row r="38149" spans="19:23">
      <c r="S38149" s="275"/>
      <c r="T38149" s="274"/>
      <c r="W38149" s="276"/>
    </row>
    <row r="38150" spans="19:23">
      <c r="S38150" s="275"/>
      <c r="T38150" s="274"/>
      <c r="W38150" s="276"/>
    </row>
    <row r="38151" spans="19:23">
      <c r="S38151" s="275"/>
      <c r="T38151" s="274"/>
      <c r="W38151" s="276"/>
    </row>
    <row r="38152" spans="19:23">
      <c r="S38152" s="275"/>
      <c r="T38152" s="274"/>
      <c r="W38152" s="276"/>
    </row>
    <row r="38153" spans="19:23">
      <c r="S38153" s="275"/>
      <c r="T38153" s="274"/>
      <c r="W38153" s="276"/>
    </row>
    <row r="38154" spans="19:23">
      <c r="S38154" s="275"/>
      <c r="T38154" s="274"/>
      <c r="W38154" s="276"/>
    </row>
    <row r="38155" spans="19:23">
      <c r="S38155" s="275"/>
      <c r="T38155" s="274"/>
      <c r="W38155" s="276"/>
    </row>
    <row r="38156" spans="19:23">
      <c r="S38156" s="275"/>
      <c r="T38156" s="274"/>
      <c r="W38156" s="276"/>
    </row>
    <row r="38157" spans="19:23">
      <c r="S38157" s="275"/>
      <c r="T38157" s="274"/>
      <c r="W38157" s="276"/>
    </row>
    <row r="38158" spans="19:23">
      <c r="S38158" s="275"/>
      <c r="T38158" s="274"/>
      <c r="W38158" s="276"/>
    </row>
    <row r="38159" spans="19:23">
      <c r="S38159" s="275"/>
      <c r="T38159" s="274"/>
      <c r="W38159" s="276"/>
    </row>
    <row r="38160" spans="19:23">
      <c r="S38160" s="275"/>
      <c r="T38160" s="274"/>
      <c r="W38160" s="276"/>
    </row>
    <row r="38161" spans="19:23">
      <c r="S38161" s="275"/>
      <c r="T38161" s="274"/>
      <c r="W38161" s="276"/>
    </row>
    <row r="38162" spans="19:23">
      <c r="S38162" s="275"/>
      <c r="T38162" s="274"/>
      <c r="W38162" s="276"/>
    </row>
    <row r="38163" spans="19:23">
      <c r="S38163" s="275"/>
      <c r="T38163" s="274"/>
      <c r="W38163" s="276"/>
    </row>
    <row r="38164" spans="19:23">
      <c r="S38164" s="275"/>
      <c r="T38164" s="274"/>
      <c r="W38164" s="276"/>
    </row>
    <row r="38165" spans="19:23">
      <c r="S38165" s="275"/>
      <c r="T38165" s="274"/>
      <c r="W38165" s="276"/>
    </row>
    <row r="38166" spans="19:23">
      <c r="S38166" s="275"/>
      <c r="T38166" s="274"/>
      <c r="W38166" s="276"/>
    </row>
    <row r="38167" spans="19:23">
      <c r="S38167" s="275"/>
      <c r="T38167" s="274"/>
      <c r="W38167" s="276"/>
    </row>
    <row r="38168" spans="19:23">
      <c r="S38168" s="275"/>
      <c r="T38168" s="274"/>
      <c r="W38168" s="276"/>
    </row>
    <row r="38169" spans="19:23">
      <c r="S38169" s="275"/>
      <c r="T38169" s="274"/>
      <c r="W38169" s="276"/>
    </row>
    <row r="38170" spans="19:23">
      <c r="S38170" s="275"/>
      <c r="T38170" s="274"/>
      <c r="W38170" s="276"/>
    </row>
    <row r="38171" spans="19:23">
      <c r="S38171" s="275"/>
      <c r="T38171" s="274"/>
      <c r="W38171" s="276"/>
    </row>
    <row r="38172" spans="19:23">
      <c r="S38172" s="275"/>
      <c r="T38172" s="274"/>
      <c r="W38172" s="276"/>
    </row>
    <row r="38173" spans="19:23">
      <c r="S38173" s="275"/>
      <c r="T38173" s="274"/>
      <c r="W38173" s="276"/>
    </row>
    <row r="38174" spans="19:23">
      <c r="S38174" s="275"/>
      <c r="T38174" s="274"/>
      <c r="W38174" s="276"/>
    </row>
    <row r="38175" spans="19:23">
      <c r="S38175" s="275"/>
      <c r="T38175" s="274"/>
      <c r="W38175" s="276"/>
    </row>
    <row r="38176" spans="19:23">
      <c r="S38176" s="275"/>
      <c r="T38176" s="274"/>
      <c r="W38176" s="276"/>
    </row>
    <row r="38177" spans="19:23">
      <c r="S38177" s="275"/>
      <c r="T38177" s="274"/>
      <c r="W38177" s="276"/>
    </row>
    <row r="38178" spans="19:23">
      <c r="S38178" s="275"/>
      <c r="T38178" s="274"/>
      <c r="W38178" s="276"/>
    </row>
    <row r="38179" spans="19:23">
      <c r="S38179" s="275"/>
      <c r="T38179" s="274"/>
      <c r="W38179" s="276"/>
    </row>
    <row r="38180" spans="19:23">
      <c r="S38180" s="275"/>
      <c r="T38180" s="274"/>
      <c r="W38180" s="276"/>
    </row>
    <row r="38181" spans="19:23">
      <c r="S38181" s="275"/>
      <c r="T38181" s="274"/>
      <c r="W38181" s="276"/>
    </row>
    <row r="38182" spans="19:23">
      <c r="S38182" s="275"/>
      <c r="T38182" s="274"/>
      <c r="W38182" s="276"/>
    </row>
    <row r="38183" spans="19:23">
      <c r="S38183" s="275"/>
      <c r="T38183" s="274"/>
      <c r="W38183" s="276"/>
    </row>
    <row r="38184" spans="19:23">
      <c r="S38184" s="275"/>
      <c r="T38184" s="274"/>
      <c r="W38184" s="276"/>
    </row>
    <row r="38185" spans="19:23">
      <c r="S38185" s="275"/>
      <c r="T38185" s="274"/>
      <c r="W38185" s="276"/>
    </row>
    <row r="38186" spans="19:23">
      <c r="S38186" s="275"/>
      <c r="T38186" s="274"/>
      <c r="W38186" s="276"/>
    </row>
    <row r="38187" spans="19:23">
      <c r="S38187" s="275"/>
      <c r="T38187" s="274"/>
      <c r="W38187" s="276"/>
    </row>
    <row r="38188" spans="19:23">
      <c r="S38188" s="275"/>
      <c r="T38188" s="274"/>
      <c r="W38188" s="276"/>
    </row>
    <row r="38189" spans="19:23">
      <c r="S38189" s="275"/>
      <c r="T38189" s="274"/>
      <c r="W38189" s="276"/>
    </row>
    <row r="38190" spans="19:23">
      <c r="S38190" s="275"/>
      <c r="T38190" s="274"/>
      <c r="W38190" s="276"/>
    </row>
    <row r="38191" spans="19:23">
      <c r="S38191" s="275"/>
      <c r="T38191" s="274"/>
      <c r="W38191" s="276"/>
    </row>
    <row r="38192" spans="19:23">
      <c r="S38192" s="275"/>
      <c r="T38192" s="274"/>
      <c r="W38192" s="276"/>
    </row>
    <row r="38193" spans="19:23">
      <c r="S38193" s="275"/>
      <c r="T38193" s="274"/>
      <c r="W38193" s="276"/>
    </row>
    <row r="38194" spans="19:23">
      <c r="S38194" s="275"/>
      <c r="T38194" s="274"/>
      <c r="W38194" s="276"/>
    </row>
    <row r="38195" spans="19:23">
      <c r="S38195" s="275"/>
      <c r="T38195" s="274"/>
      <c r="W38195" s="276"/>
    </row>
    <row r="38196" spans="19:23">
      <c r="S38196" s="275"/>
      <c r="T38196" s="274"/>
      <c r="W38196" s="276"/>
    </row>
    <row r="38197" spans="19:23">
      <c r="S38197" s="275"/>
      <c r="T38197" s="274"/>
      <c r="W38197" s="276"/>
    </row>
    <row r="38198" spans="19:23">
      <c r="S38198" s="275"/>
      <c r="T38198" s="274"/>
      <c r="W38198" s="276"/>
    </row>
    <row r="38199" spans="19:23">
      <c r="S38199" s="275"/>
      <c r="T38199" s="274"/>
      <c r="W38199" s="276"/>
    </row>
    <row r="38200" spans="19:23">
      <c r="S38200" s="275"/>
      <c r="T38200" s="274"/>
      <c r="W38200" s="276"/>
    </row>
    <row r="38201" spans="19:23">
      <c r="S38201" s="275"/>
      <c r="T38201" s="274"/>
      <c r="W38201" s="276"/>
    </row>
    <row r="38202" spans="19:23">
      <c r="S38202" s="275"/>
      <c r="T38202" s="274"/>
      <c r="W38202" s="276"/>
    </row>
    <row r="38203" spans="19:23">
      <c r="S38203" s="275"/>
      <c r="T38203" s="274"/>
      <c r="W38203" s="276"/>
    </row>
    <row r="38204" spans="19:23">
      <c r="S38204" s="275"/>
      <c r="T38204" s="274"/>
      <c r="W38204" s="276"/>
    </row>
    <row r="38205" spans="19:23">
      <c r="S38205" s="275"/>
      <c r="T38205" s="274"/>
      <c r="W38205" s="276"/>
    </row>
    <row r="38206" spans="19:23">
      <c r="S38206" s="275"/>
      <c r="T38206" s="274"/>
      <c r="W38206" s="276"/>
    </row>
    <row r="38207" spans="19:23">
      <c r="S38207" s="275"/>
      <c r="T38207" s="274"/>
      <c r="W38207" s="276"/>
    </row>
    <row r="38208" spans="19:23">
      <c r="S38208" s="275"/>
      <c r="T38208" s="274"/>
      <c r="W38208" s="276"/>
    </row>
    <row r="38209" spans="19:23">
      <c r="S38209" s="275"/>
      <c r="T38209" s="274"/>
      <c r="W38209" s="276"/>
    </row>
    <row r="38210" spans="19:23">
      <c r="S38210" s="275"/>
      <c r="T38210" s="274"/>
      <c r="W38210" s="276"/>
    </row>
    <row r="38211" spans="19:23">
      <c r="S38211" s="275"/>
      <c r="T38211" s="274"/>
      <c r="W38211" s="276"/>
    </row>
    <row r="38212" spans="19:23">
      <c r="S38212" s="275"/>
      <c r="T38212" s="274"/>
      <c r="W38212" s="276"/>
    </row>
    <row r="38213" spans="19:23">
      <c r="S38213" s="275"/>
      <c r="T38213" s="274"/>
      <c r="W38213" s="276"/>
    </row>
    <row r="38214" spans="19:23">
      <c r="S38214" s="275"/>
      <c r="T38214" s="274"/>
      <c r="W38214" s="276"/>
    </row>
    <row r="38215" spans="19:23">
      <c r="S38215" s="275"/>
      <c r="T38215" s="274"/>
      <c r="W38215" s="276"/>
    </row>
    <row r="38216" spans="19:23">
      <c r="S38216" s="275"/>
      <c r="T38216" s="274"/>
      <c r="W38216" s="276"/>
    </row>
    <row r="38217" spans="19:23">
      <c r="S38217" s="275"/>
      <c r="T38217" s="274"/>
      <c r="W38217" s="276"/>
    </row>
    <row r="38218" spans="19:23">
      <c r="S38218" s="275"/>
      <c r="T38218" s="274"/>
      <c r="W38218" s="276"/>
    </row>
    <row r="38219" spans="19:23">
      <c r="S38219" s="275"/>
      <c r="T38219" s="274"/>
      <c r="W38219" s="276"/>
    </row>
    <row r="38220" spans="19:23">
      <c r="S38220" s="275"/>
      <c r="T38220" s="274"/>
      <c r="W38220" s="276"/>
    </row>
    <row r="38221" spans="19:23">
      <c r="S38221" s="275"/>
      <c r="T38221" s="274"/>
      <c r="W38221" s="276"/>
    </row>
    <row r="38222" spans="19:23">
      <c r="S38222" s="275"/>
      <c r="T38222" s="274"/>
      <c r="W38222" s="276"/>
    </row>
    <row r="38223" spans="19:23">
      <c r="S38223" s="275"/>
      <c r="T38223" s="274"/>
      <c r="W38223" s="276"/>
    </row>
    <row r="38224" spans="19:23">
      <c r="S38224" s="275"/>
      <c r="T38224" s="274"/>
      <c r="W38224" s="276"/>
    </row>
    <row r="38225" spans="19:23">
      <c r="S38225" s="275"/>
      <c r="T38225" s="274"/>
      <c r="W38225" s="276"/>
    </row>
    <row r="38226" spans="19:23">
      <c r="S38226" s="275"/>
      <c r="T38226" s="274"/>
      <c r="W38226" s="276"/>
    </row>
    <row r="38227" spans="19:23">
      <c r="S38227" s="275"/>
      <c r="T38227" s="274"/>
      <c r="W38227" s="276"/>
    </row>
    <row r="38228" spans="19:23">
      <c r="S38228" s="275"/>
      <c r="T38228" s="274"/>
      <c r="W38228" s="276"/>
    </row>
    <row r="38229" spans="19:23">
      <c r="S38229" s="275"/>
      <c r="T38229" s="274"/>
      <c r="W38229" s="276"/>
    </row>
    <row r="38230" spans="19:23">
      <c r="S38230" s="275"/>
      <c r="T38230" s="274"/>
      <c r="W38230" s="276"/>
    </row>
    <row r="38231" spans="19:23">
      <c r="S38231" s="275"/>
      <c r="T38231" s="274"/>
      <c r="W38231" s="276"/>
    </row>
    <row r="38232" spans="19:23">
      <c r="S38232" s="275"/>
      <c r="T38232" s="274"/>
      <c r="W38232" s="276"/>
    </row>
    <row r="38233" spans="19:23">
      <c r="S38233" s="275"/>
      <c r="T38233" s="274"/>
      <c r="W38233" s="276"/>
    </row>
    <row r="38234" spans="19:23">
      <c r="S38234" s="275"/>
      <c r="T38234" s="274"/>
      <c r="W38234" s="276"/>
    </row>
    <row r="38235" spans="19:23">
      <c r="S38235" s="275"/>
      <c r="T38235" s="274"/>
      <c r="W38235" s="276"/>
    </row>
    <row r="38236" spans="19:23">
      <c r="S38236" s="275"/>
      <c r="T38236" s="274"/>
      <c r="W38236" s="276"/>
    </row>
    <row r="38237" spans="19:23">
      <c r="S38237" s="275"/>
      <c r="T38237" s="274"/>
      <c r="W38237" s="276"/>
    </row>
    <row r="38238" spans="19:23">
      <c r="S38238" s="275"/>
      <c r="T38238" s="274"/>
      <c r="W38238" s="276"/>
    </row>
    <row r="38239" spans="19:23">
      <c r="S38239" s="275"/>
      <c r="T38239" s="274"/>
      <c r="W38239" s="276"/>
    </row>
    <row r="38240" spans="19:23">
      <c r="S38240" s="275"/>
      <c r="T38240" s="274"/>
      <c r="W38240" s="276"/>
    </row>
    <row r="38241" spans="19:23">
      <c r="S38241" s="275"/>
      <c r="T38241" s="274"/>
      <c r="W38241" s="276"/>
    </row>
    <row r="38242" spans="19:23">
      <c r="S38242" s="275"/>
      <c r="T38242" s="274"/>
      <c r="W38242" s="276"/>
    </row>
    <row r="38243" spans="19:23">
      <c r="S38243" s="275"/>
      <c r="T38243" s="274"/>
      <c r="W38243" s="276"/>
    </row>
    <row r="38244" spans="19:23">
      <c r="S38244" s="275"/>
      <c r="T38244" s="274"/>
      <c r="W38244" s="276"/>
    </row>
    <row r="38245" spans="19:23">
      <c r="S38245" s="275"/>
      <c r="T38245" s="274"/>
      <c r="W38245" s="276"/>
    </row>
    <row r="38246" spans="19:23">
      <c r="S38246" s="275"/>
      <c r="T38246" s="274"/>
      <c r="W38246" s="276"/>
    </row>
    <row r="38247" spans="19:23">
      <c r="S38247" s="275"/>
      <c r="T38247" s="274"/>
      <c r="W38247" s="276"/>
    </row>
    <row r="38248" spans="19:23">
      <c r="S38248" s="275"/>
      <c r="T38248" s="274"/>
      <c r="W38248" s="276"/>
    </row>
    <row r="38249" spans="19:23">
      <c r="S38249" s="275"/>
      <c r="T38249" s="274"/>
      <c r="W38249" s="276"/>
    </row>
    <row r="38250" spans="19:23">
      <c r="S38250" s="275"/>
      <c r="T38250" s="274"/>
      <c r="W38250" s="276"/>
    </row>
    <row r="38251" spans="19:23">
      <c r="S38251" s="275"/>
      <c r="T38251" s="274"/>
      <c r="W38251" s="276"/>
    </row>
    <row r="38252" spans="19:23">
      <c r="S38252" s="275"/>
      <c r="T38252" s="274"/>
      <c r="W38252" s="276"/>
    </row>
    <row r="38253" spans="19:23">
      <c r="S38253" s="275"/>
      <c r="T38253" s="274"/>
      <c r="W38253" s="276"/>
    </row>
    <row r="38254" spans="19:23">
      <c r="S38254" s="275"/>
      <c r="T38254" s="274"/>
      <c r="W38254" s="276"/>
    </row>
    <row r="38255" spans="19:23">
      <c r="S38255" s="275"/>
      <c r="T38255" s="274"/>
      <c r="W38255" s="276"/>
    </row>
    <row r="38256" spans="19:23">
      <c r="S38256" s="275"/>
      <c r="T38256" s="274"/>
      <c r="W38256" s="276"/>
    </row>
    <row r="38257" spans="19:23">
      <c r="S38257" s="275"/>
      <c r="T38257" s="274"/>
      <c r="W38257" s="276"/>
    </row>
    <row r="38258" spans="19:23">
      <c r="S38258" s="275"/>
      <c r="T38258" s="274"/>
      <c r="W38258" s="276"/>
    </row>
    <row r="38259" spans="19:23">
      <c r="S38259" s="275"/>
      <c r="T38259" s="274"/>
      <c r="W38259" s="276"/>
    </row>
    <row r="38260" spans="19:23">
      <c r="S38260" s="275"/>
      <c r="T38260" s="274"/>
      <c r="W38260" s="276"/>
    </row>
    <row r="38261" spans="19:23">
      <c r="S38261" s="275"/>
      <c r="T38261" s="274"/>
      <c r="W38261" s="276"/>
    </row>
    <row r="38262" spans="19:23">
      <c r="S38262" s="275"/>
      <c r="T38262" s="274"/>
      <c r="W38262" s="276"/>
    </row>
    <row r="38263" spans="19:23">
      <c r="S38263" s="275"/>
      <c r="T38263" s="274"/>
      <c r="W38263" s="276"/>
    </row>
    <row r="38264" spans="19:23">
      <c r="S38264" s="275"/>
      <c r="T38264" s="274"/>
      <c r="W38264" s="276"/>
    </row>
    <row r="38265" spans="19:23">
      <c r="S38265" s="275"/>
      <c r="T38265" s="274"/>
      <c r="W38265" s="276"/>
    </row>
    <row r="38266" spans="19:23">
      <c r="S38266" s="275"/>
      <c r="T38266" s="274"/>
      <c r="W38266" s="276"/>
    </row>
    <row r="38267" spans="19:23">
      <c r="S38267" s="275"/>
      <c r="T38267" s="274"/>
      <c r="W38267" s="276"/>
    </row>
    <row r="38268" spans="19:23">
      <c r="S38268" s="275"/>
      <c r="T38268" s="274"/>
      <c r="W38268" s="276"/>
    </row>
    <row r="38269" spans="19:23">
      <c r="S38269" s="275"/>
      <c r="T38269" s="274"/>
      <c r="W38269" s="276"/>
    </row>
    <row r="38270" spans="19:23">
      <c r="S38270" s="275"/>
      <c r="T38270" s="274"/>
      <c r="W38270" s="276"/>
    </row>
    <row r="38271" spans="19:23">
      <c r="S38271" s="275"/>
      <c r="T38271" s="274"/>
      <c r="W38271" s="276"/>
    </row>
    <row r="38272" spans="19:23">
      <c r="S38272" s="275"/>
      <c r="T38272" s="274"/>
      <c r="W38272" s="276"/>
    </row>
    <row r="38273" spans="19:23">
      <c r="S38273" s="275"/>
      <c r="T38273" s="274"/>
      <c r="W38273" s="276"/>
    </row>
    <row r="38274" spans="19:23">
      <c r="S38274" s="275"/>
      <c r="T38274" s="274"/>
      <c r="W38274" s="276"/>
    </row>
    <row r="38275" spans="19:23">
      <c r="S38275" s="275"/>
      <c r="T38275" s="274"/>
      <c r="W38275" s="276"/>
    </row>
    <row r="38276" spans="19:23">
      <c r="S38276" s="275"/>
      <c r="T38276" s="274"/>
      <c r="W38276" s="276"/>
    </row>
    <row r="38277" spans="19:23">
      <c r="S38277" s="275"/>
      <c r="T38277" s="274"/>
      <c r="W38277" s="276"/>
    </row>
    <row r="38278" spans="19:23">
      <c r="S38278" s="275"/>
      <c r="T38278" s="274"/>
      <c r="W38278" s="276"/>
    </row>
    <row r="38279" spans="19:23">
      <c r="S38279" s="275"/>
      <c r="T38279" s="274"/>
      <c r="W38279" s="276"/>
    </row>
    <row r="38280" spans="19:23">
      <c r="S38280" s="275"/>
      <c r="T38280" s="274"/>
      <c r="W38280" s="276"/>
    </row>
    <row r="38281" spans="19:23">
      <c r="S38281" s="275"/>
      <c r="T38281" s="274"/>
      <c r="W38281" s="276"/>
    </row>
    <row r="38282" spans="19:23">
      <c r="S38282" s="275"/>
      <c r="T38282" s="274"/>
      <c r="W38282" s="276"/>
    </row>
    <row r="38283" spans="19:23">
      <c r="S38283" s="275"/>
      <c r="T38283" s="274"/>
      <c r="W38283" s="276"/>
    </row>
    <row r="38284" spans="19:23">
      <c r="S38284" s="275"/>
      <c r="T38284" s="274"/>
      <c r="W38284" s="276"/>
    </row>
    <row r="38285" spans="19:23">
      <c r="S38285" s="275"/>
      <c r="T38285" s="274"/>
      <c r="W38285" s="276"/>
    </row>
    <row r="38286" spans="19:23">
      <c r="S38286" s="275"/>
      <c r="T38286" s="274"/>
      <c r="W38286" s="276"/>
    </row>
    <row r="38287" spans="19:23">
      <c r="S38287" s="275"/>
      <c r="T38287" s="274"/>
      <c r="W38287" s="276"/>
    </row>
    <row r="38288" spans="19:23">
      <c r="S38288" s="275"/>
      <c r="T38288" s="274"/>
      <c r="W38288" s="276"/>
    </row>
    <row r="38289" spans="19:23">
      <c r="S38289" s="275"/>
      <c r="T38289" s="274"/>
      <c r="W38289" s="276"/>
    </row>
    <row r="38290" spans="19:23">
      <c r="S38290" s="275"/>
      <c r="T38290" s="274"/>
      <c r="W38290" s="276"/>
    </row>
    <row r="38291" spans="19:23">
      <c r="S38291" s="275"/>
      <c r="T38291" s="274"/>
      <c r="W38291" s="276"/>
    </row>
    <row r="38292" spans="19:23">
      <c r="S38292" s="275"/>
      <c r="T38292" s="274"/>
      <c r="W38292" s="276"/>
    </row>
    <row r="38293" spans="19:23">
      <c r="S38293" s="275"/>
      <c r="T38293" s="274"/>
      <c r="W38293" s="276"/>
    </row>
    <row r="38294" spans="19:23">
      <c r="S38294" s="275"/>
      <c r="T38294" s="274"/>
      <c r="W38294" s="276"/>
    </row>
    <row r="38295" spans="19:23">
      <c r="S38295" s="275"/>
      <c r="T38295" s="274"/>
      <c r="W38295" s="276"/>
    </row>
    <row r="38296" spans="19:23">
      <c r="S38296" s="275"/>
      <c r="T38296" s="274"/>
      <c r="W38296" s="276"/>
    </row>
    <row r="38297" spans="19:23">
      <c r="S38297" s="275"/>
      <c r="T38297" s="274"/>
      <c r="W38297" s="276"/>
    </row>
    <row r="38298" spans="19:23">
      <c r="S38298" s="275"/>
      <c r="T38298" s="274"/>
      <c r="W38298" s="276"/>
    </row>
    <row r="38299" spans="19:23">
      <c r="S38299" s="275"/>
      <c r="T38299" s="274"/>
      <c r="W38299" s="276"/>
    </row>
    <row r="38300" spans="19:23">
      <c r="S38300" s="275"/>
      <c r="T38300" s="274"/>
      <c r="W38300" s="276"/>
    </row>
    <row r="38301" spans="19:23">
      <c r="S38301" s="275"/>
      <c r="T38301" s="274"/>
      <c r="W38301" s="276"/>
    </row>
    <row r="38302" spans="19:23">
      <c r="S38302" s="275"/>
      <c r="T38302" s="274"/>
      <c r="W38302" s="276"/>
    </row>
    <row r="38303" spans="19:23">
      <c r="S38303" s="275"/>
      <c r="T38303" s="274"/>
      <c r="W38303" s="276"/>
    </row>
    <row r="38304" spans="19:23">
      <c r="S38304" s="275"/>
      <c r="T38304" s="274"/>
      <c r="W38304" s="276"/>
    </row>
    <row r="38305" spans="19:23">
      <c r="S38305" s="275"/>
      <c r="T38305" s="274"/>
      <c r="W38305" s="276"/>
    </row>
    <row r="38306" spans="19:23">
      <c r="S38306" s="275"/>
      <c r="T38306" s="274"/>
      <c r="W38306" s="276"/>
    </row>
    <row r="38307" spans="19:23">
      <c r="S38307" s="275"/>
      <c r="T38307" s="274"/>
      <c r="W38307" s="276"/>
    </row>
    <row r="38308" spans="19:23">
      <c r="S38308" s="275"/>
      <c r="T38308" s="274"/>
      <c r="W38308" s="276"/>
    </row>
    <row r="38309" spans="19:23">
      <c r="S38309" s="275"/>
      <c r="T38309" s="274"/>
      <c r="W38309" s="276"/>
    </row>
    <row r="38310" spans="19:23">
      <c r="S38310" s="275"/>
      <c r="T38310" s="274"/>
      <c r="W38310" s="276"/>
    </row>
    <row r="38311" spans="19:23">
      <c r="S38311" s="275"/>
      <c r="T38311" s="274"/>
      <c r="W38311" s="276"/>
    </row>
    <row r="38312" spans="19:23">
      <c r="S38312" s="275"/>
      <c r="T38312" s="274"/>
      <c r="W38312" s="276"/>
    </row>
    <row r="38313" spans="19:23">
      <c r="S38313" s="275"/>
      <c r="T38313" s="274"/>
      <c r="W38313" s="276"/>
    </row>
    <row r="38314" spans="19:23">
      <c r="S38314" s="275"/>
      <c r="T38314" s="274"/>
      <c r="W38314" s="276"/>
    </row>
    <row r="38315" spans="19:23">
      <c r="S38315" s="275"/>
      <c r="T38315" s="274"/>
      <c r="W38315" s="276"/>
    </row>
    <row r="38316" spans="19:23">
      <c r="S38316" s="275"/>
      <c r="T38316" s="274"/>
      <c r="W38316" s="276"/>
    </row>
    <row r="38317" spans="19:23">
      <c r="S38317" s="275"/>
      <c r="T38317" s="274"/>
      <c r="W38317" s="276"/>
    </row>
    <row r="38318" spans="19:23">
      <c r="S38318" s="275"/>
      <c r="T38318" s="274"/>
      <c r="W38318" s="276"/>
    </row>
    <row r="38319" spans="19:23">
      <c r="S38319" s="275"/>
      <c r="T38319" s="274"/>
      <c r="W38319" s="276"/>
    </row>
    <row r="38320" spans="19:23">
      <c r="S38320" s="275"/>
      <c r="T38320" s="274"/>
      <c r="W38320" s="276"/>
    </row>
    <row r="38321" spans="19:23">
      <c r="S38321" s="275"/>
      <c r="T38321" s="274"/>
      <c r="W38321" s="276"/>
    </row>
    <row r="38322" spans="19:23">
      <c r="S38322" s="275"/>
      <c r="T38322" s="274"/>
      <c r="W38322" s="276"/>
    </row>
    <row r="38323" spans="19:23">
      <c r="S38323" s="275"/>
      <c r="T38323" s="274"/>
      <c r="W38323" s="276"/>
    </row>
    <row r="38324" spans="19:23">
      <c r="S38324" s="275"/>
      <c r="T38324" s="274"/>
      <c r="W38324" s="276"/>
    </row>
    <row r="38325" spans="19:23">
      <c r="S38325" s="275"/>
      <c r="T38325" s="274"/>
      <c r="W38325" s="276"/>
    </row>
    <row r="38326" spans="19:23">
      <c r="S38326" s="275"/>
      <c r="T38326" s="274"/>
      <c r="W38326" s="276"/>
    </row>
    <row r="38327" spans="19:23">
      <c r="S38327" s="275"/>
      <c r="T38327" s="274"/>
      <c r="W38327" s="276"/>
    </row>
    <row r="38328" spans="19:23">
      <c r="S38328" s="275"/>
      <c r="T38328" s="274"/>
      <c r="W38328" s="276"/>
    </row>
    <row r="38329" spans="19:23">
      <c r="S38329" s="275"/>
      <c r="T38329" s="274"/>
      <c r="W38329" s="276"/>
    </row>
    <row r="38330" spans="19:23">
      <c r="S38330" s="275"/>
      <c r="T38330" s="274"/>
      <c r="W38330" s="276"/>
    </row>
    <row r="38331" spans="19:23">
      <c r="S38331" s="275"/>
      <c r="T38331" s="274"/>
      <c r="W38331" s="276"/>
    </row>
    <row r="38332" spans="19:23">
      <c r="S38332" s="275"/>
      <c r="T38332" s="274"/>
      <c r="W38332" s="276"/>
    </row>
    <row r="38333" spans="19:23">
      <c r="S38333" s="275"/>
      <c r="T38333" s="274"/>
      <c r="W38333" s="276"/>
    </row>
    <row r="38334" spans="19:23">
      <c r="S38334" s="275"/>
      <c r="T38334" s="274"/>
      <c r="W38334" s="276"/>
    </row>
    <row r="38335" spans="19:23">
      <c r="S38335" s="275"/>
      <c r="T38335" s="274"/>
      <c r="W38335" s="276"/>
    </row>
    <row r="38336" spans="19:23">
      <c r="S38336" s="275"/>
      <c r="T38336" s="274"/>
      <c r="W38336" s="276"/>
    </row>
    <row r="38337" spans="19:23">
      <c r="S38337" s="275"/>
      <c r="T38337" s="274"/>
      <c r="W38337" s="276"/>
    </row>
    <row r="38338" spans="19:23">
      <c r="S38338" s="275"/>
      <c r="T38338" s="274"/>
      <c r="W38338" s="276"/>
    </row>
    <row r="38339" spans="19:23">
      <c r="S38339" s="275"/>
      <c r="T38339" s="274"/>
      <c r="W38339" s="276"/>
    </row>
    <row r="38340" spans="19:23">
      <c r="S38340" s="275"/>
      <c r="T38340" s="274"/>
      <c r="W38340" s="276"/>
    </row>
    <row r="38341" spans="19:23">
      <c r="S38341" s="275"/>
      <c r="T38341" s="274"/>
      <c r="W38341" s="276"/>
    </row>
    <row r="38342" spans="19:23">
      <c r="S38342" s="275"/>
      <c r="T38342" s="274"/>
      <c r="W38342" s="276"/>
    </row>
    <row r="38343" spans="19:23">
      <c r="S38343" s="275"/>
      <c r="T38343" s="274"/>
      <c r="W38343" s="276"/>
    </row>
    <row r="38344" spans="19:23">
      <c r="S38344" s="275"/>
      <c r="T38344" s="274"/>
      <c r="W38344" s="276"/>
    </row>
    <row r="38345" spans="19:23">
      <c r="S38345" s="275"/>
      <c r="T38345" s="274"/>
      <c r="W38345" s="276"/>
    </row>
    <row r="38346" spans="19:23">
      <c r="S38346" s="275"/>
      <c r="T38346" s="274"/>
      <c r="W38346" s="276"/>
    </row>
    <row r="38347" spans="19:23">
      <c r="S38347" s="275"/>
      <c r="T38347" s="274"/>
      <c r="W38347" s="276"/>
    </row>
    <row r="38348" spans="19:23">
      <c r="S38348" s="275"/>
      <c r="T38348" s="274"/>
      <c r="W38348" s="276"/>
    </row>
    <row r="38349" spans="19:23">
      <c r="S38349" s="275"/>
      <c r="T38349" s="274"/>
      <c r="W38349" s="276"/>
    </row>
    <row r="38350" spans="19:23">
      <c r="S38350" s="275"/>
      <c r="T38350" s="274"/>
      <c r="W38350" s="276"/>
    </row>
    <row r="38351" spans="19:23">
      <c r="S38351" s="275"/>
      <c r="T38351" s="274"/>
      <c r="W38351" s="276"/>
    </row>
    <row r="38352" spans="19:23">
      <c r="S38352" s="275"/>
      <c r="T38352" s="274"/>
      <c r="W38352" s="276"/>
    </row>
    <row r="38353" spans="19:23">
      <c r="S38353" s="275"/>
      <c r="T38353" s="274"/>
      <c r="W38353" s="276"/>
    </row>
    <row r="38354" spans="19:23">
      <c r="S38354" s="275"/>
      <c r="T38354" s="274"/>
      <c r="W38354" s="276"/>
    </row>
    <row r="38355" spans="19:23">
      <c r="S38355" s="275"/>
      <c r="T38355" s="274"/>
      <c r="W38355" s="276"/>
    </row>
    <row r="38356" spans="19:23">
      <c r="S38356" s="275"/>
      <c r="T38356" s="274"/>
      <c r="W38356" s="276"/>
    </row>
    <row r="38357" spans="19:23">
      <c r="S38357" s="275"/>
      <c r="T38357" s="274"/>
      <c r="W38357" s="276"/>
    </row>
    <row r="38358" spans="19:23">
      <c r="S38358" s="275"/>
      <c r="T38358" s="274"/>
      <c r="W38358" s="276"/>
    </row>
    <row r="38359" spans="19:23">
      <c r="S38359" s="275"/>
      <c r="T38359" s="274"/>
      <c r="W38359" s="276"/>
    </row>
    <row r="38360" spans="19:23">
      <c r="S38360" s="275"/>
      <c r="T38360" s="274"/>
      <c r="W38360" s="276"/>
    </row>
    <row r="38361" spans="19:23">
      <c r="S38361" s="275"/>
      <c r="T38361" s="274"/>
      <c r="W38361" s="276"/>
    </row>
    <row r="38362" spans="19:23">
      <c r="S38362" s="275"/>
      <c r="T38362" s="274"/>
      <c r="W38362" s="276"/>
    </row>
    <row r="38363" spans="19:23">
      <c r="S38363" s="275"/>
      <c r="T38363" s="274"/>
      <c r="W38363" s="276"/>
    </row>
    <row r="38364" spans="19:23">
      <c r="S38364" s="275"/>
      <c r="T38364" s="274"/>
      <c r="W38364" s="276"/>
    </row>
    <row r="38365" spans="19:23">
      <c r="S38365" s="275"/>
      <c r="T38365" s="274"/>
      <c r="W38365" s="276"/>
    </row>
    <row r="38366" spans="19:23">
      <c r="S38366" s="275"/>
      <c r="T38366" s="274"/>
      <c r="W38366" s="276"/>
    </row>
    <row r="38367" spans="19:23">
      <c r="S38367" s="275"/>
      <c r="T38367" s="274"/>
      <c r="W38367" s="276"/>
    </row>
    <row r="38368" spans="19:23">
      <c r="S38368" s="275"/>
      <c r="T38368" s="274"/>
      <c r="W38368" s="276"/>
    </row>
    <row r="38369" spans="19:23">
      <c r="S38369" s="275"/>
      <c r="T38369" s="274"/>
      <c r="W38369" s="276"/>
    </row>
    <row r="38370" spans="19:23">
      <c r="S38370" s="275"/>
      <c r="T38370" s="274"/>
      <c r="W38370" s="276"/>
    </row>
    <row r="38371" spans="19:23">
      <c r="S38371" s="275"/>
      <c r="T38371" s="274"/>
      <c r="W38371" s="276"/>
    </row>
    <row r="38372" spans="19:23">
      <c r="S38372" s="275"/>
      <c r="T38372" s="274"/>
      <c r="W38372" s="276"/>
    </row>
    <row r="38373" spans="19:23">
      <c r="S38373" s="275"/>
      <c r="T38373" s="274"/>
      <c r="W38373" s="276"/>
    </row>
    <row r="38374" spans="19:23">
      <c r="S38374" s="275"/>
      <c r="T38374" s="274"/>
      <c r="W38374" s="276"/>
    </row>
    <row r="38375" spans="19:23">
      <c r="S38375" s="275"/>
      <c r="T38375" s="274"/>
      <c r="W38375" s="276"/>
    </row>
    <row r="38376" spans="19:23">
      <c r="S38376" s="275"/>
      <c r="T38376" s="274"/>
      <c r="W38376" s="276"/>
    </row>
    <row r="38377" spans="19:23">
      <c r="S38377" s="275"/>
      <c r="T38377" s="274"/>
      <c r="W38377" s="276"/>
    </row>
    <row r="38378" spans="19:23">
      <c r="S38378" s="275"/>
      <c r="T38378" s="274"/>
      <c r="W38378" s="276"/>
    </row>
    <row r="38379" spans="19:23">
      <c r="S38379" s="275"/>
      <c r="T38379" s="274"/>
      <c r="W38379" s="276"/>
    </row>
    <row r="38380" spans="19:23">
      <c r="S38380" s="275"/>
      <c r="T38380" s="274"/>
      <c r="W38380" s="276"/>
    </row>
    <row r="38381" spans="19:23">
      <c r="S38381" s="275"/>
      <c r="T38381" s="274"/>
      <c r="W38381" s="276"/>
    </row>
    <row r="38382" spans="19:23">
      <c r="S38382" s="275"/>
      <c r="T38382" s="274"/>
      <c r="W38382" s="276"/>
    </row>
    <row r="38383" spans="19:23">
      <c r="S38383" s="275"/>
      <c r="T38383" s="274"/>
      <c r="W38383" s="276"/>
    </row>
    <row r="38384" spans="19:23">
      <c r="S38384" s="275"/>
      <c r="T38384" s="274"/>
      <c r="W38384" s="276"/>
    </row>
    <row r="38385" spans="19:23">
      <c r="S38385" s="275"/>
      <c r="T38385" s="274"/>
      <c r="W38385" s="276"/>
    </row>
    <row r="38386" spans="19:23">
      <c r="S38386" s="275"/>
      <c r="T38386" s="274"/>
      <c r="W38386" s="276"/>
    </row>
    <row r="38387" spans="19:23">
      <c r="S38387" s="275"/>
      <c r="T38387" s="274"/>
      <c r="W38387" s="276"/>
    </row>
    <row r="38388" spans="19:23">
      <c r="S38388" s="275"/>
      <c r="T38388" s="274"/>
      <c r="W38388" s="276"/>
    </row>
    <row r="38389" spans="19:23">
      <c r="S38389" s="275"/>
      <c r="T38389" s="274"/>
      <c r="W38389" s="276"/>
    </row>
    <row r="38390" spans="19:23">
      <c r="S38390" s="275"/>
      <c r="T38390" s="274"/>
      <c r="W38390" s="276"/>
    </row>
    <row r="38391" spans="19:23">
      <c r="S38391" s="275"/>
      <c r="T38391" s="274"/>
      <c r="W38391" s="276"/>
    </row>
    <row r="38392" spans="19:23">
      <c r="S38392" s="275"/>
      <c r="T38392" s="274"/>
      <c r="W38392" s="276"/>
    </row>
    <row r="38393" spans="19:23">
      <c r="S38393" s="275"/>
      <c r="T38393" s="274"/>
      <c r="W38393" s="276"/>
    </row>
    <row r="38394" spans="19:23">
      <c r="S38394" s="275"/>
      <c r="T38394" s="274"/>
      <c r="W38394" s="276"/>
    </row>
    <row r="38395" spans="19:23">
      <c r="S38395" s="275"/>
      <c r="T38395" s="274"/>
      <c r="W38395" s="276"/>
    </row>
    <row r="38396" spans="19:23">
      <c r="S38396" s="275"/>
      <c r="T38396" s="274"/>
      <c r="W38396" s="276"/>
    </row>
    <row r="38397" spans="19:23">
      <c r="S38397" s="275"/>
      <c r="T38397" s="274"/>
      <c r="W38397" s="276"/>
    </row>
    <row r="38398" spans="19:23">
      <c r="S38398" s="275"/>
      <c r="T38398" s="274"/>
      <c r="W38398" s="276"/>
    </row>
    <row r="38399" spans="19:23">
      <c r="S38399" s="275"/>
      <c r="T38399" s="274"/>
      <c r="W38399" s="276"/>
    </row>
    <row r="38400" spans="19:23">
      <c r="S38400" s="275"/>
      <c r="T38400" s="274"/>
      <c r="W38400" s="276"/>
    </row>
    <row r="38401" spans="19:23">
      <c r="S38401" s="275"/>
      <c r="T38401" s="274"/>
      <c r="W38401" s="276"/>
    </row>
    <row r="38402" spans="19:23">
      <c r="S38402" s="275"/>
      <c r="T38402" s="274"/>
      <c r="W38402" s="276"/>
    </row>
    <row r="38403" spans="19:23">
      <c r="S38403" s="275"/>
      <c r="T38403" s="274"/>
      <c r="W38403" s="276"/>
    </row>
    <row r="38404" spans="19:23">
      <c r="S38404" s="275"/>
      <c r="T38404" s="274"/>
      <c r="W38404" s="276"/>
    </row>
    <row r="38405" spans="19:23">
      <c r="S38405" s="275"/>
      <c r="T38405" s="274"/>
      <c r="W38405" s="276"/>
    </row>
    <row r="38406" spans="19:23">
      <c r="S38406" s="275"/>
      <c r="T38406" s="274"/>
      <c r="W38406" s="276"/>
    </row>
    <row r="38407" spans="19:23">
      <c r="S38407" s="275"/>
      <c r="T38407" s="274"/>
      <c r="W38407" s="276"/>
    </row>
    <row r="38408" spans="19:23">
      <c r="S38408" s="275"/>
      <c r="T38408" s="274"/>
      <c r="W38408" s="276"/>
    </row>
    <row r="38409" spans="19:23">
      <c r="S38409" s="275"/>
      <c r="T38409" s="274"/>
      <c r="W38409" s="276"/>
    </row>
    <row r="38410" spans="19:23">
      <c r="S38410" s="275"/>
      <c r="T38410" s="274"/>
      <c r="W38410" s="276"/>
    </row>
    <row r="38411" spans="19:23">
      <c r="S38411" s="275"/>
      <c r="T38411" s="274"/>
      <c r="W38411" s="276"/>
    </row>
    <row r="38412" spans="19:23">
      <c r="S38412" s="275"/>
      <c r="T38412" s="274"/>
      <c r="W38412" s="276"/>
    </row>
    <row r="38413" spans="19:23">
      <c r="S38413" s="275"/>
      <c r="T38413" s="274"/>
      <c r="W38413" s="276"/>
    </row>
    <row r="38414" spans="19:23">
      <c r="S38414" s="275"/>
      <c r="T38414" s="274"/>
      <c r="W38414" s="276"/>
    </row>
    <row r="38415" spans="19:23">
      <c r="S38415" s="275"/>
      <c r="T38415" s="274"/>
      <c r="W38415" s="276"/>
    </row>
    <row r="38416" spans="19:23">
      <c r="S38416" s="275"/>
      <c r="T38416" s="274"/>
      <c r="W38416" s="276"/>
    </row>
    <row r="38417" spans="19:23">
      <c r="S38417" s="275"/>
      <c r="T38417" s="274"/>
      <c r="W38417" s="276"/>
    </row>
    <row r="38418" spans="19:23">
      <c r="S38418" s="275"/>
      <c r="T38418" s="274"/>
      <c r="W38418" s="276"/>
    </row>
    <row r="38419" spans="19:23">
      <c r="S38419" s="275"/>
      <c r="T38419" s="274"/>
      <c r="W38419" s="276"/>
    </row>
    <row r="38420" spans="19:23">
      <c r="S38420" s="275"/>
      <c r="T38420" s="274"/>
      <c r="W38420" s="276"/>
    </row>
    <row r="38421" spans="19:23">
      <c r="S38421" s="275"/>
      <c r="T38421" s="274"/>
      <c r="W38421" s="276"/>
    </row>
    <row r="38422" spans="19:23">
      <c r="S38422" s="275"/>
      <c r="T38422" s="274"/>
      <c r="W38422" s="276"/>
    </row>
    <row r="38423" spans="19:23">
      <c r="S38423" s="275"/>
      <c r="T38423" s="274"/>
      <c r="W38423" s="276"/>
    </row>
    <row r="38424" spans="19:23">
      <c r="S38424" s="275"/>
      <c r="T38424" s="274"/>
      <c r="W38424" s="276"/>
    </row>
    <row r="38425" spans="19:23">
      <c r="S38425" s="275"/>
      <c r="T38425" s="274"/>
      <c r="W38425" s="276"/>
    </row>
    <row r="38426" spans="19:23">
      <c r="S38426" s="275"/>
      <c r="T38426" s="274"/>
      <c r="W38426" s="276"/>
    </row>
    <row r="38427" spans="19:23">
      <c r="S38427" s="275"/>
      <c r="T38427" s="274"/>
      <c r="W38427" s="276"/>
    </row>
    <row r="38428" spans="19:23">
      <c r="S38428" s="275"/>
      <c r="T38428" s="274"/>
      <c r="W38428" s="276"/>
    </row>
    <row r="38429" spans="19:23">
      <c r="S38429" s="275"/>
      <c r="T38429" s="274"/>
      <c r="W38429" s="276"/>
    </row>
    <row r="38430" spans="19:23">
      <c r="S38430" s="275"/>
      <c r="T38430" s="274"/>
      <c r="W38430" s="276"/>
    </row>
    <row r="38431" spans="19:23">
      <c r="S38431" s="275"/>
      <c r="T38431" s="274"/>
      <c r="W38431" s="276"/>
    </row>
    <row r="38432" spans="19:23">
      <c r="S38432" s="275"/>
      <c r="T38432" s="274"/>
      <c r="W38432" s="276"/>
    </row>
    <row r="38433" spans="19:23">
      <c r="S38433" s="275"/>
      <c r="T38433" s="274"/>
      <c r="W38433" s="276"/>
    </row>
    <row r="38434" spans="19:23">
      <c r="S38434" s="275"/>
      <c r="T38434" s="274"/>
      <c r="W38434" s="276"/>
    </row>
    <row r="38435" spans="19:23">
      <c r="S38435" s="275"/>
      <c r="T38435" s="274"/>
      <c r="W38435" s="276"/>
    </row>
    <row r="38436" spans="19:23">
      <c r="S38436" s="275"/>
      <c r="T38436" s="274"/>
      <c r="W38436" s="276"/>
    </row>
    <row r="38437" spans="19:23">
      <c r="S38437" s="275"/>
      <c r="T38437" s="274"/>
      <c r="W38437" s="276"/>
    </row>
    <row r="38438" spans="19:23">
      <c r="S38438" s="275"/>
      <c r="T38438" s="274"/>
      <c r="W38438" s="276"/>
    </row>
    <row r="38439" spans="19:23">
      <c r="S38439" s="275"/>
      <c r="T38439" s="274"/>
      <c r="W38439" s="276"/>
    </row>
    <row r="38440" spans="19:23">
      <c r="S38440" s="275"/>
      <c r="T38440" s="274"/>
      <c r="W38440" s="276"/>
    </row>
    <row r="38441" spans="19:23">
      <c r="S38441" s="275"/>
      <c r="T38441" s="274"/>
      <c r="W38441" s="276"/>
    </row>
    <row r="38442" spans="19:23">
      <c r="S38442" s="275"/>
      <c r="T38442" s="274"/>
      <c r="W38442" s="276"/>
    </row>
    <row r="38443" spans="19:23">
      <c r="S38443" s="275"/>
      <c r="T38443" s="274"/>
      <c r="W38443" s="276"/>
    </row>
    <row r="38444" spans="19:23">
      <c r="S38444" s="275"/>
      <c r="T38444" s="274"/>
      <c r="W38444" s="276"/>
    </row>
    <row r="38445" spans="19:23">
      <c r="S38445" s="275"/>
      <c r="T38445" s="274"/>
      <c r="W38445" s="276"/>
    </row>
    <row r="38446" spans="19:23">
      <c r="S38446" s="275"/>
      <c r="T38446" s="274"/>
      <c r="W38446" s="276"/>
    </row>
    <row r="38447" spans="19:23">
      <c r="S38447" s="275"/>
      <c r="T38447" s="274"/>
      <c r="W38447" s="276"/>
    </row>
    <row r="38448" spans="19:23">
      <c r="S38448" s="275"/>
      <c r="T38448" s="274"/>
      <c r="W38448" s="276"/>
    </row>
    <row r="38449" spans="19:23">
      <c r="S38449" s="275"/>
      <c r="T38449" s="274"/>
      <c r="W38449" s="276"/>
    </row>
    <row r="38450" spans="19:23">
      <c r="S38450" s="275"/>
      <c r="T38450" s="274"/>
      <c r="W38450" s="276"/>
    </row>
    <row r="38451" spans="19:23">
      <c r="S38451" s="275"/>
      <c r="T38451" s="274"/>
      <c r="W38451" s="276"/>
    </row>
    <row r="38452" spans="19:23">
      <c r="S38452" s="275"/>
      <c r="T38452" s="274"/>
      <c r="W38452" s="276"/>
    </row>
    <row r="38453" spans="19:23">
      <c r="S38453" s="275"/>
      <c r="T38453" s="274"/>
      <c r="W38453" s="276"/>
    </row>
    <row r="38454" spans="19:23">
      <c r="S38454" s="275"/>
      <c r="T38454" s="274"/>
      <c r="W38454" s="276"/>
    </row>
    <row r="38455" spans="19:23">
      <c r="S38455" s="275"/>
      <c r="T38455" s="274"/>
      <c r="W38455" s="276"/>
    </row>
    <row r="38456" spans="19:23">
      <c r="S38456" s="275"/>
      <c r="T38456" s="274"/>
      <c r="W38456" s="276"/>
    </row>
    <row r="38457" spans="19:23">
      <c r="S38457" s="275"/>
      <c r="T38457" s="274"/>
      <c r="W38457" s="276"/>
    </row>
    <row r="38458" spans="19:23">
      <c r="S38458" s="275"/>
      <c r="T38458" s="274"/>
      <c r="W38458" s="276"/>
    </row>
    <row r="38459" spans="19:23">
      <c r="S38459" s="275"/>
      <c r="T38459" s="274"/>
      <c r="W38459" s="276"/>
    </row>
    <row r="38460" spans="19:23">
      <c r="S38460" s="275"/>
      <c r="T38460" s="274"/>
      <c r="W38460" s="276"/>
    </row>
    <row r="38461" spans="19:23">
      <c r="S38461" s="275"/>
      <c r="T38461" s="274"/>
      <c r="W38461" s="276"/>
    </row>
    <row r="38462" spans="19:23">
      <c r="S38462" s="275"/>
      <c r="T38462" s="274"/>
      <c r="W38462" s="276"/>
    </row>
    <row r="38463" spans="19:23">
      <c r="S38463" s="275"/>
      <c r="T38463" s="274"/>
      <c r="W38463" s="276"/>
    </row>
    <row r="38464" spans="19:23">
      <c r="S38464" s="275"/>
      <c r="T38464" s="274"/>
      <c r="W38464" s="276"/>
    </row>
    <row r="38465" spans="19:23">
      <c r="S38465" s="275"/>
      <c r="T38465" s="274"/>
      <c r="W38465" s="276"/>
    </row>
    <row r="38466" spans="19:23">
      <c r="S38466" s="275"/>
      <c r="T38466" s="274"/>
      <c r="W38466" s="276"/>
    </row>
    <row r="38467" spans="19:23">
      <c r="S38467" s="275"/>
      <c r="T38467" s="274"/>
      <c r="W38467" s="276"/>
    </row>
    <row r="38468" spans="19:23">
      <c r="S38468" s="275"/>
      <c r="T38468" s="274"/>
      <c r="W38468" s="276"/>
    </row>
    <row r="38469" spans="19:23">
      <c r="S38469" s="275"/>
      <c r="T38469" s="274"/>
      <c r="W38469" s="276"/>
    </row>
    <row r="38470" spans="19:23">
      <c r="S38470" s="275"/>
      <c r="T38470" s="274"/>
      <c r="W38470" s="276"/>
    </row>
    <row r="38471" spans="19:23">
      <c r="S38471" s="275"/>
      <c r="T38471" s="274"/>
      <c r="W38471" s="276"/>
    </row>
    <row r="38472" spans="19:23">
      <c r="S38472" s="275"/>
      <c r="T38472" s="274"/>
      <c r="W38472" s="276"/>
    </row>
    <row r="38473" spans="19:23">
      <c r="S38473" s="275"/>
      <c r="T38473" s="274"/>
      <c r="W38473" s="276"/>
    </row>
    <row r="38474" spans="19:23">
      <c r="S38474" s="275"/>
      <c r="T38474" s="274"/>
      <c r="W38474" s="276"/>
    </row>
    <row r="38475" spans="19:23">
      <c r="S38475" s="275"/>
      <c r="T38475" s="274"/>
      <c r="W38475" s="276"/>
    </row>
    <row r="38476" spans="19:23">
      <c r="S38476" s="275"/>
      <c r="T38476" s="274"/>
      <c r="W38476" s="276"/>
    </row>
    <row r="38477" spans="19:23">
      <c r="S38477" s="275"/>
      <c r="T38477" s="274"/>
      <c r="W38477" s="276"/>
    </row>
    <row r="38478" spans="19:23">
      <c r="S38478" s="275"/>
      <c r="T38478" s="274"/>
      <c r="W38478" s="276"/>
    </row>
    <row r="38479" spans="19:23">
      <c r="S38479" s="275"/>
      <c r="T38479" s="274"/>
      <c r="W38479" s="276"/>
    </row>
    <row r="38480" spans="19:23">
      <c r="S38480" s="275"/>
      <c r="T38480" s="274"/>
      <c r="W38480" s="276"/>
    </row>
    <row r="38481" spans="19:23">
      <c r="S38481" s="275"/>
      <c r="T38481" s="274"/>
      <c r="W38481" s="276"/>
    </row>
    <row r="38482" spans="19:23">
      <c r="S38482" s="275"/>
      <c r="T38482" s="274"/>
      <c r="W38482" s="276"/>
    </row>
    <row r="38483" spans="19:23">
      <c r="S38483" s="275"/>
      <c r="T38483" s="274"/>
      <c r="W38483" s="276"/>
    </row>
    <row r="38484" spans="19:23">
      <c r="S38484" s="275"/>
      <c r="T38484" s="274"/>
      <c r="W38484" s="276"/>
    </row>
    <row r="38485" spans="19:23">
      <c r="S38485" s="275"/>
      <c r="T38485" s="274"/>
      <c r="W38485" s="276"/>
    </row>
    <row r="38486" spans="19:23">
      <c r="S38486" s="275"/>
      <c r="T38486" s="274"/>
      <c r="W38486" s="276"/>
    </row>
    <row r="38487" spans="19:23">
      <c r="S38487" s="275"/>
      <c r="T38487" s="274"/>
      <c r="W38487" s="276"/>
    </row>
    <row r="38488" spans="19:23">
      <c r="S38488" s="275"/>
      <c r="T38488" s="274"/>
      <c r="W38488" s="276"/>
    </row>
    <row r="38489" spans="19:23">
      <c r="S38489" s="275"/>
      <c r="T38489" s="274"/>
      <c r="W38489" s="276"/>
    </row>
    <row r="38490" spans="19:23">
      <c r="S38490" s="275"/>
      <c r="T38490" s="274"/>
      <c r="W38490" s="276"/>
    </row>
    <row r="38491" spans="19:23">
      <c r="S38491" s="275"/>
      <c r="T38491" s="274"/>
      <c r="W38491" s="276"/>
    </row>
    <row r="38492" spans="19:23">
      <c r="S38492" s="275"/>
      <c r="T38492" s="274"/>
      <c r="W38492" s="276"/>
    </row>
    <row r="38493" spans="19:23">
      <c r="S38493" s="275"/>
      <c r="T38493" s="274"/>
      <c r="W38493" s="276"/>
    </row>
    <row r="38494" spans="19:23">
      <c r="S38494" s="275"/>
      <c r="T38494" s="274"/>
      <c r="W38494" s="276"/>
    </row>
    <row r="38495" spans="19:23">
      <c r="S38495" s="275"/>
      <c r="T38495" s="274"/>
      <c r="W38495" s="276"/>
    </row>
    <row r="38496" spans="19:23">
      <c r="S38496" s="275"/>
      <c r="T38496" s="274"/>
      <c r="W38496" s="276"/>
    </row>
    <row r="38497" spans="19:23">
      <c r="S38497" s="275"/>
      <c r="T38497" s="274"/>
      <c r="W38497" s="276"/>
    </row>
    <row r="38498" spans="19:23">
      <c r="S38498" s="275"/>
      <c r="T38498" s="274"/>
      <c r="W38498" s="276"/>
    </row>
    <row r="38499" spans="19:23">
      <c r="S38499" s="275"/>
      <c r="T38499" s="274"/>
      <c r="W38499" s="276"/>
    </row>
    <row r="38500" spans="19:23">
      <c r="S38500" s="275"/>
      <c r="T38500" s="274"/>
      <c r="W38500" s="276"/>
    </row>
    <row r="38501" spans="19:23">
      <c r="S38501" s="275"/>
      <c r="T38501" s="274"/>
      <c r="W38501" s="276"/>
    </row>
    <row r="38502" spans="19:23">
      <c r="S38502" s="275"/>
      <c r="T38502" s="274"/>
      <c r="W38502" s="276"/>
    </row>
    <row r="38503" spans="19:23">
      <c r="S38503" s="275"/>
      <c r="T38503" s="274"/>
      <c r="W38503" s="276"/>
    </row>
    <row r="38504" spans="19:23">
      <c r="S38504" s="275"/>
      <c r="T38504" s="274"/>
      <c r="W38504" s="276"/>
    </row>
    <row r="38505" spans="19:23">
      <c r="S38505" s="275"/>
      <c r="T38505" s="274"/>
      <c r="W38505" s="276"/>
    </row>
    <row r="38506" spans="19:23">
      <c r="S38506" s="275"/>
      <c r="T38506" s="274"/>
      <c r="W38506" s="276"/>
    </row>
    <row r="38507" spans="19:23">
      <c r="S38507" s="275"/>
      <c r="T38507" s="274"/>
      <c r="W38507" s="276"/>
    </row>
    <row r="38508" spans="19:23">
      <c r="S38508" s="275"/>
      <c r="T38508" s="274"/>
      <c r="W38508" s="276"/>
    </row>
    <row r="38509" spans="19:23">
      <c r="S38509" s="275"/>
      <c r="T38509" s="274"/>
      <c r="W38509" s="276"/>
    </row>
    <row r="38510" spans="19:23">
      <c r="S38510" s="275"/>
      <c r="T38510" s="274"/>
      <c r="W38510" s="276"/>
    </row>
    <row r="38511" spans="19:23">
      <c r="S38511" s="275"/>
      <c r="T38511" s="274"/>
      <c r="W38511" s="276"/>
    </row>
    <row r="38512" spans="19:23">
      <c r="S38512" s="275"/>
      <c r="T38512" s="274"/>
      <c r="W38512" s="276"/>
    </row>
    <row r="38513" spans="19:23">
      <c r="S38513" s="275"/>
      <c r="T38513" s="274"/>
      <c r="W38513" s="276"/>
    </row>
    <row r="38514" spans="19:23">
      <c r="S38514" s="275"/>
      <c r="T38514" s="274"/>
      <c r="W38514" s="276"/>
    </row>
    <row r="38515" spans="19:23">
      <c r="S38515" s="275"/>
      <c r="T38515" s="274"/>
      <c r="W38515" s="276"/>
    </row>
    <row r="38516" spans="19:23">
      <c r="S38516" s="275"/>
      <c r="T38516" s="274"/>
      <c r="W38516" s="276"/>
    </row>
    <row r="38517" spans="19:23">
      <c r="S38517" s="275"/>
      <c r="T38517" s="274"/>
      <c r="W38517" s="276"/>
    </row>
    <row r="38518" spans="19:23">
      <c r="S38518" s="275"/>
      <c r="T38518" s="274"/>
      <c r="W38518" s="276"/>
    </row>
    <row r="38519" spans="19:23">
      <c r="S38519" s="275"/>
      <c r="T38519" s="274"/>
      <c r="W38519" s="276"/>
    </row>
    <row r="38520" spans="19:23">
      <c r="S38520" s="275"/>
      <c r="T38520" s="274"/>
      <c r="W38520" s="276"/>
    </row>
    <row r="38521" spans="19:23">
      <c r="S38521" s="275"/>
      <c r="T38521" s="274"/>
      <c r="W38521" s="276"/>
    </row>
    <row r="38522" spans="19:23">
      <c r="S38522" s="275"/>
      <c r="T38522" s="274"/>
      <c r="W38522" s="276"/>
    </row>
    <row r="38523" spans="19:23">
      <c r="S38523" s="275"/>
      <c r="T38523" s="274"/>
      <c r="W38523" s="276"/>
    </row>
    <row r="38524" spans="19:23">
      <c r="S38524" s="275"/>
      <c r="T38524" s="274"/>
      <c r="W38524" s="276"/>
    </row>
    <row r="38525" spans="19:23">
      <c r="S38525" s="275"/>
      <c r="T38525" s="274"/>
      <c r="W38525" s="276"/>
    </row>
    <row r="38526" spans="19:23">
      <c r="S38526" s="275"/>
      <c r="T38526" s="274"/>
      <c r="W38526" s="276"/>
    </row>
    <row r="38527" spans="19:23">
      <c r="S38527" s="275"/>
      <c r="T38527" s="274"/>
      <c r="W38527" s="276"/>
    </row>
    <row r="38528" spans="19:23">
      <c r="S38528" s="275"/>
      <c r="T38528" s="274"/>
      <c r="W38528" s="276"/>
    </row>
    <row r="38529" spans="19:23">
      <c r="S38529" s="275"/>
      <c r="T38529" s="274"/>
      <c r="W38529" s="276"/>
    </row>
    <row r="38530" spans="19:23">
      <c r="S38530" s="275"/>
      <c r="T38530" s="274"/>
      <c r="W38530" s="276"/>
    </row>
    <row r="38531" spans="19:23">
      <c r="S38531" s="275"/>
      <c r="T38531" s="274"/>
      <c r="W38531" s="276"/>
    </row>
    <row r="38532" spans="19:23">
      <c r="S38532" s="275"/>
      <c r="T38532" s="274"/>
      <c r="W38532" s="276"/>
    </row>
    <row r="38533" spans="19:23">
      <c r="S38533" s="275"/>
      <c r="T38533" s="274"/>
      <c r="W38533" s="276"/>
    </row>
    <row r="38534" spans="19:23">
      <c r="S38534" s="275"/>
      <c r="T38534" s="274"/>
      <c r="W38534" s="276"/>
    </row>
    <row r="38535" spans="19:23">
      <c r="S38535" s="275"/>
      <c r="T38535" s="274"/>
      <c r="W38535" s="276"/>
    </row>
    <row r="38536" spans="19:23">
      <c r="S38536" s="275"/>
      <c r="T38536" s="274"/>
      <c r="W38536" s="276"/>
    </row>
    <row r="38537" spans="19:23">
      <c r="S38537" s="275"/>
      <c r="T38537" s="274"/>
      <c r="W38537" s="276"/>
    </row>
    <row r="38538" spans="19:23">
      <c r="S38538" s="275"/>
      <c r="T38538" s="274"/>
      <c r="W38538" s="276"/>
    </row>
    <row r="38539" spans="19:23">
      <c r="S38539" s="275"/>
      <c r="T38539" s="274"/>
      <c r="W38539" s="276"/>
    </row>
    <row r="38540" spans="19:23">
      <c r="S38540" s="275"/>
      <c r="T38540" s="274"/>
      <c r="W38540" s="276"/>
    </row>
    <row r="38541" spans="19:23">
      <c r="S38541" s="275"/>
      <c r="T38541" s="274"/>
      <c r="W38541" s="276"/>
    </row>
    <row r="38542" spans="19:23">
      <c r="S38542" s="275"/>
      <c r="T38542" s="274"/>
      <c r="W38542" s="276"/>
    </row>
    <row r="38543" spans="19:23">
      <c r="S38543" s="275"/>
      <c r="T38543" s="274"/>
      <c r="W38543" s="276"/>
    </row>
    <row r="38544" spans="19:23">
      <c r="S38544" s="275"/>
      <c r="T38544" s="274"/>
      <c r="W38544" s="276"/>
    </row>
    <row r="38545" spans="19:23">
      <c r="S38545" s="275"/>
      <c r="T38545" s="274"/>
      <c r="W38545" s="276"/>
    </row>
    <row r="38546" spans="19:23">
      <c r="S38546" s="275"/>
      <c r="T38546" s="274"/>
      <c r="W38546" s="276"/>
    </row>
    <row r="38547" spans="19:23">
      <c r="S38547" s="275"/>
      <c r="T38547" s="274"/>
      <c r="W38547" s="276"/>
    </row>
    <row r="38548" spans="19:23">
      <c r="S38548" s="275"/>
      <c r="T38548" s="274"/>
      <c r="W38548" s="276"/>
    </row>
    <row r="38549" spans="19:23">
      <c r="S38549" s="275"/>
      <c r="T38549" s="274"/>
      <c r="W38549" s="276"/>
    </row>
    <row r="38550" spans="19:23">
      <c r="S38550" s="275"/>
      <c r="T38550" s="274"/>
      <c r="W38550" s="276"/>
    </row>
    <row r="38551" spans="19:23">
      <c r="S38551" s="275"/>
      <c r="T38551" s="274"/>
      <c r="W38551" s="276"/>
    </row>
    <row r="38552" spans="19:23">
      <c r="S38552" s="275"/>
      <c r="T38552" s="274"/>
      <c r="W38552" s="276"/>
    </row>
    <row r="38553" spans="19:23">
      <c r="S38553" s="275"/>
      <c r="T38553" s="274"/>
      <c r="W38553" s="276"/>
    </row>
    <row r="38554" spans="19:23">
      <c r="S38554" s="275"/>
      <c r="T38554" s="274"/>
      <c r="W38554" s="276"/>
    </row>
    <row r="38555" spans="19:23">
      <c r="S38555" s="275"/>
      <c r="T38555" s="274"/>
      <c r="W38555" s="276"/>
    </row>
    <row r="38556" spans="19:23">
      <c r="S38556" s="275"/>
      <c r="T38556" s="274"/>
      <c r="W38556" s="276"/>
    </row>
    <row r="38557" spans="19:23">
      <c r="S38557" s="275"/>
      <c r="T38557" s="274"/>
      <c r="W38557" s="276"/>
    </row>
    <row r="38558" spans="19:23">
      <c r="S38558" s="275"/>
      <c r="T38558" s="274"/>
      <c r="W38558" s="276"/>
    </row>
    <row r="38559" spans="19:23">
      <c r="S38559" s="275"/>
      <c r="T38559" s="274"/>
      <c r="W38559" s="276"/>
    </row>
    <row r="38560" spans="19:23">
      <c r="S38560" s="275"/>
      <c r="T38560" s="274"/>
      <c r="W38560" s="276"/>
    </row>
    <row r="38561" spans="19:23">
      <c r="S38561" s="275"/>
      <c r="T38561" s="274"/>
      <c r="W38561" s="276"/>
    </row>
    <row r="38562" spans="19:23">
      <c r="S38562" s="275"/>
      <c r="T38562" s="274"/>
      <c r="W38562" s="276"/>
    </row>
    <row r="38563" spans="19:23">
      <c r="S38563" s="275"/>
      <c r="T38563" s="274"/>
      <c r="W38563" s="276"/>
    </row>
    <row r="38564" spans="19:23">
      <c r="S38564" s="275"/>
      <c r="T38564" s="274"/>
      <c r="W38564" s="276"/>
    </row>
    <row r="38565" spans="19:23">
      <c r="S38565" s="275"/>
      <c r="T38565" s="274"/>
      <c r="W38565" s="276"/>
    </row>
    <row r="38566" spans="19:23">
      <c r="S38566" s="275"/>
      <c r="T38566" s="274"/>
      <c r="W38566" s="276"/>
    </row>
    <row r="38567" spans="19:23">
      <c r="S38567" s="275"/>
      <c r="T38567" s="274"/>
      <c r="W38567" s="276"/>
    </row>
    <row r="38568" spans="19:23">
      <c r="S38568" s="275"/>
      <c r="T38568" s="274"/>
      <c r="W38568" s="276"/>
    </row>
    <row r="38569" spans="19:23">
      <c r="S38569" s="275"/>
      <c r="T38569" s="274"/>
      <c r="W38569" s="276"/>
    </row>
    <row r="38570" spans="19:23">
      <c r="S38570" s="275"/>
      <c r="T38570" s="274"/>
      <c r="W38570" s="276"/>
    </row>
    <row r="38571" spans="19:23">
      <c r="S38571" s="275"/>
      <c r="T38571" s="274"/>
      <c r="W38571" s="276"/>
    </row>
    <row r="38572" spans="19:23">
      <c r="S38572" s="275"/>
      <c r="T38572" s="274"/>
      <c r="W38572" s="276"/>
    </row>
    <row r="38573" spans="19:23">
      <c r="S38573" s="275"/>
      <c r="T38573" s="274"/>
      <c r="W38573" s="276"/>
    </row>
    <row r="38574" spans="19:23">
      <c r="S38574" s="275"/>
      <c r="T38574" s="274"/>
      <c r="W38574" s="276"/>
    </row>
    <row r="38575" spans="19:23">
      <c r="S38575" s="275"/>
      <c r="T38575" s="274"/>
      <c r="W38575" s="276"/>
    </row>
    <row r="38576" spans="19:23">
      <c r="S38576" s="275"/>
      <c r="T38576" s="274"/>
      <c r="W38576" s="276"/>
    </row>
    <row r="38577" spans="19:23">
      <c r="S38577" s="275"/>
      <c r="T38577" s="274"/>
      <c r="W38577" s="276"/>
    </row>
    <row r="38578" spans="19:23">
      <c r="S38578" s="275"/>
      <c r="T38578" s="274"/>
      <c r="W38578" s="276"/>
    </row>
    <row r="38579" spans="19:23">
      <c r="S38579" s="275"/>
      <c r="T38579" s="274"/>
      <c r="W38579" s="276"/>
    </row>
    <row r="38580" spans="19:23">
      <c r="S38580" s="275"/>
      <c r="T38580" s="274"/>
      <c r="W38580" s="276"/>
    </row>
    <row r="38581" spans="19:23">
      <c r="S38581" s="275"/>
      <c r="T38581" s="274"/>
      <c r="W38581" s="276"/>
    </row>
    <row r="38582" spans="19:23">
      <c r="S38582" s="275"/>
      <c r="T38582" s="274"/>
      <c r="W38582" s="276"/>
    </row>
    <row r="38583" spans="19:23">
      <c r="S38583" s="275"/>
      <c r="T38583" s="274"/>
      <c r="W38583" s="276"/>
    </row>
    <row r="38584" spans="19:23">
      <c r="S38584" s="275"/>
      <c r="T38584" s="274"/>
      <c r="W38584" s="276"/>
    </row>
    <row r="38585" spans="19:23">
      <c r="S38585" s="275"/>
      <c r="T38585" s="274"/>
      <c r="W38585" s="276"/>
    </row>
    <row r="38586" spans="19:23">
      <c r="S38586" s="275"/>
      <c r="T38586" s="274"/>
      <c r="W38586" s="276"/>
    </row>
    <row r="38587" spans="19:23">
      <c r="S38587" s="275"/>
      <c r="T38587" s="274"/>
      <c r="W38587" s="276"/>
    </row>
    <row r="38588" spans="19:23">
      <c r="S38588" s="275"/>
      <c r="T38588" s="274"/>
      <c r="W38588" s="276"/>
    </row>
    <row r="38589" spans="19:23">
      <c r="S38589" s="275"/>
      <c r="T38589" s="274"/>
      <c r="W38589" s="276"/>
    </row>
    <row r="38590" spans="19:23">
      <c r="S38590" s="275"/>
      <c r="T38590" s="274"/>
      <c r="W38590" s="276"/>
    </row>
    <row r="38591" spans="19:23">
      <c r="S38591" s="275"/>
      <c r="T38591" s="274"/>
      <c r="W38591" s="276"/>
    </row>
    <row r="38592" spans="19:23">
      <c r="S38592" s="275"/>
      <c r="T38592" s="274"/>
      <c r="W38592" s="276"/>
    </row>
    <row r="38593" spans="19:23">
      <c r="S38593" s="275"/>
      <c r="T38593" s="274"/>
      <c r="W38593" s="276"/>
    </row>
    <row r="38594" spans="19:23">
      <c r="S38594" s="275"/>
      <c r="T38594" s="274"/>
      <c r="W38594" s="276"/>
    </row>
    <row r="38595" spans="19:23">
      <c r="S38595" s="275"/>
      <c r="T38595" s="274"/>
      <c r="W38595" s="276"/>
    </row>
    <row r="38596" spans="19:23">
      <c r="S38596" s="275"/>
      <c r="T38596" s="274"/>
      <c r="W38596" s="276"/>
    </row>
    <row r="38597" spans="19:23">
      <c r="S38597" s="275"/>
      <c r="T38597" s="274"/>
      <c r="W38597" s="276"/>
    </row>
    <row r="38598" spans="19:23">
      <c r="S38598" s="275"/>
      <c r="T38598" s="274"/>
      <c r="W38598" s="276"/>
    </row>
    <row r="38599" spans="19:23">
      <c r="S38599" s="275"/>
      <c r="T38599" s="274"/>
      <c r="W38599" s="276"/>
    </row>
    <row r="38600" spans="19:23">
      <c r="S38600" s="275"/>
      <c r="T38600" s="274"/>
      <c r="W38600" s="276"/>
    </row>
    <row r="38601" spans="19:23">
      <c r="S38601" s="275"/>
      <c r="T38601" s="274"/>
      <c r="W38601" s="276"/>
    </row>
    <row r="38602" spans="19:23">
      <c r="S38602" s="275"/>
      <c r="T38602" s="274"/>
      <c r="W38602" s="276"/>
    </row>
    <row r="38603" spans="19:23">
      <c r="S38603" s="275"/>
      <c r="T38603" s="274"/>
      <c r="W38603" s="276"/>
    </row>
    <row r="38604" spans="19:23">
      <c r="S38604" s="275"/>
      <c r="T38604" s="274"/>
      <c r="W38604" s="276"/>
    </row>
    <row r="38605" spans="19:23">
      <c r="S38605" s="275"/>
      <c r="T38605" s="274"/>
      <c r="W38605" s="276"/>
    </row>
    <row r="38606" spans="19:23">
      <c r="S38606" s="275"/>
      <c r="T38606" s="274"/>
      <c r="W38606" s="276"/>
    </row>
    <row r="38607" spans="19:23">
      <c r="S38607" s="275"/>
      <c r="T38607" s="274"/>
      <c r="W38607" s="276"/>
    </row>
    <row r="38608" spans="19:23">
      <c r="S38608" s="275"/>
      <c r="T38608" s="274"/>
      <c r="W38608" s="276"/>
    </row>
    <row r="38609" spans="19:23">
      <c r="S38609" s="275"/>
      <c r="T38609" s="274"/>
      <c r="W38609" s="276"/>
    </row>
    <row r="38610" spans="19:23">
      <c r="S38610" s="275"/>
      <c r="T38610" s="274"/>
      <c r="W38610" s="276"/>
    </row>
    <row r="38611" spans="19:23">
      <c r="S38611" s="275"/>
      <c r="T38611" s="274"/>
      <c r="W38611" s="276"/>
    </row>
    <row r="38612" spans="19:23">
      <c r="S38612" s="275"/>
      <c r="T38612" s="274"/>
      <c r="W38612" s="276"/>
    </row>
    <row r="38613" spans="19:23">
      <c r="S38613" s="275"/>
      <c r="T38613" s="274"/>
      <c r="W38613" s="276"/>
    </row>
    <row r="38614" spans="19:23">
      <c r="S38614" s="275"/>
      <c r="T38614" s="274"/>
      <c r="W38614" s="276"/>
    </row>
    <row r="38615" spans="19:23">
      <c r="S38615" s="275"/>
      <c r="T38615" s="274"/>
      <c r="W38615" s="276"/>
    </row>
    <row r="38616" spans="19:23">
      <c r="S38616" s="275"/>
      <c r="T38616" s="274"/>
      <c r="W38616" s="276"/>
    </row>
    <row r="38617" spans="19:23">
      <c r="S38617" s="275"/>
      <c r="T38617" s="274"/>
      <c r="W38617" s="276"/>
    </row>
    <row r="38618" spans="19:23">
      <c r="S38618" s="275"/>
      <c r="T38618" s="274"/>
      <c r="W38618" s="276"/>
    </row>
    <row r="38619" spans="19:23">
      <c r="S38619" s="275"/>
      <c r="T38619" s="274"/>
      <c r="W38619" s="276"/>
    </row>
    <row r="38620" spans="19:23">
      <c r="S38620" s="275"/>
      <c r="T38620" s="274"/>
      <c r="W38620" s="276"/>
    </row>
    <row r="38621" spans="19:23">
      <c r="S38621" s="275"/>
      <c r="T38621" s="274"/>
      <c r="W38621" s="276"/>
    </row>
    <row r="38622" spans="19:23">
      <c r="S38622" s="275"/>
      <c r="T38622" s="274"/>
      <c r="W38622" s="276"/>
    </row>
    <row r="38623" spans="19:23">
      <c r="S38623" s="275"/>
      <c r="T38623" s="274"/>
      <c r="W38623" s="276"/>
    </row>
    <row r="38624" spans="19:23">
      <c r="S38624" s="275"/>
      <c r="T38624" s="274"/>
      <c r="W38624" s="276"/>
    </row>
    <row r="38625" spans="19:23">
      <c r="S38625" s="275"/>
      <c r="T38625" s="274"/>
      <c r="W38625" s="276"/>
    </row>
    <row r="38626" spans="19:23">
      <c r="S38626" s="275"/>
      <c r="T38626" s="274"/>
      <c r="W38626" s="276"/>
    </row>
    <row r="38627" spans="19:23">
      <c r="S38627" s="275"/>
      <c r="T38627" s="274"/>
      <c r="W38627" s="276"/>
    </row>
    <row r="38628" spans="19:23">
      <c r="S38628" s="275"/>
      <c r="T38628" s="274"/>
      <c r="W38628" s="276"/>
    </row>
    <row r="38629" spans="19:23">
      <c r="S38629" s="275"/>
      <c r="T38629" s="274"/>
      <c r="W38629" s="276"/>
    </row>
    <row r="38630" spans="19:23">
      <c r="S38630" s="275"/>
      <c r="T38630" s="274"/>
      <c r="W38630" s="276"/>
    </row>
    <row r="38631" spans="19:23">
      <c r="S38631" s="275"/>
      <c r="T38631" s="274"/>
      <c r="W38631" s="276"/>
    </row>
    <row r="38632" spans="19:23">
      <c r="S38632" s="275"/>
      <c r="T38632" s="274"/>
      <c r="W38632" s="276"/>
    </row>
    <row r="38633" spans="19:23">
      <c r="S38633" s="275"/>
      <c r="T38633" s="274"/>
      <c r="W38633" s="276"/>
    </row>
    <row r="38634" spans="19:23">
      <c r="S38634" s="275"/>
      <c r="T38634" s="274"/>
      <c r="W38634" s="276"/>
    </row>
    <row r="38635" spans="19:23">
      <c r="S38635" s="275"/>
      <c r="T38635" s="274"/>
      <c r="W38635" s="276"/>
    </row>
    <row r="38636" spans="19:23">
      <c r="S38636" s="275"/>
      <c r="T38636" s="274"/>
      <c r="W38636" s="276"/>
    </row>
    <row r="38637" spans="19:23">
      <c r="S38637" s="275"/>
      <c r="T38637" s="274"/>
      <c r="W38637" s="276"/>
    </row>
    <row r="38638" spans="19:23">
      <c r="S38638" s="275"/>
      <c r="T38638" s="274"/>
      <c r="W38638" s="276"/>
    </row>
    <row r="38639" spans="19:23">
      <c r="S38639" s="275"/>
      <c r="T38639" s="274"/>
      <c r="W38639" s="276"/>
    </row>
    <row r="38640" spans="19:23">
      <c r="S38640" s="275"/>
      <c r="T38640" s="274"/>
      <c r="W38640" s="276"/>
    </row>
    <row r="38641" spans="19:23">
      <c r="S38641" s="275"/>
      <c r="T38641" s="274"/>
      <c r="W38641" s="276"/>
    </row>
    <row r="38642" spans="19:23">
      <c r="S38642" s="275"/>
      <c r="T38642" s="274"/>
      <c r="W38642" s="276"/>
    </row>
    <row r="38643" spans="19:23">
      <c r="S38643" s="275"/>
      <c r="T38643" s="274"/>
      <c r="W38643" s="276"/>
    </row>
    <row r="38644" spans="19:23">
      <c r="S38644" s="275"/>
      <c r="T38644" s="274"/>
      <c r="W38644" s="276"/>
    </row>
    <row r="38645" spans="19:23">
      <c r="S38645" s="275"/>
      <c r="T38645" s="274"/>
      <c r="W38645" s="276"/>
    </row>
    <row r="38646" spans="19:23">
      <c r="S38646" s="275"/>
      <c r="T38646" s="274"/>
      <c r="W38646" s="276"/>
    </row>
    <row r="38647" spans="19:23">
      <c r="S38647" s="275"/>
      <c r="T38647" s="274"/>
      <c r="W38647" s="276"/>
    </row>
    <row r="38648" spans="19:23">
      <c r="S38648" s="275"/>
      <c r="T38648" s="274"/>
      <c r="W38648" s="276"/>
    </row>
    <row r="38649" spans="19:23">
      <c r="S38649" s="275"/>
      <c r="T38649" s="274"/>
      <c r="W38649" s="276"/>
    </row>
    <row r="38650" spans="19:23">
      <c r="S38650" s="275"/>
      <c r="T38650" s="274"/>
      <c r="W38650" s="276"/>
    </row>
    <row r="38651" spans="19:23">
      <c r="S38651" s="275"/>
      <c r="T38651" s="274"/>
      <c r="W38651" s="276"/>
    </row>
    <row r="38652" spans="19:23">
      <c r="S38652" s="275"/>
      <c r="T38652" s="274"/>
      <c r="W38652" s="276"/>
    </row>
    <row r="38653" spans="19:23">
      <c r="S38653" s="275"/>
      <c r="T38653" s="274"/>
      <c r="W38653" s="276"/>
    </row>
    <row r="38654" spans="19:23">
      <c r="S38654" s="275"/>
      <c r="T38654" s="274"/>
      <c r="W38654" s="276"/>
    </row>
    <row r="38655" spans="19:23">
      <c r="S38655" s="275"/>
      <c r="T38655" s="274"/>
      <c r="W38655" s="276"/>
    </row>
    <row r="38656" spans="19:23">
      <c r="S38656" s="275"/>
      <c r="T38656" s="274"/>
      <c r="W38656" s="276"/>
    </row>
    <row r="38657" spans="19:23">
      <c r="S38657" s="275"/>
      <c r="T38657" s="274"/>
      <c r="W38657" s="276"/>
    </row>
    <row r="38658" spans="19:23">
      <c r="S38658" s="275"/>
      <c r="T38658" s="274"/>
      <c r="W38658" s="276"/>
    </row>
    <row r="38659" spans="19:23">
      <c r="S38659" s="275"/>
      <c r="T38659" s="274"/>
      <c r="W38659" s="276"/>
    </row>
    <row r="38660" spans="19:23">
      <c r="S38660" s="275"/>
      <c r="T38660" s="274"/>
      <c r="W38660" s="276"/>
    </row>
    <row r="38661" spans="19:23">
      <c r="S38661" s="275"/>
      <c r="T38661" s="274"/>
      <c r="W38661" s="276"/>
    </row>
    <row r="38662" spans="19:23">
      <c r="S38662" s="275"/>
      <c r="T38662" s="274"/>
      <c r="W38662" s="276"/>
    </row>
    <row r="38663" spans="19:23">
      <c r="S38663" s="275"/>
      <c r="T38663" s="274"/>
      <c r="W38663" s="276"/>
    </row>
    <row r="38664" spans="19:23">
      <c r="S38664" s="275"/>
      <c r="T38664" s="274"/>
      <c r="W38664" s="276"/>
    </row>
    <row r="38665" spans="19:23">
      <c r="S38665" s="275"/>
      <c r="T38665" s="274"/>
      <c r="W38665" s="276"/>
    </row>
    <row r="38666" spans="19:23">
      <c r="S38666" s="275"/>
      <c r="T38666" s="274"/>
      <c r="W38666" s="276"/>
    </row>
    <row r="38667" spans="19:23">
      <c r="S38667" s="275"/>
      <c r="T38667" s="274"/>
      <c r="W38667" s="276"/>
    </row>
    <row r="38668" spans="19:23">
      <c r="S38668" s="275"/>
      <c r="T38668" s="274"/>
      <c r="W38668" s="276"/>
    </row>
    <row r="38669" spans="19:23">
      <c r="S38669" s="275"/>
      <c r="T38669" s="274"/>
      <c r="W38669" s="276"/>
    </row>
    <row r="38670" spans="19:23">
      <c r="S38670" s="275"/>
      <c r="T38670" s="274"/>
      <c r="W38670" s="276"/>
    </row>
    <row r="38671" spans="19:23">
      <c r="S38671" s="275"/>
      <c r="T38671" s="274"/>
      <c r="W38671" s="276"/>
    </row>
    <row r="38672" spans="19:23">
      <c r="S38672" s="275"/>
      <c r="T38672" s="274"/>
      <c r="W38672" s="276"/>
    </row>
    <row r="38673" spans="19:23">
      <c r="S38673" s="275"/>
      <c r="T38673" s="274"/>
      <c r="W38673" s="276"/>
    </row>
    <row r="38674" spans="19:23">
      <c r="S38674" s="275"/>
      <c r="T38674" s="274"/>
      <c r="W38674" s="276"/>
    </row>
    <row r="38675" spans="19:23">
      <c r="S38675" s="275"/>
      <c r="T38675" s="274"/>
      <c r="W38675" s="276"/>
    </row>
    <row r="38676" spans="19:23">
      <c r="S38676" s="275"/>
      <c r="T38676" s="274"/>
      <c r="W38676" s="276"/>
    </row>
    <row r="38677" spans="19:23">
      <c r="S38677" s="275"/>
      <c r="T38677" s="274"/>
      <c r="W38677" s="276"/>
    </row>
    <row r="38678" spans="19:23">
      <c r="S38678" s="275"/>
      <c r="T38678" s="274"/>
      <c r="W38678" s="276"/>
    </row>
    <row r="38679" spans="19:23">
      <c r="S38679" s="275"/>
      <c r="T38679" s="274"/>
      <c r="W38679" s="276"/>
    </row>
    <row r="38680" spans="19:23">
      <c r="S38680" s="275"/>
      <c r="T38680" s="274"/>
      <c r="W38680" s="276"/>
    </row>
    <row r="38681" spans="19:23">
      <c r="S38681" s="275"/>
      <c r="T38681" s="274"/>
      <c r="W38681" s="276"/>
    </row>
    <row r="38682" spans="19:23">
      <c r="S38682" s="275"/>
      <c r="T38682" s="274"/>
      <c r="W38682" s="276"/>
    </row>
    <row r="38683" spans="19:23">
      <c r="S38683" s="275"/>
      <c r="T38683" s="274"/>
      <c r="W38683" s="276"/>
    </row>
    <row r="38684" spans="19:23">
      <c r="S38684" s="275"/>
      <c r="T38684" s="274"/>
      <c r="W38684" s="276"/>
    </row>
    <row r="38685" spans="19:23">
      <c r="S38685" s="275"/>
      <c r="T38685" s="274"/>
      <c r="W38685" s="276"/>
    </row>
    <row r="38686" spans="19:23">
      <c r="S38686" s="275"/>
      <c r="T38686" s="274"/>
      <c r="W38686" s="276"/>
    </row>
    <row r="38687" spans="19:23">
      <c r="S38687" s="275"/>
      <c r="T38687" s="274"/>
      <c r="W38687" s="276"/>
    </row>
    <row r="38688" spans="19:23">
      <c r="S38688" s="275"/>
      <c r="T38688" s="274"/>
      <c r="W38688" s="276"/>
    </row>
    <row r="38689" spans="19:23">
      <c r="S38689" s="275"/>
      <c r="T38689" s="274"/>
      <c r="W38689" s="276"/>
    </row>
    <row r="38690" spans="19:23">
      <c r="S38690" s="275"/>
      <c r="T38690" s="274"/>
      <c r="W38690" s="276"/>
    </row>
    <row r="38691" spans="19:23">
      <c r="S38691" s="275"/>
      <c r="T38691" s="274"/>
      <c r="W38691" s="276"/>
    </row>
    <row r="38692" spans="19:23">
      <c r="S38692" s="275"/>
      <c r="T38692" s="274"/>
      <c r="W38692" s="276"/>
    </row>
    <row r="38693" spans="19:23">
      <c r="S38693" s="275"/>
      <c r="T38693" s="274"/>
      <c r="W38693" s="276"/>
    </row>
    <row r="38694" spans="19:23">
      <c r="S38694" s="275"/>
      <c r="T38694" s="274"/>
      <c r="W38694" s="276"/>
    </row>
    <row r="38695" spans="19:23">
      <c r="S38695" s="275"/>
      <c r="T38695" s="274"/>
      <c r="W38695" s="276"/>
    </row>
    <row r="38696" spans="19:23">
      <c r="S38696" s="275"/>
      <c r="T38696" s="274"/>
      <c r="W38696" s="276"/>
    </row>
    <row r="38697" spans="19:23">
      <c r="S38697" s="275"/>
      <c r="T38697" s="274"/>
      <c r="W38697" s="276"/>
    </row>
    <row r="38698" spans="19:23">
      <c r="S38698" s="275"/>
      <c r="T38698" s="274"/>
      <c r="W38698" s="276"/>
    </row>
    <row r="38699" spans="19:23">
      <c r="S38699" s="275"/>
      <c r="T38699" s="274"/>
      <c r="W38699" s="276"/>
    </row>
    <row r="38700" spans="19:23">
      <c r="S38700" s="275"/>
      <c r="T38700" s="274"/>
      <c r="W38700" s="276"/>
    </row>
    <row r="38701" spans="19:23">
      <c r="S38701" s="275"/>
      <c r="T38701" s="274"/>
      <c r="W38701" s="276"/>
    </row>
    <row r="38702" spans="19:23">
      <c r="S38702" s="275"/>
      <c r="T38702" s="274"/>
      <c r="W38702" s="276"/>
    </row>
    <row r="38703" spans="19:23">
      <c r="S38703" s="275"/>
      <c r="T38703" s="274"/>
      <c r="W38703" s="276"/>
    </row>
    <row r="38704" spans="19:23">
      <c r="S38704" s="275"/>
      <c r="T38704" s="274"/>
      <c r="W38704" s="276"/>
    </row>
    <row r="38705" spans="19:23">
      <c r="S38705" s="275"/>
      <c r="T38705" s="274"/>
      <c r="W38705" s="276"/>
    </row>
    <row r="38706" spans="19:23">
      <c r="S38706" s="275"/>
      <c r="T38706" s="274"/>
      <c r="W38706" s="276"/>
    </row>
    <row r="38707" spans="19:23">
      <c r="S38707" s="275"/>
      <c r="T38707" s="274"/>
      <c r="W38707" s="276"/>
    </row>
    <row r="38708" spans="19:23">
      <c r="S38708" s="275"/>
      <c r="T38708" s="274"/>
      <c r="W38708" s="276"/>
    </row>
    <row r="38709" spans="19:23">
      <c r="S38709" s="275"/>
      <c r="T38709" s="274"/>
      <c r="W38709" s="276"/>
    </row>
    <row r="38710" spans="19:23">
      <c r="S38710" s="275"/>
      <c r="T38710" s="274"/>
      <c r="W38710" s="276"/>
    </row>
    <row r="38711" spans="19:23">
      <c r="S38711" s="275"/>
      <c r="T38711" s="274"/>
      <c r="W38711" s="276"/>
    </row>
    <row r="38712" spans="19:23">
      <c r="S38712" s="275"/>
      <c r="T38712" s="274"/>
      <c r="W38712" s="276"/>
    </row>
    <row r="38713" spans="19:23">
      <c r="S38713" s="275"/>
      <c r="T38713" s="274"/>
      <c r="W38713" s="276"/>
    </row>
    <row r="38714" spans="19:23">
      <c r="S38714" s="275"/>
      <c r="T38714" s="274"/>
      <c r="W38714" s="276"/>
    </row>
    <row r="38715" spans="19:23">
      <c r="S38715" s="275"/>
      <c r="T38715" s="274"/>
      <c r="W38715" s="276"/>
    </row>
    <row r="38716" spans="19:23">
      <c r="S38716" s="275"/>
      <c r="T38716" s="274"/>
      <c r="W38716" s="276"/>
    </row>
    <row r="38717" spans="19:23">
      <c r="S38717" s="275"/>
      <c r="T38717" s="274"/>
      <c r="W38717" s="276"/>
    </row>
    <row r="38718" spans="19:23">
      <c r="S38718" s="275"/>
      <c r="T38718" s="274"/>
      <c r="W38718" s="276"/>
    </row>
    <row r="38719" spans="19:23">
      <c r="S38719" s="275"/>
      <c r="T38719" s="274"/>
      <c r="W38719" s="276"/>
    </row>
    <row r="38720" spans="19:23">
      <c r="S38720" s="275"/>
      <c r="T38720" s="274"/>
      <c r="W38720" s="276"/>
    </row>
    <row r="38721" spans="19:23">
      <c r="S38721" s="275"/>
      <c r="T38721" s="274"/>
      <c r="W38721" s="276"/>
    </row>
    <row r="38722" spans="19:23">
      <c r="S38722" s="275"/>
      <c r="T38722" s="274"/>
      <c r="W38722" s="276"/>
    </row>
    <row r="38723" spans="19:23">
      <c r="S38723" s="275"/>
      <c r="T38723" s="274"/>
      <c r="W38723" s="276"/>
    </row>
    <row r="38724" spans="19:23">
      <c r="S38724" s="275"/>
      <c r="T38724" s="274"/>
      <c r="W38724" s="276"/>
    </row>
    <row r="38725" spans="19:23">
      <c r="S38725" s="275"/>
      <c r="T38725" s="274"/>
      <c r="W38725" s="276"/>
    </row>
    <row r="38726" spans="19:23">
      <c r="S38726" s="275"/>
      <c r="T38726" s="274"/>
      <c r="W38726" s="276"/>
    </row>
    <row r="38727" spans="19:23">
      <c r="S38727" s="275"/>
      <c r="T38727" s="274"/>
      <c r="W38727" s="276"/>
    </row>
    <row r="38728" spans="19:23">
      <c r="S38728" s="275"/>
      <c r="T38728" s="274"/>
      <c r="W38728" s="276"/>
    </row>
    <row r="38729" spans="19:23">
      <c r="S38729" s="275"/>
      <c r="T38729" s="274"/>
      <c r="W38729" s="276"/>
    </row>
    <row r="38730" spans="19:23">
      <c r="S38730" s="275"/>
      <c r="T38730" s="274"/>
      <c r="W38730" s="276"/>
    </row>
    <row r="38731" spans="19:23">
      <c r="S38731" s="275"/>
      <c r="T38731" s="274"/>
      <c r="W38731" s="276"/>
    </row>
    <row r="38732" spans="19:23">
      <c r="S38732" s="275"/>
      <c r="T38732" s="274"/>
      <c r="W38732" s="276"/>
    </row>
    <row r="38733" spans="19:23">
      <c r="S38733" s="275"/>
      <c r="T38733" s="274"/>
      <c r="W38733" s="276"/>
    </row>
    <row r="38734" spans="19:23">
      <c r="S38734" s="275"/>
      <c r="T38734" s="274"/>
      <c r="W38734" s="276"/>
    </row>
    <row r="38735" spans="19:23">
      <c r="S38735" s="275"/>
      <c r="T38735" s="274"/>
      <c r="W38735" s="276"/>
    </row>
    <row r="38736" spans="19:23">
      <c r="S38736" s="275"/>
      <c r="T38736" s="274"/>
      <c r="W38736" s="276"/>
    </row>
    <row r="38737" spans="19:23">
      <c r="S38737" s="275"/>
      <c r="T38737" s="274"/>
      <c r="W38737" s="276"/>
    </row>
    <row r="38738" spans="19:23">
      <c r="S38738" s="275"/>
      <c r="T38738" s="274"/>
      <c r="W38738" s="276"/>
    </row>
    <row r="38739" spans="19:23">
      <c r="S38739" s="275"/>
      <c r="T38739" s="274"/>
      <c r="W38739" s="276"/>
    </row>
    <row r="38740" spans="19:23">
      <c r="S38740" s="275"/>
      <c r="T38740" s="274"/>
      <c r="W38740" s="276"/>
    </row>
    <row r="38741" spans="19:23">
      <c r="S38741" s="275"/>
      <c r="T38741" s="274"/>
      <c r="W38741" s="276"/>
    </row>
    <row r="38742" spans="19:23">
      <c r="S38742" s="275"/>
      <c r="T38742" s="274"/>
      <c r="W38742" s="276"/>
    </row>
    <row r="38743" spans="19:23">
      <c r="S38743" s="275"/>
      <c r="T38743" s="274"/>
      <c r="W38743" s="276"/>
    </row>
    <row r="38744" spans="19:23">
      <c r="S38744" s="275"/>
      <c r="T38744" s="274"/>
      <c r="W38744" s="276"/>
    </row>
    <row r="38745" spans="19:23">
      <c r="S38745" s="275"/>
      <c r="T38745" s="274"/>
      <c r="W38745" s="276"/>
    </row>
    <row r="38746" spans="19:23">
      <c r="S38746" s="275"/>
      <c r="T38746" s="274"/>
      <c r="W38746" s="276"/>
    </row>
    <row r="38747" spans="19:23">
      <c r="S38747" s="275"/>
      <c r="T38747" s="274"/>
      <c r="W38747" s="276"/>
    </row>
    <row r="38748" spans="19:23">
      <c r="S38748" s="275"/>
      <c r="T38748" s="274"/>
      <c r="W38748" s="276"/>
    </row>
    <row r="38749" spans="19:23">
      <c r="S38749" s="275"/>
      <c r="T38749" s="274"/>
      <c r="W38749" s="276"/>
    </row>
    <row r="38750" spans="19:23">
      <c r="S38750" s="275"/>
      <c r="T38750" s="274"/>
      <c r="W38750" s="276"/>
    </row>
    <row r="38751" spans="19:23">
      <c r="S38751" s="275"/>
      <c r="T38751" s="274"/>
      <c r="W38751" s="276"/>
    </row>
    <row r="38752" spans="19:23">
      <c r="S38752" s="275"/>
      <c r="T38752" s="274"/>
      <c r="W38752" s="276"/>
    </row>
    <row r="38753" spans="19:23">
      <c r="S38753" s="275"/>
      <c r="T38753" s="274"/>
      <c r="W38753" s="276"/>
    </row>
    <row r="38754" spans="19:23">
      <c r="S38754" s="275"/>
      <c r="T38754" s="274"/>
      <c r="W38754" s="276"/>
    </row>
    <row r="38755" spans="19:23">
      <c r="S38755" s="275"/>
      <c r="T38755" s="274"/>
      <c r="W38755" s="276"/>
    </row>
    <row r="38756" spans="19:23">
      <c r="S38756" s="275"/>
      <c r="T38756" s="274"/>
      <c r="W38756" s="276"/>
    </row>
    <row r="38757" spans="19:23">
      <c r="S38757" s="275"/>
      <c r="T38757" s="274"/>
      <c r="W38757" s="276"/>
    </row>
    <row r="38758" spans="19:23">
      <c r="S38758" s="275"/>
      <c r="T38758" s="274"/>
      <c r="W38758" s="276"/>
    </row>
    <row r="38759" spans="19:23">
      <c r="S38759" s="275"/>
      <c r="T38759" s="274"/>
      <c r="W38759" s="276"/>
    </row>
    <row r="38760" spans="19:23">
      <c r="S38760" s="275"/>
      <c r="T38760" s="274"/>
      <c r="W38760" s="276"/>
    </row>
    <row r="38761" spans="19:23">
      <c r="S38761" s="275"/>
      <c r="T38761" s="274"/>
      <c r="W38761" s="276"/>
    </row>
    <row r="38762" spans="19:23">
      <c r="S38762" s="275"/>
      <c r="T38762" s="274"/>
      <c r="W38762" s="276"/>
    </row>
    <row r="38763" spans="19:23">
      <c r="S38763" s="275"/>
      <c r="T38763" s="274"/>
      <c r="W38763" s="276"/>
    </row>
    <row r="38764" spans="19:23">
      <c r="S38764" s="275"/>
      <c r="T38764" s="274"/>
      <c r="W38764" s="276"/>
    </row>
    <row r="38765" spans="19:23">
      <c r="S38765" s="275"/>
      <c r="T38765" s="274"/>
      <c r="W38765" s="276"/>
    </row>
    <row r="38766" spans="19:23">
      <c r="S38766" s="275"/>
      <c r="T38766" s="274"/>
      <c r="W38766" s="276"/>
    </row>
    <row r="38767" spans="19:23">
      <c r="S38767" s="275"/>
      <c r="T38767" s="274"/>
      <c r="W38767" s="276"/>
    </row>
    <row r="38768" spans="19:23">
      <c r="S38768" s="275"/>
      <c r="T38768" s="274"/>
      <c r="W38768" s="276"/>
    </row>
    <row r="38769" spans="19:23">
      <c r="S38769" s="275"/>
      <c r="T38769" s="274"/>
      <c r="W38769" s="276"/>
    </row>
    <row r="38770" spans="19:23">
      <c r="S38770" s="275"/>
      <c r="T38770" s="274"/>
      <c r="W38770" s="276"/>
    </row>
    <row r="38771" spans="19:23">
      <c r="S38771" s="275"/>
      <c r="T38771" s="274"/>
      <c r="W38771" s="276"/>
    </row>
    <row r="38772" spans="19:23">
      <c r="S38772" s="275"/>
      <c r="T38772" s="274"/>
      <c r="W38772" s="276"/>
    </row>
    <row r="38773" spans="19:23">
      <c r="S38773" s="275"/>
      <c r="T38773" s="274"/>
      <c r="W38773" s="276"/>
    </row>
    <row r="38774" spans="19:23">
      <c r="S38774" s="275"/>
      <c r="T38774" s="274"/>
      <c r="W38774" s="276"/>
    </row>
    <row r="38775" spans="19:23">
      <c r="S38775" s="275"/>
      <c r="T38775" s="274"/>
      <c r="W38775" s="276"/>
    </row>
    <row r="38776" spans="19:23">
      <c r="S38776" s="275"/>
      <c r="T38776" s="274"/>
      <c r="W38776" s="276"/>
    </row>
    <row r="38777" spans="19:23">
      <c r="S38777" s="275"/>
      <c r="T38777" s="274"/>
      <c r="W38777" s="276"/>
    </row>
    <row r="38778" spans="19:23">
      <c r="S38778" s="275"/>
      <c r="T38778" s="274"/>
      <c r="W38778" s="276"/>
    </row>
    <row r="38779" spans="19:23">
      <c r="S38779" s="275"/>
      <c r="T38779" s="274"/>
      <c r="W38779" s="276"/>
    </row>
    <row r="38780" spans="19:23">
      <c r="S38780" s="275"/>
      <c r="T38780" s="274"/>
      <c r="W38780" s="276"/>
    </row>
    <row r="38781" spans="19:23">
      <c r="S38781" s="275"/>
      <c r="T38781" s="274"/>
      <c r="W38781" s="276"/>
    </row>
    <row r="38782" spans="19:23">
      <c r="S38782" s="275"/>
      <c r="T38782" s="274"/>
      <c r="W38782" s="276"/>
    </row>
    <row r="38783" spans="19:23">
      <c r="S38783" s="275"/>
      <c r="T38783" s="274"/>
      <c r="W38783" s="276"/>
    </row>
    <row r="38784" spans="19:23">
      <c r="S38784" s="275"/>
      <c r="T38784" s="274"/>
      <c r="W38784" s="276"/>
    </row>
    <row r="38785" spans="19:23">
      <c r="S38785" s="275"/>
      <c r="T38785" s="274"/>
      <c r="W38785" s="276"/>
    </row>
    <row r="38786" spans="19:23">
      <c r="S38786" s="275"/>
      <c r="T38786" s="274"/>
      <c r="W38786" s="276"/>
    </row>
    <row r="38787" spans="19:23">
      <c r="S38787" s="275"/>
      <c r="T38787" s="274"/>
      <c r="W38787" s="276"/>
    </row>
    <row r="38788" spans="19:23">
      <c r="S38788" s="275"/>
      <c r="T38788" s="274"/>
      <c r="W38788" s="276"/>
    </row>
    <row r="38789" spans="19:23">
      <c r="S38789" s="275"/>
      <c r="T38789" s="274"/>
      <c r="W38789" s="276"/>
    </row>
    <row r="38790" spans="19:23">
      <c r="S38790" s="275"/>
      <c r="T38790" s="274"/>
      <c r="W38790" s="276"/>
    </row>
    <row r="38791" spans="19:23">
      <c r="S38791" s="275"/>
      <c r="T38791" s="274"/>
      <c r="W38791" s="276"/>
    </row>
    <row r="38792" spans="19:23">
      <c r="S38792" s="275"/>
      <c r="T38792" s="274"/>
      <c r="W38792" s="276"/>
    </row>
    <row r="38793" spans="19:23">
      <c r="S38793" s="275"/>
      <c r="T38793" s="274"/>
      <c r="W38793" s="276"/>
    </row>
    <row r="38794" spans="19:23">
      <c r="S38794" s="275"/>
      <c r="T38794" s="274"/>
      <c r="W38794" s="276"/>
    </row>
    <row r="38795" spans="19:23">
      <c r="S38795" s="275"/>
      <c r="T38795" s="274"/>
      <c r="W38795" s="276"/>
    </row>
    <row r="38796" spans="19:23">
      <c r="S38796" s="275"/>
      <c r="T38796" s="274"/>
      <c r="W38796" s="276"/>
    </row>
    <row r="38797" spans="19:23">
      <c r="S38797" s="275"/>
      <c r="T38797" s="274"/>
      <c r="W38797" s="276"/>
    </row>
    <row r="38798" spans="19:23">
      <c r="S38798" s="275"/>
      <c r="T38798" s="274"/>
      <c r="W38798" s="276"/>
    </row>
    <row r="38799" spans="19:23">
      <c r="S38799" s="275"/>
      <c r="T38799" s="274"/>
      <c r="W38799" s="276"/>
    </row>
    <row r="38800" spans="19:23">
      <c r="S38800" s="275"/>
      <c r="T38800" s="274"/>
      <c r="W38800" s="276"/>
    </row>
    <row r="38801" spans="19:23">
      <c r="S38801" s="275"/>
      <c r="T38801" s="274"/>
      <c r="W38801" s="276"/>
    </row>
    <row r="38802" spans="19:23">
      <c r="S38802" s="275"/>
      <c r="T38802" s="274"/>
      <c r="W38802" s="276"/>
    </row>
    <row r="38803" spans="19:23">
      <c r="S38803" s="275"/>
      <c r="T38803" s="274"/>
      <c r="W38803" s="276"/>
    </row>
    <row r="38804" spans="19:23">
      <c r="S38804" s="275"/>
      <c r="T38804" s="274"/>
      <c r="W38804" s="276"/>
    </row>
    <row r="38805" spans="19:23">
      <c r="S38805" s="275"/>
      <c r="T38805" s="274"/>
      <c r="W38805" s="276"/>
    </row>
    <row r="38806" spans="19:23">
      <c r="S38806" s="275"/>
      <c r="T38806" s="274"/>
      <c r="W38806" s="276"/>
    </row>
    <row r="38807" spans="19:23">
      <c r="S38807" s="275"/>
      <c r="T38807" s="274"/>
      <c r="W38807" s="276"/>
    </row>
    <row r="38808" spans="19:23">
      <c r="S38808" s="275"/>
      <c r="T38808" s="274"/>
      <c r="W38808" s="276"/>
    </row>
    <row r="38809" spans="19:23">
      <c r="S38809" s="275"/>
      <c r="T38809" s="274"/>
      <c r="W38809" s="276"/>
    </row>
    <row r="38810" spans="19:23">
      <c r="S38810" s="275"/>
      <c r="T38810" s="274"/>
      <c r="W38810" s="276"/>
    </row>
    <row r="38811" spans="19:23">
      <c r="S38811" s="275"/>
      <c r="T38811" s="274"/>
      <c r="W38811" s="276"/>
    </row>
    <row r="38812" spans="19:23">
      <c r="S38812" s="275"/>
      <c r="T38812" s="274"/>
      <c r="W38812" s="276"/>
    </row>
    <row r="38813" spans="19:23">
      <c r="S38813" s="275"/>
      <c r="T38813" s="274"/>
      <c r="W38813" s="276"/>
    </row>
    <row r="38814" spans="19:23">
      <c r="S38814" s="275"/>
      <c r="T38814" s="274"/>
      <c r="W38814" s="276"/>
    </row>
    <row r="38815" spans="19:23">
      <c r="S38815" s="275"/>
      <c r="T38815" s="274"/>
      <c r="W38815" s="276"/>
    </row>
    <row r="38816" spans="19:23">
      <c r="S38816" s="275"/>
      <c r="T38816" s="274"/>
      <c r="W38816" s="276"/>
    </row>
    <row r="38817" spans="19:23">
      <c r="S38817" s="275"/>
      <c r="T38817" s="274"/>
      <c r="W38817" s="276"/>
    </row>
    <row r="38818" spans="19:23">
      <c r="S38818" s="275"/>
      <c r="T38818" s="274"/>
      <c r="W38818" s="276"/>
    </row>
    <row r="38819" spans="19:23">
      <c r="S38819" s="275"/>
      <c r="T38819" s="274"/>
      <c r="W38819" s="276"/>
    </row>
    <row r="38820" spans="19:23">
      <c r="S38820" s="275"/>
      <c r="T38820" s="274"/>
      <c r="W38820" s="276"/>
    </row>
    <row r="38821" spans="19:23">
      <c r="S38821" s="275"/>
      <c r="T38821" s="274"/>
      <c r="W38821" s="276"/>
    </row>
    <row r="38822" spans="19:23">
      <c r="S38822" s="275"/>
      <c r="T38822" s="274"/>
      <c r="W38822" s="276"/>
    </row>
    <row r="38823" spans="19:23">
      <c r="S38823" s="275"/>
      <c r="T38823" s="274"/>
      <c r="W38823" s="276"/>
    </row>
    <row r="38824" spans="19:23">
      <c r="S38824" s="275"/>
      <c r="T38824" s="274"/>
      <c r="W38824" s="276"/>
    </row>
    <row r="38825" spans="19:23">
      <c r="S38825" s="275"/>
      <c r="T38825" s="274"/>
      <c r="W38825" s="276"/>
    </row>
    <row r="38826" spans="19:23">
      <c r="S38826" s="275"/>
      <c r="T38826" s="274"/>
      <c r="W38826" s="276"/>
    </row>
    <row r="38827" spans="19:23">
      <c r="S38827" s="275"/>
      <c r="T38827" s="274"/>
      <c r="W38827" s="276"/>
    </row>
    <row r="38828" spans="19:23">
      <c r="S38828" s="275"/>
      <c r="T38828" s="274"/>
      <c r="W38828" s="276"/>
    </row>
    <row r="38829" spans="19:23">
      <c r="S38829" s="275"/>
      <c r="T38829" s="274"/>
      <c r="W38829" s="276"/>
    </row>
    <row r="38830" spans="19:23">
      <c r="S38830" s="275"/>
      <c r="T38830" s="274"/>
      <c r="W38830" s="276"/>
    </row>
    <row r="38831" spans="19:23">
      <c r="S38831" s="275"/>
      <c r="T38831" s="274"/>
      <c r="W38831" s="276"/>
    </row>
    <row r="38832" spans="19:23">
      <c r="S38832" s="275"/>
      <c r="T38832" s="274"/>
      <c r="W38832" s="276"/>
    </row>
    <row r="38833" spans="19:23">
      <c r="S38833" s="275"/>
      <c r="T38833" s="274"/>
      <c r="W38833" s="276"/>
    </row>
    <row r="38834" spans="19:23">
      <c r="S38834" s="275"/>
      <c r="T38834" s="274"/>
      <c r="W38834" s="276"/>
    </row>
    <row r="38835" spans="19:23">
      <c r="S38835" s="275"/>
      <c r="T38835" s="274"/>
      <c r="W38835" s="276"/>
    </row>
    <row r="38836" spans="19:23">
      <c r="S38836" s="275"/>
      <c r="T38836" s="274"/>
      <c r="W38836" s="276"/>
    </row>
    <row r="38837" spans="19:23">
      <c r="S38837" s="275"/>
      <c r="T38837" s="274"/>
      <c r="W38837" s="276"/>
    </row>
    <row r="38838" spans="19:23">
      <c r="S38838" s="275"/>
      <c r="T38838" s="274"/>
      <c r="W38838" s="276"/>
    </row>
    <row r="38839" spans="19:23">
      <c r="S38839" s="275"/>
      <c r="T38839" s="274"/>
      <c r="W38839" s="276"/>
    </row>
    <row r="38840" spans="19:23">
      <c r="S38840" s="275"/>
      <c r="T38840" s="274"/>
      <c r="W38840" s="276"/>
    </row>
    <row r="38841" spans="19:23">
      <c r="S38841" s="275"/>
      <c r="T38841" s="274"/>
      <c r="W38841" s="276"/>
    </row>
    <row r="38842" spans="19:23">
      <c r="S38842" s="275"/>
      <c r="T38842" s="274"/>
      <c r="W38842" s="276"/>
    </row>
    <row r="38843" spans="19:23">
      <c r="S38843" s="275"/>
      <c r="T38843" s="274"/>
      <c r="W38843" s="276"/>
    </row>
    <row r="38844" spans="19:23">
      <c r="S38844" s="275"/>
      <c r="T38844" s="274"/>
      <c r="W38844" s="276"/>
    </row>
    <row r="38845" spans="19:23">
      <c r="S38845" s="275"/>
      <c r="T38845" s="274"/>
      <c r="W38845" s="276"/>
    </row>
    <row r="38846" spans="19:23">
      <c r="S38846" s="275"/>
      <c r="T38846" s="274"/>
      <c r="W38846" s="276"/>
    </row>
    <row r="38847" spans="19:23">
      <c r="S38847" s="275"/>
      <c r="T38847" s="274"/>
      <c r="W38847" s="276"/>
    </row>
    <row r="38848" spans="19:23">
      <c r="S38848" s="275"/>
      <c r="T38848" s="274"/>
      <c r="W38848" s="276"/>
    </row>
    <row r="38849" spans="19:23">
      <c r="S38849" s="275"/>
      <c r="T38849" s="274"/>
      <c r="W38849" s="276"/>
    </row>
    <row r="38850" spans="19:23">
      <c r="S38850" s="275"/>
      <c r="T38850" s="274"/>
      <c r="W38850" s="276"/>
    </row>
    <row r="38851" spans="19:23">
      <c r="S38851" s="275"/>
      <c r="T38851" s="274"/>
      <c r="W38851" s="276"/>
    </row>
    <row r="38852" spans="19:23">
      <c r="S38852" s="275"/>
      <c r="T38852" s="274"/>
      <c r="W38852" s="276"/>
    </row>
    <row r="38853" spans="19:23">
      <c r="S38853" s="275"/>
      <c r="T38853" s="274"/>
      <c r="W38853" s="276"/>
    </row>
    <row r="38854" spans="19:23">
      <c r="S38854" s="275"/>
      <c r="T38854" s="274"/>
      <c r="W38854" s="276"/>
    </row>
    <row r="38855" spans="19:23">
      <c r="S38855" s="275"/>
      <c r="T38855" s="274"/>
      <c r="W38855" s="276"/>
    </row>
    <row r="38856" spans="19:23">
      <c r="S38856" s="275"/>
      <c r="T38856" s="274"/>
      <c r="W38856" s="276"/>
    </row>
    <row r="38857" spans="19:23">
      <c r="S38857" s="275"/>
      <c r="T38857" s="274"/>
      <c r="W38857" s="276"/>
    </row>
    <row r="38858" spans="19:23">
      <c r="S38858" s="275"/>
      <c r="T38858" s="274"/>
      <c r="W38858" s="276"/>
    </row>
    <row r="38859" spans="19:23">
      <c r="S38859" s="275"/>
      <c r="T38859" s="274"/>
      <c r="W38859" s="276"/>
    </row>
    <row r="38860" spans="19:23">
      <c r="S38860" s="275"/>
      <c r="T38860" s="274"/>
      <c r="W38860" s="276"/>
    </row>
    <row r="38861" spans="19:23">
      <c r="S38861" s="275"/>
      <c r="T38861" s="274"/>
      <c r="W38861" s="276"/>
    </row>
    <row r="38862" spans="19:23">
      <c r="S38862" s="275"/>
      <c r="T38862" s="274"/>
      <c r="W38862" s="276"/>
    </row>
    <row r="38863" spans="19:23">
      <c r="S38863" s="275"/>
      <c r="T38863" s="274"/>
      <c r="W38863" s="276"/>
    </row>
    <row r="38864" spans="19:23">
      <c r="S38864" s="275"/>
      <c r="T38864" s="274"/>
      <c r="W38864" s="276"/>
    </row>
    <row r="38865" spans="19:23">
      <c r="S38865" s="275"/>
      <c r="T38865" s="274"/>
      <c r="W38865" s="276"/>
    </row>
    <row r="38866" spans="19:23">
      <c r="S38866" s="275"/>
      <c r="T38866" s="274"/>
      <c r="W38866" s="276"/>
    </row>
    <row r="38867" spans="19:23">
      <c r="S38867" s="275"/>
      <c r="T38867" s="274"/>
      <c r="W38867" s="276"/>
    </row>
    <row r="38868" spans="19:23">
      <c r="S38868" s="275"/>
      <c r="T38868" s="274"/>
      <c r="W38868" s="276"/>
    </row>
    <row r="38869" spans="19:23">
      <c r="S38869" s="275"/>
      <c r="T38869" s="274"/>
      <c r="W38869" s="276"/>
    </row>
    <row r="38870" spans="19:23">
      <c r="S38870" s="275"/>
      <c r="T38870" s="274"/>
      <c r="W38870" s="276"/>
    </row>
    <row r="38871" spans="19:23">
      <c r="S38871" s="275"/>
      <c r="T38871" s="274"/>
      <c r="W38871" s="276"/>
    </row>
    <row r="38872" spans="19:23">
      <c r="S38872" s="275"/>
      <c r="T38872" s="274"/>
      <c r="W38872" s="276"/>
    </row>
    <row r="38873" spans="19:23">
      <c r="S38873" s="275"/>
      <c r="T38873" s="274"/>
      <c r="W38873" s="276"/>
    </row>
    <row r="38874" spans="19:23">
      <c r="S38874" s="275"/>
      <c r="T38874" s="274"/>
      <c r="W38874" s="276"/>
    </row>
    <row r="38875" spans="19:23">
      <c r="S38875" s="275"/>
      <c r="T38875" s="274"/>
      <c r="W38875" s="276"/>
    </row>
    <row r="38876" spans="19:23">
      <c r="S38876" s="275"/>
      <c r="T38876" s="274"/>
      <c r="W38876" s="276"/>
    </row>
    <row r="38877" spans="19:23">
      <c r="S38877" s="275"/>
      <c r="T38877" s="274"/>
      <c r="W38877" s="276"/>
    </row>
    <row r="38878" spans="19:23">
      <c r="S38878" s="275"/>
      <c r="T38878" s="274"/>
      <c r="W38878" s="276"/>
    </row>
    <row r="38879" spans="19:23">
      <c r="S38879" s="275"/>
      <c r="T38879" s="274"/>
      <c r="W38879" s="276"/>
    </row>
    <row r="38880" spans="19:23">
      <c r="S38880" s="275"/>
      <c r="T38880" s="274"/>
      <c r="W38880" s="276"/>
    </row>
    <row r="38881" spans="19:23">
      <c r="S38881" s="275"/>
      <c r="T38881" s="274"/>
      <c r="W38881" s="276"/>
    </row>
    <row r="38882" spans="19:23">
      <c r="S38882" s="275"/>
      <c r="T38882" s="274"/>
      <c r="W38882" s="276"/>
    </row>
    <row r="38883" spans="19:23">
      <c r="S38883" s="275"/>
      <c r="T38883" s="274"/>
      <c r="W38883" s="276"/>
    </row>
    <row r="38884" spans="19:23">
      <c r="S38884" s="275"/>
      <c r="T38884" s="274"/>
      <c r="W38884" s="276"/>
    </row>
    <row r="38885" spans="19:23">
      <c r="S38885" s="275"/>
      <c r="T38885" s="274"/>
      <c r="W38885" s="276"/>
    </row>
    <row r="38886" spans="19:23">
      <c r="S38886" s="275"/>
      <c r="T38886" s="274"/>
      <c r="W38886" s="276"/>
    </row>
    <row r="38887" spans="19:23">
      <c r="S38887" s="275"/>
      <c r="T38887" s="274"/>
      <c r="W38887" s="276"/>
    </row>
    <row r="38888" spans="19:23">
      <c r="S38888" s="275"/>
      <c r="T38888" s="274"/>
      <c r="W38888" s="276"/>
    </row>
    <row r="38889" spans="19:23">
      <c r="S38889" s="275"/>
      <c r="T38889" s="274"/>
      <c r="W38889" s="276"/>
    </row>
    <row r="38890" spans="19:23">
      <c r="S38890" s="275"/>
      <c r="T38890" s="274"/>
      <c r="W38890" s="276"/>
    </row>
    <row r="38891" spans="19:23">
      <c r="S38891" s="275"/>
      <c r="T38891" s="274"/>
      <c r="W38891" s="276"/>
    </row>
    <row r="38892" spans="19:23">
      <c r="S38892" s="275"/>
      <c r="T38892" s="274"/>
      <c r="W38892" s="276"/>
    </row>
    <row r="38893" spans="19:23">
      <c r="S38893" s="275"/>
      <c r="T38893" s="274"/>
      <c r="W38893" s="276"/>
    </row>
    <row r="38894" spans="19:23">
      <c r="S38894" s="275"/>
      <c r="T38894" s="274"/>
      <c r="W38894" s="276"/>
    </row>
    <row r="38895" spans="19:23">
      <c r="S38895" s="275"/>
      <c r="T38895" s="274"/>
      <c r="W38895" s="276"/>
    </row>
    <row r="38896" spans="19:23">
      <c r="S38896" s="275"/>
      <c r="T38896" s="274"/>
      <c r="W38896" s="276"/>
    </row>
    <row r="38897" spans="19:23">
      <c r="S38897" s="275"/>
      <c r="T38897" s="274"/>
      <c r="W38897" s="276"/>
    </row>
    <row r="38898" spans="19:23">
      <c r="S38898" s="275"/>
      <c r="T38898" s="274"/>
      <c r="W38898" s="276"/>
    </row>
    <row r="38899" spans="19:23">
      <c r="S38899" s="275"/>
      <c r="T38899" s="274"/>
      <c r="W38899" s="276"/>
    </row>
    <row r="38900" spans="19:23">
      <c r="S38900" s="275"/>
      <c r="T38900" s="274"/>
      <c r="W38900" s="276"/>
    </row>
    <row r="38901" spans="19:23">
      <c r="S38901" s="275"/>
      <c r="T38901" s="274"/>
      <c r="W38901" s="276"/>
    </row>
    <row r="38902" spans="19:23">
      <c r="S38902" s="275"/>
      <c r="T38902" s="274"/>
      <c r="W38902" s="276"/>
    </row>
    <row r="38903" spans="19:23">
      <c r="S38903" s="275"/>
      <c r="T38903" s="274"/>
      <c r="W38903" s="276"/>
    </row>
    <row r="38904" spans="19:23">
      <c r="S38904" s="275"/>
      <c r="T38904" s="274"/>
      <c r="W38904" s="276"/>
    </row>
    <row r="38905" spans="19:23">
      <c r="S38905" s="275"/>
      <c r="T38905" s="274"/>
      <c r="W38905" s="276"/>
    </row>
    <row r="38906" spans="19:23">
      <c r="S38906" s="275"/>
      <c r="T38906" s="274"/>
      <c r="W38906" s="276"/>
    </row>
    <row r="38907" spans="19:23">
      <c r="S38907" s="275"/>
      <c r="T38907" s="274"/>
      <c r="W38907" s="276"/>
    </row>
    <row r="38908" spans="19:23">
      <c r="S38908" s="275"/>
      <c r="T38908" s="274"/>
      <c r="W38908" s="276"/>
    </row>
    <row r="38909" spans="19:23">
      <c r="S38909" s="275"/>
      <c r="T38909" s="274"/>
      <c r="W38909" s="276"/>
    </row>
    <row r="38910" spans="19:23">
      <c r="S38910" s="275"/>
      <c r="T38910" s="274"/>
      <c r="W38910" s="276"/>
    </row>
    <row r="38911" spans="19:23">
      <c r="S38911" s="275"/>
      <c r="T38911" s="274"/>
      <c r="W38911" s="276"/>
    </row>
    <row r="38912" spans="19:23">
      <c r="S38912" s="275"/>
      <c r="T38912" s="274"/>
      <c r="W38912" s="276"/>
    </row>
    <row r="38913" spans="19:23">
      <c r="S38913" s="275"/>
      <c r="T38913" s="274"/>
      <c r="W38913" s="276"/>
    </row>
    <row r="38914" spans="19:23">
      <c r="S38914" s="275"/>
      <c r="T38914" s="274"/>
      <c r="W38914" s="276"/>
    </row>
    <row r="38915" spans="19:23">
      <c r="S38915" s="275"/>
      <c r="T38915" s="274"/>
      <c r="W38915" s="276"/>
    </row>
    <row r="38916" spans="19:23">
      <c r="S38916" s="275"/>
      <c r="T38916" s="274"/>
      <c r="W38916" s="276"/>
    </row>
    <row r="38917" spans="19:23">
      <c r="S38917" s="275"/>
      <c r="T38917" s="274"/>
      <c r="W38917" s="276"/>
    </row>
    <row r="38918" spans="19:23">
      <c r="S38918" s="275"/>
      <c r="T38918" s="274"/>
      <c r="W38918" s="276"/>
    </row>
    <row r="38919" spans="19:23">
      <c r="S38919" s="275"/>
      <c r="T38919" s="274"/>
      <c r="W38919" s="276"/>
    </row>
    <row r="38920" spans="19:23">
      <c r="S38920" s="275"/>
      <c r="T38920" s="274"/>
      <c r="W38920" s="276"/>
    </row>
    <row r="38921" spans="19:23">
      <c r="S38921" s="275"/>
      <c r="T38921" s="274"/>
      <c r="W38921" s="276"/>
    </row>
    <row r="38922" spans="19:23">
      <c r="S38922" s="275"/>
      <c r="T38922" s="274"/>
      <c r="W38922" s="276"/>
    </row>
    <row r="38923" spans="19:23">
      <c r="S38923" s="275"/>
      <c r="T38923" s="274"/>
      <c r="W38923" s="276"/>
    </row>
    <row r="38924" spans="19:23">
      <c r="S38924" s="275"/>
      <c r="T38924" s="274"/>
      <c r="W38924" s="276"/>
    </row>
    <row r="38925" spans="19:23">
      <c r="S38925" s="275"/>
      <c r="T38925" s="274"/>
      <c r="W38925" s="276"/>
    </row>
    <row r="38926" spans="19:23">
      <c r="S38926" s="275"/>
      <c r="T38926" s="274"/>
      <c r="W38926" s="276"/>
    </row>
    <row r="38927" spans="19:23">
      <c r="S38927" s="275"/>
      <c r="T38927" s="274"/>
      <c r="W38927" s="276"/>
    </row>
    <row r="38928" spans="19:23">
      <c r="S38928" s="275"/>
      <c r="T38928" s="274"/>
      <c r="W38928" s="276"/>
    </row>
    <row r="38929" spans="19:23">
      <c r="S38929" s="275"/>
      <c r="T38929" s="274"/>
      <c r="W38929" s="276"/>
    </row>
    <row r="38930" spans="19:23">
      <c r="S38930" s="275"/>
      <c r="T38930" s="274"/>
      <c r="W38930" s="276"/>
    </row>
    <row r="38931" spans="19:23">
      <c r="S38931" s="275"/>
      <c r="T38931" s="274"/>
      <c r="W38931" s="276"/>
    </row>
    <row r="38932" spans="19:23">
      <c r="S38932" s="275"/>
      <c r="T38932" s="274"/>
      <c r="W38932" s="276"/>
    </row>
    <row r="38933" spans="19:23">
      <c r="S38933" s="275"/>
      <c r="T38933" s="274"/>
      <c r="W38933" s="276"/>
    </row>
    <row r="38934" spans="19:23">
      <c r="S38934" s="275"/>
      <c r="T38934" s="274"/>
      <c r="W38934" s="276"/>
    </row>
    <row r="38935" spans="19:23">
      <c r="S38935" s="275"/>
      <c r="T38935" s="274"/>
      <c r="W38935" s="276"/>
    </row>
    <row r="38936" spans="19:23">
      <c r="S38936" s="275"/>
      <c r="T38936" s="274"/>
      <c r="W38936" s="276"/>
    </row>
    <row r="38937" spans="19:23">
      <c r="S38937" s="275"/>
      <c r="T38937" s="274"/>
      <c r="W38937" s="276"/>
    </row>
    <row r="38938" spans="19:23">
      <c r="S38938" s="275"/>
      <c r="T38938" s="274"/>
      <c r="W38938" s="276"/>
    </row>
    <row r="38939" spans="19:23">
      <c r="S38939" s="275"/>
      <c r="T38939" s="274"/>
      <c r="W38939" s="276"/>
    </row>
    <row r="38940" spans="19:23">
      <c r="S38940" s="275"/>
      <c r="T38940" s="274"/>
      <c r="W38940" s="276"/>
    </row>
    <row r="38941" spans="19:23">
      <c r="S38941" s="275"/>
      <c r="T38941" s="274"/>
      <c r="W38941" s="276"/>
    </row>
    <row r="38942" spans="19:23">
      <c r="S38942" s="275"/>
      <c r="T38942" s="274"/>
      <c r="W38942" s="276"/>
    </row>
    <row r="38943" spans="19:23">
      <c r="S38943" s="275"/>
      <c r="T38943" s="274"/>
      <c r="W38943" s="276"/>
    </row>
    <row r="38944" spans="19:23">
      <c r="S38944" s="275"/>
      <c r="T38944" s="274"/>
      <c r="W38944" s="276"/>
    </row>
    <row r="38945" spans="19:23">
      <c r="S38945" s="275"/>
      <c r="T38945" s="274"/>
      <c r="W38945" s="276"/>
    </row>
    <row r="38946" spans="19:23">
      <c r="S38946" s="275"/>
      <c r="T38946" s="274"/>
      <c r="W38946" s="276"/>
    </row>
    <row r="38947" spans="19:23">
      <c r="S38947" s="275"/>
      <c r="T38947" s="274"/>
      <c r="W38947" s="276"/>
    </row>
    <row r="38948" spans="19:23">
      <c r="S38948" s="275"/>
      <c r="T38948" s="274"/>
      <c r="W38948" s="276"/>
    </row>
    <row r="38949" spans="19:23">
      <c r="S38949" s="275"/>
      <c r="T38949" s="274"/>
      <c r="W38949" s="276"/>
    </row>
    <row r="38950" spans="19:23">
      <c r="S38950" s="275"/>
      <c r="T38950" s="274"/>
      <c r="W38950" s="276"/>
    </row>
    <row r="38951" spans="19:23">
      <c r="S38951" s="275"/>
      <c r="T38951" s="274"/>
      <c r="W38951" s="276"/>
    </row>
    <row r="38952" spans="19:23">
      <c r="S38952" s="275"/>
      <c r="T38952" s="274"/>
      <c r="W38952" s="276"/>
    </row>
    <row r="38953" spans="19:23">
      <c r="S38953" s="275"/>
      <c r="T38953" s="274"/>
      <c r="W38953" s="276"/>
    </row>
    <row r="38954" spans="19:23">
      <c r="S38954" s="275"/>
      <c r="T38954" s="274"/>
      <c r="W38954" s="276"/>
    </row>
    <row r="38955" spans="19:23">
      <c r="S38955" s="275"/>
      <c r="T38955" s="274"/>
      <c r="W38955" s="276"/>
    </row>
    <row r="38956" spans="19:23">
      <c r="S38956" s="275"/>
      <c r="T38956" s="274"/>
      <c r="W38956" s="276"/>
    </row>
    <row r="38957" spans="19:23">
      <c r="S38957" s="275"/>
      <c r="T38957" s="274"/>
      <c r="W38957" s="276"/>
    </row>
    <row r="38958" spans="19:23">
      <c r="S38958" s="275"/>
      <c r="T38958" s="274"/>
      <c r="W38958" s="276"/>
    </row>
    <row r="38959" spans="19:23">
      <c r="S38959" s="275"/>
      <c r="T38959" s="274"/>
      <c r="W38959" s="276"/>
    </row>
    <row r="38960" spans="19:23">
      <c r="S38960" s="275"/>
      <c r="T38960" s="274"/>
      <c r="W38960" s="276"/>
    </row>
    <row r="38961" spans="19:23">
      <c r="S38961" s="275"/>
      <c r="T38961" s="274"/>
      <c r="W38961" s="276"/>
    </row>
    <row r="38962" spans="19:23">
      <c r="S38962" s="275"/>
      <c r="T38962" s="274"/>
      <c r="W38962" s="276"/>
    </row>
    <row r="38963" spans="19:23">
      <c r="S38963" s="275"/>
      <c r="T38963" s="274"/>
      <c r="W38963" s="276"/>
    </row>
    <row r="38964" spans="19:23">
      <c r="S38964" s="275"/>
      <c r="T38964" s="274"/>
      <c r="W38964" s="276"/>
    </row>
    <row r="38965" spans="19:23">
      <c r="S38965" s="275"/>
      <c r="T38965" s="274"/>
      <c r="W38965" s="276"/>
    </row>
    <row r="38966" spans="19:23">
      <c r="S38966" s="275"/>
      <c r="T38966" s="274"/>
      <c r="W38966" s="276"/>
    </row>
    <row r="38967" spans="19:23">
      <c r="S38967" s="275"/>
      <c r="T38967" s="274"/>
      <c r="W38967" s="276"/>
    </row>
    <row r="38968" spans="19:23">
      <c r="S38968" s="275"/>
      <c r="T38968" s="274"/>
      <c r="W38968" s="276"/>
    </row>
    <row r="38969" spans="19:23">
      <c r="S38969" s="275"/>
      <c r="T38969" s="274"/>
      <c r="W38969" s="276"/>
    </row>
    <row r="38970" spans="19:23">
      <c r="S38970" s="275"/>
      <c r="T38970" s="274"/>
      <c r="W38970" s="276"/>
    </row>
    <row r="38971" spans="19:23">
      <c r="S38971" s="275"/>
      <c r="T38971" s="274"/>
      <c r="W38971" s="276"/>
    </row>
    <row r="38972" spans="19:23">
      <c r="S38972" s="275"/>
      <c r="T38972" s="274"/>
      <c r="W38972" s="276"/>
    </row>
    <row r="38973" spans="19:23">
      <c r="S38973" s="275"/>
      <c r="T38973" s="274"/>
      <c r="W38973" s="276"/>
    </row>
    <row r="38974" spans="19:23">
      <c r="S38974" s="275"/>
      <c r="T38974" s="274"/>
      <c r="W38974" s="276"/>
    </row>
    <row r="38975" spans="19:23">
      <c r="S38975" s="275"/>
      <c r="T38975" s="274"/>
      <c r="W38975" s="276"/>
    </row>
    <row r="38976" spans="19:23">
      <c r="S38976" s="275"/>
      <c r="T38976" s="274"/>
      <c r="W38976" s="276"/>
    </row>
    <row r="38977" spans="19:23">
      <c r="S38977" s="275"/>
      <c r="T38977" s="274"/>
      <c r="W38977" s="276"/>
    </row>
    <row r="38978" spans="19:23">
      <c r="S38978" s="275"/>
      <c r="T38978" s="274"/>
      <c r="W38978" s="276"/>
    </row>
    <row r="38979" spans="19:23">
      <c r="S38979" s="275"/>
      <c r="T38979" s="274"/>
      <c r="W38979" s="276"/>
    </row>
    <row r="38980" spans="19:23">
      <c r="S38980" s="275"/>
      <c r="T38980" s="274"/>
      <c r="W38980" s="276"/>
    </row>
    <row r="38981" spans="19:23">
      <c r="S38981" s="275"/>
      <c r="T38981" s="274"/>
      <c r="W38981" s="276"/>
    </row>
    <row r="38982" spans="19:23">
      <c r="S38982" s="275"/>
      <c r="T38982" s="274"/>
      <c r="W38982" s="276"/>
    </row>
    <row r="38983" spans="19:23">
      <c r="S38983" s="275"/>
      <c r="T38983" s="274"/>
      <c r="W38983" s="276"/>
    </row>
    <row r="38984" spans="19:23">
      <c r="S38984" s="275"/>
      <c r="T38984" s="274"/>
      <c r="W38984" s="276"/>
    </row>
    <row r="38985" spans="19:23">
      <c r="S38985" s="275"/>
      <c r="T38985" s="274"/>
      <c r="W38985" s="276"/>
    </row>
    <row r="38986" spans="19:23">
      <c r="S38986" s="275"/>
      <c r="T38986" s="274"/>
      <c r="W38986" s="276"/>
    </row>
    <row r="38987" spans="19:23">
      <c r="S38987" s="275"/>
      <c r="T38987" s="274"/>
      <c r="W38987" s="276"/>
    </row>
    <row r="38988" spans="19:23">
      <c r="S38988" s="275"/>
      <c r="T38988" s="274"/>
      <c r="W38988" s="276"/>
    </row>
    <row r="38989" spans="19:23">
      <c r="S38989" s="275"/>
      <c r="T38989" s="274"/>
      <c r="W38989" s="276"/>
    </row>
    <row r="38990" spans="19:23">
      <c r="S38990" s="275"/>
      <c r="T38990" s="274"/>
      <c r="W38990" s="276"/>
    </row>
    <row r="38991" spans="19:23">
      <c r="S38991" s="275"/>
      <c r="T38991" s="274"/>
      <c r="W38991" s="276"/>
    </row>
    <row r="38992" spans="19:23">
      <c r="S38992" s="275"/>
      <c r="T38992" s="274"/>
      <c r="W38992" s="276"/>
    </row>
    <row r="38993" spans="19:23">
      <c r="S38993" s="275"/>
      <c r="T38993" s="274"/>
      <c r="W38993" s="276"/>
    </row>
    <row r="38994" spans="19:23">
      <c r="S38994" s="275"/>
      <c r="T38994" s="274"/>
      <c r="W38994" s="276"/>
    </row>
    <row r="38995" spans="19:23">
      <c r="S38995" s="275"/>
      <c r="T38995" s="274"/>
      <c r="W38995" s="276"/>
    </row>
    <row r="38996" spans="19:23">
      <c r="S38996" s="275"/>
      <c r="T38996" s="274"/>
      <c r="W38996" s="276"/>
    </row>
    <row r="38997" spans="19:23">
      <c r="S38997" s="275"/>
      <c r="T38997" s="274"/>
      <c r="W38997" s="276"/>
    </row>
    <row r="38998" spans="19:23">
      <c r="S38998" s="275"/>
      <c r="T38998" s="274"/>
      <c r="W38998" s="276"/>
    </row>
    <row r="38999" spans="19:23">
      <c r="S38999" s="275"/>
      <c r="T38999" s="274"/>
      <c r="W38999" s="276"/>
    </row>
    <row r="39000" spans="19:23">
      <c r="S39000" s="275"/>
      <c r="T39000" s="274"/>
      <c r="W39000" s="276"/>
    </row>
    <row r="39001" spans="19:23">
      <c r="S39001" s="275"/>
      <c r="T39001" s="274"/>
      <c r="W39001" s="276"/>
    </row>
    <row r="39002" spans="19:23">
      <c r="S39002" s="275"/>
      <c r="T39002" s="274"/>
      <c r="W39002" s="276"/>
    </row>
    <row r="39003" spans="19:23">
      <c r="S39003" s="275"/>
      <c r="T39003" s="274"/>
      <c r="W39003" s="276"/>
    </row>
    <row r="39004" spans="19:23">
      <c r="S39004" s="275"/>
      <c r="T39004" s="274"/>
      <c r="W39004" s="276"/>
    </row>
    <row r="39005" spans="19:23">
      <c r="S39005" s="275"/>
      <c r="T39005" s="274"/>
      <c r="W39005" s="276"/>
    </row>
    <row r="39006" spans="19:23">
      <c r="S39006" s="275"/>
      <c r="T39006" s="274"/>
      <c r="W39006" s="276"/>
    </row>
    <row r="39007" spans="19:23">
      <c r="S39007" s="275"/>
      <c r="T39007" s="274"/>
      <c r="W39007" s="276"/>
    </row>
    <row r="39008" spans="19:23">
      <c r="S39008" s="275"/>
      <c r="T39008" s="274"/>
      <c r="W39008" s="276"/>
    </row>
    <row r="39009" spans="19:23">
      <c r="S39009" s="275"/>
      <c r="T39009" s="274"/>
      <c r="W39009" s="276"/>
    </row>
    <row r="39010" spans="19:23">
      <c r="S39010" s="275"/>
      <c r="T39010" s="274"/>
      <c r="W39010" s="276"/>
    </row>
    <row r="39011" spans="19:23">
      <c r="S39011" s="275"/>
      <c r="T39011" s="274"/>
      <c r="W39011" s="276"/>
    </row>
    <row r="39012" spans="19:23">
      <c r="S39012" s="275"/>
      <c r="T39012" s="274"/>
      <c r="W39012" s="276"/>
    </row>
    <row r="39013" spans="19:23">
      <c r="S39013" s="275"/>
      <c r="T39013" s="274"/>
      <c r="W39013" s="276"/>
    </row>
    <row r="39014" spans="19:23">
      <c r="S39014" s="275"/>
      <c r="T39014" s="274"/>
      <c r="W39014" s="276"/>
    </row>
    <row r="39015" spans="19:23">
      <c r="S39015" s="275"/>
      <c r="T39015" s="274"/>
      <c r="W39015" s="276"/>
    </row>
    <row r="39016" spans="19:23">
      <c r="S39016" s="275"/>
      <c r="T39016" s="274"/>
      <c r="W39016" s="276"/>
    </row>
    <row r="39017" spans="19:23">
      <c r="S39017" s="275"/>
      <c r="T39017" s="274"/>
      <c r="W39017" s="276"/>
    </row>
    <row r="39018" spans="19:23">
      <c r="S39018" s="275"/>
      <c r="T39018" s="274"/>
      <c r="W39018" s="276"/>
    </row>
    <row r="39019" spans="19:23">
      <c r="S39019" s="275"/>
      <c r="T39019" s="274"/>
      <c r="W39019" s="276"/>
    </row>
    <row r="39020" spans="19:23">
      <c r="S39020" s="275"/>
      <c r="T39020" s="274"/>
      <c r="W39020" s="276"/>
    </row>
    <row r="39021" spans="19:23">
      <c r="S39021" s="275"/>
      <c r="T39021" s="274"/>
      <c r="W39021" s="276"/>
    </row>
    <row r="39022" spans="19:23">
      <c r="S39022" s="275"/>
      <c r="T39022" s="274"/>
      <c r="W39022" s="276"/>
    </row>
    <row r="39023" spans="19:23">
      <c r="S39023" s="275"/>
      <c r="T39023" s="274"/>
      <c r="W39023" s="276"/>
    </row>
    <row r="39024" spans="19:23">
      <c r="S39024" s="275"/>
      <c r="T39024" s="274"/>
      <c r="W39024" s="276"/>
    </row>
    <row r="39025" spans="19:23">
      <c r="S39025" s="275"/>
      <c r="T39025" s="274"/>
      <c r="W39025" s="276"/>
    </row>
    <row r="39026" spans="19:23">
      <c r="S39026" s="275"/>
      <c r="T39026" s="274"/>
      <c r="W39026" s="276"/>
    </row>
    <row r="39027" spans="19:23">
      <c r="S39027" s="275"/>
      <c r="T39027" s="274"/>
      <c r="W39027" s="276"/>
    </row>
    <row r="39028" spans="19:23">
      <c r="S39028" s="275"/>
      <c r="T39028" s="274"/>
      <c r="W39028" s="276"/>
    </row>
    <row r="39029" spans="19:23">
      <c r="S39029" s="275"/>
      <c r="T39029" s="274"/>
      <c r="W39029" s="276"/>
    </row>
    <row r="39030" spans="19:23">
      <c r="S39030" s="275"/>
      <c r="T39030" s="274"/>
      <c r="W39030" s="276"/>
    </row>
    <row r="39031" spans="19:23">
      <c r="S39031" s="275"/>
      <c r="T39031" s="274"/>
      <c r="W39031" s="276"/>
    </row>
    <row r="39032" spans="19:23">
      <c r="S39032" s="275"/>
      <c r="T39032" s="274"/>
      <c r="W39032" s="276"/>
    </row>
    <row r="39033" spans="19:23">
      <c r="S39033" s="275"/>
      <c r="T39033" s="274"/>
      <c r="W39033" s="276"/>
    </row>
    <row r="39034" spans="19:23">
      <c r="S39034" s="275"/>
      <c r="T39034" s="274"/>
      <c r="W39034" s="276"/>
    </row>
    <row r="39035" spans="19:23">
      <c r="S39035" s="275"/>
      <c r="T39035" s="274"/>
      <c r="W39035" s="276"/>
    </row>
    <row r="39036" spans="19:23">
      <c r="S39036" s="275"/>
      <c r="T39036" s="274"/>
      <c r="W39036" s="276"/>
    </row>
    <row r="39037" spans="19:23">
      <c r="S39037" s="275"/>
      <c r="T39037" s="274"/>
      <c r="W39037" s="276"/>
    </row>
    <row r="39038" spans="19:23">
      <c r="S39038" s="275"/>
      <c r="T39038" s="274"/>
      <c r="W39038" s="276"/>
    </row>
    <row r="39039" spans="19:23">
      <c r="S39039" s="275"/>
      <c r="T39039" s="274"/>
      <c r="W39039" s="276"/>
    </row>
    <row r="39040" spans="19:23">
      <c r="S39040" s="275"/>
      <c r="T39040" s="274"/>
      <c r="W39040" s="276"/>
    </row>
    <row r="39041" spans="19:23">
      <c r="S39041" s="275"/>
      <c r="T39041" s="274"/>
      <c r="W39041" s="276"/>
    </row>
    <row r="39042" spans="19:23">
      <c r="S39042" s="275"/>
      <c r="T39042" s="274"/>
      <c r="W39042" s="276"/>
    </row>
    <row r="39043" spans="19:23">
      <c r="S39043" s="275"/>
      <c r="T39043" s="274"/>
      <c r="W39043" s="276"/>
    </row>
    <row r="39044" spans="19:23">
      <c r="S39044" s="275"/>
      <c r="T39044" s="274"/>
      <c r="W39044" s="276"/>
    </row>
    <row r="39045" spans="19:23">
      <c r="S39045" s="275"/>
      <c r="T39045" s="274"/>
      <c r="W39045" s="276"/>
    </row>
    <row r="39046" spans="19:23">
      <c r="S39046" s="275"/>
      <c r="T39046" s="274"/>
      <c r="W39046" s="276"/>
    </row>
    <row r="39047" spans="19:23">
      <c r="S39047" s="275"/>
      <c r="T39047" s="274"/>
      <c r="W39047" s="276"/>
    </row>
    <row r="39048" spans="19:23">
      <c r="S39048" s="275"/>
      <c r="T39048" s="274"/>
      <c r="W39048" s="276"/>
    </row>
    <row r="39049" spans="19:23">
      <c r="S39049" s="275"/>
      <c r="T39049" s="274"/>
      <c r="W39049" s="276"/>
    </row>
    <row r="39050" spans="19:23">
      <c r="S39050" s="275"/>
      <c r="T39050" s="274"/>
      <c r="W39050" s="276"/>
    </row>
    <row r="39051" spans="19:23">
      <c r="S39051" s="275"/>
      <c r="T39051" s="274"/>
      <c r="W39051" s="276"/>
    </row>
    <row r="39052" spans="19:23">
      <c r="S39052" s="275"/>
      <c r="T39052" s="274"/>
      <c r="W39052" s="276"/>
    </row>
    <row r="39053" spans="19:23">
      <c r="S39053" s="275"/>
      <c r="T39053" s="274"/>
      <c r="W39053" s="276"/>
    </row>
    <row r="39054" spans="19:23">
      <c r="S39054" s="275"/>
      <c r="T39054" s="274"/>
      <c r="W39054" s="276"/>
    </row>
    <row r="39055" spans="19:23">
      <c r="S39055" s="275"/>
      <c r="T39055" s="274"/>
      <c r="W39055" s="276"/>
    </row>
    <row r="39056" spans="19:23">
      <c r="S39056" s="275"/>
      <c r="T39056" s="274"/>
      <c r="W39056" s="276"/>
    </row>
    <row r="39057" spans="19:23">
      <c r="S39057" s="275"/>
      <c r="T39057" s="274"/>
      <c r="W39057" s="276"/>
    </row>
    <row r="39058" spans="19:23">
      <c r="S39058" s="275"/>
      <c r="T39058" s="274"/>
      <c r="W39058" s="276"/>
    </row>
    <row r="39059" spans="19:23">
      <c r="S39059" s="275"/>
      <c r="T39059" s="274"/>
      <c r="W39059" s="276"/>
    </row>
    <row r="39060" spans="19:23">
      <c r="S39060" s="275"/>
      <c r="T39060" s="274"/>
      <c r="W39060" s="276"/>
    </row>
    <row r="39061" spans="19:23">
      <c r="S39061" s="275"/>
      <c r="T39061" s="274"/>
      <c r="W39061" s="276"/>
    </row>
    <row r="39062" spans="19:23">
      <c r="S39062" s="275"/>
      <c r="T39062" s="274"/>
      <c r="W39062" s="276"/>
    </row>
    <row r="39063" spans="19:23">
      <c r="S39063" s="275"/>
      <c r="T39063" s="274"/>
      <c r="W39063" s="276"/>
    </row>
    <row r="39064" spans="19:23">
      <c r="S39064" s="275"/>
      <c r="T39064" s="274"/>
      <c r="W39064" s="276"/>
    </row>
    <row r="39065" spans="19:23">
      <c r="S39065" s="275"/>
      <c r="T39065" s="274"/>
      <c r="W39065" s="276"/>
    </row>
    <row r="39066" spans="19:23">
      <c r="S39066" s="275"/>
      <c r="T39066" s="274"/>
      <c r="W39066" s="276"/>
    </row>
    <row r="39067" spans="19:23">
      <c r="S39067" s="275"/>
      <c r="T39067" s="274"/>
      <c r="W39067" s="276"/>
    </row>
    <row r="39068" spans="19:23">
      <c r="S39068" s="275"/>
      <c r="T39068" s="274"/>
      <c r="W39068" s="276"/>
    </row>
    <row r="39069" spans="19:23">
      <c r="S39069" s="275"/>
      <c r="T39069" s="274"/>
      <c r="W39069" s="276"/>
    </row>
    <row r="39070" spans="19:23">
      <c r="S39070" s="275"/>
      <c r="T39070" s="274"/>
      <c r="W39070" s="276"/>
    </row>
    <row r="39071" spans="19:23">
      <c r="S39071" s="275"/>
      <c r="T39071" s="274"/>
      <c r="W39071" s="276"/>
    </row>
    <row r="39072" spans="19:23">
      <c r="S39072" s="275"/>
      <c r="T39072" s="274"/>
      <c r="W39072" s="276"/>
    </row>
    <row r="39073" spans="19:23">
      <c r="S39073" s="275"/>
      <c r="T39073" s="274"/>
      <c r="W39073" s="276"/>
    </row>
    <row r="39074" spans="19:23">
      <c r="S39074" s="275"/>
      <c r="T39074" s="274"/>
      <c r="W39074" s="276"/>
    </row>
    <row r="39075" spans="19:23">
      <c r="S39075" s="275"/>
      <c r="T39075" s="274"/>
      <c r="W39075" s="276"/>
    </row>
    <row r="39076" spans="19:23">
      <c r="S39076" s="275"/>
      <c r="T39076" s="274"/>
      <c r="W39076" s="276"/>
    </row>
    <row r="39077" spans="19:23">
      <c r="S39077" s="275"/>
      <c r="T39077" s="274"/>
      <c r="W39077" s="276"/>
    </row>
    <row r="39078" spans="19:23">
      <c r="S39078" s="275"/>
      <c r="T39078" s="274"/>
      <c r="W39078" s="276"/>
    </row>
    <row r="39079" spans="19:23">
      <c r="S39079" s="275"/>
      <c r="T39079" s="274"/>
      <c r="W39079" s="276"/>
    </row>
    <row r="39080" spans="19:23">
      <c r="S39080" s="275"/>
      <c r="T39080" s="274"/>
      <c r="W39080" s="276"/>
    </row>
    <row r="39081" spans="19:23">
      <c r="S39081" s="275"/>
      <c r="T39081" s="274"/>
      <c r="W39081" s="276"/>
    </row>
    <row r="39082" spans="19:23">
      <c r="S39082" s="275"/>
      <c r="T39082" s="274"/>
      <c r="W39082" s="276"/>
    </row>
    <row r="39083" spans="19:23">
      <c r="S39083" s="275"/>
      <c r="T39083" s="274"/>
      <c r="W39083" s="276"/>
    </row>
    <row r="39084" spans="19:23">
      <c r="S39084" s="275"/>
      <c r="T39084" s="274"/>
      <c r="W39084" s="276"/>
    </row>
    <row r="39085" spans="19:23">
      <c r="S39085" s="275"/>
      <c r="T39085" s="274"/>
      <c r="W39085" s="276"/>
    </row>
    <row r="39086" spans="19:23">
      <c r="S39086" s="275"/>
      <c r="T39086" s="274"/>
      <c r="W39086" s="276"/>
    </row>
    <row r="39087" spans="19:23">
      <c r="S39087" s="275"/>
      <c r="T39087" s="274"/>
      <c r="W39087" s="276"/>
    </row>
    <row r="39088" spans="19:23">
      <c r="S39088" s="275"/>
      <c r="T39088" s="274"/>
      <c r="W39088" s="276"/>
    </row>
    <row r="39089" spans="19:23">
      <c r="S39089" s="275"/>
      <c r="T39089" s="274"/>
      <c r="W39089" s="276"/>
    </row>
    <row r="39090" spans="19:23">
      <c r="S39090" s="275"/>
      <c r="T39090" s="274"/>
      <c r="W39090" s="276"/>
    </row>
    <row r="39091" spans="19:23">
      <c r="S39091" s="275"/>
      <c r="T39091" s="274"/>
      <c r="W39091" s="276"/>
    </row>
    <row r="39092" spans="19:23">
      <c r="S39092" s="275"/>
      <c r="T39092" s="274"/>
      <c r="W39092" s="276"/>
    </row>
    <row r="39093" spans="19:23">
      <c r="S39093" s="275"/>
      <c r="T39093" s="274"/>
      <c r="W39093" s="276"/>
    </row>
    <row r="39094" spans="19:23">
      <c r="S39094" s="275"/>
      <c r="T39094" s="274"/>
      <c r="W39094" s="276"/>
    </row>
    <row r="39095" spans="19:23">
      <c r="S39095" s="275"/>
      <c r="T39095" s="274"/>
      <c r="W39095" s="276"/>
    </row>
    <row r="39096" spans="19:23">
      <c r="S39096" s="275"/>
      <c r="T39096" s="274"/>
      <c r="W39096" s="276"/>
    </row>
    <row r="39097" spans="19:23">
      <c r="S39097" s="275"/>
      <c r="T39097" s="274"/>
      <c r="W39097" s="276"/>
    </row>
    <row r="39098" spans="19:23">
      <c r="S39098" s="275"/>
      <c r="T39098" s="274"/>
      <c r="W39098" s="276"/>
    </row>
    <row r="39099" spans="19:23">
      <c r="S39099" s="275"/>
      <c r="T39099" s="274"/>
      <c r="W39099" s="276"/>
    </row>
    <row r="39100" spans="19:23">
      <c r="S39100" s="275"/>
      <c r="T39100" s="274"/>
      <c r="W39100" s="276"/>
    </row>
    <row r="39101" spans="19:23">
      <c r="S39101" s="275"/>
      <c r="T39101" s="274"/>
      <c r="W39101" s="276"/>
    </row>
    <row r="39102" spans="19:23">
      <c r="S39102" s="275"/>
      <c r="T39102" s="274"/>
      <c r="W39102" s="276"/>
    </row>
    <row r="39103" spans="19:23">
      <c r="S39103" s="275"/>
      <c r="T39103" s="274"/>
      <c r="W39103" s="276"/>
    </row>
    <row r="39104" spans="19:23">
      <c r="S39104" s="275"/>
      <c r="T39104" s="274"/>
      <c r="W39104" s="276"/>
    </row>
    <row r="39105" spans="19:23">
      <c r="S39105" s="275"/>
      <c r="T39105" s="274"/>
      <c r="W39105" s="276"/>
    </row>
    <row r="39106" spans="19:23">
      <c r="S39106" s="275"/>
      <c r="T39106" s="274"/>
      <c r="W39106" s="276"/>
    </row>
    <row r="39107" spans="19:23">
      <c r="S39107" s="275"/>
      <c r="T39107" s="274"/>
      <c r="W39107" s="276"/>
    </row>
    <row r="39108" spans="19:23">
      <c r="S39108" s="275"/>
      <c r="T39108" s="274"/>
      <c r="W39108" s="276"/>
    </row>
    <row r="39109" spans="19:23">
      <c r="S39109" s="275"/>
      <c r="T39109" s="274"/>
      <c r="W39109" s="276"/>
    </row>
    <row r="39110" spans="19:23">
      <c r="S39110" s="275"/>
      <c r="T39110" s="274"/>
      <c r="W39110" s="276"/>
    </row>
    <row r="39111" spans="19:23">
      <c r="S39111" s="275"/>
      <c r="T39111" s="274"/>
      <c r="W39111" s="276"/>
    </row>
    <row r="39112" spans="19:23">
      <c r="S39112" s="275"/>
      <c r="T39112" s="274"/>
      <c r="W39112" s="276"/>
    </row>
    <row r="39113" spans="19:23">
      <c r="S39113" s="275"/>
      <c r="T39113" s="274"/>
      <c r="W39113" s="276"/>
    </row>
    <row r="39114" spans="19:23">
      <c r="S39114" s="275"/>
      <c r="T39114" s="274"/>
      <c r="W39114" s="276"/>
    </row>
    <row r="39115" spans="19:23">
      <c r="S39115" s="275"/>
      <c r="T39115" s="274"/>
      <c r="W39115" s="276"/>
    </row>
    <row r="39116" spans="19:23">
      <c r="S39116" s="275"/>
      <c r="T39116" s="274"/>
      <c r="W39116" s="276"/>
    </row>
    <row r="39117" spans="19:23">
      <c r="S39117" s="275"/>
      <c r="T39117" s="274"/>
      <c r="W39117" s="276"/>
    </row>
    <row r="39118" spans="19:23">
      <c r="S39118" s="275"/>
      <c r="T39118" s="274"/>
      <c r="W39118" s="276"/>
    </row>
    <row r="39119" spans="19:23">
      <c r="S39119" s="275"/>
      <c r="T39119" s="274"/>
      <c r="W39119" s="276"/>
    </row>
    <row r="39120" spans="19:23">
      <c r="S39120" s="275"/>
      <c r="T39120" s="274"/>
      <c r="W39120" s="276"/>
    </row>
    <row r="39121" spans="19:23">
      <c r="S39121" s="275"/>
      <c r="T39121" s="274"/>
      <c r="W39121" s="276"/>
    </row>
    <row r="39122" spans="19:23">
      <c r="S39122" s="275"/>
      <c r="T39122" s="274"/>
      <c r="W39122" s="276"/>
    </row>
    <row r="39123" spans="19:23">
      <c r="S39123" s="275"/>
      <c r="T39123" s="274"/>
      <c r="W39123" s="276"/>
    </row>
    <row r="39124" spans="19:23">
      <c r="S39124" s="275"/>
      <c r="T39124" s="274"/>
      <c r="W39124" s="276"/>
    </row>
    <row r="39125" spans="19:23">
      <c r="S39125" s="275"/>
      <c r="T39125" s="274"/>
      <c r="W39125" s="276"/>
    </row>
    <row r="39126" spans="19:23">
      <c r="S39126" s="275"/>
      <c r="T39126" s="274"/>
      <c r="W39126" s="276"/>
    </row>
    <row r="39127" spans="19:23">
      <c r="S39127" s="275"/>
      <c r="T39127" s="274"/>
      <c r="W39127" s="276"/>
    </row>
    <row r="39128" spans="19:23">
      <c r="S39128" s="275"/>
      <c r="T39128" s="274"/>
      <c r="W39128" s="276"/>
    </row>
    <row r="39129" spans="19:23">
      <c r="S39129" s="275"/>
      <c r="T39129" s="274"/>
      <c r="W39129" s="276"/>
    </row>
    <row r="39130" spans="19:23">
      <c r="S39130" s="275"/>
      <c r="T39130" s="274"/>
      <c r="W39130" s="276"/>
    </row>
    <row r="39131" spans="19:23">
      <c r="S39131" s="275"/>
      <c r="T39131" s="274"/>
      <c r="W39131" s="276"/>
    </row>
    <row r="39132" spans="19:23">
      <c r="S39132" s="275"/>
      <c r="T39132" s="274"/>
      <c r="W39132" s="276"/>
    </row>
    <row r="39133" spans="19:23">
      <c r="S39133" s="275"/>
      <c r="T39133" s="274"/>
      <c r="W39133" s="276"/>
    </row>
    <row r="39134" spans="19:23">
      <c r="S39134" s="275"/>
      <c r="T39134" s="274"/>
      <c r="W39134" s="276"/>
    </row>
    <row r="39135" spans="19:23">
      <c r="S39135" s="275"/>
      <c r="T39135" s="274"/>
      <c r="W39135" s="276"/>
    </row>
    <row r="39136" spans="19:23">
      <c r="S39136" s="275"/>
      <c r="T39136" s="274"/>
      <c r="W39136" s="276"/>
    </row>
    <row r="39137" spans="19:23">
      <c r="S39137" s="275"/>
      <c r="T39137" s="274"/>
      <c r="W39137" s="276"/>
    </row>
    <row r="39138" spans="19:23">
      <c r="S39138" s="275"/>
      <c r="T39138" s="274"/>
      <c r="W39138" s="276"/>
    </row>
    <row r="39139" spans="19:23">
      <c r="S39139" s="275"/>
      <c r="T39139" s="274"/>
      <c r="W39139" s="276"/>
    </row>
    <row r="39140" spans="19:23">
      <c r="S39140" s="275"/>
      <c r="T39140" s="274"/>
      <c r="W39140" s="276"/>
    </row>
    <row r="39141" spans="19:23">
      <c r="S39141" s="275"/>
      <c r="T39141" s="274"/>
      <c r="W39141" s="276"/>
    </row>
    <row r="39142" spans="19:23">
      <c r="S39142" s="275"/>
      <c r="T39142" s="274"/>
      <c r="W39142" s="276"/>
    </row>
    <row r="39143" spans="19:23">
      <c r="S39143" s="275"/>
      <c r="T39143" s="274"/>
      <c r="W39143" s="276"/>
    </row>
    <row r="39144" spans="19:23">
      <c r="S39144" s="275"/>
      <c r="T39144" s="274"/>
      <c r="W39144" s="276"/>
    </row>
    <row r="39145" spans="19:23">
      <c r="S39145" s="275"/>
      <c r="T39145" s="274"/>
      <c r="W39145" s="276"/>
    </row>
    <row r="39146" spans="19:23">
      <c r="S39146" s="275"/>
      <c r="T39146" s="274"/>
      <c r="W39146" s="276"/>
    </row>
    <row r="39147" spans="19:23">
      <c r="S39147" s="275"/>
      <c r="T39147" s="274"/>
      <c r="W39147" s="276"/>
    </row>
    <row r="39148" spans="19:23">
      <c r="S39148" s="275"/>
      <c r="T39148" s="274"/>
      <c r="W39148" s="276"/>
    </row>
    <row r="39149" spans="19:23">
      <c r="S39149" s="275"/>
      <c r="T39149" s="274"/>
      <c r="W39149" s="276"/>
    </row>
    <row r="39150" spans="19:23">
      <c r="S39150" s="275"/>
      <c r="T39150" s="274"/>
      <c r="W39150" s="276"/>
    </row>
    <row r="39151" spans="19:23">
      <c r="S39151" s="275"/>
      <c r="T39151" s="274"/>
      <c r="W39151" s="276"/>
    </row>
    <row r="39152" spans="19:23">
      <c r="S39152" s="275"/>
      <c r="T39152" s="274"/>
      <c r="W39152" s="276"/>
    </row>
    <row r="39153" spans="19:23">
      <c r="S39153" s="275"/>
      <c r="T39153" s="274"/>
      <c r="W39153" s="276"/>
    </row>
    <row r="39154" spans="19:23">
      <c r="S39154" s="275"/>
      <c r="T39154" s="274"/>
      <c r="W39154" s="276"/>
    </row>
    <row r="39155" spans="19:23">
      <c r="S39155" s="275"/>
      <c r="T39155" s="274"/>
      <c r="W39155" s="276"/>
    </row>
    <row r="39156" spans="19:23">
      <c r="S39156" s="275"/>
      <c r="T39156" s="274"/>
      <c r="W39156" s="276"/>
    </row>
    <row r="39157" spans="19:23">
      <c r="S39157" s="275"/>
      <c r="T39157" s="274"/>
      <c r="W39157" s="276"/>
    </row>
    <row r="39158" spans="19:23">
      <c r="S39158" s="275"/>
      <c r="T39158" s="274"/>
      <c r="W39158" s="276"/>
    </row>
    <row r="39159" spans="19:23">
      <c r="S39159" s="275"/>
      <c r="T39159" s="274"/>
      <c r="W39159" s="276"/>
    </row>
    <row r="39160" spans="19:23">
      <c r="S39160" s="275"/>
      <c r="T39160" s="274"/>
      <c r="W39160" s="276"/>
    </row>
    <row r="39161" spans="19:23">
      <c r="S39161" s="275"/>
      <c r="T39161" s="274"/>
      <c r="W39161" s="276"/>
    </row>
    <row r="39162" spans="19:23">
      <c r="S39162" s="275"/>
      <c r="T39162" s="274"/>
      <c r="W39162" s="276"/>
    </row>
    <row r="39163" spans="19:23">
      <c r="S39163" s="275"/>
      <c r="T39163" s="274"/>
      <c r="W39163" s="276"/>
    </row>
    <row r="39164" spans="19:23">
      <c r="S39164" s="275"/>
      <c r="T39164" s="274"/>
      <c r="W39164" s="276"/>
    </row>
    <row r="39165" spans="19:23">
      <c r="S39165" s="275"/>
      <c r="T39165" s="274"/>
      <c r="W39165" s="276"/>
    </row>
    <row r="39166" spans="19:23">
      <c r="S39166" s="275"/>
      <c r="T39166" s="274"/>
      <c r="W39166" s="276"/>
    </row>
    <row r="39167" spans="19:23">
      <c r="S39167" s="275"/>
      <c r="T39167" s="274"/>
      <c r="W39167" s="276"/>
    </row>
    <row r="39168" spans="19:23">
      <c r="S39168" s="275"/>
      <c r="T39168" s="274"/>
      <c r="W39168" s="276"/>
    </row>
    <row r="39169" spans="19:23">
      <c r="S39169" s="275"/>
      <c r="T39169" s="274"/>
      <c r="W39169" s="276"/>
    </row>
    <row r="39170" spans="19:23">
      <c r="S39170" s="275"/>
      <c r="T39170" s="274"/>
      <c r="W39170" s="276"/>
    </row>
    <row r="39171" spans="19:23">
      <c r="S39171" s="275"/>
      <c r="T39171" s="274"/>
      <c r="W39171" s="276"/>
    </row>
    <row r="39172" spans="19:23">
      <c r="S39172" s="275"/>
      <c r="T39172" s="274"/>
      <c r="W39172" s="276"/>
    </row>
    <row r="39173" spans="19:23">
      <c r="S39173" s="275"/>
      <c r="T39173" s="274"/>
      <c r="W39173" s="276"/>
    </row>
    <row r="39174" spans="19:23">
      <c r="S39174" s="275"/>
      <c r="T39174" s="274"/>
      <c r="W39174" s="276"/>
    </row>
    <row r="39175" spans="19:23">
      <c r="S39175" s="275"/>
      <c r="T39175" s="274"/>
      <c r="W39175" s="276"/>
    </row>
    <row r="39176" spans="19:23">
      <c r="S39176" s="275"/>
      <c r="T39176" s="274"/>
      <c r="W39176" s="276"/>
    </row>
    <row r="39177" spans="19:23">
      <c r="S39177" s="275"/>
      <c r="T39177" s="274"/>
      <c r="W39177" s="276"/>
    </row>
    <row r="39178" spans="19:23">
      <c r="S39178" s="275"/>
      <c r="T39178" s="274"/>
      <c r="W39178" s="276"/>
    </row>
    <row r="39179" spans="19:23">
      <c r="S39179" s="275"/>
      <c r="T39179" s="274"/>
      <c r="W39179" s="276"/>
    </row>
    <row r="39180" spans="19:23">
      <c r="S39180" s="275"/>
      <c r="T39180" s="274"/>
      <c r="W39180" s="276"/>
    </row>
    <row r="39181" spans="19:23">
      <c r="S39181" s="275"/>
      <c r="T39181" s="274"/>
      <c r="W39181" s="276"/>
    </row>
    <row r="39182" spans="19:23">
      <c r="S39182" s="275"/>
      <c r="T39182" s="274"/>
      <c r="W39182" s="276"/>
    </row>
    <row r="39183" spans="19:23">
      <c r="S39183" s="275"/>
      <c r="T39183" s="274"/>
      <c r="W39183" s="276"/>
    </row>
    <row r="39184" spans="19:23">
      <c r="S39184" s="275"/>
      <c r="T39184" s="274"/>
      <c r="W39184" s="276"/>
    </row>
    <row r="39185" spans="19:23">
      <c r="S39185" s="275"/>
      <c r="T39185" s="274"/>
      <c r="W39185" s="276"/>
    </row>
    <row r="39186" spans="19:23">
      <c r="S39186" s="275"/>
      <c r="T39186" s="274"/>
      <c r="W39186" s="276"/>
    </row>
    <row r="39187" spans="19:23">
      <c r="S39187" s="275"/>
      <c r="T39187" s="274"/>
      <c r="W39187" s="276"/>
    </row>
    <row r="39188" spans="19:23">
      <c r="S39188" s="275"/>
      <c r="T39188" s="274"/>
      <c r="W39188" s="276"/>
    </row>
    <row r="39189" spans="19:23">
      <c r="S39189" s="275"/>
      <c r="T39189" s="274"/>
      <c r="W39189" s="276"/>
    </row>
    <row r="39190" spans="19:23">
      <c r="S39190" s="275"/>
      <c r="T39190" s="274"/>
      <c r="W39190" s="276"/>
    </row>
    <row r="39191" spans="19:23">
      <c r="S39191" s="275"/>
      <c r="T39191" s="274"/>
      <c r="W39191" s="276"/>
    </row>
    <row r="39192" spans="19:23">
      <c r="S39192" s="275"/>
      <c r="T39192" s="274"/>
      <c r="W39192" s="276"/>
    </row>
    <row r="39193" spans="19:23">
      <c r="S39193" s="275"/>
      <c r="T39193" s="274"/>
      <c r="W39193" s="276"/>
    </row>
    <row r="39194" spans="19:23">
      <c r="S39194" s="275"/>
      <c r="T39194" s="274"/>
      <c r="W39194" s="276"/>
    </row>
    <row r="39195" spans="19:23">
      <c r="S39195" s="275"/>
      <c r="T39195" s="274"/>
      <c r="W39195" s="276"/>
    </row>
    <row r="39196" spans="19:23">
      <c r="S39196" s="275"/>
      <c r="T39196" s="274"/>
      <c r="W39196" s="276"/>
    </row>
    <row r="39197" spans="19:23">
      <c r="S39197" s="275"/>
      <c r="T39197" s="274"/>
      <c r="W39197" s="276"/>
    </row>
    <row r="39198" spans="19:23">
      <c r="S39198" s="275"/>
      <c r="T39198" s="274"/>
      <c r="W39198" s="276"/>
    </row>
    <row r="39199" spans="19:23">
      <c r="S39199" s="275"/>
      <c r="T39199" s="274"/>
      <c r="W39199" s="276"/>
    </row>
    <row r="39200" spans="19:23">
      <c r="S39200" s="275"/>
      <c r="T39200" s="274"/>
      <c r="W39200" s="276"/>
    </row>
    <row r="39201" spans="19:23">
      <c r="S39201" s="275"/>
      <c r="T39201" s="274"/>
      <c r="W39201" s="276"/>
    </row>
    <row r="39202" spans="19:23">
      <c r="S39202" s="275"/>
      <c r="T39202" s="274"/>
      <c r="W39202" s="276"/>
    </row>
    <row r="39203" spans="19:23">
      <c r="S39203" s="275"/>
      <c r="T39203" s="274"/>
      <c r="W39203" s="276"/>
    </row>
    <row r="39204" spans="19:23">
      <c r="S39204" s="275"/>
      <c r="T39204" s="274"/>
      <c r="W39204" s="276"/>
    </row>
    <row r="39205" spans="19:23">
      <c r="S39205" s="275"/>
      <c r="T39205" s="274"/>
      <c r="W39205" s="276"/>
    </row>
    <row r="39206" spans="19:23">
      <c r="S39206" s="275"/>
      <c r="T39206" s="274"/>
      <c r="W39206" s="276"/>
    </row>
    <row r="39207" spans="19:23">
      <c r="S39207" s="275"/>
      <c r="T39207" s="274"/>
      <c r="W39207" s="276"/>
    </row>
    <row r="39208" spans="19:23">
      <c r="S39208" s="275"/>
      <c r="T39208" s="274"/>
      <c r="W39208" s="276"/>
    </row>
    <row r="39209" spans="19:23">
      <c r="S39209" s="275"/>
      <c r="T39209" s="274"/>
      <c r="W39209" s="276"/>
    </row>
    <row r="39210" spans="19:23">
      <c r="S39210" s="275"/>
      <c r="T39210" s="274"/>
      <c r="W39210" s="276"/>
    </row>
    <row r="39211" spans="19:23">
      <c r="S39211" s="275"/>
      <c r="T39211" s="274"/>
      <c r="W39211" s="276"/>
    </row>
    <row r="39212" spans="19:23">
      <c r="S39212" s="275"/>
      <c r="T39212" s="274"/>
      <c r="W39212" s="276"/>
    </row>
    <row r="39213" spans="19:23">
      <c r="S39213" s="275"/>
      <c r="T39213" s="274"/>
      <c r="W39213" s="276"/>
    </row>
    <row r="39214" spans="19:23">
      <c r="S39214" s="275"/>
      <c r="T39214" s="274"/>
      <c r="W39214" s="276"/>
    </row>
    <row r="39215" spans="19:23">
      <c r="S39215" s="275"/>
      <c r="T39215" s="274"/>
      <c r="W39215" s="276"/>
    </row>
    <row r="39216" spans="19:23">
      <c r="S39216" s="275"/>
      <c r="T39216" s="274"/>
      <c r="W39216" s="276"/>
    </row>
    <row r="39217" spans="19:23">
      <c r="S39217" s="275"/>
      <c r="T39217" s="274"/>
      <c r="W39217" s="276"/>
    </row>
    <row r="39218" spans="19:23">
      <c r="S39218" s="275"/>
      <c r="T39218" s="274"/>
      <c r="W39218" s="276"/>
    </row>
    <row r="39219" spans="19:23">
      <c r="S39219" s="275"/>
      <c r="T39219" s="274"/>
      <c r="W39219" s="276"/>
    </row>
    <row r="39220" spans="19:23">
      <c r="S39220" s="275"/>
      <c r="T39220" s="274"/>
      <c r="W39220" s="276"/>
    </row>
    <row r="39221" spans="19:23">
      <c r="S39221" s="275"/>
      <c r="T39221" s="274"/>
      <c r="W39221" s="276"/>
    </row>
    <row r="39222" spans="19:23">
      <c r="S39222" s="275"/>
      <c r="T39222" s="274"/>
      <c r="W39222" s="276"/>
    </row>
    <row r="39223" spans="19:23">
      <c r="S39223" s="275"/>
      <c r="T39223" s="274"/>
      <c r="W39223" s="276"/>
    </row>
    <row r="39224" spans="19:23">
      <c r="S39224" s="275"/>
      <c r="T39224" s="274"/>
      <c r="W39224" s="276"/>
    </row>
    <row r="39225" spans="19:23">
      <c r="S39225" s="275"/>
      <c r="T39225" s="274"/>
      <c r="W39225" s="276"/>
    </row>
    <row r="39226" spans="19:23">
      <c r="S39226" s="275"/>
      <c r="T39226" s="274"/>
      <c r="W39226" s="276"/>
    </row>
    <row r="39227" spans="19:23">
      <c r="S39227" s="275"/>
      <c r="T39227" s="274"/>
      <c r="W39227" s="276"/>
    </row>
    <row r="39228" spans="19:23">
      <c r="S39228" s="275"/>
      <c r="T39228" s="274"/>
      <c r="W39228" s="276"/>
    </row>
    <row r="39229" spans="19:23">
      <c r="S39229" s="275"/>
      <c r="T39229" s="274"/>
      <c r="W39229" s="276"/>
    </row>
    <row r="39230" spans="19:23">
      <c r="S39230" s="275"/>
      <c r="T39230" s="274"/>
      <c r="W39230" s="276"/>
    </row>
    <row r="39231" spans="19:23">
      <c r="S39231" s="275"/>
      <c r="T39231" s="274"/>
      <c r="W39231" s="276"/>
    </row>
    <row r="39232" spans="19:23">
      <c r="S39232" s="275"/>
      <c r="T39232" s="274"/>
      <c r="W39232" s="276"/>
    </row>
    <row r="39233" spans="19:23">
      <c r="S39233" s="275"/>
      <c r="T39233" s="274"/>
      <c r="W39233" s="276"/>
    </row>
    <row r="39234" spans="19:23">
      <c r="S39234" s="275"/>
      <c r="T39234" s="274"/>
      <c r="W39234" s="276"/>
    </row>
    <row r="39235" spans="19:23">
      <c r="S39235" s="275"/>
      <c r="T39235" s="274"/>
      <c r="W39235" s="276"/>
    </row>
    <row r="39236" spans="19:23">
      <c r="S39236" s="275"/>
      <c r="T39236" s="274"/>
      <c r="W39236" s="276"/>
    </row>
    <row r="39237" spans="19:23">
      <c r="S39237" s="275"/>
      <c r="T39237" s="274"/>
      <c r="W39237" s="276"/>
    </row>
    <row r="39238" spans="19:23">
      <c r="S39238" s="275"/>
      <c r="T39238" s="274"/>
      <c r="W39238" s="276"/>
    </row>
    <row r="39239" spans="19:23">
      <c r="S39239" s="275"/>
      <c r="T39239" s="274"/>
      <c r="W39239" s="276"/>
    </row>
    <row r="39240" spans="19:23">
      <c r="S39240" s="275"/>
      <c r="T39240" s="274"/>
      <c r="W39240" s="276"/>
    </row>
    <row r="39241" spans="19:23">
      <c r="S39241" s="275"/>
      <c r="T39241" s="274"/>
      <c r="W39241" s="276"/>
    </row>
    <row r="39242" spans="19:23">
      <c r="S39242" s="275"/>
      <c r="T39242" s="274"/>
      <c r="W39242" s="276"/>
    </row>
    <row r="39243" spans="19:23">
      <c r="S39243" s="275"/>
      <c r="T39243" s="274"/>
      <c r="W39243" s="276"/>
    </row>
    <row r="39244" spans="19:23">
      <c r="S39244" s="275"/>
      <c r="T39244" s="274"/>
      <c r="W39244" s="276"/>
    </row>
    <row r="39245" spans="19:23">
      <c r="S39245" s="275"/>
      <c r="T39245" s="274"/>
      <c r="W39245" s="276"/>
    </row>
    <row r="39246" spans="19:23">
      <c r="S39246" s="275"/>
      <c r="T39246" s="274"/>
      <c r="W39246" s="276"/>
    </row>
    <row r="39247" spans="19:23">
      <c r="S39247" s="275"/>
      <c r="T39247" s="274"/>
      <c r="W39247" s="276"/>
    </row>
    <row r="39248" spans="19:23">
      <c r="S39248" s="275"/>
      <c r="T39248" s="274"/>
      <c r="W39248" s="276"/>
    </row>
    <row r="39249" spans="19:23">
      <c r="S39249" s="275"/>
      <c r="T39249" s="274"/>
      <c r="W39249" s="276"/>
    </row>
    <row r="39250" spans="19:23">
      <c r="S39250" s="275"/>
      <c r="T39250" s="274"/>
      <c r="W39250" s="276"/>
    </row>
    <row r="39251" spans="19:23">
      <c r="S39251" s="275"/>
      <c r="T39251" s="274"/>
      <c r="W39251" s="276"/>
    </row>
    <row r="39252" spans="19:23">
      <c r="S39252" s="275"/>
      <c r="T39252" s="274"/>
      <c r="W39252" s="276"/>
    </row>
    <row r="39253" spans="19:23">
      <c r="S39253" s="275"/>
      <c r="T39253" s="274"/>
      <c r="W39253" s="276"/>
    </row>
    <row r="39254" spans="19:23">
      <c r="S39254" s="275"/>
      <c r="T39254" s="274"/>
      <c r="W39254" s="276"/>
    </row>
    <row r="39255" spans="19:23">
      <c r="S39255" s="275"/>
      <c r="T39255" s="274"/>
      <c r="W39255" s="276"/>
    </row>
    <row r="39256" spans="19:23">
      <c r="S39256" s="275"/>
      <c r="T39256" s="274"/>
      <c r="W39256" s="276"/>
    </row>
    <row r="39257" spans="19:23">
      <c r="S39257" s="275"/>
      <c r="T39257" s="274"/>
      <c r="W39257" s="276"/>
    </row>
    <row r="39258" spans="19:23">
      <c r="S39258" s="275"/>
      <c r="T39258" s="274"/>
      <c r="W39258" s="276"/>
    </row>
    <row r="39259" spans="19:23">
      <c r="S39259" s="275"/>
      <c r="T39259" s="274"/>
      <c r="W39259" s="276"/>
    </row>
    <row r="39260" spans="19:23">
      <c r="S39260" s="275"/>
      <c r="T39260" s="274"/>
      <c r="W39260" s="276"/>
    </row>
    <row r="39261" spans="19:23">
      <c r="S39261" s="275"/>
      <c r="T39261" s="274"/>
      <c r="W39261" s="276"/>
    </row>
    <row r="39262" spans="19:23">
      <c r="S39262" s="275"/>
      <c r="T39262" s="274"/>
      <c r="W39262" s="276"/>
    </row>
    <row r="39263" spans="19:23">
      <c r="S39263" s="275"/>
      <c r="T39263" s="274"/>
      <c r="W39263" s="276"/>
    </row>
    <row r="39264" spans="19:23">
      <c r="S39264" s="275"/>
      <c r="T39264" s="274"/>
      <c r="W39264" s="276"/>
    </row>
    <row r="39265" spans="19:23">
      <c r="S39265" s="275"/>
      <c r="T39265" s="274"/>
      <c r="W39265" s="276"/>
    </row>
    <row r="39266" spans="19:23">
      <c r="S39266" s="275"/>
      <c r="T39266" s="274"/>
      <c r="W39266" s="276"/>
    </row>
    <row r="39267" spans="19:23">
      <c r="S39267" s="275"/>
      <c r="T39267" s="274"/>
      <c r="W39267" s="276"/>
    </row>
    <row r="39268" spans="19:23">
      <c r="S39268" s="275"/>
      <c r="T39268" s="274"/>
      <c r="W39268" s="276"/>
    </row>
    <row r="39269" spans="19:23">
      <c r="S39269" s="275"/>
      <c r="T39269" s="274"/>
      <c r="W39269" s="276"/>
    </row>
    <row r="39270" spans="19:23">
      <c r="S39270" s="275"/>
      <c r="T39270" s="274"/>
      <c r="W39270" s="276"/>
    </row>
    <row r="39271" spans="19:23">
      <c r="S39271" s="275"/>
      <c r="T39271" s="274"/>
      <c r="W39271" s="276"/>
    </row>
    <row r="39272" spans="19:23">
      <c r="S39272" s="275"/>
      <c r="T39272" s="274"/>
      <c r="W39272" s="276"/>
    </row>
    <row r="39273" spans="19:23">
      <c r="S39273" s="275"/>
      <c r="T39273" s="274"/>
      <c r="W39273" s="276"/>
    </row>
    <row r="39274" spans="19:23">
      <c r="S39274" s="275"/>
      <c r="T39274" s="274"/>
      <c r="W39274" s="276"/>
    </row>
    <row r="39275" spans="19:23">
      <c r="S39275" s="275"/>
      <c r="T39275" s="274"/>
      <c r="W39275" s="276"/>
    </row>
    <row r="39276" spans="19:23">
      <c r="S39276" s="275"/>
      <c r="T39276" s="274"/>
      <c r="W39276" s="276"/>
    </row>
    <row r="39277" spans="19:23">
      <c r="S39277" s="275"/>
      <c r="T39277" s="274"/>
      <c r="W39277" s="276"/>
    </row>
    <row r="39278" spans="19:23">
      <c r="S39278" s="275"/>
      <c r="T39278" s="274"/>
      <c r="W39278" s="276"/>
    </row>
    <row r="39279" spans="19:23">
      <c r="S39279" s="275"/>
      <c r="T39279" s="274"/>
      <c r="W39279" s="276"/>
    </row>
    <row r="39280" spans="19:23">
      <c r="S39280" s="275"/>
      <c r="T39280" s="274"/>
      <c r="W39280" s="276"/>
    </row>
    <row r="39281" spans="19:23">
      <c r="S39281" s="275"/>
      <c r="T39281" s="274"/>
      <c r="W39281" s="276"/>
    </row>
    <row r="39282" spans="19:23">
      <c r="S39282" s="275"/>
      <c r="T39282" s="274"/>
      <c r="W39282" s="276"/>
    </row>
    <row r="39283" spans="19:23">
      <c r="S39283" s="275"/>
      <c r="T39283" s="274"/>
      <c r="W39283" s="276"/>
    </row>
    <row r="39284" spans="19:23">
      <c r="S39284" s="275"/>
      <c r="T39284" s="274"/>
      <c r="W39284" s="276"/>
    </row>
    <row r="39285" spans="19:23">
      <c r="S39285" s="275"/>
      <c r="T39285" s="274"/>
      <c r="W39285" s="276"/>
    </row>
    <row r="39286" spans="19:23">
      <c r="S39286" s="275"/>
      <c r="T39286" s="274"/>
      <c r="W39286" s="276"/>
    </row>
    <row r="39287" spans="19:23">
      <c r="S39287" s="275"/>
      <c r="T39287" s="274"/>
      <c r="W39287" s="276"/>
    </row>
    <row r="39288" spans="19:23">
      <c r="S39288" s="275"/>
      <c r="T39288" s="274"/>
      <c r="W39288" s="276"/>
    </row>
    <row r="39289" spans="19:23">
      <c r="S39289" s="275"/>
      <c r="T39289" s="274"/>
      <c r="W39289" s="276"/>
    </row>
    <row r="39290" spans="19:23">
      <c r="S39290" s="275"/>
      <c r="T39290" s="274"/>
      <c r="W39290" s="276"/>
    </row>
    <row r="39291" spans="19:23">
      <c r="S39291" s="275"/>
      <c r="T39291" s="274"/>
      <c r="W39291" s="276"/>
    </row>
    <row r="39292" spans="19:23">
      <c r="S39292" s="275"/>
      <c r="T39292" s="274"/>
      <c r="W39292" s="276"/>
    </row>
    <row r="39293" spans="19:23">
      <c r="S39293" s="275"/>
      <c r="T39293" s="274"/>
      <c r="W39293" s="276"/>
    </row>
    <row r="39294" spans="19:23">
      <c r="S39294" s="275"/>
      <c r="T39294" s="274"/>
      <c r="W39294" s="276"/>
    </row>
    <row r="39295" spans="19:23">
      <c r="S39295" s="275"/>
      <c r="T39295" s="274"/>
      <c r="W39295" s="276"/>
    </row>
    <row r="39296" spans="19:23">
      <c r="S39296" s="275"/>
      <c r="T39296" s="274"/>
      <c r="W39296" s="276"/>
    </row>
    <row r="39297" spans="19:23">
      <c r="S39297" s="275"/>
      <c r="T39297" s="274"/>
      <c r="W39297" s="276"/>
    </row>
    <row r="39298" spans="19:23">
      <c r="S39298" s="275"/>
      <c r="T39298" s="274"/>
      <c r="W39298" s="276"/>
    </row>
    <row r="39299" spans="19:23">
      <c r="S39299" s="275"/>
      <c r="T39299" s="274"/>
      <c r="W39299" s="276"/>
    </row>
    <row r="39300" spans="19:23">
      <c r="S39300" s="275"/>
      <c r="T39300" s="274"/>
      <c r="W39300" s="276"/>
    </row>
    <row r="39301" spans="19:23">
      <c r="S39301" s="275"/>
      <c r="T39301" s="274"/>
      <c r="W39301" s="276"/>
    </row>
    <row r="39302" spans="19:23">
      <c r="S39302" s="275"/>
      <c r="T39302" s="274"/>
      <c r="W39302" s="276"/>
    </row>
    <row r="39303" spans="19:23">
      <c r="S39303" s="275"/>
      <c r="T39303" s="274"/>
      <c r="W39303" s="276"/>
    </row>
    <row r="39304" spans="19:23">
      <c r="S39304" s="275"/>
      <c r="T39304" s="274"/>
      <c r="W39304" s="276"/>
    </row>
    <row r="39305" spans="19:23">
      <c r="S39305" s="275"/>
      <c r="T39305" s="274"/>
      <c r="W39305" s="276"/>
    </row>
    <row r="39306" spans="19:23">
      <c r="S39306" s="275"/>
      <c r="T39306" s="274"/>
      <c r="W39306" s="276"/>
    </row>
    <row r="39307" spans="19:23">
      <c r="S39307" s="275"/>
      <c r="T39307" s="274"/>
      <c r="W39307" s="276"/>
    </row>
    <row r="39308" spans="19:23">
      <c r="S39308" s="275"/>
      <c r="T39308" s="274"/>
      <c r="W39308" s="276"/>
    </row>
    <row r="39309" spans="19:23">
      <c r="S39309" s="275"/>
      <c r="T39309" s="274"/>
      <c r="W39309" s="276"/>
    </row>
    <row r="39310" spans="19:23">
      <c r="S39310" s="275"/>
      <c r="T39310" s="274"/>
      <c r="W39310" s="276"/>
    </row>
    <row r="39311" spans="19:23">
      <c r="S39311" s="275"/>
      <c r="T39311" s="274"/>
      <c r="W39311" s="276"/>
    </row>
    <row r="39312" spans="19:23">
      <c r="S39312" s="275"/>
      <c r="T39312" s="274"/>
      <c r="W39312" s="276"/>
    </row>
    <row r="39313" spans="19:23">
      <c r="S39313" s="275"/>
      <c r="T39313" s="274"/>
      <c r="W39313" s="276"/>
    </row>
    <row r="39314" spans="19:23">
      <c r="S39314" s="275"/>
      <c r="T39314" s="274"/>
      <c r="W39314" s="276"/>
    </row>
    <row r="39315" spans="19:23">
      <c r="S39315" s="275"/>
      <c r="T39315" s="274"/>
      <c r="W39315" s="276"/>
    </row>
    <row r="39316" spans="19:23">
      <c r="S39316" s="275"/>
      <c r="T39316" s="274"/>
      <c r="W39316" s="276"/>
    </row>
    <row r="39317" spans="19:23">
      <c r="S39317" s="275"/>
      <c r="T39317" s="274"/>
      <c r="W39317" s="276"/>
    </row>
    <row r="39318" spans="19:23">
      <c r="S39318" s="275"/>
      <c r="T39318" s="274"/>
      <c r="W39318" s="276"/>
    </row>
    <row r="39319" spans="19:23">
      <c r="S39319" s="275"/>
      <c r="T39319" s="274"/>
      <c r="W39319" s="276"/>
    </row>
    <row r="39320" spans="19:23">
      <c r="S39320" s="275"/>
      <c r="T39320" s="274"/>
      <c r="W39320" s="276"/>
    </row>
    <row r="39321" spans="19:23">
      <c r="S39321" s="275"/>
      <c r="T39321" s="274"/>
      <c r="W39321" s="276"/>
    </row>
    <row r="39322" spans="19:23">
      <c r="S39322" s="275"/>
      <c r="T39322" s="274"/>
      <c r="W39322" s="276"/>
    </row>
    <row r="39323" spans="19:23">
      <c r="S39323" s="275"/>
      <c r="T39323" s="274"/>
      <c r="W39323" s="276"/>
    </row>
    <row r="39324" spans="19:23">
      <c r="S39324" s="275"/>
      <c r="T39324" s="274"/>
      <c r="W39324" s="276"/>
    </row>
    <row r="39325" spans="19:23">
      <c r="S39325" s="275"/>
      <c r="T39325" s="274"/>
      <c r="W39325" s="276"/>
    </row>
    <row r="39326" spans="19:23">
      <c r="S39326" s="275"/>
      <c r="T39326" s="274"/>
      <c r="W39326" s="276"/>
    </row>
    <row r="39327" spans="19:23">
      <c r="S39327" s="275"/>
      <c r="T39327" s="274"/>
      <c r="W39327" s="276"/>
    </row>
    <row r="39328" spans="19:23">
      <c r="S39328" s="275"/>
      <c r="T39328" s="274"/>
      <c r="W39328" s="276"/>
    </row>
    <row r="39329" spans="19:23">
      <c r="S39329" s="275"/>
      <c r="T39329" s="274"/>
      <c r="W39329" s="276"/>
    </row>
    <row r="39330" spans="19:23">
      <c r="S39330" s="275"/>
      <c r="T39330" s="274"/>
      <c r="W39330" s="276"/>
    </row>
    <row r="39331" spans="19:23">
      <c r="S39331" s="275"/>
      <c r="T39331" s="274"/>
      <c r="W39331" s="276"/>
    </row>
    <row r="39332" spans="19:23">
      <c r="S39332" s="275"/>
      <c r="T39332" s="274"/>
      <c r="W39332" s="276"/>
    </row>
    <row r="39333" spans="19:23">
      <c r="S39333" s="275"/>
      <c r="T39333" s="274"/>
      <c r="W39333" s="276"/>
    </row>
    <row r="39334" spans="19:23">
      <c r="S39334" s="275"/>
      <c r="T39334" s="274"/>
      <c r="W39334" s="276"/>
    </row>
    <row r="39335" spans="19:23">
      <c r="S39335" s="275"/>
      <c r="T39335" s="274"/>
      <c r="W39335" s="276"/>
    </row>
    <row r="39336" spans="19:23">
      <c r="S39336" s="275"/>
      <c r="T39336" s="274"/>
      <c r="W39336" s="276"/>
    </row>
    <row r="39337" spans="19:23">
      <c r="S39337" s="275"/>
      <c r="T39337" s="274"/>
      <c r="W39337" s="276"/>
    </row>
    <row r="39338" spans="19:23">
      <c r="S39338" s="275"/>
      <c r="T39338" s="274"/>
      <c r="W39338" s="276"/>
    </row>
    <row r="39339" spans="19:23">
      <c r="S39339" s="275"/>
      <c r="T39339" s="274"/>
      <c r="W39339" s="276"/>
    </row>
    <row r="39340" spans="19:23">
      <c r="S39340" s="275"/>
      <c r="T39340" s="274"/>
      <c r="W39340" s="276"/>
    </row>
    <row r="39341" spans="19:23">
      <c r="S39341" s="275"/>
      <c r="T39341" s="274"/>
      <c r="W39341" s="276"/>
    </row>
    <row r="39342" spans="19:23">
      <c r="S39342" s="275"/>
      <c r="T39342" s="274"/>
      <c r="W39342" s="276"/>
    </row>
    <row r="39343" spans="19:23">
      <c r="S39343" s="275"/>
      <c r="T39343" s="274"/>
      <c r="W39343" s="276"/>
    </row>
    <row r="39344" spans="19:23">
      <c r="S39344" s="275"/>
      <c r="T39344" s="274"/>
      <c r="W39344" s="276"/>
    </row>
    <row r="39345" spans="19:23">
      <c r="S39345" s="275"/>
      <c r="T39345" s="274"/>
      <c r="W39345" s="276"/>
    </row>
    <row r="39346" spans="19:23">
      <c r="S39346" s="275"/>
      <c r="T39346" s="274"/>
      <c r="W39346" s="276"/>
    </row>
    <row r="39347" spans="19:23">
      <c r="S39347" s="275"/>
      <c r="T39347" s="274"/>
      <c r="W39347" s="276"/>
    </row>
    <row r="39348" spans="19:23">
      <c r="S39348" s="275"/>
      <c r="T39348" s="274"/>
      <c r="W39348" s="276"/>
    </row>
    <row r="39349" spans="19:23">
      <c r="S39349" s="275"/>
      <c r="T39349" s="274"/>
      <c r="W39349" s="276"/>
    </row>
    <row r="39350" spans="19:23">
      <c r="S39350" s="275"/>
      <c r="T39350" s="274"/>
      <c r="W39350" s="276"/>
    </row>
    <row r="39351" spans="19:23">
      <c r="S39351" s="275"/>
      <c r="T39351" s="274"/>
      <c r="W39351" s="276"/>
    </row>
    <row r="39352" spans="19:23">
      <c r="S39352" s="275"/>
      <c r="T39352" s="274"/>
      <c r="W39352" s="276"/>
    </row>
    <row r="39353" spans="19:23">
      <c r="S39353" s="275"/>
      <c r="T39353" s="274"/>
      <c r="W39353" s="276"/>
    </row>
    <row r="39354" spans="19:23">
      <c r="S39354" s="275"/>
      <c r="T39354" s="274"/>
      <c r="W39354" s="276"/>
    </row>
    <row r="39355" spans="19:23">
      <c r="S39355" s="275"/>
      <c r="T39355" s="274"/>
      <c r="W39355" s="276"/>
    </row>
    <row r="39356" spans="19:23">
      <c r="S39356" s="275"/>
      <c r="T39356" s="274"/>
      <c r="W39356" s="276"/>
    </row>
    <row r="39357" spans="19:23">
      <c r="S39357" s="275"/>
      <c r="T39357" s="274"/>
      <c r="W39357" s="276"/>
    </row>
    <row r="39358" spans="19:23">
      <c r="S39358" s="275"/>
      <c r="T39358" s="274"/>
      <c r="W39358" s="276"/>
    </row>
    <row r="39359" spans="19:23">
      <c r="S39359" s="275"/>
      <c r="T39359" s="274"/>
      <c r="W39359" s="276"/>
    </row>
    <row r="39360" spans="19:23">
      <c r="S39360" s="275"/>
      <c r="T39360" s="274"/>
      <c r="W39360" s="276"/>
    </row>
    <row r="39361" spans="19:23">
      <c r="S39361" s="275"/>
      <c r="T39361" s="274"/>
      <c r="W39361" s="276"/>
    </row>
    <row r="39362" spans="19:23">
      <c r="S39362" s="275"/>
      <c r="T39362" s="274"/>
      <c r="W39362" s="276"/>
    </row>
    <row r="39363" spans="19:23">
      <c r="S39363" s="275"/>
      <c r="T39363" s="274"/>
      <c r="W39363" s="276"/>
    </row>
    <row r="39364" spans="19:23">
      <c r="S39364" s="275"/>
      <c r="T39364" s="274"/>
      <c r="W39364" s="276"/>
    </row>
    <row r="39365" spans="19:23">
      <c r="S39365" s="275"/>
      <c r="T39365" s="274"/>
      <c r="W39365" s="276"/>
    </row>
    <row r="39366" spans="19:23">
      <c r="S39366" s="275"/>
      <c r="T39366" s="274"/>
      <c r="W39366" s="276"/>
    </row>
    <row r="39367" spans="19:23">
      <c r="S39367" s="275"/>
      <c r="T39367" s="274"/>
      <c r="W39367" s="276"/>
    </row>
    <row r="39368" spans="19:23">
      <c r="S39368" s="275"/>
      <c r="T39368" s="274"/>
      <c r="W39368" s="276"/>
    </row>
    <row r="39369" spans="19:23">
      <c r="S39369" s="275"/>
      <c r="T39369" s="274"/>
      <c r="W39369" s="276"/>
    </row>
    <row r="39370" spans="19:23">
      <c r="S39370" s="275"/>
      <c r="T39370" s="274"/>
      <c r="W39370" s="276"/>
    </row>
    <row r="39371" spans="19:23">
      <c r="S39371" s="275"/>
      <c r="T39371" s="274"/>
      <c r="W39371" s="276"/>
    </row>
    <row r="39372" spans="19:23">
      <c r="S39372" s="275"/>
      <c r="T39372" s="274"/>
      <c r="W39372" s="276"/>
    </row>
    <row r="39373" spans="19:23">
      <c r="S39373" s="275"/>
      <c r="T39373" s="274"/>
      <c r="W39373" s="276"/>
    </row>
    <row r="39374" spans="19:23">
      <c r="S39374" s="275"/>
      <c r="T39374" s="274"/>
      <c r="W39374" s="276"/>
    </row>
    <row r="39375" spans="19:23">
      <c r="S39375" s="275"/>
      <c r="T39375" s="274"/>
      <c r="W39375" s="276"/>
    </row>
    <row r="39376" spans="19:23">
      <c r="S39376" s="275"/>
      <c r="T39376" s="274"/>
      <c r="W39376" s="276"/>
    </row>
    <row r="39377" spans="19:23">
      <c r="S39377" s="275"/>
      <c r="T39377" s="274"/>
      <c r="W39377" s="276"/>
    </row>
    <row r="39378" spans="19:23">
      <c r="S39378" s="275"/>
      <c r="T39378" s="274"/>
      <c r="W39378" s="276"/>
    </row>
    <row r="39379" spans="19:23">
      <c r="S39379" s="275"/>
      <c r="T39379" s="274"/>
      <c r="W39379" s="276"/>
    </row>
    <row r="39380" spans="19:23">
      <c r="S39380" s="275"/>
      <c r="T39380" s="274"/>
      <c r="W39380" s="276"/>
    </row>
    <row r="39381" spans="19:23">
      <c r="S39381" s="275"/>
      <c r="T39381" s="274"/>
      <c r="W39381" s="276"/>
    </row>
    <row r="39382" spans="19:23">
      <c r="S39382" s="275"/>
      <c r="T39382" s="274"/>
      <c r="W39382" s="276"/>
    </row>
    <row r="39383" spans="19:23">
      <c r="S39383" s="275"/>
      <c r="T39383" s="274"/>
      <c r="W39383" s="276"/>
    </row>
    <row r="39384" spans="19:23">
      <c r="S39384" s="275"/>
      <c r="T39384" s="274"/>
      <c r="W39384" s="276"/>
    </row>
    <row r="39385" spans="19:23">
      <c r="S39385" s="275"/>
      <c r="T39385" s="274"/>
      <c r="W39385" s="276"/>
    </row>
    <row r="39386" spans="19:23">
      <c r="S39386" s="275"/>
      <c r="T39386" s="274"/>
      <c r="W39386" s="276"/>
    </row>
    <row r="39387" spans="19:23">
      <c r="S39387" s="275"/>
      <c r="T39387" s="274"/>
      <c r="W39387" s="276"/>
    </row>
    <row r="39388" spans="19:23">
      <c r="S39388" s="275"/>
      <c r="T39388" s="274"/>
      <c r="W39388" s="276"/>
    </row>
    <row r="39389" spans="19:23">
      <c r="S39389" s="275"/>
      <c r="T39389" s="274"/>
      <c r="W39389" s="276"/>
    </row>
    <row r="39390" spans="19:23">
      <c r="S39390" s="275"/>
      <c r="T39390" s="274"/>
      <c r="W39390" s="276"/>
    </row>
    <row r="39391" spans="19:23">
      <c r="S39391" s="275"/>
      <c r="T39391" s="274"/>
      <c r="W39391" s="276"/>
    </row>
    <row r="39392" spans="19:23">
      <c r="S39392" s="275"/>
      <c r="T39392" s="274"/>
      <c r="W39392" s="276"/>
    </row>
    <row r="39393" spans="19:23">
      <c r="S39393" s="275"/>
      <c r="T39393" s="274"/>
      <c r="W39393" s="276"/>
    </row>
    <row r="39394" spans="19:23">
      <c r="S39394" s="275"/>
      <c r="T39394" s="274"/>
      <c r="W39394" s="276"/>
    </row>
    <row r="39395" spans="19:23">
      <c r="S39395" s="275"/>
      <c r="T39395" s="274"/>
      <c r="W39395" s="276"/>
    </row>
    <row r="39396" spans="19:23">
      <c r="S39396" s="275"/>
      <c r="T39396" s="274"/>
      <c r="W39396" s="276"/>
    </row>
    <row r="39397" spans="19:23">
      <c r="S39397" s="275"/>
      <c r="T39397" s="274"/>
      <c r="W39397" s="276"/>
    </row>
    <row r="39398" spans="19:23">
      <c r="S39398" s="275"/>
      <c r="T39398" s="274"/>
      <c r="W39398" s="276"/>
    </row>
    <row r="39399" spans="19:23">
      <c r="S39399" s="275"/>
      <c r="T39399" s="274"/>
      <c r="W39399" s="276"/>
    </row>
    <row r="39400" spans="19:23">
      <c r="S39400" s="275"/>
      <c r="T39400" s="274"/>
      <c r="W39400" s="276"/>
    </row>
    <row r="39401" spans="19:23">
      <c r="S39401" s="275"/>
      <c r="T39401" s="274"/>
      <c r="W39401" s="276"/>
    </row>
    <row r="39402" spans="19:23">
      <c r="S39402" s="275"/>
      <c r="T39402" s="274"/>
      <c r="W39402" s="276"/>
    </row>
    <row r="39403" spans="19:23">
      <c r="S39403" s="275"/>
      <c r="T39403" s="274"/>
      <c r="W39403" s="276"/>
    </row>
    <row r="39404" spans="19:23">
      <c r="S39404" s="275"/>
      <c r="T39404" s="274"/>
      <c r="W39404" s="276"/>
    </row>
    <row r="39405" spans="19:23">
      <c r="S39405" s="275"/>
      <c r="T39405" s="274"/>
      <c r="W39405" s="276"/>
    </row>
    <row r="39406" spans="19:23">
      <c r="S39406" s="275"/>
      <c r="T39406" s="274"/>
      <c r="W39406" s="276"/>
    </row>
    <row r="39407" spans="19:23">
      <c r="S39407" s="275"/>
      <c r="T39407" s="274"/>
      <c r="W39407" s="276"/>
    </row>
    <row r="39408" spans="19:23">
      <c r="S39408" s="275"/>
      <c r="T39408" s="274"/>
      <c r="W39408" s="276"/>
    </row>
    <row r="39409" spans="19:23">
      <c r="S39409" s="275"/>
      <c r="T39409" s="274"/>
      <c r="W39409" s="276"/>
    </row>
    <row r="39410" spans="19:23">
      <c r="S39410" s="275"/>
      <c r="T39410" s="274"/>
      <c r="W39410" s="276"/>
    </row>
    <row r="39411" spans="19:23">
      <c r="S39411" s="275"/>
      <c r="T39411" s="274"/>
      <c r="W39411" s="276"/>
    </row>
    <row r="39412" spans="19:23">
      <c r="S39412" s="275"/>
      <c r="T39412" s="274"/>
      <c r="W39412" s="276"/>
    </row>
    <row r="39413" spans="19:23">
      <c r="S39413" s="275"/>
      <c r="T39413" s="274"/>
      <c r="W39413" s="276"/>
    </row>
    <row r="39414" spans="19:23">
      <c r="S39414" s="275"/>
      <c r="T39414" s="274"/>
      <c r="W39414" s="276"/>
    </row>
    <row r="39415" spans="19:23">
      <c r="S39415" s="275"/>
      <c r="T39415" s="274"/>
      <c r="W39415" s="276"/>
    </row>
    <row r="39416" spans="19:23">
      <c r="S39416" s="275"/>
      <c r="T39416" s="274"/>
      <c r="W39416" s="276"/>
    </row>
    <row r="39417" spans="19:23">
      <c r="S39417" s="275"/>
      <c r="T39417" s="274"/>
      <c r="W39417" s="276"/>
    </row>
    <row r="39418" spans="19:23">
      <c r="S39418" s="275"/>
      <c r="T39418" s="274"/>
      <c r="W39418" s="276"/>
    </row>
    <row r="39419" spans="19:23">
      <c r="S39419" s="275"/>
      <c r="T39419" s="274"/>
      <c r="W39419" s="276"/>
    </row>
    <row r="39420" spans="19:23">
      <c r="S39420" s="275"/>
      <c r="T39420" s="274"/>
      <c r="W39420" s="276"/>
    </row>
    <row r="39421" spans="19:23">
      <c r="S39421" s="275"/>
      <c r="T39421" s="274"/>
      <c r="W39421" s="276"/>
    </row>
    <row r="39422" spans="19:23">
      <c r="S39422" s="275"/>
      <c r="T39422" s="274"/>
      <c r="W39422" s="276"/>
    </row>
    <row r="39423" spans="19:23">
      <c r="S39423" s="275"/>
      <c r="T39423" s="274"/>
      <c r="W39423" s="276"/>
    </row>
    <row r="39424" spans="19:23">
      <c r="S39424" s="275"/>
      <c r="T39424" s="274"/>
      <c r="W39424" s="276"/>
    </row>
    <row r="39425" spans="19:23">
      <c r="S39425" s="275"/>
      <c r="T39425" s="274"/>
      <c r="W39425" s="276"/>
    </row>
    <row r="39426" spans="19:23">
      <c r="S39426" s="275"/>
      <c r="T39426" s="274"/>
      <c r="W39426" s="276"/>
    </row>
    <row r="39427" spans="19:23">
      <c r="S39427" s="275"/>
      <c r="T39427" s="274"/>
      <c r="W39427" s="276"/>
    </row>
    <row r="39428" spans="19:23">
      <c r="S39428" s="275"/>
      <c r="T39428" s="274"/>
      <c r="W39428" s="276"/>
    </row>
    <row r="39429" spans="19:23">
      <c r="S39429" s="275"/>
      <c r="T39429" s="274"/>
      <c r="W39429" s="276"/>
    </row>
    <row r="39430" spans="19:23">
      <c r="S39430" s="275"/>
      <c r="T39430" s="274"/>
      <c r="W39430" s="276"/>
    </row>
    <row r="39431" spans="19:23">
      <c r="S39431" s="275"/>
      <c r="T39431" s="274"/>
      <c r="W39431" s="276"/>
    </row>
    <row r="39432" spans="19:23">
      <c r="S39432" s="275"/>
      <c r="T39432" s="274"/>
      <c r="W39432" s="276"/>
    </row>
    <row r="39433" spans="19:23">
      <c r="S39433" s="275"/>
      <c r="T39433" s="274"/>
      <c r="W39433" s="276"/>
    </row>
    <row r="39434" spans="19:23">
      <c r="S39434" s="275"/>
      <c r="T39434" s="274"/>
      <c r="W39434" s="276"/>
    </row>
    <row r="39435" spans="19:23">
      <c r="S39435" s="275"/>
      <c r="T39435" s="274"/>
      <c r="W39435" s="276"/>
    </row>
    <row r="39436" spans="19:23">
      <c r="S39436" s="275"/>
      <c r="T39436" s="274"/>
      <c r="W39436" s="276"/>
    </row>
    <row r="39437" spans="19:23">
      <c r="S39437" s="275"/>
      <c r="T39437" s="274"/>
      <c r="W39437" s="276"/>
    </row>
    <row r="39438" spans="19:23">
      <c r="S39438" s="275"/>
      <c r="T39438" s="274"/>
      <c r="W39438" s="276"/>
    </row>
    <row r="39439" spans="19:23">
      <c r="S39439" s="275"/>
      <c r="T39439" s="274"/>
      <c r="W39439" s="276"/>
    </row>
    <row r="39440" spans="19:23">
      <c r="S39440" s="275"/>
      <c r="T39440" s="274"/>
      <c r="W39440" s="276"/>
    </row>
    <row r="39441" spans="19:23">
      <c r="S39441" s="275"/>
      <c r="T39441" s="274"/>
      <c r="W39441" s="276"/>
    </row>
    <row r="39442" spans="19:23">
      <c r="S39442" s="275"/>
      <c r="T39442" s="274"/>
      <c r="W39442" s="276"/>
    </row>
    <row r="39443" spans="19:23">
      <c r="S39443" s="275"/>
      <c r="T39443" s="274"/>
      <c r="W39443" s="276"/>
    </row>
    <row r="39444" spans="19:23">
      <c r="S39444" s="275"/>
      <c r="T39444" s="274"/>
      <c r="W39444" s="276"/>
    </row>
    <row r="39445" spans="19:23">
      <c r="S39445" s="275"/>
      <c r="T39445" s="274"/>
      <c r="W39445" s="276"/>
    </row>
    <row r="39446" spans="19:23">
      <c r="S39446" s="275"/>
      <c r="T39446" s="274"/>
      <c r="W39446" s="276"/>
    </row>
    <row r="39447" spans="19:23">
      <c r="S39447" s="275"/>
      <c r="T39447" s="274"/>
      <c r="W39447" s="276"/>
    </row>
    <row r="39448" spans="19:23">
      <c r="S39448" s="275"/>
      <c r="T39448" s="274"/>
      <c r="W39448" s="276"/>
    </row>
    <row r="39449" spans="19:23">
      <c r="S39449" s="275"/>
      <c r="T39449" s="274"/>
      <c r="W39449" s="276"/>
    </row>
    <row r="39450" spans="19:23">
      <c r="S39450" s="275"/>
      <c r="T39450" s="274"/>
      <c r="W39450" s="276"/>
    </row>
    <row r="39451" spans="19:23">
      <c r="S39451" s="275"/>
      <c r="T39451" s="274"/>
      <c r="W39451" s="276"/>
    </row>
    <row r="39452" spans="19:23">
      <c r="S39452" s="275"/>
      <c r="T39452" s="274"/>
      <c r="W39452" s="276"/>
    </row>
    <row r="39453" spans="19:23">
      <c r="S39453" s="275"/>
      <c r="T39453" s="274"/>
      <c r="W39453" s="276"/>
    </row>
    <row r="39454" spans="19:23">
      <c r="S39454" s="275"/>
      <c r="T39454" s="274"/>
      <c r="W39454" s="276"/>
    </row>
    <row r="39455" spans="19:23">
      <c r="S39455" s="275"/>
      <c r="T39455" s="274"/>
      <c r="W39455" s="276"/>
    </row>
    <row r="39456" spans="19:23">
      <c r="S39456" s="275"/>
      <c r="T39456" s="274"/>
      <c r="W39456" s="276"/>
    </row>
    <row r="39457" spans="19:23">
      <c r="S39457" s="275"/>
      <c r="T39457" s="274"/>
      <c r="W39457" s="276"/>
    </row>
    <row r="39458" spans="19:23">
      <c r="S39458" s="275"/>
      <c r="T39458" s="274"/>
      <c r="W39458" s="276"/>
    </row>
    <row r="39459" spans="19:23">
      <c r="S39459" s="275"/>
      <c r="T39459" s="274"/>
      <c r="W39459" s="276"/>
    </row>
    <row r="39460" spans="19:23">
      <c r="S39460" s="275"/>
      <c r="T39460" s="274"/>
      <c r="W39460" s="276"/>
    </row>
    <row r="39461" spans="19:23">
      <c r="S39461" s="275"/>
      <c r="T39461" s="274"/>
      <c r="W39461" s="276"/>
    </row>
    <row r="39462" spans="19:23">
      <c r="S39462" s="275"/>
      <c r="T39462" s="274"/>
      <c r="W39462" s="276"/>
    </row>
    <row r="39463" spans="19:23">
      <c r="S39463" s="275"/>
      <c r="T39463" s="274"/>
      <c r="W39463" s="276"/>
    </row>
    <row r="39464" spans="19:23">
      <c r="S39464" s="275"/>
      <c r="T39464" s="274"/>
      <c r="W39464" s="276"/>
    </row>
    <row r="39465" spans="19:23">
      <c r="S39465" s="275"/>
      <c r="T39465" s="274"/>
      <c r="W39465" s="276"/>
    </row>
    <row r="39466" spans="19:23">
      <c r="S39466" s="275"/>
      <c r="T39466" s="274"/>
      <c r="W39466" s="276"/>
    </row>
    <row r="39467" spans="19:23">
      <c r="S39467" s="275"/>
      <c r="T39467" s="274"/>
      <c r="W39467" s="276"/>
    </row>
    <row r="39468" spans="19:23">
      <c r="S39468" s="275"/>
      <c r="T39468" s="274"/>
      <c r="W39468" s="276"/>
    </row>
    <row r="39469" spans="19:23">
      <c r="S39469" s="275"/>
      <c r="T39469" s="274"/>
      <c r="W39469" s="276"/>
    </row>
    <row r="39470" spans="19:23">
      <c r="S39470" s="275"/>
      <c r="T39470" s="274"/>
      <c r="W39470" s="276"/>
    </row>
    <row r="39471" spans="19:23">
      <c r="S39471" s="275"/>
      <c r="T39471" s="274"/>
      <c r="W39471" s="276"/>
    </row>
    <row r="39472" spans="19:23">
      <c r="S39472" s="275"/>
      <c r="T39472" s="274"/>
      <c r="W39472" s="276"/>
    </row>
    <row r="39473" spans="19:23">
      <c r="S39473" s="275"/>
      <c r="T39473" s="274"/>
      <c r="W39473" s="276"/>
    </row>
    <row r="39474" spans="19:23">
      <c r="S39474" s="275"/>
      <c r="T39474" s="274"/>
      <c r="W39474" s="276"/>
    </row>
    <row r="39475" spans="19:23">
      <c r="S39475" s="275"/>
      <c r="T39475" s="274"/>
      <c r="W39475" s="276"/>
    </row>
    <row r="39476" spans="19:23">
      <c r="S39476" s="275"/>
      <c r="T39476" s="274"/>
      <c r="W39476" s="276"/>
    </row>
    <row r="39477" spans="19:23">
      <c r="S39477" s="275"/>
      <c r="T39477" s="274"/>
      <c r="W39477" s="276"/>
    </row>
    <row r="39478" spans="19:23">
      <c r="S39478" s="275"/>
      <c r="T39478" s="274"/>
      <c r="W39478" s="276"/>
    </row>
    <row r="39479" spans="19:23">
      <c r="S39479" s="275"/>
      <c r="T39479" s="274"/>
      <c r="W39479" s="276"/>
    </row>
    <row r="39480" spans="19:23">
      <c r="S39480" s="275"/>
      <c r="T39480" s="274"/>
      <c r="W39480" s="276"/>
    </row>
    <row r="39481" spans="19:23">
      <c r="S39481" s="275"/>
      <c r="T39481" s="274"/>
      <c r="W39481" s="276"/>
    </row>
    <row r="39482" spans="19:23">
      <c r="S39482" s="275"/>
      <c r="T39482" s="274"/>
      <c r="W39482" s="276"/>
    </row>
    <row r="39483" spans="19:23">
      <c r="S39483" s="275"/>
      <c r="T39483" s="274"/>
      <c r="W39483" s="276"/>
    </row>
    <row r="39484" spans="19:23">
      <c r="S39484" s="275"/>
      <c r="T39484" s="274"/>
      <c r="W39484" s="276"/>
    </row>
    <row r="39485" spans="19:23">
      <c r="S39485" s="275"/>
      <c r="T39485" s="274"/>
      <c r="W39485" s="276"/>
    </row>
    <row r="39486" spans="19:23">
      <c r="S39486" s="275"/>
      <c r="T39486" s="274"/>
      <c r="W39486" s="276"/>
    </row>
    <row r="39487" spans="19:23">
      <c r="S39487" s="275"/>
      <c r="T39487" s="274"/>
      <c r="W39487" s="276"/>
    </row>
    <row r="39488" spans="19:23">
      <c r="S39488" s="275"/>
      <c r="T39488" s="274"/>
      <c r="W39488" s="276"/>
    </row>
    <row r="39489" spans="19:23">
      <c r="S39489" s="275"/>
      <c r="T39489" s="274"/>
      <c r="W39489" s="276"/>
    </row>
    <row r="39490" spans="19:23">
      <c r="S39490" s="275"/>
      <c r="T39490" s="274"/>
      <c r="W39490" s="276"/>
    </row>
    <row r="39491" spans="19:23">
      <c r="S39491" s="275"/>
      <c r="T39491" s="274"/>
      <c r="W39491" s="276"/>
    </row>
    <row r="39492" spans="19:23">
      <c r="S39492" s="275"/>
      <c r="T39492" s="274"/>
      <c r="W39492" s="276"/>
    </row>
    <row r="39493" spans="19:23">
      <c r="S39493" s="275"/>
      <c r="T39493" s="274"/>
      <c r="W39493" s="276"/>
    </row>
    <row r="39494" spans="19:23">
      <c r="S39494" s="275"/>
      <c r="T39494" s="274"/>
      <c r="W39494" s="276"/>
    </row>
    <row r="39495" spans="19:23">
      <c r="S39495" s="275"/>
      <c r="T39495" s="274"/>
      <c r="W39495" s="276"/>
    </row>
    <row r="39496" spans="19:23">
      <c r="S39496" s="275"/>
      <c r="T39496" s="274"/>
      <c r="W39496" s="276"/>
    </row>
    <row r="39497" spans="19:23">
      <c r="S39497" s="275"/>
      <c r="T39497" s="274"/>
      <c r="W39497" s="276"/>
    </row>
    <row r="39498" spans="19:23">
      <c r="S39498" s="275"/>
      <c r="T39498" s="274"/>
      <c r="W39498" s="276"/>
    </row>
    <row r="39499" spans="19:23">
      <c r="S39499" s="275"/>
      <c r="T39499" s="274"/>
      <c r="W39499" s="276"/>
    </row>
    <row r="39500" spans="19:23">
      <c r="S39500" s="275"/>
      <c r="T39500" s="274"/>
      <c r="W39500" s="276"/>
    </row>
    <row r="39501" spans="19:23">
      <c r="S39501" s="275"/>
      <c r="T39501" s="274"/>
      <c r="W39501" s="276"/>
    </row>
    <row r="39502" spans="19:23">
      <c r="S39502" s="275"/>
      <c r="T39502" s="274"/>
      <c r="W39502" s="276"/>
    </row>
    <row r="39503" spans="19:23">
      <c r="S39503" s="275"/>
      <c r="T39503" s="274"/>
      <c r="W39503" s="276"/>
    </row>
    <row r="39504" spans="19:23">
      <c r="S39504" s="275"/>
      <c r="T39504" s="274"/>
      <c r="W39504" s="276"/>
    </row>
    <row r="39505" spans="19:23">
      <c r="S39505" s="275"/>
      <c r="T39505" s="274"/>
      <c r="W39505" s="276"/>
    </row>
    <row r="39506" spans="19:23">
      <c r="S39506" s="275"/>
      <c r="T39506" s="274"/>
      <c r="W39506" s="276"/>
    </row>
    <row r="39507" spans="19:23">
      <c r="S39507" s="275"/>
      <c r="T39507" s="274"/>
      <c r="W39507" s="276"/>
    </row>
    <row r="39508" spans="19:23">
      <c r="S39508" s="275"/>
      <c r="T39508" s="274"/>
      <c r="W39508" s="276"/>
    </row>
    <row r="39509" spans="19:23">
      <c r="S39509" s="275"/>
      <c r="T39509" s="274"/>
      <c r="W39509" s="276"/>
    </row>
    <row r="39510" spans="19:23">
      <c r="S39510" s="275"/>
      <c r="T39510" s="274"/>
      <c r="W39510" s="276"/>
    </row>
    <row r="39511" spans="19:23">
      <c r="S39511" s="275"/>
      <c r="T39511" s="274"/>
      <c r="W39511" s="276"/>
    </row>
    <row r="39512" spans="19:23">
      <c r="S39512" s="275"/>
      <c r="T39512" s="274"/>
      <c r="W39512" s="276"/>
    </row>
    <row r="39513" spans="19:23">
      <c r="S39513" s="275"/>
      <c r="T39513" s="274"/>
      <c r="W39513" s="276"/>
    </row>
    <row r="39514" spans="19:23">
      <c r="S39514" s="275"/>
      <c r="T39514" s="274"/>
      <c r="W39514" s="276"/>
    </row>
    <row r="39515" spans="19:23">
      <c r="S39515" s="275"/>
      <c r="T39515" s="274"/>
      <c r="W39515" s="276"/>
    </row>
    <row r="39516" spans="19:23">
      <c r="S39516" s="275"/>
      <c r="T39516" s="274"/>
      <c r="W39516" s="276"/>
    </row>
    <row r="39517" spans="19:23">
      <c r="S39517" s="275"/>
      <c r="T39517" s="274"/>
      <c r="W39517" s="276"/>
    </row>
    <row r="39518" spans="19:23">
      <c r="S39518" s="275"/>
      <c r="T39518" s="274"/>
      <c r="W39518" s="276"/>
    </row>
    <row r="39519" spans="19:23">
      <c r="S39519" s="275"/>
      <c r="T39519" s="274"/>
      <c r="W39519" s="276"/>
    </row>
    <row r="39520" spans="19:23">
      <c r="S39520" s="275"/>
      <c r="T39520" s="274"/>
      <c r="W39520" s="276"/>
    </row>
    <row r="39521" spans="19:23">
      <c r="S39521" s="275"/>
      <c r="T39521" s="274"/>
      <c r="W39521" s="276"/>
    </row>
    <row r="39522" spans="19:23">
      <c r="S39522" s="275"/>
      <c r="T39522" s="274"/>
      <c r="W39522" s="276"/>
    </row>
    <row r="39523" spans="19:23">
      <c r="S39523" s="275"/>
      <c r="T39523" s="274"/>
      <c r="W39523" s="276"/>
    </row>
    <row r="39524" spans="19:23">
      <c r="S39524" s="275"/>
      <c r="T39524" s="274"/>
      <c r="W39524" s="276"/>
    </row>
    <row r="39525" spans="19:23">
      <c r="S39525" s="275"/>
      <c r="T39525" s="274"/>
      <c r="W39525" s="276"/>
    </row>
    <row r="39526" spans="19:23">
      <c r="S39526" s="275"/>
      <c r="T39526" s="274"/>
      <c r="W39526" s="276"/>
    </row>
    <row r="39527" spans="19:23">
      <c r="S39527" s="275"/>
      <c r="T39527" s="274"/>
      <c r="W39527" s="276"/>
    </row>
    <row r="39528" spans="19:23">
      <c r="S39528" s="275"/>
      <c r="T39528" s="274"/>
      <c r="W39528" s="276"/>
    </row>
    <row r="39529" spans="19:23">
      <c r="S39529" s="275"/>
      <c r="T39529" s="274"/>
      <c r="W39529" s="276"/>
    </row>
    <row r="39530" spans="19:23">
      <c r="S39530" s="275"/>
      <c r="T39530" s="274"/>
      <c r="W39530" s="276"/>
    </row>
    <row r="39531" spans="19:23">
      <c r="S39531" s="275"/>
      <c r="T39531" s="274"/>
      <c r="W39531" s="276"/>
    </row>
    <row r="39532" spans="19:23">
      <c r="S39532" s="275"/>
      <c r="T39532" s="274"/>
      <c r="W39532" s="276"/>
    </row>
    <row r="39533" spans="19:23">
      <c r="S39533" s="275"/>
      <c r="T39533" s="274"/>
      <c r="W39533" s="276"/>
    </row>
    <row r="39534" spans="19:23">
      <c r="S39534" s="275"/>
      <c r="T39534" s="274"/>
      <c r="W39534" s="276"/>
    </row>
    <row r="39535" spans="19:23">
      <c r="S39535" s="275"/>
      <c r="T39535" s="274"/>
      <c r="W39535" s="276"/>
    </row>
    <row r="39536" spans="19:23">
      <c r="S39536" s="275"/>
      <c r="T39536" s="274"/>
      <c r="W39536" s="276"/>
    </row>
    <row r="39537" spans="19:23">
      <c r="S39537" s="275"/>
      <c r="T39537" s="274"/>
      <c r="W39537" s="276"/>
    </row>
    <row r="39538" spans="19:23">
      <c r="S39538" s="275"/>
      <c r="T39538" s="274"/>
      <c r="W39538" s="276"/>
    </row>
    <row r="39539" spans="19:23">
      <c r="S39539" s="275"/>
      <c r="T39539" s="274"/>
      <c r="W39539" s="276"/>
    </row>
    <row r="39540" spans="19:23">
      <c r="S39540" s="275"/>
      <c r="T39540" s="274"/>
      <c r="W39540" s="276"/>
    </row>
    <row r="39541" spans="19:23">
      <c r="S39541" s="275"/>
      <c r="T39541" s="274"/>
      <c r="W39541" s="276"/>
    </row>
    <row r="39542" spans="19:23">
      <c r="S39542" s="275"/>
      <c r="T39542" s="274"/>
      <c r="W39542" s="276"/>
    </row>
    <row r="39543" spans="19:23">
      <c r="S39543" s="275"/>
      <c r="T39543" s="274"/>
      <c r="W39543" s="276"/>
    </row>
    <row r="39544" spans="19:23">
      <c r="S39544" s="275"/>
      <c r="T39544" s="274"/>
      <c r="W39544" s="276"/>
    </row>
    <row r="39545" spans="19:23">
      <c r="S39545" s="275"/>
      <c r="T39545" s="274"/>
      <c r="W39545" s="276"/>
    </row>
    <row r="39546" spans="19:23">
      <c r="S39546" s="275"/>
      <c r="T39546" s="274"/>
      <c r="W39546" s="276"/>
    </row>
    <row r="39547" spans="19:23">
      <c r="S39547" s="275"/>
      <c r="T39547" s="274"/>
      <c r="W39547" s="276"/>
    </row>
    <row r="39548" spans="19:23">
      <c r="S39548" s="275"/>
      <c r="T39548" s="274"/>
      <c r="W39548" s="276"/>
    </row>
    <row r="39549" spans="19:23">
      <c r="S39549" s="275"/>
      <c r="T39549" s="274"/>
      <c r="W39549" s="276"/>
    </row>
    <row r="39550" spans="19:23">
      <c r="S39550" s="275"/>
      <c r="T39550" s="274"/>
      <c r="W39550" s="276"/>
    </row>
    <row r="39551" spans="19:23">
      <c r="S39551" s="275"/>
      <c r="T39551" s="274"/>
      <c r="W39551" s="276"/>
    </row>
    <row r="39552" spans="19:23">
      <c r="S39552" s="275"/>
      <c r="T39552" s="274"/>
      <c r="W39552" s="276"/>
    </row>
    <row r="39553" spans="19:23">
      <c r="S39553" s="275"/>
      <c r="T39553" s="274"/>
      <c r="W39553" s="276"/>
    </row>
    <row r="39554" spans="19:23">
      <c r="S39554" s="275"/>
      <c r="T39554" s="274"/>
      <c r="W39554" s="276"/>
    </row>
    <row r="39555" spans="19:23">
      <c r="S39555" s="275"/>
      <c r="T39555" s="274"/>
      <c r="W39555" s="276"/>
    </row>
    <row r="39556" spans="19:23">
      <c r="S39556" s="275"/>
      <c r="T39556" s="274"/>
      <c r="W39556" s="276"/>
    </row>
    <row r="39557" spans="19:23">
      <c r="S39557" s="275"/>
      <c r="T39557" s="274"/>
      <c r="W39557" s="276"/>
    </row>
    <row r="39558" spans="19:23">
      <c r="S39558" s="275"/>
      <c r="T39558" s="274"/>
      <c r="W39558" s="276"/>
    </row>
    <row r="39559" spans="19:23">
      <c r="S39559" s="275"/>
      <c r="T39559" s="274"/>
      <c r="W39559" s="276"/>
    </row>
    <row r="39560" spans="19:23">
      <c r="S39560" s="275"/>
      <c r="T39560" s="274"/>
      <c r="W39560" s="276"/>
    </row>
    <row r="39561" spans="19:23">
      <c r="S39561" s="275"/>
      <c r="T39561" s="274"/>
      <c r="W39561" s="276"/>
    </row>
    <row r="39562" spans="19:23">
      <c r="S39562" s="275"/>
      <c r="T39562" s="274"/>
      <c r="W39562" s="276"/>
    </row>
    <row r="39563" spans="19:23">
      <c r="S39563" s="275"/>
      <c r="T39563" s="274"/>
      <c r="W39563" s="276"/>
    </row>
    <row r="39564" spans="19:23">
      <c r="S39564" s="275"/>
      <c r="T39564" s="274"/>
      <c r="W39564" s="276"/>
    </row>
    <row r="39565" spans="19:23">
      <c r="S39565" s="275"/>
      <c r="T39565" s="274"/>
      <c r="W39565" s="276"/>
    </row>
    <row r="39566" spans="19:23">
      <c r="S39566" s="275"/>
      <c r="T39566" s="274"/>
      <c r="W39566" s="276"/>
    </row>
    <row r="39567" spans="19:23">
      <c r="S39567" s="275"/>
      <c r="T39567" s="274"/>
      <c r="W39567" s="276"/>
    </row>
    <row r="39568" spans="19:23">
      <c r="S39568" s="275"/>
      <c r="T39568" s="274"/>
      <c r="W39568" s="276"/>
    </row>
    <row r="39569" spans="19:23">
      <c r="S39569" s="275"/>
      <c r="T39569" s="274"/>
      <c r="W39569" s="276"/>
    </row>
    <row r="39570" spans="19:23">
      <c r="S39570" s="275"/>
      <c r="T39570" s="274"/>
      <c r="W39570" s="276"/>
    </row>
    <row r="39571" spans="19:23">
      <c r="S39571" s="275"/>
      <c r="T39571" s="274"/>
      <c r="W39571" s="276"/>
    </row>
    <row r="39572" spans="19:23">
      <c r="S39572" s="275"/>
      <c r="T39572" s="274"/>
      <c r="W39572" s="276"/>
    </row>
    <row r="39573" spans="19:23">
      <c r="S39573" s="275"/>
      <c r="T39573" s="274"/>
      <c r="W39573" s="276"/>
    </row>
    <row r="39574" spans="19:23">
      <c r="S39574" s="275"/>
      <c r="T39574" s="274"/>
      <c r="W39574" s="276"/>
    </row>
    <row r="39575" spans="19:23">
      <c r="S39575" s="275"/>
      <c r="T39575" s="274"/>
      <c r="W39575" s="276"/>
    </row>
    <row r="39576" spans="19:23">
      <c r="S39576" s="275"/>
      <c r="T39576" s="274"/>
      <c r="W39576" s="276"/>
    </row>
    <row r="39577" spans="19:23">
      <c r="S39577" s="275"/>
      <c r="T39577" s="274"/>
      <c r="W39577" s="276"/>
    </row>
    <row r="39578" spans="19:23">
      <c r="S39578" s="275"/>
      <c r="T39578" s="274"/>
      <c r="W39578" s="276"/>
    </row>
    <row r="39579" spans="19:23">
      <c r="S39579" s="275"/>
      <c r="T39579" s="274"/>
      <c r="W39579" s="276"/>
    </row>
    <row r="39580" spans="19:23">
      <c r="S39580" s="275"/>
      <c r="T39580" s="274"/>
      <c r="W39580" s="276"/>
    </row>
    <row r="39581" spans="19:23">
      <c r="S39581" s="275"/>
      <c r="T39581" s="274"/>
      <c r="W39581" s="276"/>
    </row>
    <row r="39582" spans="19:23">
      <c r="S39582" s="275"/>
      <c r="T39582" s="274"/>
      <c r="W39582" s="276"/>
    </row>
    <row r="39583" spans="19:23">
      <c r="S39583" s="275"/>
      <c r="T39583" s="274"/>
      <c r="W39583" s="276"/>
    </row>
    <row r="39584" spans="19:23">
      <c r="S39584" s="275"/>
      <c r="T39584" s="274"/>
      <c r="W39584" s="276"/>
    </row>
    <row r="39585" spans="19:23">
      <c r="S39585" s="275"/>
      <c r="T39585" s="274"/>
      <c r="W39585" s="276"/>
    </row>
    <row r="39586" spans="19:23">
      <c r="S39586" s="275"/>
      <c r="T39586" s="274"/>
      <c r="W39586" s="276"/>
    </row>
    <row r="39587" spans="19:23">
      <c r="S39587" s="275"/>
      <c r="T39587" s="274"/>
      <c r="W39587" s="276"/>
    </row>
    <row r="39588" spans="19:23">
      <c r="S39588" s="275"/>
      <c r="T39588" s="274"/>
      <c r="W39588" s="276"/>
    </row>
    <row r="39589" spans="19:23">
      <c r="S39589" s="275"/>
      <c r="T39589" s="274"/>
      <c r="W39589" s="276"/>
    </row>
    <row r="39590" spans="19:23">
      <c r="S39590" s="275"/>
      <c r="T39590" s="274"/>
      <c r="W39590" s="276"/>
    </row>
    <row r="39591" spans="19:23">
      <c r="S39591" s="275"/>
      <c r="T39591" s="274"/>
      <c r="W39591" s="276"/>
    </row>
    <row r="39592" spans="19:23">
      <c r="S39592" s="275"/>
      <c r="T39592" s="274"/>
      <c r="W39592" s="276"/>
    </row>
    <row r="39593" spans="19:23">
      <c r="S39593" s="275"/>
      <c r="T39593" s="274"/>
      <c r="W39593" s="276"/>
    </row>
    <row r="39594" spans="19:23">
      <c r="S39594" s="275"/>
      <c r="T39594" s="274"/>
      <c r="W39594" s="276"/>
    </row>
    <row r="39595" spans="19:23">
      <c r="S39595" s="275"/>
      <c r="T39595" s="274"/>
      <c r="W39595" s="276"/>
    </row>
    <row r="39596" spans="19:23">
      <c r="S39596" s="275"/>
      <c r="T39596" s="274"/>
      <c r="W39596" s="276"/>
    </row>
    <row r="39597" spans="19:23">
      <c r="S39597" s="275"/>
      <c r="T39597" s="274"/>
      <c r="W39597" s="276"/>
    </row>
    <row r="39598" spans="19:23">
      <c r="S39598" s="275"/>
      <c r="T39598" s="274"/>
      <c r="W39598" s="276"/>
    </row>
    <row r="39599" spans="19:23">
      <c r="S39599" s="275"/>
      <c r="T39599" s="274"/>
      <c r="W39599" s="276"/>
    </row>
    <row r="39600" spans="19:23">
      <c r="S39600" s="275"/>
      <c r="T39600" s="274"/>
      <c r="W39600" s="276"/>
    </row>
    <row r="39601" spans="19:23">
      <c r="S39601" s="275"/>
      <c r="T39601" s="274"/>
      <c r="W39601" s="276"/>
    </row>
    <row r="39602" spans="19:23">
      <c r="S39602" s="275"/>
      <c r="T39602" s="274"/>
      <c r="W39602" s="276"/>
    </row>
    <row r="39603" spans="19:23">
      <c r="S39603" s="275"/>
      <c r="T39603" s="274"/>
      <c r="W39603" s="276"/>
    </row>
    <row r="39604" spans="19:23">
      <c r="S39604" s="275"/>
      <c r="T39604" s="274"/>
      <c r="W39604" s="276"/>
    </row>
    <row r="39605" spans="19:23">
      <c r="S39605" s="275"/>
      <c r="T39605" s="274"/>
      <c r="W39605" s="276"/>
    </row>
    <row r="39606" spans="19:23">
      <c r="S39606" s="275"/>
      <c r="T39606" s="274"/>
      <c r="W39606" s="276"/>
    </row>
    <row r="39607" spans="19:23">
      <c r="S39607" s="275"/>
      <c r="T39607" s="274"/>
      <c r="W39607" s="276"/>
    </row>
    <row r="39608" spans="19:23">
      <c r="S39608" s="275"/>
      <c r="T39608" s="274"/>
      <c r="W39608" s="276"/>
    </row>
    <row r="39609" spans="19:23">
      <c r="S39609" s="275"/>
      <c r="T39609" s="274"/>
      <c r="W39609" s="276"/>
    </row>
    <row r="39610" spans="19:23">
      <c r="S39610" s="275"/>
      <c r="T39610" s="274"/>
      <c r="W39610" s="276"/>
    </row>
    <row r="39611" spans="19:23">
      <c r="S39611" s="275"/>
      <c r="T39611" s="274"/>
      <c r="W39611" s="276"/>
    </row>
    <row r="39612" spans="19:23">
      <c r="S39612" s="275"/>
      <c r="T39612" s="274"/>
      <c r="W39612" s="276"/>
    </row>
    <row r="39613" spans="19:23">
      <c r="S39613" s="275"/>
      <c r="T39613" s="274"/>
      <c r="W39613" s="276"/>
    </row>
    <row r="39614" spans="19:23">
      <c r="S39614" s="275"/>
      <c r="T39614" s="274"/>
      <c r="W39614" s="276"/>
    </row>
    <row r="39615" spans="19:23">
      <c r="S39615" s="275"/>
      <c r="T39615" s="274"/>
      <c r="W39615" s="276"/>
    </row>
    <row r="39616" spans="19:23">
      <c r="S39616" s="275"/>
      <c r="T39616" s="274"/>
      <c r="W39616" s="276"/>
    </row>
    <row r="39617" spans="19:23">
      <c r="S39617" s="275"/>
      <c r="T39617" s="274"/>
      <c r="W39617" s="276"/>
    </row>
    <row r="39618" spans="19:23">
      <c r="S39618" s="275"/>
      <c r="T39618" s="274"/>
      <c r="W39618" s="276"/>
    </row>
    <row r="39619" spans="19:23">
      <c r="S39619" s="275"/>
      <c r="T39619" s="274"/>
      <c r="W39619" s="276"/>
    </row>
    <row r="39620" spans="19:23">
      <c r="S39620" s="275"/>
      <c r="T39620" s="274"/>
      <c r="W39620" s="276"/>
    </row>
    <row r="39621" spans="19:23">
      <c r="S39621" s="275"/>
      <c r="T39621" s="274"/>
      <c r="W39621" s="276"/>
    </row>
    <row r="39622" spans="19:23">
      <c r="S39622" s="275"/>
      <c r="T39622" s="274"/>
      <c r="W39622" s="276"/>
    </row>
    <row r="39623" spans="19:23">
      <c r="S39623" s="275"/>
      <c r="T39623" s="274"/>
      <c r="W39623" s="276"/>
    </row>
    <row r="39624" spans="19:23">
      <c r="S39624" s="275"/>
      <c r="T39624" s="274"/>
      <c r="W39624" s="276"/>
    </row>
    <row r="39625" spans="19:23">
      <c r="S39625" s="275"/>
      <c r="T39625" s="274"/>
      <c r="W39625" s="276"/>
    </row>
    <row r="39626" spans="19:23">
      <c r="S39626" s="275"/>
      <c r="T39626" s="274"/>
      <c r="W39626" s="276"/>
    </row>
    <row r="39627" spans="19:23">
      <c r="S39627" s="275"/>
      <c r="T39627" s="274"/>
      <c r="W39627" s="276"/>
    </row>
    <row r="39628" spans="19:23">
      <c r="S39628" s="275"/>
      <c r="T39628" s="274"/>
      <c r="W39628" s="276"/>
    </row>
    <row r="39629" spans="19:23">
      <c r="S39629" s="275"/>
      <c r="T39629" s="274"/>
      <c r="W39629" s="276"/>
    </row>
    <row r="39630" spans="19:23">
      <c r="S39630" s="275"/>
      <c r="T39630" s="274"/>
      <c r="W39630" s="276"/>
    </row>
    <row r="39631" spans="19:23">
      <c r="S39631" s="275"/>
      <c r="T39631" s="274"/>
      <c r="W39631" s="276"/>
    </row>
    <row r="39632" spans="19:23">
      <c r="S39632" s="275"/>
      <c r="T39632" s="274"/>
      <c r="W39632" s="276"/>
    </row>
    <row r="39633" spans="19:23">
      <c r="S39633" s="275"/>
      <c r="T39633" s="274"/>
      <c r="W39633" s="276"/>
    </row>
    <row r="39634" spans="19:23">
      <c r="S39634" s="275"/>
      <c r="T39634" s="274"/>
      <c r="W39634" s="276"/>
    </row>
    <row r="39635" spans="19:23">
      <c r="S39635" s="275"/>
      <c r="T39635" s="274"/>
      <c r="W39635" s="276"/>
    </row>
    <row r="39636" spans="19:23">
      <c r="S39636" s="275"/>
      <c r="T39636" s="274"/>
      <c r="W39636" s="276"/>
    </row>
    <row r="39637" spans="19:23">
      <c r="S39637" s="275"/>
      <c r="T39637" s="274"/>
      <c r="W39637" s="276"/>
    </row>
    <row r="39638" spans="19:23">
      <c r="S39638" s="275"/>
      <c r="T39638" s="274"/>
      <c r="W39638" s="276"/>
    </row>
    <row r="39639" spans="19:23">
      <c r="S39639" s="275"/>
      <c r="T39639" s="274"/>
      <c r="W39639" s="276"/>
    </row>
    <row r="39640" spans="19:23">
      <c r="S39640" s="275"/>
      <c r="T39640" s="274"/>
      <c r="W39640" s="276"/>
    </row>
    <row r="39641" spans="19:23">
      <c r="S39641" s="275"/>
      <c r="T39641" s="274"/>
      <c r="W39641" s="276"/>
    </row>
    <row r="39642" spans="19:23">
      <c r="S39642" s="275"/>
      <c r="T39642" s="274"/>
      <c r="W39642" s="276"/>
    </row>
    <row r="39643" spans="19:23">
      <c r="S39643" s="275"/>
      <c r="T39643" s="274"/>
      <c r="W39643" s="276"/>
    </row>
    <row r="39644" spans="19:23">
      <c r="S39644" s="275"/>
      <c r="T39644" s="274"/>
      <c r="W39644" s="276"/>
    </row>
    <row r="39645" spans="19:23">
      <c r="S39645" s="275"/>
      <c r="T39645" s="274"/>
      <c r="W39645" s="276"/>
    </row>
    <row r="39646" spans="19:23">
      <c r="S39646" s="275"/>
      <c r="T39646" s="274"/>
      <c r="W39646" s="276"/>
    </row>
    <row r="39647" spans="19:23">
      <c r="S39647" s="275"/>
      <c r="T39647" s="274"/>
      <c r="W39647" s="276"/>
    </row>
    <row r="39648" spans="19:23">
      <c r="S39648" s="275"/>
      <c r="T39648" s="274"/>
      <c r="W39648" s="276"/>
    </row>
    <row r="39649" spans="19:23">
      <c r="S39649" s="275"/>
      <c r="T39649" s="274"/>
      <c r="W39649" s="276"/>
    </row>
    <row r="39650" spans="19:23">
      <c r="S39650" s="275"/>
      <c r="T39650" s="274"/>
      <c r="W39650" s="276"/>
    </row>
    <row r="39651" spans="19:23">
      <c r="S39651" s="275"/>
      <c r="T39651" s="274"/>
      <c r="W39651" s="276"/>
    </row>
    <row r="39652" spans="19:23">
      <c r="S39652" s="275"/>
      <c r="T39652" s="274"/>
      <c r="W39652" s="276"/>
    </row>
    <row r="39653" spans="19:23">
      <c r="S39653" s="275"/>
      <c r="T39653" s="274"/>
      <c r="W39653" s="276"/>
    </row>
    <row r="39654" spans="19:23">
      <c r="S39654" s="275"/>
      <c r="T39654" s="274"/>
      <c r="W39654" s="276"/>
    </row>
    <row r="39655" spans="19:23">
      <c r="S39655" s="275"/>
      <c r="T39655" s="274"/>
      <c r="W39655" s="276"/>
    </row>
    <row r="39656" spans="19:23">
      <c r="S39656" s="275"/>
      <c r="T39656" s="274"/>
      <c r="W39656" s="276"/>
    </row>
    <row r="39657" spans="19:23">
      <c r="S39657" s="275"/>
      <c r="T39657" s="274"/>
      <c r="W39657" s="276"/>
    </row>
    <row r="39658" spans="19:23">
      <c r="S39658" s="275"/>
      <c r="T39658" s="274"/>
      <c r="W39658" s="276"/>
    </row>
    <row r="39659" spans="19:23">
      <c r="S39659" s="275"/>
      <c r="T39659" s="274"/>
      <c r="W39659" s="276"/>
    </row>
    <row r="39660" spans="19:23">
      <c r="S39660" s="275"/>
      <c r="T39660" s="274"/>
      <c r="W39660" s="276"/>
    </row>
    <row r="39661" spans="19:23">
      <c r="S39661" s="275"/>
      <c r="T39661" s="274"/>
      <c r="W39661" s="276"/>
    </row>
    <row r="39662" spans="19:23">
      <c r="S39662" s="275"/>
      <c r="T39662" s="274"/>
      <c r="W39662" s="276"/>
    </row>
    <row r="39663" spans="19:23">
      <c r="S39663" s="275"/>
      <c r="T39663" s="274"/>
      <c r="W39663" s="276"/>
    </row>
    <row r="39664" spans="19:23">
      <c r="S39664" s="275"/>
      <c r="T39664" s="274"/>
      <c r="W39664" s="276"/>
    </row>
    <row r="39665" spans="19:23">
      <c r="S39665" s="275"/>
      <c r="T39665" s="274"/>
      <c r="W39665" s="276"/>
    </row>
    <row r="39666" spans="19:23">
      <c r="S39666" s="275"/>
      <c r="T39666" s="274"/>
      <c r="W39666" s="276"/>
    </row>
    <row r="39667" spans="19:23">
      <c r="S39667" s="275"/>
      <c r="T39667" s="274"/>
      <c r="W39667" s="276"/>
    </row>
    <row r="39668" spans="19:23">
      <c r="S39668" s="275"/>
      <c r="T39668" s="274"/>
      <c r="W39668" s="276"/>
    </row>
    <row r="39669" spans="19:23">
      <c r="S39669" s="275"/>
      <c r="T39669" s="274"/>
      <c r="W39669" s="276"/>
    </row>
    <row r="39670" spans="19:23">
      <c r="S39670" s="275"/>
      <c r="T39670" s="274"/>
      <c r="W39670" s="276"/>
    </row>
    <row r="39671" spans="19:23">
      <c r="S39671" s="275"/>
      <c r="T39671" s="274"/>
      <c r="W39671" s="276"/>
    </row>
    <row r="39672" spans="19:23">
      <c r="S39672" s="275"/>
      <c r="T39672" s="274"/>
      <c r="W39672" s="276"/>
    </row>
    <row r="39673" spans="19:23">
      <c r="S39673" s="275"/>
      <c r="T39673" s="274"/>
      <c r="W39673" s="276"/>
    </row>
    <row r="39674" spans="19:23">
      <c r="S39674" s="275"/>
      <c r="T39674" s="274"/>
      <c r="W39674" s="276"/>
    </row>
    <row r="39675" spans="19:23">
      <c r="S39675" s="275"/>
      <c r="T39675" s="274"/>
      <c r="W39675" s="276"/>
    </row>
    <row r="39676" spans="19:23">
      <c r="S39676" s="275"/>
      <c r="T39676" s="274"/>
      <c r="W39676" s="276"/>
    </row>
    <row r="39677" spans="19:23">
      <c r="S39677" s="275"/>
      <c r="T39677" s="274"/>
      <c r="W39677" s="276"/>
    </row>
    <row r="39678" spans="19:23">
      <c r="S39678" s="275"/>
      <c r="T39678" s="274"/>
      <c r="W39678" s="276"/>
    </row>
    <row r="39679" spans="19:23">
      <c r="S39679" s="275"/>
      <c r="T39679" s="274"/>
      <c r="W39679" s="276"/>
    </row>
    <row r="39680" spans="19:23">
      <c r="S39680" s="275"/>
      <c r="T39680" s="274"/>
      <c r="W39680" s="276"/>
    </row>
    <row r="39681" spans="19:23">
      <c r="S39681" s="275"/>
      <c r="T39681" s="274"/>
      <c r="W39681" s="276"/>
    </row>
    <row r="39682" spans="19:23">
      <c r="S39682" s="275"/>
      <c r="T39682" s="274"/>
      <c r="W39682" s="276"/>
    </row>
    <row r="39683" spans="19:23">
      <c r="S39683" s="275"/>
      <c r="T39683" s="274"/>
      <c r="W39683" s="276"/>
    </row>
    <row r="39684" spans="19:23">
      <c r="S39684" s="275"/>
      <c r="T39684" s="274"/>
      <c r="W39684" s="276"/>
    </row>
    <row r="39685" spans="19:23">
      <c r="S39685" s="275"/>
      <c r="T39685" s="274"/>
      <c r="W39685" s="276"/>
    </row>
    <row r="39686" spans="19:23">
      <c r="S39686" s="275"/>
      <c r="T39686" s="274"/>
      <c r="W39686" s="276"/>
    </row>
    <row r="39687" spans="19:23">
      <c r="S39687" s="275"/>
      <c r="T39687" s="274"/>
      <c r="W39687" s="276"/>
    </row>
    <row r="39688" spans="19:23">
      <c r="S39688" s="275"/>
      <c r="T39688" s="274"/>
      <c r="W39688" s="276"/>
    </row>
    <row r="39689" spans="19:23">
      <c r="S39689" s="275"/>
      <c r="T39689" s="274"/>
      <c r="W39689" s="276"/>
    </row>
    <row r="39690" spans="19:23">
      <c r="S39690" s="275"/>
      <c r="T39690" s="274"/>
      <c r="W39690" s="276"/>
    </row>
    <row r="39691" spans="19:23">
      <c r="S39691" s="275"/>
      <c r="T39691" s="274"/>
      <c r="W39691" s="276"/>
    </row>
    <row r="39692" spans="19:23">
      <c r="S39692" s="275"/>
      <c r="T39692" s="274"/>
      <c r="W39692" s="276"/>
    </row>
    <row r="39693" spans="19:23">
      <c r="S39693" s="275"/>
      <c r="T39693" s="274"/>
      <c r="W39693" s="276"/>
    </row>
    <row r="39694" spans="19:23">
      <c r="S39694" s="275"/>
      <c r="T39694" s="274"/>
      <c r="W39694" s="276"/>
    </row>
    <row r="39695" spans="19:23">
      <c r="S39695" s="275"/>
      <c r="T39695" s="274"/>
      <c r="W39695" s="276"/>
    </row>
    <row r="39696" spans="19:23">
      <c r="S39696" s="275"/>
      <c r="T39696" s="274"/>
      <c r="W39696" s="276"/>
    </row>
    <row r="39697" spans="19:23">
      <c r="S39697" s="275"/>
      <c r="T39697" s="274"/>
      <c r="W39697" s="276"/>
    </row>
    <row r="39698" spans="19:23">
      <c r="S39698" s="275"/>
      <c r="T39698" s="274"/>
      <c r="W39698" s="276"/>
    </row>
    <row r="39699" spans="19:23">
      <c r="S39699" s="275"/>
      <c r="T39699" s="274"/>
      <c r="W39699" s="276"/>
    </row>
    <row r="39700" spans="19:23">
      <c r="S39700" s="275"/>
      <c r="T39700" s="274"/>
      <c r="W39700" s="276"/>
    </row>
    <row r="39701" spans="19:23">
      <c r="S39701" s="275"/>
      <c r="T39701" s="274"/>
      <c r="W39701" s="276"/>
    </row>
    <row r="39702" spans="19:23">
      <c r="S39702" s="275"/>
      <c r="T39702" s="274"/>
      <c r="W39702" s="276"/>
    </row>
    <row r="39703" spans="19:23">
      <c r="S39703" s="275"/>
      <c r="T39703" s="274"/>
      <c r="W39703" s="276"/>
    </row>
    <row r="39704" spans="19:23">
      <c r="S39704" s="275"/>
      <c r="T39704" s="274"/>
      <c r="W39704" s="276"/>
    </row>
    <row r="39705" spans="19:23">
      <c r="S39705" s="275"/>
      <c r="T39705" s="274"/>
      <c r="W39705" s="276"/>
    </row>
    <row r="39706" spans="19:23">
      <c r="S39706" s="275"/>
      <c r="T39706" s="274"/>
      <c r="W39706" s="276"/>
    </row>
    <row r="39707" spans="19:23">
      <c r="S39707" s="275"/>
      <c r="T39707" s="274"/>
      <c r="W39707" s="276"/>
    </row>
    <row r="39708" spans="19:23">
      <c r="S39708" s="275"/>
      <c r="T39708" s="274"/>
      <c r="W39708" s="276"/>
    </row>
    <row r="39709" spans="19:23">
      <c r="S39709" s="275"/>
      <c r="T39709" s="274"/>
      <c r="W39709" s="276"/>
    </row>
    <row r="39710" spans="19:23">
      <c r="S39710" s="275"/>
      <c r="T39710" s="274"/>
      <c r="W39710" s="276"/>
    </row>
    <row r="39711" spans="19:23">
      <c r="S39711" s="275"/>
      <c r="T39711" s="274"/>
      <c r="W39711" s="276"/>
    </row>
    <row r="39712" spans="19:23">
      <c r="S39712" s="275"/>
      <c r="T39712" s="274"/>
      <c r="W39712" s="276"/>
    </row>
    <row r="39713" spans="19:23">
      <c r="S39713" s="275"/>
      <c r="T39713" s="274"/>
      <c r="W39713" s="276"/>
    </row>
    <row r="39714" spans="19:23">
      <c r="S39714" s="275"/>
      <c r="T39714" s="274"/>
      <c r="W39714" s="276"/>
    </row>
    <row r="39715" spans="19:23">
      <c r="S39715" s="275"/>
      <c r="T39715" s="274"/>
      <c r="W39715" s="276"/>
    </row>
    <row r="39716" spans="19:23">
      <c r="S39716" s="275"/>
      <c r="T39716" s="274"/>
      <c r="W39716" s="276"/>
    </row>
    <row r="39717" spans="19:23">
      <c r="S39717" s="275"/>
      <c r="T39717" s="274"/>
      <c r="W39717" s="276"/>
    </row>
    <row r="39718" spans="19:23">
      <c r="S39718" s="275"/>
      <c r="T39718" s="274"/>
      <c r="W39718" s="276"/>
    </row>
    <row r="39719" spans="19:23">
      <c r="S39719" s="275"/>
      <c r="T39719" s="274"/>
      <c r="W39719" s="276"/>
    </row>
    <row r="39720" spans="19:23">
      <c r="S39720" s="275"/>
      <c r="T39720" s="274"/>
      <c r="W39720" s="276"/>
    </row>
    <row r="39721" spans="19:23">
      <c r="S39721" s="275"/>
      <c r="T39721" s="274"/>
      <c r="W39721" s="276"/>
    </row>
    <row r="39722" spans="19:23">
      <c r="S39722" s="275"/>
      <c r="T39722" s="274"/>
      <c r="W39722" s="276"/>
    </row>
    <row r="39723" spans="19:23">
      <c r="S39723" s="275"/>
      <c r="T39723" s="274"/>
      <c r="W39723" s="276"/>
    </row>
    <row r="39724" spans="19:23">
      <c r="S39724" s="275"/>
      <c r="T39724" s="274"/>
      <c r="W39724" s="276"/>
    </row>
    <row r="39725" spans="19:23">
      <c r="S39725" s="275"/>
      <c r="T39725" s="274"/>
      <c r="W39725" s="276"/>
    </row>
    <row r="39726" spans="19:23">
      <c r="S39726" s="275"/>
      <c r="T39726" s="274"/>
      <c r="W39726" s="276"/>
    </row>
    <row r="39727" spans="19:23">
      <c r="S39727" s="275"/>
      <c r="T39727" s="274"/>
      <c r="W39727" s="276"/>
    </row>
    <row r="39728" spans="19:23">
      <c r="S39728" s="275"/>
      <c r="T39728" s="274"/>
      <c r="W39728" s="276"/>
    </row>
    <row r="39729" spans="19:23">
      <c r="S39729" s="275"/>
      <c r="T39729" s="274"/>
      <c r="W39729" s="276"/>
    </row>
    <row r="39730" spans="19:23">
      <c r="S39730" s="275"/>
      <c r="T39730" s="274"/>
      <c r="W39730" s="276"/>
    </row>
    <row r="39731" spans="19:23">
      <c r="S39731" s="275"/>
      <c r="T39731" s="274"/>
      <c r="W39731" s="276"/>
    </row>
    <row r="39732" spans="19:23">
      <c r="S39732" s="275"/>
      <c r="T39732" s="274"/>
      <c r="W39732" s="276"/>
    </row>
    <row r="39733" spans="19:23">
      <c r="S39733" s="275"/>
      <c r="T39733" s="274"/>
      <c r="W39733" s="276"/>
    </row>
    <row r="39734" spans="19:23">
      <c r="S39734" s="275"/>
      <c r="T39734" s="274"/>
      <c r="W39734" s="276"/>
    </row>
    <row r="39735" spans="19:23">
      <c r="S39735" s="275"/>
      <c r="T39735" s="274"/>
      <c r="W39735" s="276"/>
    </row>
    <row r="39736" spans="19:23">
      <c r="S39736" s="275"/>
      <c r="T39736" s="274"/>
      <c r="W39736" s="276"/>
    </row>
    <row r="39737" spans="19:23">
      <c r="S39737" s="275"/>
      <c r="T39737" s="274"/>
      <c r="W39737" s="276"/>
    </row>
    <row r="39738" spans="19:23">
      <c r="S39738" s="275"/>
      <c r="T39738" s="274"/>
      <c r="W39738" s="276"/>
    </row>
    <row r="39739" spans="19:23">
      <c r="S39739" s="275"/>
      <c r="T39739" s="274"/>
      <c r="W39739" s="276"/>
    </row>
    <row r="39740" spans="19:23">
      <c r="S39740" s="275"/>
      <c r="T39740" s="274"/>
      <c r="W39740" s="276"/>
    </row>
    <row r="39741" spans="19:23">
      <c r="S39741" s="275"/>
      <c r="T39741" s="274"/>
      <c r="W39741" s="276"/>
    </row>
    <row r="39742" spans="19:23">
      <c r="S39742" s="275"/>
      <c r="T39742" s="274"/>
      <c r="W39742" s="276"/>
    </row>
    <row r="39743" spans="19:23">
      <c r="S39743" s="275"/>
      <c r="T39743" s="274"/>
      <c r="W39743" s="276"/>
    </row>
    <row r="39744" spans="19:23">
      <c r="S39744" s="275"/>
      <c r="T39744" s="274"/>
      <c r="W39744" s="276"/>
    </row>
    <row r="39745" spans="19:23">
      <c r="S39745" s="275"/>
      <c r="T39745" s="274"/>
      <c r="W39745" s="276"/>
    </row>
    <row r="39746" spans="19:23">
      <c r="S39746" s="275"/>
      <c r="T39746" s="274"/>
      <c r="W39746" s="276"/>
    </row>
    <row r="39747" spans="19:23">
      <c r="S39747" s="275"/>
      <c r="T39747" s="274"/>
      <c r="W39747" s="276"/>
    </row>
    <row r="39748" spans="19:23">
      <c r="S39748" s="275"/>
      <c r="T39748" s="274"/>
      <c r="W39748" s="276"/>
    </row>
    <row r="39749" spans="19:23">
      <c r="S39749" s="275"/>
      <c r="T39749" s="274"/>
      <c r="W39749" s="276"/>
    </row>
    <row r="39750" spans="19:23">
      <c r="S39750" s="275"/>
      <c r="T39750" s="274"/>
      <c r="W39750" s="276"/>
    </row>
    <row r="39751" spans="19:23">
      <c r="S39751" s="275"/>
      <c r="T39751" s="274"/>
      <c r="W39751" s="276"/>
    </row>
    <row r="39752" spans="19:23">
      <c r="S39752" s="275"/>
      <c r="T39752" s="274"/>
      <c r="W39752" s="276"/>
    </row>
    <row r="39753" spans="19:23">
      <c r="S39753" s="275"/>
      <c r="T39753" s="274"/>
      <c r="W39753" s="276"/>
    </row>
    <row r="39754" spans="19:23">
      <c r="S39754" s="275"/>
      <c r="T39754" s="274"/>
      <c r="W39754" s="276"/>
    </row>
    <row r="39755" spans="19:23">
      <c r="S39755" s="275"/>
      <c r="T39755" s="274"/>
      <c r="W39755" s="276"/>
    </row>
    <row r="39756" spans="19:23">
      <c r="S39756" s="275"/>
      <c r="T39756" s="274"/>
      <c r="W39756" s="276"/>
    </row>
    <row r="39757" spans="19:23">
      <c r="S39757" s="275"/>
      <c r="T39757" s="274"/>
      <c r="W39757" s="276"/>
    </row>
    <row r="39758" spans="19:23">
      <c r="S39758" s="275"/>
      <c r="T39758" s="274"/>
      <c r="W39758" s="276"/>
    </row>
    <row r="39759" spans="19:23">
      <c r="S39759" s="275"/>
      <c r="T39759" s="274"/>
      <c r="W39759" s="276"/>
    </row>
    <row r="39760" spans="19:23">
      <c r="S39760" s="275"/>
      <c r="T39760" s="274"/>
      <c r="W39760" s="276"/>
    </row>
    <row r="39761" spans="19:23">
      <c r="S39761" s="275"/>
      <c r="T39761" s="274"/>
      <c r="W39761" s="276"/>
    </row>
    <row r="39762" spans="19:23">
      <c r="S39762" s="275"/>
      <c r="T39762" s="274"/>
      <c r="W39762" s="276"/>
    </row>
    <row r="39763" spans="19:23">
      <c r="S39763" s="275"/>
      <c r="T39763" s="274"/>
      <c r="W39763" s="276"/>
    </row>
    <row r="39764" spans="19:23">
      <c r="S39764" s="275"/>
      <c r="T39764" s="274"/>
      <c r="W39764" s="276"/>
    </row>
    <row r="39765" spans="19:23">
      <c r="S39765" s="275"/>
      <c r="T39765" s="274"/>
      <c r="W39765" s="276"/>
    </row>
    <row r="39766" spans="19:23">
      <c r="S39766" s="275"/>
      <c r="T39766" s="274"/>
      <c r="W39766" s="276"/>
    </row>
    <row r="39767" spans="19:23">
      <c r="S39767" s="275"/>
      <c r="T39767" s="274"/>
      <c r="W39767" s="276"/>
    </row>
    <row r="39768" spans="19:23">
      <c r="S39768" s="275"/>
      <c r="T39768" s="274"/>
      <c r="W39768" s="276"/>
    </row>
    <row r="39769" spans="19:23">
      <c r="S39769" s="275"/>
      <c r="T39769" s="274"/>
      <c r="W39769" s="276"/>
    </row>
    <row r="39770" spans="19:23">
      <c r="S39770" s="275"/>
      <c r="T39770" s="274"/>
      <c r="W39770" s="276"/>
    </row>
    <row r="39771" spans="19:23">
      <c r="S39771" s="275"/>
      <c r="T39771" s="274"/>
      <c r="W39771" s="276"/>
    </row>
    <row r="39772" spans="19:23">
      <c r="S39772" s="275"/>
      <c r="T39772" s="274"/>
      <c r="W39772" s="276"/>
    </row>
    <row r="39773" spans="19:23">
      <c r="S39773" s="275"/>
      <c r="T39773" s="274"/>
      <c r="W39773" s="276"/>
    </row>
    <row r="39774" spans="19:23">
      <c r="S39774" s="275"/>
      <c r="T39774" s="274"/>
      <c r="W39774" s="276"/>
    </row>
    <row r="39775" spans="19:23">
      <c r="S39775" s="275"/>
      <c r="T39775" s="274"/>
      <c r="W39775" s="276"/>
    </row>
    <row r="39776" spans="19:23">
      <c r="S39776" s="275"/>
      <c r="T39776" s="274"/>
      <c r="W39776" s="276"/>
    </row>
    <row r="39777" spans="19:23">
      <c r="S39777" s="275"/>
      <c r="T39777" s="274"/>
      <c r="W39777" s="276"/>
    </row>
    <row r="39778" spans="19:23">
      <c r="S39778" s="275"/>
      <c r="T39778" s="274"/>
      <c r="W39778" s="276"/>
    </row>
    <row r="39779" spans="19:23">
      <c r="S39779" s="275"/>
      <c r="T39779" s="274"/>
      <c r="W39779" s="276"/>
    </row>
    <row r="39780" spans="19:23">
      <c r="S39780" s="275"/>
      <c r="T39780" s="274"/>
      <c r="W39780" s="276"/>
    </row>
    <row r="39781" spans="19:23">
      <c r="S39781" s="275"/>
      <c r="T39781" s="274"/>
      <c r="W39781" s="276"/>
    </row>
    <row r="39782" spans="19:23">
      <c r="S39782" s="275"/>
      <c r="T39782" s="274"/>
      <c r="W39782" s="276"/>
    </row>
    <row r="39783" spans="19:23">
      <c r="S39783" s="275"/>
      <c r="T39783" s="274"/>
      <c r="W39783" s="276"/>
    </row>
    <row r="39784" spans="19:23">
      <c r="S39784" s="275"/>
      <c r="T39784" s="274"/>
      <c r="W39784" s="276"/>
    </row>
    <row r="39785" spans="19:23">
      <c r="S39785" s="275"/>
      <c r="T39785" s="274"/>
      <c r="W39785" s="276"/>
    </row>
    <row r="39786" spans="19:23">
      <c r="S39786" s="275"/>
      <c r="T39786" s="274"/>
      <c r="W39786" s="276"/>
    </row>
    <row r="39787" spans="19:23">
      <c r="S39787" s="275"/>
      <c r="T39787" s="274"/>
      <c r="W39787" s="276"/>
    </row>
    <row r="39788" spans="19:23">
      <c r="S39788" s="275"/>
      <c r="T39788" s="274"/>
      <c r="W39788" s="276"/>
    </row>
    <row r="39789" spans="19:23">
      <c r="S39789" s="275"/>
      <c r="T39789" s="274"/>
      <c r="W39789" s="276"/>
    </row>
    <row r="39790" spans="19:23">
      <c r="S39790" s="275"/>
      <c r="T39790" s="274"/>
      <c r="W39790" s="276"/>
    </row>
    <row r="39791" spans="19:23">
      <c r="S39791" s="275"/>
      <c r="T39791" s="274"/>
      <c r="W39791" s="276"/>
    </row>
    <row r="39792" spans="19:23">
      <c r="S39792" s="275"/>
      <c r="T39792" s="274"/>
      <c r="W39792" s="276"/>
    </row>
    <row r="39793" spans="19:23">
      <c r="S39793" s="275"/>
      <c r="T39793" s="274"/>
      <c r="W39793" s="276"/>
    </row>
    <row r="39794" spans="19:23">
      <c r="S39794" s="275"/>
      <c r="T39794" s="274"/>
      <c r="W39794" s="276"/>
    </row>
    <row r="39795" spans="19:23">
      <c r="S39795" s="275"/>
      <c r="T39795" s="274"/>
      <c r="W39795" s="276"/>
    </row>
    <row r="39796" spans="19:23">
      <c r="S39796" s="275"/>
      <c r="T39796" s="274"/>
      <c r="W39796" s="276"/>
    </row>
    <row r="39797" spans="19:23">
      <c r="S39797" s="275"/>
      <c r="T39797" s="274"/>
      <c r="W39797" s="276"/>
    </row>
    <row r="39798" spans="19:23">
      <c r="S39798" s="275"/>
      <c r="T39798" s="274"/>
      <c r="W39798" s="276"/>
    </row>
    <row r="39799" spans="19:23">
      <c r="S39799" s="275"/>
      <c r="T39799" s="274"/>
      <c r="W39799" s="276"/>
    </row>
    <row r="39800" spans="19:23">
      <c r="S39800" s="275"/>
      <c r="T39800" s="274"/>
      <c r="W39800" s="276"/>
    </row>
    <row r="39801" spans="19:23">
      <c r="S39801" s="275"/>
      <c r="T39801" s="274"/>
      <c r="W39801" s="276"/>
    </row>
    <row r="39802" spans="19:23">
      <c r="S39802" s="275"/>
      <c r="T39802" s="274"/>
      <c r="W39802" s="276"/>
    </row>
    <row r="39803" spans="19:23">
      <c r="S39803" s="275"/>
      <c r="T39803" s="274"/>
      <c r="W39803" s="276"/>
    </row>
    <row r="39804" spans="19:23">
      <c r="S39804" s="275"/>
      <c r="T39804" s="274"/>
      <c r="W39804" s="276"/>
    </row>
    <row r="39805" spans="19:23">
      <c r="S39805" s="275"/>
      <c r="T39805" s="274"/>
      <c r="W39805" s="276"/>
    </row>
    <row r="39806" spans="19:23">
      <c r="S39806" s="275"/>
      <c r="T39806" s="274"/>
      <c r="W39806" s="276"/>
    </row>
    <row r="39807" spans="19:23">
      <c r="S39807" s="275"/>
      <c r="T39807" s="274"/>
      <c r="W39807" s="276"/>
    </row>
    <row r="39808" spans="19:23">
      <c r="S39808" s="275"/>
      <c r="T39808" s="274"/>
      <c r="W39808" s="276"/>
    </row>
    <row r="39809" spans="19:23">
      <c r="S39809" s="275"/>
      <c r="T39809" s="274"/>
      <c r="W39809" s="276"/>
    </row>
    <row r="39810" spans="19:23">
      <c r="S39810" s="275"/>
      <c r="T39810" s="274"/>
      <c r="W39810" s="276"/>
    </row>
    <row r="39811" spans="19:23">
      <c r="S39811" s="275"/>
      <c r="T39811" s="274"/>
      <c r="W39811" s="276"/>
    </row>
    <row r="39812" spans="19:23">
      <c r="S39812" s="275"/>
      <c r="T39812" s="274"/>
      <c r="W39812" s="276"/>
    </row>
    <row r="39813" spans="19:23">
      <c r="S39813" s="275"/>
      <c r="T39813" s="274"/>
      <c r="W39813" s="276"/>
    </row>
    <row r="39814" spans="19:23">
      <c r="S39814" s="275"/>
      <c r="T39814" s="274"/>
      <c r="W39814" s="276"/>
    </row>
    <row r="39815" spans="19:23">
      <c r="S39815" s="275"/>
      <c r="T39815" s="274"/>
      <c r="W39815" s="276"/>
    </row>
    <row r="39816" spans="19:23">
      <c r="S39816" s="275"/>
      <c r="T39816" s="274"/>
      <c r="W39816" s="276"/>
    </row>
    <row r="39817" spans="19:23">
      <c r="S39817" s="275"/>
      <c r="T39817" s="274"/>
      <c r="W39817" s="276"/>
    </row>
    <row r="39818" spans="19:23">
      <c r="S39818" s="275"/>
      <c r="T39818" s="274"/>
      <c r="W39818" s="276"/>
    </row>
    <row r="39819" spans="19:23">
      <c r="S39819" s="275"/>
      <c r="T39819" s="274"/>
      <c r="W39819" s="276"/>
    </row>
    <row r="39820" spans="19:23">
      <c r="S39820" s="275"/>
      <c r="T39820" s="274"/>
      <c r="W39820" s="276"/>
    </row>
    <row r="39821" spans="19:23">
      <c r="S39821" s="275"/>
      <c r="T39821" s="274"/>
      <c r="W39821" s="276"/>
    </row>
    <row r="39822" spans="19:23">
      <c r="S39822" s="275"/>
      <c r="T39822" s="274"/>
      <c r="W39822" s="276"/>
    </row>
    <row r="39823" spans="19:23">
      <c r="S39823" s="275"/>
      <c r="T39823" s="274"/>
      <c r="W39823" s="276"/>
    </row>
    <row r="39824" spans="19:23">
      <c r="S39824" s="275"/>
      <c r="T39824" s="274"/>
      <c r="W39824" s="276"/>
    </row>
    <row r="39825" spans="19:23">
      <c r="S39825" s="275"/>
      <c r="T39825" s="274"/>
      <c r="W39825" s="276"/>
    </row>
    <row r="39826" spans="19:23">
      <c r="S39826" s="275"/>
      <c r="T39826" s="274"/>
      <c r="W39826" s="276"/>
    </row>
    <row r="39827" spans="19:23">
      <c r="S39827" s="275"/>
      <c r="T39827" s="274"/>
      <c r="W39827" s="276"/>
    </row>
    <row r="39828" spans="19:23">
      <c r="S39828" s="275"/>
      <c r="T39828" s="274"/>
      <c r="W39828" s="276"/>
    </row>
    <row r="39829" spans="19:23">
      <c r="S39829" s="275"/>
      <c r="T39829" s="274"/>
      <c r="W39829" s="276"/>
    </row>
    <row r="39830" spans="19:23">
      <c r="S39830" s="275"/>
      <c r="T39830" s="274"/>
      <c r="W39830" s="276"/>
    </row>
    <row r="39831" spans="19:23">
      <c r="S39831" s="275"/>
      <c r="T39831" s="274"/>
      <c r="W39831" s="276"/>
    </row>
    <row r="39832" spans="19:23">
      <c r="S39832" s="275"/>
      <c r="T39832" s="274"/>
      <c r="W39832" s="276"/>
    </row>
    <row r="39833" spans="19:23">
      <c r="S39833" s="275"/>
      <c r="T39833" s="274"/>
      <c r="W39833" s="276"/>
    </row>
    <row r="39834" spans="19:23">
      <c r="S39834" s="275"/>
      <c r="T39834" s="274"/>
      <c r="W39834" s="276"/>
    </row>
    <row r="39835" spans="19:23">
      <c r="S39835" s="275"/>
      <c r="T39835" s="274"/>
      <c r="W39835" s="276"/>
    </row>
    <row r="39836" spans="19:23">
      <c r="S39836" s="275"/>
      <c r="T39836" s="274"/>
      <c r="W39836" s="276"/>
    </row>
    <row r="39837" spans="19:23">
      <c r="S39837" s="275"/>
      <c r="T39837" s="274"/>
      <c r="W39837" s="276"/>
    </row>
    <row r="39838" spans="19:23">
      <c r="S39838" s="275"/>
      <c r="T39838" s="274"/>
      <c r="W39838" s="276"/>
    </row>
    <row r="39839" spans="19:23">
      <c r="S39839" s="275"/>
      <c r="T39839" s="274"/>
      <c r="W39839" s="276"/>
    </row>
    <row r="39840" spans="19:23">
      <c r="S39840" s="275"/>
      <c r="T39840" s="274"/>
      <c r="W39840" s="276"/>
    </row>
    <row r="39841" spans="19:23">
      <c r="S39841" s="275"/>
      <c r="T39841" s="274"/>
      <c r="W39841" s="276"/>
    </row>
    <row r="39842" spans="19:23">
      <c r="S39842" s="275"/>
      <c r="T39842" s="274"/>
      <c r="W39842" s="276"/>
    </row>
    <row r="39843" spans="19:23">
      <c r="S39843" s="275"/>
      <c r="T39843" s="274"/>
      <c r="W39843" s="276"/>
    </row>
    <row r="39844" spans="19:23">
      <c r="S39844" s="275"/>
      <c r="T39844" s="274"/>
      <c r="W39844" s="276"/>
    </row>
    <row r="39845" spans="19:23">
      <c r="S39845" s="275"/>
      <c r="T39845" s="274"/>
      <c r="W39845" s="276"/>
    </row>
    <row r="39846" spans="19:23">
      <c r="S39846" s="275"/>
      <c r="T39846" s="274"/>
      <c r="W39846" s="276"/>
    </row>
    <row r="39847" spans="19:23">
      <c r="S39847" s="275"/>
      <c r="T39847" s="274"/>
      <c r="W39847" s="276"/>
    </row>
    <row r="39848" spans="19:23">
      <c r="S39848" s="275"/>
      <c r="T39848" s="274"/>
      <c r="W39848" s="276"/>
    </row>
    <row r="39849" spans="19:23">
      <c r="S39849" s="275"/>
      <c r="T39849" s="274"/>
      <c r="W39849" s="276"/>
    </row>
    <row r="39850" spans="19:23">
      <c r="S39850" s="275"/>
      <c r="T39850" s="274"/>
      <c r="W39850" s="276"/>
    </row>
    <row r="39851" spans="19:23">
      <c r="S39851" s="275"/>
      <c r="T39851" s="274"/>
      <c r="W39851" s="276"/>
    </row>
    <row r="39852" spans="19:23">
      <c r="S39852" s="275"/>
      <c r="T39852" s="274"/>
      <c r="W39852" s="276"/>
    </row>
    <row r="39853" spans="19:23">
      <c r="S39853" s="275"/>
      <c r="T39853" s="274"/>
      <c r="W39853" s="276"/>
    </row>
    <row r="39854" spans="19:23">
      <c r="S39854" s="275"/>
      <c r="T39854" s="274"/>
      <c r="W39854" s="276"/>
    </row>
    <row r="39855" spans="19:23">
      <c r="S39855" s="275"/>
      <c r="T39855" s="274"/>
      <c r="W39855" s="276"/>
    </row>
    <row r="39856" spans="19:23">
      <c r="S39856" s="275"/>
      <c r="T39856" s="274"/>
      <c r="W39856" s="276"/>
    </row>
    <row r="39857" spans="19:23">
      <c r="S39857" s="275"/>
      <c r="T39857" s="274"/>
      <c r="W39857" s="276"/>
    </row>
    <row r="39858" spans="19:23">
      <c r="S39858" s="275"/>
      <c r="T39858" s="274"/>
      <c r="W39858" s="276"/>
    </row>
    <row r="39859" spans="19:23">
      <c r="S39859" s="275"/>
      <c r="T39859" s="274"/>
      <c r="W39859" s="276"/>
    </row>
    <row r="39860" spans="19:23">
      <c r="S39860" s="275"/>
      <c r="T39860" s="274"/>
      <c r="W39860" s="276"/>
    </row>
    <row r="39861" spans="19:23">
      <c r="S39861" s="275"/>
      <c r="T39861" s="274"/>
      <c r="W39861" s="276"/>
    </row>
    <row r="39862" spans="19:23">
      <c r="S39862" s="275"/>
      <c r="T39862" s="274"/>
      <c r="W39862" s="276"/>
    </row>
    <row r="39863" spans="19:23">
      <c r="S39863" s="275"/>
      <c r="T39863" s="274"/>
      <c r="W39863" s="276"/>
    </row>
    <row r="39864" spans="19:23">
      <c r="S39864" s="275"/>
      <c r="T39864" s="274"/>
      <c r="W39864" s="276"/>
    </row>
    <row r="39865" spans="19:23">
      <c r="S39865" s="275"/>
      <c r="T39865" s="274"/>
      <c r="W39865" s="276"/>
    </row>
    <row r="39866" spans="19:23">
      <c r="S39866" s="275"/>
      <c r="T39866" s="274"/>
      <c r="W39866" s="276"/>
    </row>
    <row r="39867" spans="19:23">
      <c r="S39867" s="275"/>
      <c r="T39867" s="274"/>
      <c r="W39867" s="276"/>
    </row>
    <row r="39868" spans="19:23">
      <c r="S39868" s="275"/>
      <c r="T39868" s="274"/>
      <c r="W39868" s="276"/>
    </row>
    <row r="39869" spans="19:23">
      <c r="S39869" s="275"/>
      <c r="T39869" s="274"/>
      <c r="W39869" s="276"/>
    </row>
    <row r="39870" spans="19:23">
      <c r="S39870" s="275"/>
      <c r="T39870" s="274"/>
      <c r="W39870" s="276"/>
    </row>
    <row r="39871" spans="19:23">
      <c r="S39871" s="275"/>
      <c r="T39871" s="274"/>
      <c r="W39871" s="276"/>
    </row>
    <row r="39872" spans="19:23">
      <c r="S39872" s="275"/>
      <c r="T39872" s="274"/>
      <c r="W39872" s="276"/>
    </row>
    <row r="39873" spans="19:23">
      <c r="S39873" s="275"/>
      <c r="T39873" s="274"/>
      <c r="W39873" s="276"/>
    </row>
    <row r="39874" spans="19:23">
      <c r="S39874" s="275"/>
      <c r="T39874" s="274"/>
      <c r="W39874" s="276"/>
    </row>
    <row r="39875" spans="19:23">
      <c r="S39875" s="275"/>
      <c r="T39875" s="274"/>
      <c r="W39875" s="276"/>
    </row>
    <row r="39876" spans="19:23">
      <c r="S39876" s="275"/>
      <c r="T39876" s="274"/>
      <c r="W39876" s="276"/>
    </row>
    <row r="39877" spans="19:23">
      <c r="S39877" s="275"/>
      <c r="T39877" s="274"/>
      <c r="W39877" s="276"/>
    </row>
    <row r="39878" spans="19:23">
      <c r="S39878" s="275"/>
      <c r="T39878" s="274"/>
      <c r="W39878" s="276"/>
    </row>
    <row r="39879" spans="19:23">
      <c r="S39879" s="275"/>
      <c r="T39879" s="274"/>
      <c r="W39879" s="276"/>
    </row>
    <row r="39880" spans="19:23">
      <c r="S39880" s="275"/>
      <c r="T39880" s="274"/>
      <c r="W39880" s="276"/>
    </row>
    <row r="39881" spans="19:23">
      <c r="S39881" s="275"/>
      <c r="T39881" s="274"/>
      <c r="W39881" s="276"/>
    </row>
    <row r="39882" spans="19:23">
      <c r="S39882" s="275"/>
      <c r="T39882" s="274"/>
      <c r="W39882" s="276"/>
    </row>
    <row r="39883" spans="19:23">
      <c r="S39883" s="275"/>
      <c r="T39883" s="274"/>
      <c r="W39883" s="276"/>
    </row>
    <row r="39884" spans="19:23">
      <c r="S39884" s="275"/>
      <c r="T39884" s="274"/>
      <c r="W39884" s="276"/>
    </row>
    <row r="39885" spans="19:23">
      <c r="S39885" s="275"/>
      <c r="T39885" s="274"/>
      <c r="W39885" s="276"/>
    </row>
    <row r="39886" spans="19:23">
      <c r="S39886" s="275"/>
      <c r="T39886" s="274"/>
      <c r="W39886" s="276"/>
    </row>
    <row r="39887" spans="19:23">
      <c r="S39887" s="275"/>
      <c r="T39887" s="274"/>
      <c r="W39887" s="276"/>
    </row>
    <row r="39888" spans="19:23">
      <c r="S39888" s="275"/>
      <c r="T39888" s="274"/>
      <c r="W39888" s="276"/>
    </row>
    <row r="39889" spans="19:23">
      <c r="S39889" s="275"/>
      <c r="T39889" s="274"/>
      <c r="W39889" s="276"/>
    </row>
    <row r="39890" spans="19:23">
      <c r="S39890" s="275"/>
      <c r="T39890" s="274"/>
      <c r="W39890" s="276"/>
    </row>
    <row r="39891" spans="19:23">
      <c r="S39891" s="275"/>
      <c r="T39891" s="274"/>
      <c r="W39891" s="276"/>
    </row>
    <row r="39892" spans="19:23">
      <c r="S39892" s="275"/>
      <c r="T39892" s="274"/>
      <c r="W39892" s="276"/>
    </row>
    <row r="39893" spans="19:23">
      <c r="S39893" s="275"/>
      <c r="T39893" s="274"/>
      <c r="W39893" s="276"/>
    </row>
    <row r="39894" spans="19:23">
      <c r="S39894" s="275"/>
      <c r="T39894" s="274"/>
      <c r="W39894" s="276"/>
    </row>
    <row r="39895" spans="19:23">
      <c r="S39895" s="275"/>
      <c r="T39895" s="274"/>
      <c r="W39895" s="276"/>
    </row>
    <row r="39896" spans="19:23">
      <c r="S39896" s="275"/>
      <c r="T39896" s="274"/>
      <c r="W39896" s="276"/>
    </row>
    <row r="39897" spans="19:23">
      <c r="S39897" s="275"/>
      <c r="T39897" s="274"/>
      <c r="W39897" s="276"/>
    </row>
    <row r="39898" spans="19:23">
      <c r="S39898" s="275"/>
      <c r="T39898" s="274"/>
      <c r="W39898" s="276"/>
    </row>
    <row r="39899" spans="19:23">
      <c r="S39899" s="275"/>
      <c r="T39899" s="274"/>
      <c r="W39899" s="276"/>
    </row>
    <row r="39900" spans="19:23">
      <c r="S39900" s="275"/>
      <c r="T39900" s="274"/>
      <c r="W39900" s="276"/>
    </row>
    <row r="39901" spans="19:23">
      <c r="S39901" s="275"/>
      <c r="T39901" s="274"/>
      <c r="W39901" s="276"/>
    </row>
    <row r="39902" spans="19:23">
      <c r="S39902" s="275"/>
      <c r="T39902" s="274"/>
      <c r="W39902" s="276"/>
    </row>
    <row r="39903" spans="19:23">
      <c r="S39903" s="275"/>
      <c r="T39903" s="274"/>
      <c r="W39903" s="276"/>
    </row>
    <row r="39904" spans="19:23">
      <c r="S39904" s="275"/>
      <c r="T39904" s="274"/>
      <c r="W39904" s="276"/>
    </row>
    <row r="39905" spans="19:23">
      <c r="S39905" s="275"/>
      <c r="T39905" s="274"/>
      <c r="W39905" s="276"/>
    </row>
    <row r="39906" spans="19:23">
      <c r="S39906" s="275"/>
      <c r="T39906" s="274"/>
      <c r="W39906" s="276"/>
    </row>
    <row r="39907" spans="19:23">
      <c r="S39907" s="275"/>
      <c r="T39907" s="274"/>
      <c r="W39907" s="276"/>
    </row>
    <row r="39908" spans="19:23">
      <c r="S39908" s="275"/>
      <c r="T39908" s="274"/>
      <c r="W39908" s="276"/>
    </row>
    <row r="39909" spans="19:23">
      <c r="S39909" s="275"/>
      <c r="T39909" s="274"/>
      <c r="W39909" s="276"/>
    </row>
    <row r="39910" spans="19:23">
      <c r="S39910" s="275"/>
      <c r="T39910" s="274"/>
      <c r="W39910" s="276"/>
    </row>
    <row r="39911" spans="19:23">
      <c r="S39911" s="275"/>
      <c r="T39911" s="274"/>
      <c r="W39911" s="276"/>
    </row>
    <row r="39912" spans="19:23">
      <c r="S39912" s="275"/>
      <c r="T39912" s="274"/>
      <c r="W39912" s="276"/>
    </row>
    <row r="39913" spans="19:23">
      <c r="S39913" s="275"/>
      <c r="T39913" s="274"/>
      <c r="W39913" s="276"/>
    </row>
    <row r="39914" spans="19:23">
      <c r="S39914" s="275"/>
      <c r="T39914" s="274"/>
      <c r="W39914" s="276"/>
    </row>
    <row r="39915" spans="19:23">
      <c r="S39915" s="275"/>
      <c r="T39915" s="274"/>
      <c r="W39915" s="276"/>
    </row>
    <row r="39916" spans="19:23">
      <c r="S39916" s="275"/>
      <c r="T39916" s="274"/>
      <c r="W39916" s="276"/>
    </row>
    <row r="39917" spans="19:23">
      <c r="S39917" s="275"/>
      <c r="T39917" s="274"/>
      <c r="W39917" s="276"/>
    </row>
    <row r="39918" spans="19:23">
      <c r="S39918" s="275"/>
      <c r="T39918" s="274"/>
      <c r="W39918" s="276"/>
    </row>
    <row r="39919" spans="19:23">
      <c r="S39919" s="275"/>
      <c r="T39919" s="274"/>
      <c r="W39919" s="276"/>
    </row>
    <row r="39920" spans="19:23">
      <c r="S39920" s="275"/>
      <c r="T39920" s="274"/>
      <c r="W39920" s="276"/>
    </row>
    <row r="39921" spans="19:23">
      <c r="S39921" s="275"/>
      <c r="T39921" s="274"/>
      <c r="W39921" s="276"/>
    </row>
    <row r="39922" spans="19:23">
      <c r="S39922" s="275"/>
      <c r="T39922" s="274"/>
      <c r="W39922" s="276"/>
    </row>
    <row r="39923" spans="19:23">
      <c r="S39923" s="275"/>
      <c r="T39923" s="274"/>
      <c r="W39923" s="276"/>
    </row>
    <row r="39924" spans="19:23">
      <c r="S39924" s="275"/>
      <c r="T39924" s="274"/>
      <c r="W39924" s="276"/>
    </row>
    <row r="39925" spans="19:23">
      <c r="S39925" s="275"/>
      <c r="T39925" s="274"/>
      <c r="W39925" s="276"/>
    </row>
    <row r="39926" spans="19:23">
      <c r="S39926" s="275"/>
      <c r="T39926" s="274"/>
      <c r="W39926" s="276"/>
    </row>
    <row r="39927" spans="19:23">
      <c r="S39927" s="275"/>
      <c r="T39927" s="274"/>
      <c r="W39927" s="276"/>
    </row>
    <row r="39928" spans="19:23">
      <c r="S39928" s="275"/>
      <c r="T39928" s="274"/>
      <c r="W39928" s="276"/>
    </row>
    <row r="39929" spans="19:23">
      <c r="S39929" s="275"/>
      <c r="T39929" s="274"/>
      <c r="W39929" s="276"/>
    </row>
    <row r="39930" spans="19:23">
      <c r="S39930" s="275"/>
      <c r="T39930" s="274"/>
      <c r="W39930" s="276"/>
    </row>
    <row r="39931" spans="19:23">
      <c r="S39931" s="275"/>
      <c r="T39931" s="274"/>
      <c r="W39931" s="276"/>
    </row>
    <row r="39932" spans="19:23">
      <c r="S39932" s="275"/>
      <c r="T39932" s="274"/>
      <c r="W39932" s="276"/>
    </row>
    <row r="39933" spans="19:23">
      <c r="S39933" s="275"/>
      <c r="T39933" s="274"/>
      <c r="W39933" s="276"/>
    </row>
    <row r="39934" spans="19:23">
      <c r="S39934" s="275"/>
      <c r="T39934" s="274"/>
      <c r="W39934" s="276"/>
    </row>
    <row r="39935" spans="19:23">
      <c r="S39935" s="275"/>
      <c r="T39935" s="274"/>
      <c r="W39935" s="276"/>
    </row>
    <row r="39936" spans="19:23">
      <c r="S39936" s="275"/>
      <c r="T39936" s="274"/>
      <c r="W39936" s="276"/>
    </row>
    <row r="39937" spans="19:23">
      <c r="S39937" s="275"/>
      <c r="T39937" s="274"/>
      <c r="W39937" s="276"/>
    </row>
    <row r="39938" spans="19:23">
      <c r="S39938" s="275"/>
      <c r="T39938" s="274"/>
      <c r="W39938" s="276"/>
    </row>
    <row r="39939" spans="19:23">
      <c r="S39939" s="275"/>
      <c r="T39939" s="274"/>
      <c r="W39939" s="276"/>
    </row>
    <row r="39940" spans="19:23">
      <c r="S39940" s="275"/>
      <c r="T39940" s="274"/>
      <c r="W39940" s="276"/>
    </row>
    <row r="39941" spans="19:23">
      <c r="S39941" s="275"/>
      <c r="T39941" s="274"/>
      <c r="W39941" s="276"/>
    </row>
    <row r="39942" spans="19:23">
      <c r="S39942" s="275"/>
      <c r="T39942" s="274"/>
      <c r="W39942" s="276"/>
    </row>
    <row r="39943" spans="19:23">
      <c r="S39943" s="275"/>
      <c r="T39943" s="274"/>
      <c r="W39943" s="276"/>
    </row>
    <row r="39944" spans="19:23">
      <c r="S39944" s="275"/>
      <c r="T39944" s="274"/>
      <c r="W39944" s="276"/>
    </row>
    <row r="39945" spans="19:23">
      <c r="S39945" s="275"/>
      <c r="T39945" s="274"/>
      <c r="W39945" s="276"/>
    </row>
    <row r="39946" spans="19:23">
      <c r="S39946" s="275"/>
      <c r="T39946" s="274"/>
      <c r="W39946" s="276"/>
    </row>
    <row r="39947" spans="19:23">
      <c r="S39947" s="275"/>
      <c r="T39947" s="274"/>
      <c r="W39947" s="276"/>
    </row>
    <row r="39948" spans="19:23">
      <c r="S39948" s="275"/>
      <c r="T39948" s="274"/>
      <c r="W39948" s="276"/>
    </row>
    <row r="39949" spans="19:23">
      <c r="S39949" s="275"/>
      <c r="T39949" s="274"/>
      <c r="W39949" s="276"/>
    </row>
    <row r="39950" spans="19:23">
      <c r="S39950" s="275"/>
      <c r="T39950" s="274"/>
      <c r="W39950" s="276"/>
    </row>
    <row r="39951" spans="19:23">
      <c r="S39951" s="275"/>
      <c r="T39951" s="274"/>
      <c r="W39951" s="276"/>
    </row>
    <row r="39952" spans="19:23">
      <c r="S39952" s="275"/>
      <c r="T39952" s="274"/>
      <c r="W39952" s="276"/>
    </row>
    <row r="39953" spans="19:23">
      <c r="S39953" s="275"/>
      <c r="T39953" s="274"/>
      <c r="W39953" s="276"/>
    </row>
    <row r="39954" spans="19:23">
      <c r="S39954" s="275"/>
      <c r="T39954" s="274"/>
      <c r="W39954" s="276"/>
    </row>
    <row r="39955" spans="19:23">
      <c r="S39955" s="275"/>
      <c r="T39955" s="274"/>
      <c r="W39955" s="276"/>
    </row>
    <row r="39956" spans="19:23">
      <c r="S39956" s="275"/>
      <c r="T39956" s="274"/>
      <c r="W39956" s="276"/>
    </row>
    <row r="39957" spans="19:23">
      <c r="S39957" s="275"/>
      <c r="T39957" s="274"/>
      <c r="W39957" s="276"/>
    </row>
    <row r="39958" spans="19:23">
      <c r="S39958" s="275"/>
      <c r="T39958" s="274"/>
      <c r="W39958" s="276"/>
    </row>
    <row r="39959" spans="19:23">
      <c r="S39959" s="275"/>
      <c r="T39959" s="274"/>
      <c r="W39959" s="276"/>
    </row>
    <row r="39960" spans="19:23">
      <c r="S39960" s="275"/>
      <c r="T39960" s="274"/>
      <c r="W39960" s="276"/>
    </row>
    <row r="39961" spans="19:23">
      <c r="S39961" s="275"/>
      <c r="T39961" s="274"/>
      <c r="W39961" s="276"/>
    </row>
    <row r="39962" spans="19:23">
      <c r="S39962" s="275"/>
      <c r="T39962" s="274"/>
      <c r="W39962" s="276"/>
    </row>
    <row r="39963" spans="19:23">
      <c r="S39963" s="275"/>
      <c r="T39963" s="274"/>
      <c r="W39963" s="276"/>
    </row>
    <row r="39964" spans="19:23">
      <c r="S39964" s="275"/>
      <c r="T39964" s="274"/>
      <c r="W39964" s="276"/>
    </row>
    <row r="39965" spans="19:23">
      <c r="S39965" s="275"/>
      <c r="T39965" s="274"/>
      <c r="W39965" s="276"/>
    </row>
    <row r="39966" spans="19:23">
      <c r="S39966" s="275"/>
      <c r="T39966" s="274"/>
      <c r="W39966" s="276"/>
    </row>
    <row r="39967" spans="19:23">
      <c r="S39967" s="275"/>
      <c r="T39967" s="274"/>
      <c r="W39967" s="276"/>
    </row>
    <row r="39968" spans="19:23">
      <c r="S39968" s="275"/>
      <c r="T39968" s="274"/>
      <c r="W39968" s="276"/>
    </row>
    <row r="39969" spans="19:23">
      <c r="S39969" s="275"/>
      <c r="T39969" s="274"/>
      <c r="W39969" s="276"/>
    </row>
    <row r="39970" spans="19:23">
      <c r="S39970" s="275"/>
      <c r="T39970" s="274"/>
      <c r="W39970" s="276"/>
    </row>
    <row r="39971" spans="19:23">
      <c r="S39971" s="275"/>
      <c r="T39971" s="274"/>
      <c r="W39971" s="276"/>
    </row>
    <row r="39972" spans="19:23">
      <c r="S39972" s="275"/>
      <c r="T39972" s="274"/>
      <c r="W39972" s="276"/>
    </row>
    <row r="39973" spans="19:23">
      <c r="S39973" s="275"/>
      <c r="T39973" s="274"/>
      <c r="W39973" s="276"/>
    </row>
    <row r="39974" spans="19:23">
      <c r="S39974" s="275"/>
      <c r="T39974" s="274"/>
      <c r="W39974" s="276"/>
    </row>
    <row r="39975" spans="19:23">
      <c r="S39975" s="275"/>
      <c r="T39975" s="274"/>
      <c r="W39975" s="276"/>
    </row>
    <row r="39976" spans="19:23">
      <c r="S39976" s="275"/>
      <c r="T39976" s="274"/>
      <c r="W39976" s="276"/>
    </row>
    <row r="39977" spans="19:23">
      <c r="S39977" s="275"/>
      <c r="T39977" s="274"/>
      <c r="W39977" s="276"/>
    </row>
    <row r="39978" spans="19:23">
      <c r="S39978" s="275"/>
      <c r="T39978" s="274"/>
      <c r="W39978" s="276"/>
    </row>
    <row r="39979" spans="19:23">
      <c r="S39979" s="275"/>
      <c r="T39979" s="274"/>
      <c r="W39979" s="276"/>
    </row>
    <row r="39980" spans="19:23">
      <c r="S39980" s="275"/>
      <c r="T39980" s="274"/>
      <c r="W39980" s="276"/>
    </row>
    <row r="39981" spans="19:23">
      <c r="S39981" s="275"/>
      <c r="T39981" s="274"/>
      <c r="W39981" s="276"/>
    </row>
    <row r="39982" spans="19:23">
      <c r="S39982" s="275"/>
      <c r="T39982" s="274"/>
      <c r="W39982" s="276"/>
    </row>
    <row r="39983" spans="19:23">
      <c r="S39983" s="275"/>
      <c r="T39983" s="274"/>
      <c r="W39983" s="276"/>
    </row>
    <row r="39984" spans="19:23">
      <c r="S39984" s="275"/>
      <c r="T39984" s="274"/>
      <c r="W39984" s="276"/>
    </row>
    <row r="39985" spans="19:23">
      <c r="S39985" s="275"/>
      <c r="T39985" s="274"/>
      <c r="W39985" s="276"/>
    </row>
    <row r="39986" spans="19:23">
      <c r="S39986" s="275"/>
      <c r="T39986" s="274"/>
      <c r="W39986" s="276"/>
    </row>
    <row r="39987" spans="19:23">
      <c r="S39987" s="275"/>
      <c r="T39987" s="274"/>
      <c r="W39987" s="276"/>
    </row>
    <row r="39988" spans="19:23">
      <c r="S39988" s="275"/>
      <c r="T39988" s="274"/>
      <c r="W39988" s="276"/>
    </row>
    <row r="39989" spans="19:23">
      <c r="S39989" s="275"/>
      <c r="T39989" s="274"/>
      <c r="W39989" s="276"/>
    </row>
    <row r="39990" spans="19:23">
      <c r="S39990" s="275"/>
      <c r="T39990" s="274"/>
      <c r="W39990" s="276"/>
    </row>
    <row r="39991" spans="19:23">
      <c r="S39991" s="275"/>
      <c r="T39991" s="274"/>
      <c r="W39991" s="276"/>
    </row>
    <row r="39992" spans="19:23">
      <c r="S39992" s="275"/>
      <c r="T39992" s="274"/>
      <c r="W39992" s="276"/>
    </row>
    <row r="39993" spans="19:23">
      <c r="S39993" s="275"/>
      <c r="T39993" s="274"/>
      <c r="W39993" s="276"/>
    </row>
    <row r="39994" spans="19:23">
      <c r="S39994" s="275"/>
      <c r="T39994" s="274"/>
      <c r="W39994" s="276"/>
    </row>
    <row r="39995" spans="19:23">
      <c r="S39995" s="275"/>
      <c r="T39995" s="274"/>
      <c r="W39995" s="276"/>
    </row>
    <row r="39996" spans="19:23">
      <c r="S39996" s="275"/>
      <c r="T39996" s="274"/>
      <c r="W39996" s="276"/>
    </row>
    <row r="39997" spans="19:23">
      <c r="S39997" s="275"/>
      <c r="T39997" s="274"/>
      <c r="W39997" s="276"/>
    </row>
    <row r="39998" spans="19:23">
      <c r="S39998" s="275"/>
      <c r="T39998" s="274"/>
      <c r="W39998" s="276"/>
    </row>
    <row r="39999" spans="19:23">
      <c r="S39999" s="275"/>
      <c r="T39999" s="274"/>
      <c r="W39999" s="276"/>
    </row>
    <row r="40000" spans="19:23">
      <c r="S40000" s="275"/>
      <c r="T40000" s="274"/>
      <c r="W40000" s="276"/>
    </row>
    <row r="40001" spans="19:23">
      <c r="S40001" s="275"/>
      <c r="T40001" s="274"/>
      <c r="W40001" s="276"/>
    </row>
    <row r="40002" spans="19:23">
      <c r="S40002" s="275"/>
      <c r="T40002" s="274"/>
      <c r="W40002" s="276"/>
    </row>
    <row r="40003" spans="19:23">
      <c r="S40003" s="275"/>
      <c r="T40003" s="274"/>
      <c r="W40003" s="276"/>
    </row>
    <row r="40004" spans="19:23">
      <c r="S40004" s="275"/>
      <c r="T40004" s="274"/>
      <c r="W40004" s="276"/>
    </row>
    <row r="40005" spans="19:23">
      <c r="S40005" s="275"/>
      <c r="T40005" s="274"/>
      <c r="W40005" s="276"/>
    </row>
    <row r="40006" spans="19:23">
      <c r="S40006" s="275"/>
      <c r="T40006" s="274"/>
      <c r="W40006" s="276"/>
    </row>
    <row r="40007" spans="19:23">
      <c r="S40007" s="275"/>
      <c r="T40007" s="274"/>
      <c r="W40007" s="276"/>
    </row>
    <row r="40008" spans="19:23">
      <c r="S40008" s="275"/>
      <c r="T40008" s="274"/>
      <c r="W40008" s="276"/>
    </row>
    <row r="40009" spans="19:23">
      <c r="S40009" s="275"/>
      <c r="T40009" s="274"/>
      <c r="W40009" s="276"/>
    </row>
    <row r="40010" spans="19:23">
      <c r="S40010" s="275"/>
      <c r="T40010" s="274"/>
      <c r="W40010" s="276"/>
    </row>
    <row r="40011" spans="19:23">
      <c r="S40011" s="275"/>
      <c r="T40011" s="274"/>
      <c r="W40011" s="276"/>
    </row>
    <row r="40012" spans="19:23">
      <c r="S40012" s="275"/>
      <c r="T40012" s="274"/>
      <c r="W40012" s="276"/>
    </row>
    <row r="40013" spans="19:23">
      <c r="S40013" s="275"/>
      <c r="T40013" s="274"/>
      <c r="W40013" s="276"/>
    </row>
    <row r="40014" spans="19:23">
      <c r="S40014" s="275"/>
      <c r="T40014" s="274"/>
      <c r="W40014" s="276"/>
    </row>
    <row r="40015" spans="19:23">
      <c r="S40015" s="275"/>
      <c r="T40015" s="274"/>
      <c r="W40015" s="276"/>
    </row>
    <row r="40016" spans="19:23">
      <c r="S40016" s="275"/>
      <c r="T40016" s="274"/>
      <c r="W40016" s="276"/>
    </row>
    <row r="40017" spans="19:23">
      <c r="S40017" s="275"/>
      <c r="T40017" s="274"/>
      <c r="W40017" s="276"/>
    </row>
    <row r="40018" spans="19:23">
      <c r="S40018" s="275"/>
      <c r="T40018" s="274"/>
      <c r="W40018" s="276"/>
    </row>
    <row r="40019" spans="19:23">
      <c r="S40019" s="275"/>
      <c r="T40019" s="274"/>
      <c r="W40019" s="276"/>
    </row>
    <row r="40020" spans="19:23">
      <c r="S40020" s="275"/>
      <c r="T40020" s="274"/>
      <c r="W40020" s="276"/>
    </row>
    <row r="40021" spans="19:23">
      <c r="S40021" s="275"/>
      <c r="T40021" s="274"/>
      <c r="W40021" s="276"/>
    </row>
    <row r="40022" spans="19:23">
      <c r="S40022" s="275"/>
      <c r="T40022" s="274"/>
      <c r="W40022" s="276"/>
    </row>
    <row r="40023" spans="19:23">
      <c r="S40023" s="275"/>
      <c r="T40023" s="274"/>
      <c r="W40023" s="276"/>
    </row>
    <row r="40024" spans="19:23">
      <c r="S40024" s="275"/>
      <c r="T40024" s="274"/>
      <c r="W40024" s="276"/>
    </row>
    <row r="40025" spans="19:23">
      <c r="S40025" s="275"/>
      <c r="T40025" s="274"/>
      <c r="W40025" s="276"/>
    </row>
    <row r="40026" spans="19:23">
      <c r="S40026" s="275"/>
      <c r="T40026" s="274"/>
      <c r="W40026" s="276"/>
    </row>
    <row r="40027" spans="19:23">
      <c r="S40027" s="275"/>
      <c r="T40027" s="274"/>
      <c r="W40027" s="276"/>
    </row>
    <row r="40028" spans="19:23">
      <c r="S40028" s="275"/>
      <c r="T40028" s="274"/>
      <c r="W40028" s="276"/>
    </row>
    <row r="40029" spans="19:23">
      <c r="S40029" s="275"/>
      <c r="T40029" s="274"/>
      <c r="W40029" s="276"/>
    </row>
    <row r="40030" spans="19:23">
      <c r="S40030" s="275"/>
      <c r="T40030" s="274"/>
      <c r="W40030" s="276"/>
    </row>
    <row r="40031" spans="19:23">
      <c r="S40031" s="275"/>
      <c r="T40031" s="274"/>
      <c r="W40031" s="276"/>
    </row>
    <row r="40032" spans="19:23">
      <c r="S40032" s="275"/>
      <c r="T40032" s="274"/>
      <c r="W40032" s="276"/>
    </row>
    <row r="40033" spans="19:23">
      <c r="S40033" s="275"/>
      <c r="T40033" s="274"/>
      <c r="W40033" s="276"/>
    </row>
    <row r="40034" spans="19:23">
      <c r="S40034" s="275"/>
      <c r="T40034" s="274"/>
      <c r="W40034" s="276"/>
    </row>
    <row r="40035" spans="19:23">
      <c r="S40035" s="275"/>
      <c r="T40035" s="274"/>
      <c r="W40035" s="276"/>
    </row>
    <row r="40036" spans="19:23">
      <c r="S40036" s="275"/>
      <c r="T40036" s="274"/>
      <c r="W40036" s="276"/>
    </row>
    <row r="40037" spans="19:23">
      <c r="S40037" s="275"/>
      <c r="T40037" s="274"/>
      <c r="W40037" s="276"/>
    </row>
    <row r="40038" spans="19:23">
      <c r="S40038" s="275"/>
      <c r="T40038" s="274"/>
      <c r="W40038" s="276"/>
    </row>
    <row r="40039" spans="19:23">
      <c r="S40039" s="275"/>
      <c r="T40039" s="274"/>
      <c r="W40039" s="276"/>
    </row>
    <row r="40040" spans="19:23">
      <c r="S40040" s="275"/>
      <c r="T40040" s="274"/>
      <c r="W40040" s="276"/>
    </row>
    <row r="40041" spans="19:23">
      <c r="S40041" s="275"/>
      <c r="T40041" s="274"/>
      <c r="W40041" s="276"/>
    </row>
    <row r="40042" spans="19:23">
      <c r="S40042" s="275"/>
      <c r="T40042" s="274"/>
      <c r="W40042" s="276"/>
    </row>
    <row r="40043" spans="19:23">
      <c r="S40043" s="275"/>
      <c r="T40043" s="274"/>
      <c r="W40043" s="276"/>
    </row>
    <row r="40044" spans="19:23">
      <c r="S40044" s="275"/>
      <c r="T40044" s="274"/>
      <c r="W40044" s="276"/>
    </row>
    <row r="40045" spans="19:23">
      <c r="S40045" s="275"/>
      <c r="T40045" s="274"/>
      <c r="W40045" s="276"/>
    </row>
    <row r="40046" spans="19:23">
      <c r="S40046" s="275"/>
      <c r="T40046" s="274"/>
      <c r="W40046" s="276"/>
    </row>
    <row r="40047" spans="19:23">
      <c r="S40047" s="275"/>
      <c r="T40047" s="274"/>
      <c r="W40047" s="276"/>
    </row>
    <row r="40048" spans="19:23">
      <c r="S40048" s="275"/>
      <c r="T40048" s="274"/>
      <c r="W40048" s="276"/>
    </row>
    <row r="40049" spans="19:23">
      <c r="S40049" s="275"/>
      <c r="T40049" s="274"/>
      <c r="W40049" s="276"/>
    </row>
    <row r="40050" spans="19:23">
      <c r="S40050" s="275"/>
      <c r="T40050" s="274"/>
      <c r="W40050" s="276"/>
    </row>
    <row r="40051" spans="19:23">
      <c r="S40051" s="275"/>
      <c r="T40051" s="274"/>
      <c r="W40051" s="276"/>
    </row>
    <row r="40052" spans="19:23">
      <c r="S40052" s="275"/>
      <c r="T40052" s="274"/>
      <c r="W40052" s="276"/>
    </row>
    <row r="40053" spans="19:23">
      <c r="S40053" s="275"/>
      <c r="T40053" s="274"/>
      <c r="W40053" s="276"/>
    </row>
    <row r="40054" spans="19:23">
      <c r="S40054" s="275"/>
      <c r="T40054" s="274"/>
      <c r="W40054" s="276"/>
    </row>
    <row r="40055" spans="19:23">
      <c r="S40055" s="275"/>
      <c r="T40055" s="274"/>
      <c r="W40055" s="276"/>
    </row>
    <row r="40056" spans="19:23">
      <c r="S40056" s="275"/>
      <c r="T40056" s="274"/>
      <c r="W40056" s="276"/>
    </row>
    <row r="40057" spans="19:23">
      <c r="S40057" s="275"/>
      <c r="T40057" s="274"/>
      <c r="W40057" s="276"/>
    </row>
    <row r="40058" spans="19:23">
      <c r="S40058" s="275"/>
      <c r="T40058" s="274"/>
      <c r="W40058" s="276"/>
    </row>
    <row r="40059" spans="19:23">
      <c r="S40059" s="275"/>
      <c r="T40059" s="274"/>
      <c r="W40059" s="276"/>
    </row>
    <row r="40060" spans="19:23">
      <c r="S40060" s="275"/>
      <c r="T40060" s="274"/>
      <c r="W40060" s="276"/>
    </row>
    <row r="40061" spans="19:23">
      <c r="S40061" s="275"/>
      <c r="T40061" s="274"/>
      <c r="W40061" s="276"/>
    </row>
    <row r="40062" spans="19:23">
      <c r="S40062" s="275"/>
      <c r="T40062" s="274"/>
      <c r="W40062" s="276"/>
    </row>
    <row r="40063" spans="19:23">
      <c r="S40063" s="275"/>
      <c r="T40063" s="274"/>
      <c r="W40063" s="276"/>
    </row>
    <row r="40064" spans="19:23">
      <c r="S40064" s="275"/>
      <c r="T40064" s="274"/>
      <c r="W40064" s="276"/>
    </row>
    <row r="40065" spans="19:23">
      <c r="S40065" s="275"/>
      <c r="T40065" s="274"/>
      <c r="W40065" s="276"/>
    </row>
    <row r="40066" spans="19:23">
      <c r="S40066" s="275"/>
      <c r="T40066" s="274"/>
      <c r="W40066" s="276"/>
    </row>
    <row r="40067" spans="19:23">
      <c r="S40067" s="275"/>
      <c r="T40067" s="274"/>
      <c r="W40067" s="276"/>
    </row>
    <row r="40068" spans="19:23">
      <c r="S40068" s="275"/>
      <c r="T40068" s="274"/>
      <c r="W40068" s="276"/>
    </row>
    <row r="40069" spans="19:23">
      <c r="S40069" s="275"/>
      <c r="T40069" s="274"/>
      <c r="W40069" s="276"/>
    </row>
    <row r="40070" spans="19:23">
      <c r="S40070" s="275"/>
      <c r="T40070" s="274"/>
      <c r="W40070" s="276"/>
    </row>
    <row r="40071" spans="19:23">
      <c r="S40071" s="275"/>
      <c r="T40071" s="274"/>
      <c r="W40071" s="276"/>
    </row>
    <row r="40072" spans="19:23">
      <c r="S40072" s="275"/>
      <c r="T40072" s="274"/>
      <c r="W40072" s="276"/>
    </row>
    <row r="40073" spans="19:23">
      <c r="S40073" s="275"/>
      <c r="T40073" s="274"/>
      <c r="W40073" s="276"/>
    </row>
    <row r="40074" spans="19:23">
      <c r="S40074" s="275"/>
      <c r="T40074" s="274"/>
      <c r="W40074" s="276"/>
    </row>
    <row r="40075" spans="19:23">
      <c r="S40075" s="275"/>
      <c r="T40075" s="274"/>
      <c r="W40075" s="276"/>
    </row>
    <row r="40076" spans="19:23">
      <c r="S40076" s="275"/>
      <c r="T40076" s="274"/>
      <c r="W40076" s="276"/>
    </row>
    <row r="40077" spans="19:23">
      <c r="S40077" s="275"/>
      <c r="T40077" s="274"/>
      <c r="W40077" s="276"/>
    </row>
    <row r="40078" spans="19:23">
      <c r="S40078" s="275"/>
      <c r="T40078" s="274"/>
      <c r="W40078" s="276"/>
    </row>
    <row r="40079" spans="19:23">
      <c r="S40079" s="275"/>
      <c r="T40079" s="274"/>
      <c r="W40079" s="276"/>
    </row>
    <row r="40080" spans="19:23">
      <c r="S40080" s="275"/>
      <c r="T40080" s="274"/>
      <c r="W40080" s="276"/>
    </row>
    <row r="40081" spans="19:23">
      <c r="S40081" s="275"/>
      <c r="T40081" s="274"/>
      <c r="W40081" s="276"/>
    </row>
    <row r="40082" spans="19:23">
      <c r="S40082" s="275"/>
      <c r="T40082" s="274"/>
      <c r="W40082" s="276"/>
    </row>
    <row r="40083" spans="19:23">
      <c r="S40083" s="275"/>
      <c r="T40083" s="274"/>
      <c r="W40083" s="276"/>
    </row>
    <row r="40084" spans="19:23">
      <c r="S40084" s="275"/>
      <c r="T40084" s="274"/>
      <c r="W40084" s="276"/>
    </row>
    <row r="40085" spans="19:23">
      <c r="S40085" s="275"/>
      <c r="T40085" s="274"/>
      <c r="W40085" s="276"/>
    </row>
    <row r="40086" spans="19:23">
      <c r="S40086" s="275"/>
      <c r="T40086" s="274"/>
      <c r="W40086" s="276"/>
    </row>
    <row r="40087" spans="19:23">
      <c r="S40087" s="275"/>
      <c r="T40087" s="274"/>
      <c r="W40087" s="276"/>
    </row>
    <row r="40088" spans="19:23">
      <c r="S40088" s="275"/>
      <c r="T40088" s="274"/>
      <c r="W40088" s="276"/>
    </row>
    <row r="40089" spans="19:23">
      <c r="S40089" s="275"/>
      <c r="T40089" s="274"/>
      <c r="W40089" s="276"/>
    </row>
    <row r="40090" spans="19:23">
      <c r="S40090" s="275"/>
      <c r="T40090" s="274"/>
      <c r="W40090" s="276"/>
    </row>
    <row r="40091" spans="19:23">
      <c r="S40091" s="275"/>
      <c r="T40091" s="274"/>
      <c r="W40091" s="276"/>
    </row>
    <row r="40092" spans="19:23">
      <c r="S40092" s="275"/>
      <c r="T40092" s="274"/>
      <c r="W40092" s="276"/>
    </row>
    <row r="40093" spans="19:23">
      <c r="S40093" s="275"/>
      <c r="T40093" s="274"/>
      <c r="W40093" s="276"/>
    </row>
    <row r="40094" spans="19:23">
      <c r="S40094" s="275"/>
      <c r="T40094" s="274"/>
      <c r="W40094" s="276"/>
    </row>
    <row r="40095" spans="19:23">
      <c r="S40095" s="275"/>
      <c r="T40095" s="274"/>
      <c r="W40095" s="276"/>
    </row>
    <row r="40096" spans="19:23">
      <c r="S40096" s="275"/>
      <c r="T40096" s="274"/>
      <c r="W40096" s="276"/>
    </row>
    <row r="40097" spans="19:23">
      <c r="S40097" s="275"/>
      <c r="T40097" s="274"/>
      <c r="W40097" s="276"/>
    </row>
    <row r="40098" spans="19:23">
      <c r="S40098" s="275"/>
      <c r="T40098" s="274"/>
      <c r="W40098" s="276"/>
    </row>
    <row r="40099" spans="19:23">
      <c r="S40099" s="275"/>
      <c r="T40099" s="274"/>
      <c r="W40099" s="276"/>
    </row>
    <row r="40100" spans="19:23">
      <c r="S40100" s="275"/>
      <c r="T40100" s="274"/>
      <c r="W40100" s="276"/>
    </row>
    <row r="40101" spans="19:23">
      <c r="S40101" s="275"/>
      <c r="T40101" s="274"/>
      <c r="W40101" s="276"/>
    </row>
    <row r="40102" spans="19:23">
      <c r="S40102" s="275"/>
      <c r="T40102" s="274"/>
      <c r="W40102" s="276"/>
    </row>
    <row r="40103" spans="19:23">
      <c r="S40103" s="275"/>
      <c r="T40103" s="274"/>
      <c r="W40103" s="276"/>
    </row>
    <row r="40104" spans="19:23">
      <c r="S40104" s="275"/>
      <c r="T40104" s="274"/>
      <c r="W40104" s="276"/>
    </row>
    <row r="40105" spans="19:23">
      <c r="S40105" s="275"/>
      <c r="T40105" s="274"/>
      <c r="W40105" s="276"/>
    </row>
    <row r="40106" spans="19:23">
      <c r="S40106" s="275"/>
      <c r="T40106" s="274"/>
      <c r="W40106" s="276"/>
    </row>
    <row r="40107" spans="19:23">
      <c r="S40107" s="275"/>
      <c r="T40107" s="274"/>
      <c r="W40107" s="276"/>
    </row>
    <row r="40108" spans="19:23">
      <c r="S40108" s="275"/>
      <c r="T40108" s="274"/>
      <c r="W40108" s="276"/>
    </row>
    <row r="40109" spans="19:23">
      <c r="S40109" s="275"/>
      <c r="T40109" s="274"/>
      <c r="W40109" s="276"/>
    </row>
    <row r="40110" spans="19:23">
      <c r="S40110" s="275"/>
      <c r="T40110" s="274"/>
      <c r="W40110" s="276"/>
    </row>
    <row r="40111" spans="19:23">
      <c r="S40111" s="275"/>
      <c r="T40111" s="274"/>
      <c r="W40111" s="276"/>
    </row>
    <row r="40112" spans="19:23">
      <c r="S40112" s="275"/>
      <c r="T40112" s="274"/>
      <c r="W40112" s="276"/>
    </row>
    <row r="40113" spans="19:23">
      <c r="S40113" s="275"/>
      <c r="T40113" s="274"/>
      <c r="W40113" s="276"/>
    </row>
    <row r="40114" spans="19:23">
      <c r="S40114" s="275"/>
      <c r="T40114" s="274"/>
      <c r="W40114" s="276"/>
    </row>
    <row r="40115" spans="19:23">
      <c r="S40115" s="275"/>
      <c r="T40115" s="274"/>
      <c r="W40115" s="276"/>
    </row>
    <row r="40116" spans="19:23">
      <c r="S40116" s="275"/>
      <c r="T40116" s="274"/>
      <c r="W40116" s="276"/>
    </row>
    <row r="40117" spans="19:23">
      <c r="S40117" s="275"/>
      <c r="T40117" s="274"/>
      <c r="W40117" s="276"/>
    </row>
    <row r="40118" spans="19:23">
      <c r="S40118" s="275"/>
      <c r="T40118" s="274"/>
      <c r="W40118" s="276"/>
    </row>
    <row r="40119" spans="19:23">
      <c r="S40119" s="275"/>
      <c r="T40119" s="274"/>
      <c r="W40119" s="276"/>
    </row>
    <row r="40120" spans="19:23">
      <c r="S40120" s="275"/>
      <c r="T40120" s="274"/>
      <c r="W40120" s="276"/>
    </row>
    <row r="40121" spans="19:23">
      <c r="S40121" s="275"/>
      <c r="T40121" s="274"/>
      <c r="W40121" s="276"/>
    </row>
    <row r="40122" spans="19:23">
      <c r="S40122" s="275"/>
      <c r="T40122" s="274"/>
      <c r="W40122" s="276"/>
    </row>
    <row r="40123" spans="19:23">
      <c r="S40123" s="275"/>
      <c r="T40123" s="274"/>
      <c r="W40123" s="276"/>
    </row>
    <row r="40124" spans="19:23">
      <c r="S40124" s="275"/>
      <c r="T40124" s="274"/>
      <c r="W40124" s="276"/>
    </row>
    <row r="40125" spans="19:23">
      <c r="S40125" s="275"/>
      <c r="T40125" s="274"/>
      <c r="W40125" s="276"/>
    </row>
    <row r="40126" spans="19:23">
      <c r="S40126" s="275"/>
      <c r="T40126" s="274"/>
      <c r="W40126" s="276"/>
    </row>
    <row r="40127" spans="19:23">
      <c r="S40127" s="275"/>
      <c r="T40127" s="274"/>
      <c r="W40127" s="276"/>
    </row>
    <row r="40128" spans="19:23">
      <c r="S40128" s="275"/>
      <c r="T40128" s="274"/>
      <c r="W40128" s="276"/>
    </row>
    <row r="40129" spans="19:23">
      <c r="S40129" s="275"/>
      <c r="T40129" s="274"/>
      <c r="W40129" s="276"/>
    </row>
    <row r="40130" spans="19:23">
      <c r="S40130" s="275"/>
      <c r="T40130" s="274"/>
      <c r="W40130" s="276"/>
    </row>
    <row r="40131" spans="19:23">
      <c r="S40131" s="275"/>
      <c r="T40131" s="274"/>
      <c r="W40131" s="276"/>
    </row>
    <row r="40132" spans="19:23">
      <c r="S40132" s="275"/>
      <c r="T40132" s="274"/>
      <c r="W40132" s="276"/>
    </row>
    <row r="40133" spans="19:23">
      <c r="S40133" s="275"/>
      <c r="T40133" s="274"/>
      <c r="W40133" s="276"/>
    </row>
    <row r="40134" spans="19:23">
      <c r="S40134" s="275"/>
      <c r="T40134" s="274"/>
      <c r="W40134" s="276"/>
    </row>
    <row r="40135" spans="19:23">
      <c r="S40135" s="275"/>
      <c r="T40135" s="274"/>
      <c r="W40135" s="276"/>
    </row>
    <row r="40136" spans="19:23">
      <c r="S40136" s="275"/>
      <c r="T40136" s="274"/>
      <c r="W40136" s="276"/>
    </row>
    <row r="40137" spans="19:23">
      <c r="S40137" s="275"/>
      <c r="T40137" s="274"/>
      <c r="W40137" s="276"/>
    </row>
    <row r="40138" spans="19:23">
      <c r="S40138" s="275"/>
      <c r="T40138" s="274"/>
      <c r="W40138" s="276"/>
    </row>
    <row r="40139" spans="19:23">
      <c r="S40139" s="275"/>
      <c r="T40139" s="274"/>
      <c r="W40139" s="276"/>
    </row>
    <row r="40140" spans="19:23">
      <c r="S40140" s="275"/>
      <c r="T40140" s="274"/>
      <c r="W40140" s="276"/>
    </row>
    <row r="40141" spans="19:23">
      <c r="S40141" s="275"/>
      <c r="T40141" s="274"/>
      <c r="W40141" s="276"/>
    </row>
    <row r="40142" spans="19:23">
      <c r="S40142" s="275"/>
      <c r="T40142" s="274"/>
      <c r="W40142" s="276"/>
    </row>
    <row r="40143" spans="19:23">
      <c r="S40143" s="275"/>
      <c r="T40143" s="274"/>
      <c r="W40143" s="276"/>
    </row>
    <row r="40144" spans="19:23">
      <c r="S40144" s="275"/>
      <c r="T40144" s="274"/>
      <c r="W40144" s="276"/>
    </row>
    <row r="40145" spans="19:23">
      <c r="S40145" s="275"/>
      <c r="T40145" s="274"/>
      <c r="W40145" s="276"/>
    </row>
    <row r="40146" spans="19:23">
      <c r="S40146" s="275"/>
      <c r="T40146" s="274"/>
      <c r="W40146" s="276"/>
    </row>
    <row r="40147" spans="19:23">
      <c r="S40147" s="275"/>
      <c r="T40147" s="274"/>
      <c r="W40147" s="276"/>
    </row>
    <row r="40148" spans="19:23">
      <c r="S40148" s="275"/>
      <c r="T40148" s="274"/>
      <c r="W40148" s="276"/>
    </row>
    <row r="40149" spans="19:23">
      <c r="S40149" s="275"/>
      <c r="T40149" s="274"/>
      <c r="W40149" s="276"/>
    </row>
    <row r="40150" spans="19:23">
      <c r="S40150" s="275"/>
      <c r="T40150" s="274"/>
      <c r="W40150" s="276"/>
    </row>
    <row r="40151" spans="19:23">
      <c r="S40151" s="275"/>
      <c r="T40151" s="274"/>
      <c r="W40151" s="276"/>
    </row>
    <row r="40152" spans="19:23">
      <c r="S40152" s="275"/>
      <c r="T40152" s="274"/>
      <c r="W40152" s="276"/>
    </row>
    <row r="40153" spans="19:23">
      <c r="S40153" s="275"/>
      <c r="T40153" s="274"/>
      <c r="W40153" s="276"/>
    </row>
    <row r="40154" spans="19:23">
      <c r="S40154" s="275"/>
      <c r="T40154" s="274"/>
      <c r="W40154" s="276"/>
    </row>
    <row r="40155" spans="19:23">
      <c r="S40155" s="275"/>
      <c r="T40155" s="274"/>
      <c r="W40155" s="276"/>
    </row>
    <row r="40156" spans="19:23">
      <c r="S40156" s="275"/>
      <c r="T40156" s="274"/>
      <c r="W40156" s="276"/>
    </row>
    <row r="40157" spans="19:23">
      <c r="S40157" s="275"/>
      <c r="T40157" s="274"/>
      <c r="W40157" s="276"/>
    </row>
    <row r="40158" spans="19:23">
      <c r="S40158" s="275"/>
      <c r="T40158" s="274"/>
      <c r="W40158" s="276"/>
    </row>
    <row r="40159" spans="19:23">
      <c r="S40159" s="275"/>
      <c r="T40159" s="274"/>
      <c r="W40159" s="276"/>
    </row>
    <row r="40160" spans="19:23">
      <c r="S40160" s="275"/>
      <c r="T40160" s="274"/>
      <c r="W40160" s="276"/>
    </row>
    <row r="40161" spans="19:23">
      <c r="S40161" s="275"/>
      <c r="T40161" s="274"/>
      <c r="W40161" s="276"/>
    </row>
    <row r="40162" spans="19:23">
      <c r="S40162" s="275"/>
      <c r="T40162" s="274"/>
      <c r="W40162" s="276"/>
    </row>
    <row r="40163" spans="19:23">
      <c r="S40163" s="275"/>
      <c r="T40163" s="274"/>
      <c r="W40163" s="276"/>
    </row>
    <row r="40164" spans="19:23">
      <c r="S40164" s="275"/>
      <c r="T40164" s="274"/>
      <c r="W40164" s="276"/>
    </row>
    <row r="40165" spans="19:23">
      <c r="S40165" s="275"/>
      <c r="T40165" s="274"/>
      <c r="W40165" s="276"/>
    </row>
    <row r="40166" spans="19:23">
      <c r="S40166" s="275"/>
      <c r="T40166" s="274"/>
      <c r="W40166" s="276"/>
    </row>
    <row r="40167" spans="19:23">
      <c r="S40167" s="275"/>
      <c r="T40167" s="274"/>
      <c r="W40167" s="276"/>
    </row>
    <row r="40168" spans="19:23">
      <c r="S40168" s="275"/>
      <c r="T40168" s="274"/>
      <c r="W40168" s="276"/>
    </row>
    <row r="40169" spans="19:23">
      <c r="S40169" s="275"/>
      <c r="T40169" s="274"/>
      <c r="W40169" s="276"/>
    </row>
    <row r="40170" spans="19:23">
      <c r="S40170" s="275"/>
      <c r="T40170" s="274"/>
      <c r="W40170" s="276"/>
    </row>
    <row r="40171" spans="19:23">
      <c r="S40171" s="275"/>
      <c r="T40171" s="274"/>
      <c r="W40171" s="276"/>
    </row>
    <row r="40172" spans="19:23">
      <c r="S40172" s="275"/>
      <c r="T40172" s="274"/>
      <c r="W40172" s="276"/>
    </row>
    <row r="40173" spans="19:23">
      <c r="S40173" s="275"/>
      <c r="T40173" s="274"/>
      <c r="W40173" s="276"/>
    </row>
    <row r="40174" spans="19:23">
      <c r="S40174" s="275"/>
      <c r="T40174" s="274"/>
      <c r="W40174" s="276"/>
    </row>
    <row r="40175" spans="19:23">
      <c r="S40175" s="275"/>
      <c r="T40175" s="274"/>
      <c r="W40175" s="276"/>
    </row>
    <row r="40176" spans="19:23">
      <c r="S40176" s="275"/>
      <c r="T40176" s="274"/>
      <c r="W40176" s="276"/>
    </row>
    <row r="40177" spans="19:23">
      <c r="S40177" s="275"/>
      <c r="T40177" s="274"/>
      <c r="W40177" s="276"/>
    </row>
    <row r="40178" spans="19:23">
      <c r="S40178" s="275"/>
      <c r="T40178" s="274"/>
      <c r="W40178" s="276"/>
    </row>
    <row r="40179" spans="19:23">
      <c r="S40179" s="275"/>
      <c r="T40179" s="274"/>
      <c r="W40179" s="276"/>
    </row>
    <row r="40180" spans="19:23">
      <c r="S40180" s="275"/>
      <c r="T40180" s="274"/>
      <c r="W40180" s="276"/>
    </row>
    <row r="40181" spans="19:23">
      <c r="S40181" s="275"/>
      <c r="T40181" s="274"/>
      <c r="W40181" s="276"/>
    </row>
    <row r="40182" spans="19:23">
      <c r="S40182" s="275"/>
      <c r="T40182" s="274"/>
      <c r="W40182" s="276"/>
    </row>
    <row r="40183" spans="19:23">
      <c r="S40183" s="275"/>
      <c r="T40183" s="274"/>
      <c r="W40183" s="276"/>
    </row>
    <row r="40184" spans="19:23">
      <c r="S40184" s="275"/>
      <c r="T40184" s="274"/>
      <c r="W40184" s="276"/>
    </row>
    <row r="40185" spans="19:23">
      <c r="S40185" s="275"/>
      <c r="T40185" s="274"/>
      <c r="W40185" s="276"/>
    </row>
    <row r="40186" spans="19:23">
      <c r="S40186" s="275"/>
      <c r="T40186" s="274"/>
      <c r="W40186" s="276"/>
    </row>
    <row r="40187" spans="19:23">
      <c r="S40187" s="275"/>
      <c r="T40187" s="274"/>
      <c r="W40187" s="276"/>
    </row>
    <row r="40188" spans="19:23">
      <c r="S40188" s="275"/>
      <c r="T40188" s="274"/>
      <c r="W40188" s="276"/>
    </row>
    <row r="40189" spans="19:23">
      <c r="S40189" s="275"/>
      <c r="T40189" s="274"/>
      <c r="W40189" s="276"/>
    </row>
    <row r="40190" spans="19:23">
      <c r="S40190" s="275"/>
      <c r="T40190" s="274"/>
      <c r="W40190" s="276"/>
    </row>
    <row r="40191" spans="19:23">
      <c r="S40191" s="275"/>
      <c r="T40191" s="274"/>
      <c r="W40191" s="276"/>
    </row>
    <row r="40192" spans="19:23">
      <c r="S40192" s="275"/>
      <c r="T40192" s="274"/>
      <c r="W40192" s="276"/>
    </row>
    <row r="40193" spans="19:23">
      <c r="S40193" s="275"/>
      <c r="T40193" s="274"/>
      <c r="W40193" s="276"/>
    </row>
    <row r="40194" spans="19:23">
      <c r="S40194" s="275"/>
      <c r="T40194" s="274"/>
      <c r="W40194" s="276"/>
    </row>
    <row r="40195" spans="19:23">
      <c r="S40195" s="275"/>
      <c r="T40195" s="274"/>
      <c r="W40195" s="276"/>
    </row>
    <row r="40196" spans="19:23">
      <c r="S40196" s="275"/>
      <c r="T40196" s="274"/>
      <c r="W40196" s="276"/>
    </row>
    <row r="40197" spans="19:23">
      <c r="S40197" s="275"/>
      <c r="T40197" s="274"/>
      <c r="W40197" s="276"/>
    </row>
    <row r="40198" spans="19:23">
      <c r="S40198" s="275"/>
      <c r="T40198" s="274"/>
      <c r="W40198" s="276"/>
    </row>
    <row r="40199" spans="19:23">
      <c r="S40199" s="275"/>
      <c r="T40199" s="274"/>
      <c r="W40199" s="276"/>
    </row>
    <row r="40200" spans="19:23">
      <c r="S40200" s="275"/>
      <c r="T40200" s="274"/>
      <c r="W40200" s="276"/>
    </row>
    <row r="40201" spans="19:23">
      <c r="S40201" s="275"/>
      <c r="T40201" s="274"/>
      <c r="W40201" s="276"/>
    </row>
    <row r="40202" spans="19:23">
      <c r="S40202" s="275"/>
      <c r="T40202" s="274"/>
      <c r="W40202" s="276"/>
    </row>
    <row r="40203" spans="19:23">
      <c r="S40203" s="275"/>
      <c r="T40203" s="274"/>
      <c r="W40203" s="276"/>
    </row>
    <row r="40204" spans="19:23">
      <c r="S40204" s="275"/>
      <c r="T40204" s="274"/>
      <c r="W40204" s="276"/>
    </row>
    <row r="40205" spans="19:23">
      <c r="S40205" s="275"/>
      <c r="T40205" s="274"/>
      <c r="W40205" s="276"/>
    </row>
    <row r="40206" spans="19:23">
      <c r="S40206" s="275"/>
      <c r="T40206" s="274"/>
      <c r="W40206" s="276"/>
    </row>
    <row r="40207" spans="19:23">
      <c r="S40207" s="275"/>
      <c r="T40207" s="274"/>
      <c r="W40207" s="276"/>
    </row>
    <row r="40208" spans="19:23">
      <c r="S40208" s="275"/>
      <c r="T40208" s="274"/>
      <c r="W40208" s="276"/>
    </row>
    <row r="40209" spans="19:23">
      <c r="S40209" s="275"/>
      <c r="T40209" s="274"/>
      <c r="W40209" s="276"/>
    </row>
    <row r="40210" spans="19:23">
      <c r="S40210" s="275"/>
      <c r="T40210" s="274"/>
      <c r="W40210" s="276"/>
    </row>
    <row r="40211" spans="19:23">
      <c r="S40211" s="275"/>
      <c r="T40211" s="274"/>
      <c r="W40211" s="276"/>
    </row>
    <row r="40212" spans="19:23">
      <c r="S40212" s="275"/>
      <c r="T40212" s="274"/>
      <c r="W40212" s="276"/>
    </row>
    <row r="40213" spans="19:23">
      <c r="S40213" s="275"/>
      <c r="T40213" s="274"/>
      <c r="W40213" s="276"/>
    </row>
    <row r="40214" spans="19:23">
      <c r="S40214" s="275"/>
      <c r="T40214" s="274"/>
      <c r="W40214" s="276"/>
    </row>
    <row r="40215" spans="19:23">
      <c r="S40215" s="275"/>
      <c r="T40215" s="274"/>
      <c r="W40215" s="276"/>
    </row>
    <row r="40216" spans="19:23">
      <c r="S40216" s="275"/>
      <c r="T40216" s="274"/>
      <c r="W40216" s="276"/>
    </row>
    <row r="40217" spans="19:23">
      <c r="S40217" s="275"/>
      <c r="T40217" s="274"/>
      <c r="W40217" s="276"/>
    </row>
    <row r="40218" spans="19:23">
      <c r="S40218" s="275"/>
      <c r="T40218" s="274"/>
      <c r="W40218" s="276"/>
    </row>
    <row r="40219" spans="19:23">
      <c r="S40219" s="275"/>
      <c r="T40219" s="274"/>
      <c r="W40219" s="276"/>
    </row>
    <row r="40220" spans="19:23">
      <c r="S40220" s="275"/>
      <c r="T40220" s="274"/>
      <c r="W40220" s="276"/>
    </row>
    <row r="40221" spans="19:23">
      <c r="S40221" s="275"/>
      <c r="T40221" s="274"/>
      <c r="W40221" s="276"/>
    </row>
    <row r="40222" spans="19:23">
      <c r="S40222" s="275"/>
      <c r="T40222" s="274"/>
      <c r="W40222" s="276"/>
    </row>
    <row r="40223" spans="19:23">
      <c r="S40223" s="275"/>
      <c r="T40223" s="274"/>
      <c r="W40223" s="276"/>
    </row>
    <row r="40224" spans="19:23">
      <c r="S40224" s="275"/>
      <c r="T40224" s="274"/>
      <c r="W40224" s="276"/>
    </row>
    <row r="40225" spans="19:23">
      <c r="S40225" s="275"/>
      <c r="T40225" s="274"/>
      <c r="W40225" s="276"/>
    </row>
    <row r="40226" spans="19:23">
      <c r="S40226" s="275"/>
      <c r="T40226" s="274"/>
      <c r="W40226" s="276"/>
    </row>
    <row r="40227" spans="19:23">
      <c r="S40227" s="275"/>
      <c r="T40227" s="274"/>
      <c r="W40227" s="276"/>
    </row>
    <row r="40228" spans="19:23">
      <c r="S40228" s="275"/>
      <c r="T40228" s="274"/>
      <c r="W40228" s="276"/>
    </row>
    <row r="40229" spans="19:23">
      <c r="S40229" s="275"/>
      <c r="T40229" s="274"/>
      <c r="W40229" s="276"/>
    </row>
    <row r="40230" spans="19:23">
      <c r="S40230" s="275"/>
      <c r="T40230" s="274"/>
      <c r="W40230" s="276"/>
    </row>
    <row r="40231" spans="19:23">
      <c r="S40231" s="275"/>
      <c r="T40231" s="274"/>
      <c r="W40231" s="276"/>
    </row>
    <row r="40232" spans="19:23">
      <c r="S40232" s="275"/>
      <c r="T40232" s="274"/>
      <c r="W40232" s="276"/>
    </row>
    <row r="40233" spans="19:23">
      <c r="S40233" s="275"/>
      <c r="T40233" s="274"/>
      <c r="W40233" s="276"/>
    </row>
    <row r="40234" spans="19:23">
      <c r="S40234" s="275"/>
      <c r="T40234" s="274"/>
      <c r="W40234" s="276"/>
    </row>
    <row r="40235" spans="19:23">
      <c r="S40235" s="275"/>
      <c r="T40235" s="274"/>
      <c r="W40235" s="276"/>
    </row>
    <row r="40236" spans="19:23">
      <c r="S40236" s="275"/>
      <c r="T40236" s="274"/>
      <c r="W40236" s="276"/>
    </row>
    <row r="40237" spans="19:23">
      <c r="S40237" s="275"/>
      <c r="T40237" s="274"/>
      <c r="W40237" s="276"/>
    </row>
    <row r="40238" spans="19:23">
      <c r="S40238" s="275"/>
      <c r="T40238" s="274"/>
      <c r="W40238" s="276"/>
    </row>
    <row r="40239" spans="19:23">
      <c r="S40239" s="275"/>
      <c r="T40239" s="274"/>
      <c r="W40239" s="276"/>
    </row>
    <row r="40240" spans="19:23">
      <c r="S40240" s="275"/>
      <c r="T40240" s="274"/>
      <c r="W40240" s="276"/>
    </row>
    <row r="40241" spans="19:23">
      <c r="S40241" s="275"/>
      <c r="T40241" s="274"/>
      <c r="W40241" s="276"/>
    </row>
    <row r="40242" spans="19:23">
      <c r="S40242" s="275"/>
      <c r="T40242" s="274"/>
      <c r="W40242" s="276"/>
    </row>
    <row r="40243" spans="19:23">
      <c r="S40243" s="275"/>
      <c r="T40243" s="274"/>
      <c r="W40243" s="276"/>
    </row>
    <row r="40244" spans="19:23">
      <c r="S40244" s="275"/>
      <c r="T40244" s="274"/>
      <c r="W40244" s="276"/>
    </row>
    <row r="40245" spans="19:23">
      <c r="S40245" s="275"/>
      <c r="T40245" s="274"/>
      <c r="W40245" s="276"/>
    </row>
    <row r="40246" spans="19:23">
      <c r="S40246" s="275"/>
      <c r="T40246" s="274"/>
      <c r="W40246" s="276"/>
    </row>
    <row r="40247" spans="19:23">
      <c r="S40247" s="275"/>
      <c r="T40247" s="274"/>
      <c r="W40247" s="276"/>
    </row>
    <row r="40248" spans="19:23">
      <c r="S40248" s="275"/>
      <c r="T40248" s="274"/>
      <c r="W40248" s="276"/>
    </row>
    <row r="40249" spans="19:23">
      <c r="S40249" s="275"/>
      <c r="T40249" s="274"/>
      <c r="W40249" s="276"/>
    </row>
    <row r="40250" spans="19:23">
      <c r="S40250" s="275"/>
      <c r="T40250" s="274"/>
      <c r="W40250" s="276"/>
    </row>
    <row r="40251" spans="19:23">
      <c r="S40251" s="275"/>
      <c r="T40251" s="274"/>
      <c r="W40251" s="276"/>
    </row>
    <row r="40252" spans="19:23">
      <c r="S40252" s="275"/>
      <c r="T40252" s="274"/>
      <c r="W40252" s="276"/>
    </row>
    <row r="40253" spans="19:23">
      <c r="S40253" s="275"/>
      <c r="T40253" s="274"/>
      <c r="W40253" s="276"/>
    </row>
    <row r="40254" spans="19:23">
      <c r="S40254" s="275"/>
      <c r="T40254" s="274"/>
      <c r="W40254" s="276"/>
    </row>
    <row r="40255" spans="19:23">
      <c r="S40255" s="275"/>
      <c r="T40255" s="274"/>
      <c r="W40255" s="276"/>
    </row>
    <row r="40256" spans="19:23">
      <c r="S40256" s="275"/>
      <c r="T40256" s="274"/>
      <c r="W40256" s="276"/>
    </row>
    <row r="40257" spans="19:23">
      <c r="S40257" s="275"/>
      <c r="T40257" s="274"/>
      <c r="W40257" s="276"/>
    </row>
    <row r="40258" spans="19:23">
      <c r="S40258" s="275"/>
      <c r="T40258" s="274"/>
      <c r="W40258" s="276"/>
    </row>
    <row r="40259" spans="19:23">
      <c r="S40259" s="275"/>
      <c r="T40259" s="274"/>
      <c r="W40259" s="276"/>
    </row>
    <row r="40260" spans="19:23">
      <c r="S40260" s="275"/>
      <c r="T40260" s="274"/>
      <c r="W40260" s="276"/>
    </row>
    <row r="40261" spans="19:23">
      <c r="S40261" s="275"/>
      <c r="T40261" s="274"/>
      <c r="W40261" s="276"/>
    </row>
    <row r="40262" spans="19:23">
      <c r="S40262" s="275"/>
      <c r="T40262" s="274"/>
      <c r="W40262" s="276"/>
    </row>
    <row r="40263" spans="19:23">
      <c r="S40263" s="275"/>
      <c r="T40263" s="274"/>
      <c r="W40263" s="276"/>
    </row>
    <row r="40264" spans="19:23">
      <c r="S40264" s="275"/>
      <c r="T40264" s="274"/>
      <c r="W40264" s="276"/>
    </row>
    <row r="40265" spans="19:23">
      <c r="S40265" s="275"/>
      <c r="T40265" s="274"/>
      <c r="W40265" s="276"/>
    </row>
    <row r="40266" spans="19:23">
      <c r="S40266" s="275"/>
      <c r="T40266" s="274"/>
      <c r="W40266" s="276"/>
    </row>
    <row r="40267" spans="19:23">
      <c r="S40267" s="275"/>
      <c r="T40267" s="274"/>
      <c r="W40267" s="276"/>
    </row>
    <row r="40268" spans="19:23">
      <c r="S40268" s="275"/>
      <c r="T40268" s="274"/>
      <c r="W40268" s="276"/>
    </row>
    <row r="40269" spans="19:23">
      <c r="S40269" s="275"/>
      <c r="T40269" s="274"/>
      <c r="W40269" s="276"/>
    </row>
    <row r="40270" spans="19:23">
      <c r="S40270" s="275"/>
      <c r="T40270" s="274"/>
      <c r="W40270" s="276"/>
    </row>
    <row r="40271" spans="19:23">
      <c r="S40271" s="275"/>
      <c r="T40271" s="274"/>
      <c r="W40271" s="276"/>
    </row>
    <row r="40272" spans="19:23">
      <c r="S40272" s="275"/>
      <c r="T40272" s="274"/>
      <c r="W40272" s="276"/>
    </row>
    <row r="40273" spans="19:23">
      <c r="S40273" s="275"/>
      <c r="T40273" s="274"/>
      <c r="W40273" s="276"/>
    </row>
    <row r="40274" spans="19:23">
      <c r="S40274" s="275"/>
      <c r="T40274" s="274"/>
      <c r="W40274" s="276"/>
    </row>
    <row r="40275" spans="19:23">
      <c r="S40275" s="275"/>
      <c r="T40275" s="274"/>
      <c r="W40275" s="276"/>
    </row>
    <row r="40276" spans="19:23">
      <c r="S40276" s="275"/>
      <c r="T40276" s="274"/>
      <c r="W40276" s="276"/>
    </row>
    <row r="40277" spans="19:23">
      <c r="S40277" s="275"/>
      <c r="T40277" s="274"/>
      <c r="W40277" s="276"/>
    </row>
    <row r="40278" spans="19:23">
      <c r="S40278" s="275"/>
      <c r="T40278" s="274"/>
      <c r="W40278" s="276"/>
    </row>
    <row r="40279" spans="19:23">
      <c r="S40279" s="275"/>
      <c r="T40279" s="274"/>
      <c r="W40279" s="276"/>
    </row>
    <row r="40280" spans="19:23">
      <c r="S40280" s="275"/>
      <c r="T40280" s="274"/>
      <c r="W40280" s="276"/>
    </row>
    <row r="40281" spans="19:23">
      <c r="S40281" s="275"/>
      <c r="T40281" s="274"/>
      <c r="W40281" s="276"/>
    </row>
    <row r="40282" spans="19:23">
      <c r="S40282" s="275"/>
      <c r="T40282" s="274"/>
      <c r="W40282" s="276"/>
    </row>
    <row r="40283" spans="19:23">
      <c r="S40283" s="275"/>
      <c r="T40283" s="274"/>
      <c r="W40283" s="276"/>
    </row>
    <row r="40284" spans="19:23">
      <c r="S40284" s="275"/>
      <c r="T40284" s="274"/>
      <c r="W40284" s="276"/>
    </row>
    <row r="40285" spans="19:23">
      <c r="S40285" s="275"/>
      <c r="T40285" s="274"/>
      <c r="W40285" s="276"/>
    </row>
    <row r="40286" spans="19:23">
      <c r="S40286" s="275"/>
      <c r="T40286" s="274"/>
      <c r="W40286" s="276"/>
    </row>
    <row r="40287" spans="19:23">
      <c r="S40287" s="275"/>
      <c r="T40287" s="274"/>
      <c r="W40287" s="276"/>
    </row>
    <row r="40288" spans="19:23">
      <c r="S40288" s="275"/>
      <c r="T40288" s="274"/>
      <c r="W40288" s="276"/>
    </row>
    <row r="40289" spans="19:23">
      <c r="S40289" s="275"/>
      <c r="T40289" s="274"/>
      <c r="W40289" s="276"/>
    </row>
    <row r="40290" spans="19:23">
      <c r="S40290" s="275"/>
      <c r="T40290" s="274"/>
      <c r="W40290" s="276"/>
    </row>
    <row r="40291" spans="19:23">
      <c r="S40291" s="275"/>
      <c r="T40291" s="274"/>
      <c r="W40291" s="276"/>
    </row>
    <row r="40292" spans="19:23">
      <c r="S40292" s="275"/>
      <c r="T40292" s="274"/>
      <c r="W40292" s="276"/>
    </row>
    <row r="40293" spans="19:23">
      <c r="S40293" s="275"/>
      <c r="T40293" s="274"/>
      <c r="W40293" s="276"/>
    </row>
    <row r="40294" spans="19:23">
      <c r="S40294" s="275"/>
      <c r="T40294" s="274"/>
      <c r="W40294" s="276"/>
    </row>
    <row r="40295" spans="19:23">
      <c r="S40295" s="275"/>
      <c r="T40295" s="274"/>
      <c r="W40295" s="276"/>
    </row>
    <row r="40296" spans="19:23">
      <c r="S40296" s="275"/>
      <c r="T40296" s="274"/>
      <c r="W40296" s="276"/>
    </row>
    <row r="40297" spans="19:23">
      <c r="S40297" s="275"/>
      <c r="T40297" s="274"/>
      <c r="W40297" s="276"/>
    </row>
    <row r="40298" spans="19:23">
      <c r="S40298" s="275"/>
      <c r="T40298" s="274"/>
      <c r="W40298" s="276"/>
    </row>
    <row r="40299" spans="19:23">
      <c r="S40299" s="275"/>
      <c r="T40299" s="274"/>
      <c r="W40299" s="276"/>
    </row>
    <row r="40300" spans="19:23">
      <c r="S40300" s="275"/>
      <c r="T40300" s="274"/>
      <c r="W40300" s="276"/>
    </row>
    <row r="40301" spans="19:23">
      <c r="S40301" s="275"/>
      <c r="T40301" s="274"/>
      <c r="W40301" s="276"/>
    </row>
    <row r="40302" spans="19:23">
      <c r="S40302" s="275"/>
      <c r="T40302" s="274"/>
      <c r="W40302" s="276"/>
    </row>
    <row r="40303" spans="19:23">
      <c r="S40303" s="275"/>
      <c r="T40303" s="274"/>
      <c r="W40303" s="276"/>
    </row>
    <row r="40304" spans="19:23">
      <c r="S40304" s="275"/>
      <c r="T40304" s="274"/>
      <c r="W40304" s="276"/>
    </row>
    <row r="40305" spans="19:23">
      <c r="S40305" s="275"/>
      <c r="T40305" s="274"/>
      <c r="W40305" s="276"/>
    </row>
    <row r="40306" spans="19:23">
      <c r="S40306" s="275"/>
      <c r="T40306" s="274"/>
      <c r="W40306" s="276"/>
    </row>
    <row r="40307" spans="19:23">
      <c r="S40307" s="275"/>
      <c r="T40307" s="274"/>
      <c r="W40307" s="276"/>
    </row>
    <row r="40308" spans="19:23">
      <c r="S40308" s="275"/>
      <c r="T40308" s="274"/>
      <c r="W40308" s="276"/>
    </row>
    <row r="40309" spans="19:23">
      <c r="S40309" s="275"/>
      <c r="T40309" s="274"/>
      <c r="W40309" s="276"/>
    </row>
    <row r="40310" spans="19:23">
      <c r="S40310" s="275"/>
      <c r="T40310" s="274"/>
      <c r="W40310" s="276"/>
    </row>
    <row r="40311" spans="19:23">
      <c r="S40311" s="275"/>
      <c r="T40311" s="274"/>
      <c r="W40311" s="276"/>
    </row>
    <row r="40312" spans="19:23">
      <c r="S40312" s="275"/>
      <c r="T40312" s="274"/>
      <c r="W40312" s="276"/>
    </row>
    <row r="40313" spans="19:23">
      <c r="S40313" s="275"/>
      <c r="T40313" s="274"/>
      <c r="W40313" s="276"/>
    </row>
    <row r="40314" spans="19:23">
      <c r="S40314" s="275"/>
      <c r="T40314" s="274"/>
      <c r="W40314" s="276"/>
    </row>
    <row r="40315" spans="19:23">
      <c r="S40315" s="275"/>
      <c r="T40315" s="274"/>
      <c r="W40315" s="276"/>
    </row>
    <row r="40316" spans="19:23">
      <c r="S40316" s="275"/>
      <c r="T40316" s="274"/>
      <c r="W40316" s="276"/>
    </row>
    <row r="40317" spans="19:23">
      <c r="S40317" s="275"/>
      <c r="T40317" s="274"/>
      <c r="W40317" s="276"/>
    </row>
    <row r="40318" spans="19:23">
      <c r="S40318" s="275"/>
      <c r="T40318" s="274"/>
      <c r="W40318" s="276"/>
    </row>
    <row r="40319" spans="19:23">
      <c r="S40319" s="275"/>
      <c r="T40319" s="274"/>
      <c r="W40319" s="276"/>
    </row>
    <row r="40320" spans="19:23">
      <c r="S40320" s="275"/>
      <c r="T40320" s="274"/>
      <c r="W40320" s="276"/>
    </row>
    <row r="40321" spans="19:23">
      <c r="S40321" s="275"/>
      <c r="T40321" s="274"/>
      <c r="W40321" s="276"/>
    </row>
    <row r="40322" spans="19:23">
      <c r="S40322" s="275"/>
      <c r="T40322" s="274"/>
      <c r="W40322" s="276"/>
    </row>
    <row r="40323" spans="19:23">
      <c r="S40323" s="275"/>
      <c r="T40323" s="274"/>
      <c r="W40323" s="276"/>
    </row>
    <row r="40324" spans="19:23">
      <c r="S40324" s="275"/>
      <c r="T40324" s="274"/>
      <c r="W40324" s="276"/>
    </row>
    <row r="40325" spans="19:23">
      <c r="S40325" s="275"/>
      <c r="T40325" s="274"/>
      <c r="W40325" s="276"/>
    </row>
    <row r="40326" spans="19:23">
      <c r="S40326" s="275"/>
      <c r="T40326" s="274"/>
      <c r="W40326" s="276"/>
    </row>
    <row r="40327" spans="19:23">
      <c r="S40327" s="275"/>
      <c r="T40327" s="274"/>
      <c r="W40327" s="276"/>
    </row>
    <row r="40328" spans="19:23">
      <c r="S40328" s="275"/>
      <c r="T40328" s="274"/>
      <c r="W40328" s="276"/>
    </row>
    <row r="40329" spans="19:23">
      <c r="S40329" s="275"/>
      <c r="T40329" s="274"/>
      <c r="W40329" s="276"/>
    </row>
    <row r="40330" spans="19:23">
      <c r="S40330" s="275"/>
      <c r="T40330" s="274"/>
      <c r="W40330" s="276"/>
    </row>
    <row r="40331" spans="19:23">
      <c r="S40331" s="275"/>
      <c r="T40331" s="274"/>
      <c r="W40331" s="276"/>
    </row>
    <row r="40332" spans="19:23">
      <c r="S40332" s="275"/>
      <c r="T40332" s="274"/>
      <c r="W40332" s="276"/>
    </row>
    <row r="40333" spans="19:23">
      <c r="S40333" s="275"/>
      <c r="T40333" s="274"/>
      <c r="W40333" s="276"/>
    </row>
    <row r="40334" spans="19:23">
      <c r="S40334" s="275"/>
      <c r="T40334" s="274"/>
      <c r="W40334" s="276"/>
    </row>
    <row r="40335" spans="19:23">
      <c r="S40335" s="275"/>
      <c r="T40335" s="274"/>
      <c r="W40335" s="276"/>
    </row>
    <row r="40336" spans="19:23">
      <c r="S40336" s="275"/>
      <c r="T40336" s="274"/>
      <c r="W40336" s="276"/>
    </row>
    <row r="40337" spans="19:23">
      <c r="S40337" s="275"/>
      <c r="T40337" s="274"/>
      <c r="W40337" s="276"/>
    </row>
    <row r="40338" spans="19:23">
      <c r="S40338" s="275"/>
      <c r="T40338" s="274"/>
      <c r="W40338" s="276"/>
    </row>
    <row r="40339" spans="19:23">
      <c r="S40339" s="275"/>
      <c r="T40339" s="274"/>
      <c r="W40339" s="276"/>
    </row>
    <row r="40340" spans="19:23">
      <c r="S40340" s="275"/>
      <c r="T40340" s="274"/>
      <c r="W40340" s="276"/>
    </row>
    <row r="40341" spans="19:23">
      <c r="S40341" s="275"/>
      <c r="T40341" s="274"/>
      <c r="W40341" s="276"/>
    </row>
    <row r="40342" spans="19:23">
      <c r="S40342" s="275"/>
      <c r="T40342" s="274"/>
      <c r="W40342" s="276"/>
    </row>
    <row r="40343" spans="19:23">
      <c r="S40343" s="275"/>
      <c r="T40343" s="274"/>
      <c r="W40343" s="276"/>
    </row>
    <row r="40344" spans="19:23">
      <c r="S40344" s="275"/>
      <c r="T40344" s="274"/>
      <c r="W40344" s="276"/>
    </row>
    <row r="40345" spans="19:23">
      <c r="S40345" s="275"/>
      <c r="T40345" s="274"/>
      <c r="W40345" s="276"/>
    </row>
    <row r="40346" spans="19:23">
      <c r="S40346" s="275"/>
      <c r="T40346" s="274"/>
      <c r="W40346" s="276"/>
    </row>
    <row r="40347" spans="19:23">
      <c r="S40347" s="275"/>
      <c r="T40347" s="274"/>
      <c r="W40347" s="276"/>
    </row>
    <row r="40348" spans="19:23">
      <c r="S40348" s="275"/>
      <c r="T40348" s="274"/>
      <c r="W40348" s="276"/>
    </row>
    <row r="40349" spans="19:23">
      <c r="S40349" s="275"/>
      <c r="T40349" s="274"/>
      <c r="W40349" s="276"/>
    </row>
    <row r="40350" spans="19:23">
      <c r="S40350" s="275"/>
      <c r="T40350" s="274"/>
      <c r="W40350" s="276"/>
    </row>
    <row r="40351" spans="19:23">
      <c r="S40351" s="275"/>
      <c r="T40351" s="274"/>
      <c r="W40351" s="276"/>
    </row>
    <row r="40352" spans="19:23">
      <c r="S40352" s="275"/>
      <c r="T40352" s="274"/>
      <c r="W40352" s="276"/>
    </row>
    <row r="40353" spans="19:23">
      <c r="S40353" s="275"/>
      <c r="T40353" s="274"/>
      <c r="W40353" s="276"/>
    </row>
    <row r="40354" spans="19:23">
      <c r="S40354" s="275"/>
      <c r="T40354" s="274"/>
      <c r="W40354" s="276"/>
    </row>
    <row r="40355" spans="19:23">
      <c r="S40355" s="275"/>
      <c r="T40355" s="274"/>
      <c r="W40355" s="276"/>
    </row>
    <row r="40356" spans="19:23">
      <c r="S40356" s="275"/>
      <c r="T40356" s="274"/>
      <c r="W40356" s="276"/>
    </row>
    <row r="40357" spans="19:23">
      <c r="S40357" s="275"/>
      <c r="T40357" s="274"/>
      <c r="W40357" s="276"/>
    </row>
    <row r="40358" spans="19:23">
      <c r="S40358" s="275"/>
      <c r="T40358" s="274"/>
      <c r="W40358" s="276"/>
    </row>
    <row r="40359" spans="19:23">
      <c r="S40359" s="275"/>
      <c r="T40359" s="274"/>
      <c r="W40359" s="276"/>
    </row>
    <row r="40360" spans="19:23">
      <c r="S40360" s="275"/>
      <c r="T40360" s="274"/>
      <c r="W40360" s="276"/>
    </row>
    <row r="40361" spans="19:23">
      <c r="S40361" s="275"/>
      <c r="T40361" s="274"/>
      <c r="W40361" s="276"/>
    </row>
    <row r="40362" spans="19:23">
      <c r="S40362" s="275"/>
      <c r="T40362" s="274"/>
      <c r="W40362" s="276"/>
    </row>
    <row r="40363" spans="19:23">
      <c r="S40363" s="275"/>
      <c r="T40363" s="274"/>
      <c r="W40363" s="276"/>
    </row>
    <row r="40364" spans="19:23">
      <c r="S40364" s="275"/>
      <c r="T40364" s="274"/>
      <c r="W40364" s="276"/>
    </row>
    <row r="40365" spans="19:23">
      <c r="S40365" s="275"/>
      <c r="T40365" s="274"/>
      <c r="W40365" s="276"/>
    </row>
    <row r="40366" spans="19:23">
      <c r="S40366" s="275"/>
      <c r="T40366" s="274"/>
      <c r="W40366" s="276"/>
    </row>
    <row r="40367" spans="19:23">
      <c r="S40367" s="275"/>
      <c r="T40367" s="274"/>
      <c r="W40367" s="276"/>
    </row>
    <row r="40368" spans="19:23">
      <c r="S40368" s="275"/>
      <c r="T40368" s="274"/>
      <c r="W40368" s="276"/>
    </row>
    <row r="40369" spans="19:23">
      <c r="S40369" s="275"/>
      <c r="T40369" s="274"/>
      <c r="W40369" s="276"/>
    </row>
    <row r="40370" spans="19:23">
      <c r="S40370" s="275"/>
      <c r="T40370" s="274"/>
      <c r="W40370" s="276"/>
    </row>
    <row r="40371" spans="19:23">
      <c r="S40371" s="275"/>
      <c r="T40371" s="274"/>
      <c r="W40371" s="276"/>
    </row>
    <row r="40372" spans="19:23">
      <c r="S40372" s="275"/>
      <c r="T40372" s="274"/>
      <c r="W40372" s="276"/>
    </row>
    <row r="40373" spans="19:23">
      <c r="S40373" s="275"/>
      <c r="T40373" s="274"/>
      <c r="W40373" s="276"/>
    </row>
    <row r="40374" spans="19:23">
      <c r="S40374" s="275"/>
      <c r="T40374" s="274"/>
      <c r="W40374" s="276"/>
    </row>
    <row r="40375" spans="19:23">
      <c r="S40375" s="275"/>
      <c r="T40375" s="274"/>
      <c r="W40375" s="276"/>
    </row>
    <row r="40376" spans="19:23">
      <c r="S40376" s="275"/>
      <c r="T40376" s="274"/>
      <c r="W40376" s="276"/>
    </row>
    <row r="40377" spans="19:23">
      <c r="S40377" s="275"/>
      <c r="T40377" s="274"/>
      <c r="W40377" s="276"/>
    </row>
    <row r="40378" spans="19:23">
      <c r="S40378" s="275"/>
      <c r="T40378" s="274"/>
      <c r="W40378" s="276"/>
    </row>
    <row r="40379" spans="19:23">
      <c r="S40379" s="275"/>
      <c r="T40379" s="274"/>
      <c r="W40379" s="276"/>
    </row>
    <row r="40380" spans="19:23">
      <c r="S40380" s="275"/>
      <c r="T40380" s="274"/>
      <c r="W40380" s="276"/>
    </row>
    <row r="40381" spans="19:23">
      <c r="S40381" s="275"/>
      <c r="T40381" s="274"/>
      <c r="W40381" s="276"/>
    </row>
    <row r="40382" spans="19:23">
      <c r="S40382" s="275"/>
      <c r="T40382" s="274"/>
      <c r="W40382" s="276"/>
    </row>
    <row r="40383" spans="19:23">
      <c r="S40383" s="275"/>
      <c r="T40383" s="274"/>
      <c r="W40383" s="276"/>
    </row>
    <row r="40384" spans="19:23">
      <c r="S40384" s="275"/>
      <c r="T40384" s="274"/>
      <c r="W40384" s="276"/>
    </row>
    <row r="40385" spans="19:23">
      <c r="S40385" s="275"/>
      <c r="T40385" s="274"/>
      <c r="W40385" s="276"/>
    </row>
    <row r="40386" spans="19:23">
      <c r="S40386" s="275"/>
      <c r="T40386" s="274"/>
      <c r="W40386" s="276"/>
    </row>
    <row r="40387" spans="19:23">
      <c r="S40387" s="275"/>
      <c r="T40387" s="274"/>
      <c r="W40387" s="276"/>
    </row>
    <row r="40388" spans="19:23">
      <c r="S40388" s="275"/>
      <c r="T40388" s="274"/>
      <c r="W40388" s="276"/>
    </row>
    <row r="40389" spans="19:23">
      <c r="S40389" s="275"/>
      <c r="T40389" s="274"/>
      <c r="W40389" s="276"/>
    </row>
    <row r="40390" spans="19:23">
      <c r="S40390" s="275"/>
      <c r="T40390" s="274"/>
      <c r="W40390" s="276"/>
    </row>
    <row r="40391" spans="19:23">
      <c r="S40391" s="275"/>
      <c r="T40391" s="274"/>
      <c r="W40391" s="276"/>
    </row>
    <row r="40392" spans="19:23">
      <c r="S40392" s="275"/>
      <c r="T40392" s="274"/>
      <c r="W40392" s="276"/>
    </row>
    <row r="40393" spans="19:23">
      <c r="S40393" s="275"/>
      <c r="T40393" s="274"/>
      <c r="W40393" s="276"/>
    </row>
    <row r="40394" spans="19:23">
      <c r="S40394" s="275"/>
      <c r="T40394" s="274"/>
      <c r="W40394" s="276"/>
    </row>
    <row r="40395" spans="19:23">
      <c r="S40395" s="275"/>
      <c r="T40395" s="274"/>
      <c r="W40395" s="276"/>
    </row>
    <row r="40396" spans="19:23">
      <c r="S40396" s="275"/>
      <c r="T40396" s="274"/>
      <c r="W40396" s="276"/>
    </row>
    <row r="40397" spans="19:23">
      <c r="S40397" s="275"/>
      <c r="T40397" s="274"/>
      <c r="W40397" s="276"/>
    </row>
    <row r="40398" spans="19:23">
      <c r="S40398" s="275"/>
      <c r="T40398" s="274"/>
      <c r="W40398" s="276"/>
    </row>
    <row r="40399" spans="19:23">
      <c r="S40399" s="275"/>
      <c r="T40399" s="274"/>
      <c r="W40399" s="276"/>
    </row>
    <row r="40400" spans="19:23">
      <c r="S40400" s="275"/>
      <c r="T40400" s="274"/>
      <c r="W40400" s="276"/>
    </row>
    <row r="40401" spans="19:23">
      <c r="S40401" s="275"/>
      <c r="T40401" s="274"/>
      <c r="W40401" s="276"/>
    </row>
    <row r="40402" spans="19:23">
      <c r="S40402" s="275"/>
      <c r="T40402" s="274"/>
      <c r="W40402" s="276"/>
    </row>
    <row r="40403" spans="19:23">
      <c r="S40403" s="275"/>
      <c r="T40403" s="274"/>
      <c r="W40403" s="276"/>
    </row>
    <row r="40404" spans="19:23">
      <c r="S40404" s="275"/>
      <c r="T40404" s="274"/>
      <c r="W40404" s="276"/>
    </row>
    <row r="40405" spans="19:23">
      <c r="S40405" s="275"/>
      <c r="T40405" s="274"/>
      <c r="W40405" s="276"/>
    </row>
    <row r="40406" spans="19:23">
      <c r="S40406" s="275"/>
      <c r="T40406" s="274"/>
      <c r="W40406" s="276"/>
    </row>
    <row r="40407" spans="19:23">
      <c r="S40407" s="275"/>
      <c r="T40407" s="274"/>
      <c r="W40407" s="276"/>
    </row>
    <row r="40408" spans="19:23">
      <c r="S40408" s="275"/>
      <c r="T40408" s="274"/>
      <c r="W40408" s="276"/>
    </row>
    <row r="40409" spans="19:23">
      <c r="S40409" s="275"/>
      <c r="T40409" s="274"/>
      <c r="W40409" s="276"/>
    </row>
    <row r="40410" spans="19:23">
      <c r="S40410" s="275"/>
      <c r="T40410" s="274"/>
      <c r="W40410" s="276"/>
    </row>
    <row r="40411" spans="19:23">
      <c r="S40411" s="275"/>
      <c r="T40411" s="274"/>
      <c r="W40411" s="276"/>
    </row>
    <row r="40412" spans="19:23">
      <c r="S40412" s="275"/>
      <c r="T40412" s="274"/>
      <c r="W40412" s="276"/>
    </row>
    <row r="40413" spans="19:23">
      <c r="S40413" s="275"/>
      <c r="T40413" s="274"/>
      <c r="W40413" s="276"/>
    </row>
    <row r="40414" spans="19:23">
      <c r="S40414" s="275"/>
      <c r="T40414" s="274"/>
      <c r="W40414" s="276"/>
    </row>
    <row r="40415" spans="19:23">
      <c r="S40415" s="275"/>
      <c r="T40415" s="274"/>
      <c r="W40415" s="276"/>
    </row>
    <row r="40416" spans="19:23">
      <c r="S40416" s="275"/>
      <c r="T40416" s="274"/>
      <c r="W40416" s="276"/>
    </row>
    <row r="40417" spans="19:23">
      <c r="S40417" s="275"/>
      <c r="T40417" s="274"/>
      <c r="W40417" s="276"/>
    </row>
    <row r="40418" spans="19:23">
      <c r="S40418" s="275"/>
      <c r="T40418" s="274"/>
      <c r="W40418" s="276"/>
    </row>
    <row r="40419" spans="19:23">
      <c r="S40419" s="275"/>
      <c r="T40419" s="274"/>
      <c r="W40419" s="276"/>
    </row>
    <row r="40420" spans="19:23">
      <c r="S40420" s="275"/>
      <c r="T40420" s="274"/>
      <c r="W40420" s="276"/>
    </row>
    <row r="40421" spans="19:23">
      <c r="S40421" s="275"/>
      <c r="T40421" s="274"/>
      <c r="W40421" s="276"/>
    </row>
    <row r="40422" spans="19:23">
      <c r="S40422" s="275"/>
      <c r="T40422" s="274"/>
      <c r="W40422" s="276"/>
    </row>
    <row r="40423" spans="19:23">
      <c r="S40423" s="275"/>
      <c r="T40423" s="274"/>
      <c r="W40423" s="276"/>
    </row>
    <row r="40424" spans="19:23">
      <c r="S40424" s="275"/>
      <c r="T40424" s="274"/>
      <c r="W40424" s="276"/>
    </row>
    <row r="40425" spans="19:23">
      <c r="S40425" s="275"/>
      <c r="T40425" s="274"/>
      <c r="W40425" s="276"/>
    </row>
    <row r="40426" spans="19:23">
      <c r="S40426" s="275"/>
      <c r="T40426" s="274"/>
      <c r="W40426" s="276"/>
    </row>
    <row r="40427" spans="19:23">
      <c r="S40427" s="275"/>
      <c r="T40427" s="274"/>
      <c r="W40427" s="276"/>
    </row>
    <row r="40428" spans="19:23">
      <c r="S40428" s="275"/>
      <c r="T40428" s="274"/>
      <c r="W40428" s="276"/>
    </row>
    <row r="40429" spans="19:23">
      <c r="S40429" s="275"/>
      <c r="T40429" s="274"/>
      <c r="W40429" s="276"/>
    </row>
    <row r="40430" spans="19:23">
      <c r="S40430" s="275"/>
      <c r="T40430" s="274"/>
      <c r="W40430" s="276"/>
    </row>
    <row r="40431" spans="19:23">
      <c r="S40431" s="275"/>
      <c r="T40431" s="274"/>
      <c r="W40431" s="276"/>
    </row>
    <row r="40432" spans="19:23">
      <c r="S40432" s="275"/>
      <c r="T40432" s="274"/>
      <c r="W40432" s="276"/>
    </row>
    <row r="40433" spans="19:23">
      <c r="S40433" s="275"/>
      <c r="T40433" s="274"/>
      <c r="W40433" s="276"/>
    </row>
    <row r="40434" spans="19:23">
      <c r="S40434" s="275"/>
      <c r="T40434" s="274"/>
      <c r="W40434" s="276"/>
    </row>
    <row r="40435" spans="19:23">
      <c r="S40435" s="275"/>
      <c r="T40435" s="274"/>
      <c r="W40435" s="276"/>
    </row>
    <row r="40436" spans="19:23">
      <c r="S40436" s="275"/>
      <c r="T40436" s="274"/>
      <c r="W40436" s="276"/>
    </row>
    <row r="40437" spans="19:23">
      <c r="S40437" s="275"/>
      <c r="T40437" s="274"/>
      <c r="W40437" s="276"/>
    </row>
    <row r="40438" spans="19:23">
      <c r="S40438" s="275"/>
      <c r="T40438" s="274"/>
      <c r="W40438" s="276"/>
    </row>
    <row r="40439" spans="19:23">
      <c r="S40439" s="275"/>
      <c r="T40439" s="274"/>
      <c r="W40439" s="276"/>
    </row>
    <row r="40440" spans="19:23">
      <c r="S40440" s="275"/>
      <c r="T40440" s="274"/>
      <c r="W40440" s="276"/>
    </row>
    <row r="40441" spans="19:23">
      <c r="S40441" s="275"/>
      <c r="T40441" s="274"/>
      <c r="W40441" s="276"/>
    </row>
    <row r="40442" spans="19:23">
      <c r="S40442" s="275"/>
      <c r="T40442" s="274"/>
      <c r="W40442" s="276"/>
    </row>
    <row r="40443" spans="19:23">
      <c r="S40443" s="275"/>
      <c r="T40443" s="274"/>
      <c r="W40443" s="276"/>
    </row>
    <row r="40444" spans="19:23">
      <c r="S40444" s="275"/>
      <c r="T40444" s="274"/>
      <c r="W40444" s="276"/>
    </row>
    <row r="40445" spans="19:23">
      <c r="S40445" s="275"/>
      <c r="T40445" s="274"/>
      <c r="W40445" s="276"/>
    </row>
    <row r="40446" spans="19:23">
      <c r="S40446" s="275"/>
      <c r="T40446" s="274"/>
      <c r="W40446" s="276"/>
    </row>
    <row r="40447" spans="19:23">
      <c r="S40447" s="275"/>
      <c r="T40447" s="274"/>
      <c r="W40447" s="276"/>
    </row>
    <row r="40448" spans="19:23">
      <c r="S40448" s="275"/>
      <c r="T40448" s="274"/>
      <c r="W40448" s="276"/>
    </row>
    <row r="40449" spans="19:23">
      <c r="S40449" s="275"/>
      <c r="T40449" s="274"/>
      <c r="W40449" s="276"/>
    </row>
    <row r="40450" spans="19:23">
      <c r="S40450" s="275"/>
      <c r="T40450" s="274"/>
      <c r="W40450" s="276"/>
    </row>
    <row r="40451" spans="19:23">
      <c r="S40451" s="275"/>
      <c r="T40451" s="274"/>
      <c r="W40451" s="276"/>
    </row>
    <row r="40452" spans="19:23">
      <c r="S40452" s="275"/>
      <c r="T40452" s="274"/>
      <c r="W40452" s="276"/>
    </row>
    <row r="40453" spans="19:23">
      <c r="S40453" s="275"/>
      <c r="T40453" s="274"/>
      <c r="W40453" s="276"/>
    </row>
    <row r="40454" spans="19:23">
      <c r="S40454" s="275"/>
      <c r="T40454" s="274"/>
      <c r="W40454" s="276"/>
    </row>
    <row r="40455" spans="19:23">
      <c r="S40455" s="275"/>
      <c r="T40455" s="274"/>
      <c r="W40455" s="276"/>
    </row>
    <row r="40456" spans="19:23">
      <c r="S40456" s="275"/>
      <c r="T40456" s="274"/>
      <c r="W40456" s="276"/>
    </row>
    <row r="40457" spans="19:23">
      <c r="S40457" s="275"/>
      <c r="T40457" s="274"/>
      <c r="W40457" s="276"/>
    </row>
    <row r="40458" spans="19:23">
      <c r="S40458" s="275"/>
      <c r="T40458" s="274"/>
      <c r="W40458" s="276"/>
    </row>
    <row r="40459" spans="19:23">
      <c r="S40459" s="275"/>
      <c r="T40459" s="274"/>
      <c r="W40459" s="276"/>
    </row>
    <row r="40460" spans="19:23">
      <c r="S40460" s="275"/>
      <c r="T40460" s="274"/>
      <c r="W40460" s="276"/>
    </row>
    <row r="40461" spans="19:23">
      <c r="S40461" s="275"/>
      <c r="T40461" s="274"/>
      <c r="W40461" s="276"/>
    </row>
    <row r="40462" spans="19:23">
      <c r="S40462" s="275"/>
      <c r="T40462" s="274"/>
      <c r="W40462" s="276"/>
    </row>
    <row r="40463" spans="19:23">
      <c r="S40463" s="275"/>
      <c r="T40463" s="274"/>
      <c r="W40463" s="276"/>
    </row>
    <row r="40464" spans="19:23">
      <c r="S40464" s="275"/>
      <c r="T40464" s="274"/>
      <c r="W40464" s="276"/>
    </row>
    <row r="40465" spans="19:23">
      <c r="S40465" s="275"/>
      <c r="T40465" s="274"/>
      <c r="W40465" s="276"/>
    </row>
    <row r="40466" spans="19:23">
      <c r="S40466" s="275"/>
      <c r="T40466" s="274"/>
      <c r="W40466" s="276"/>
    </row>
    <row r="40467" spans="19:23">
      <c r="S40467" s="275"/>
      <c r="T40467" s="274"/>
      <c r="W40467" s="276"/>
    </row>
    <row r="40468" spans="19:23">
      <c r="S40468" s="275"/>
      <c r="T40468" s="274"/>
      <c r="W40468" s="276"/>
    </row>
    <row r="40469" spans="19:23">
      <c r="S40469" s="275"/>
      <c r="T40469" s="274"/>
      <c r="W40469" s="276"/>
    </row>
    <row r="40470" spans="19:23">
      <c r="S40470" s="275"/>
      <c r="T40470" s="274"/>
      <c r="W40470" s="276"/>
    </row>
    <row r="40471" spans="19:23">
      <c r="S40471" s="275"/>
      <c r="T40471" s="274"/>
      <c r="W40471" s="276"/>
    </row>
    <row r="40472" spans="19:23">
      <c r="S40472" s="275"/>
      <c r="T40472" s="274"/>
      <c r="W40472" s="276"/>
    </row>
    <row r="40473" spans="19:23">
      <c r="S40473" s="275"/>
      <c r="T40473" s="274"/>
      <c r="W40473" s="276"/>
    </row>
    <row r="40474" spans="19:23">
      <c r="S40474" s="275"/>
      <c r="T40474" s="274"/>
      <c r="W40474" s="276"/>
    </row>
    <row r="40475" spans="19:23">
      <c r="S40475" s="275"/>
      <c r="T40475" s="274"/>
      <c r="W40475" s="276"/>
    </row>
    <row r="40476" spans="19:23">
      <c r="S40476" s="275"/>
      <c r="T40476" s="274"/>
      <c r="W40476" s="276"/>
    </row>
    <row r="40477" spans="19:23">
      <c r="S40477" s="275"/>
      <c r="T40477" s="274"/>
      <c r="W40477" s="276"/>
    </row>
    <row r="40478" spans="19:23">
      <c r="S40478" s="275"/>
      <c r="T40478" s="274"/>
      <c r="W40478" s="276"/>
    </row>
    <row r="40479" spans="19:23">
      <c r="S40479" s="275"/>
      <c r="T40479" s="274"/>
      <c r="W40479" s="276"/>
    </row>
    <row r="40480" spans="19:23">
      <c r="S40480" s="275"/>
      <c r="T40480" s="274"/>
      <c r="W40480" s="276"/>
    </row>
    <row r="40481" spans="19:23">
      <c r="S40481" s="275"/>
      <c r="T40481" s="274"/>
      <c r="W40481" s="276"/>
    </row>
    <row r="40482" spans="19:23">
      <c r="S40482" s="275"/>
      <c r="T40482" s="274"/>
      <c r="W40482" s="276"/>
    </row>
    <row r="40483" spans="19:23">
      <c r="S40483" s="275"/>
      <c r="T40483" s="274"/>
      <c r="W40483" s="276"/>
    </row>
    <row r="40484" spans="19:23">
      <c r="S40484" s="275"/>
      <c r="T40484" s="274"/>
      <c r="W40484" s="276"/>
    </row>
    <row r="40485" spans="19:23">
      <c r="S40485" s="275"/>
      <c r="T40485" s="274"/>
      <c r="W40485" s="276"/>
    </row>
    <row r="40486" spans="19:23">
      <c r="S40486" s="275"/>
      <c r="T40486" s="274"/>
      <c r="W40486" s="276"/>
    </row>
    <row r="40487" spans="19:23">
      <c r="S40487" s="275"/>
      <c r="T40487" s="274"/>
      <c r="W40487" s="276"/>
    </row>
    <row r="40488" spans="19:23">
      <c r="S40488" s="275"/>
      <c r="T40488" s="274"/>
      <c r="W40488" s="276"/>
    </row>
    <row r="40489" spans="19:23">
      <c r="S40489" s="275"/>
      <c r="T40489" s="274"/>
      <c r="W40489" s="276"/>
    </row>
    <row r="40490" spans="19:23">
      <c r="S40490" s="275"/>
      <c r="T40490" s="274"/>
      <c r="W40490" s="276"/>
    </row>
    <row r="40491" spans="19:23">
      <c r="S40491" s="275"/>
      <c r="T40491" s="274"/>
      <c r="W40491" s="276"/>
    </row>
    <row r="40492" spans="19:23">
      <c r="S40492" s="275"/>
      <c r="T40492" s="274"/>
      <c r="W40492" s="276"/>
    </row>
    <row r="40493" spans="19:23">
      <c r="S40493" s="275"/>
      <c r="T40493" s="274"/>
      <c r="W40493" s="276"/>
    </row>
    <row r="40494" spans="19:23">
      <c r="S40494" s="275"/>
      <c r="T40494" s="274"/>
      <c r="W40494" s="276"/>
    </row>
    <row r="40495" spans="19:23">
      <c r="S40495" s="275"/>
      <c r="T40495" s="274"/>
      <c r="W40495" s="276"/>
    </row>
    <row r="40496" spans="19:23">
      <c r="S40496" s="275"/>
      <c r="T40496" s="274"/>
      <c r="W40496" s="276"/>
    </row>
    <row r="40497" spans="19:23">
      <c r="S40497" s="275"/>
      <c r="T40497" s="274"/>
      <c r="W40497" s="276"/>
    </row>
    <row r="40498" spans="19:23">
      <c r="S40498" s="275"/>
      <c r="T40498" s="274"/>
      <c r="W40498" s="276"/>
    </row>
    <row r="40499" spans="19:23">
      <c r="S40499" s="275"/>
      <c r="T40499" s="274"/>
      <c r="W40499" s="276"/>
    </row>
    <row r="40500" spans="19:23">
      <c r="S40500" s="275"/>
      <c r="T40500" s="274"/>
      <c r="W40500" s="276"/>
    </row>
    <row r="40501" spans="19:23">
      <c r="S40501" s="275"/>
      <c r="T40501" s="274"/>
      <c r="W40501" s="276"/>
    </row>
    <row r="40502" spans="19:23">
      <c r="S40502" s="275"/>
      <c r="T40502" s="274"/>
      <c r="W40502" s="276"/>
    </row>
    <row r="40503" spans="19:23">
      <c r="S40503" s="275"/>
      <c r="T40503" s="274"/>
      <c r="W40503" s="276"/>
    </row>
    <row r="40504" spans="19:23">
      <c r="S40504" s="275"/>
      <c r="T40504" s="274"/>
      <c r="W40504" s="276"/>
    </row>
    <row r="40505" spans="19:23">
      <c r="S40505" s="275"/>
      <c r="T40505" s="274"/>
      <c r="W40505" s="276"/>
    </row>
    <row r="40506" spans="19:23">
      <c r="S40506" s="275"/>
      <c r="T40506" s="274"/>
      <c r="W40506" s="276"/>
    </row>
    <row r="40507" spans="19:23">
      <c r="S40507" s="275"/>
      <c r="T40507" s="274"/>
      <c r="W40507" s="276"/>
    </row>
    <row r="40508" spans="19:23">
      <c r="S40508" s="275"/>
      <c r="T40508" s="274"/>
      <c r="W40508" s="276"/>
    </row>
    <row r="40509" spans="19:23">
      <c r="S40509" s="275"/>
      <c r="T40509" s="274"/>
      <c r="W40509" s="276"/>
    </row>
    <row r="40510" spans="19:23">
      <c r="S40510" s="275"/>
      <c r="T40510" s="274"/>
      <c r="W40510" s="276"/>
    </row>
    <row r="40511" spans="19:23">
      <c r="S40511" s="275"/>
      <c r="T40511" s="274"/>
      <c r="W40511" s="276"/>
    </row>
    <row r="40512" spans="19:23">
      <c r="S40512" s="275"/>
      <c r="T40512" s="274"/>
      <c r="W40512" s="276"/>
    </row>
    <row r="40513" spans="19:23">
      <c r="S40513" s="275"/>
      <c r="T40513" s="274"/>
      <c r="W40513" s="276"/>
    </row>
    <row r="40514" spans="19:23">
      <c r="S40514" s="275"/>
      <c r="T40514" s="274"/>
      <c r="W40514" s="276"/>
    </row>
    <row r="40515" spans="19:23">
      <c r="S40515" s="275"/>
      <c r="T40515" s="274"/>
      <c r="W40515" s="276"/>
    </row>
    <row r="40516" spans="19:23">
      <c r="S40516" s="275"/>
      <c r="T40516" s="274"/>
      <c r="W40516" s="276"/>
    </row>
    <row r="40517" spans="19:23">
      <c r="S40517" s="275"/>
      <c r="T40517" s="274"/>
      <c r="W40517" s="276"/>
    </row>
    <row r="40518" spans="19:23">
      <c r="S40518" s="275"/>
      <c r="T40518" s="274"/>
      <c r="W40518" s="276"/>
    </row>
    <row r="40519" spans="19:23">
      <c r="S40519" s="275"/>
      <c r="T40519" s="274"/>
      <c r="W40519" s="276"/>
    </row>
    <row r="40520" spans="19:23">
      <c r="S40520" s="275"/>
      <c r="T40520" s="274"/>
      <c r="W40520" s="276"/>
    </row>
    <row r="40521" spans="19:23">
      <c r="S40521" s="275"/>
      <c r="T40521" s="274"/>
      <c r="W40521" s="276"/>
    </row>
    <row r="40522" spans="19:23">
      <c r="S40522" s="275"/>
      <c r="T40522" s="274"/>
      <c r="W40522" s="276"/>
    </row>
    <row r="40523" spans="19:23">
      <c r="S40523" s="275"/>
      <c r="T40523" s="274"/>
      <c r="W40523" s="276"/>
    </row>
    <row r="40524" spans="19:23">
      <c r="S40524" s="275"/>
      <c r="T40524" s="274"/>
      <c r="W40524" s="276"/>
    </row>
    <row r="40525" spans="19:23">
      <c r="S40525" s="275"/>
      <c r="T40525" s="274"/>
      <c r="W40525" s="276"/>
    </row>
    <row r="40526" spans="19:23">
      <c r="S40526" s="275"/>
      <c r="T40526" s="274"/>
      <c r="W40526" s="276"/>
    </row>
    <row r="40527" spans="19:23">
      <c r="S40527" s="275"/>
      <c r="T40527" s="274"/>
      <c r="W40527" s="276"/>
    </row>
    <row r="40528" spans="19:23">
      <c r="S40528" s="275"/>
      <c r="T40528" s="274"/>
      <c r="W40528" s="276"/>
    </row>
    <row r="40529" spans="19:23">
      <c r="S40529" s="275"/>
      <c r="T40529" s="274"/>
      <c r="W40529" s="276"/>
    </row>
    <row r="40530" spans="19:23">
      <c r="S40530" s="275"/>
      <c r="T40530" s="274"/>
      <c r="W40530" s="276"/>
    </row>
    <row r="40531" spans="19:23">
      <c r="S40531" s="275"/>
      <c r="T40531" s="274"/>
      <c r="W40531" s="276"/>
    </row>
    <row r="40532" spans="19:23">
      <c r="S40532" s="275"/>
      <c r="T40532" s="274"/>
      <c r="W40532" s="276"/>
    </row>
    <row r="40533" spans="19:23">
      <c r="S40533" s="275"/>
      <c r="T40533" s="274"/>
      <c r="W40533" s="276"/>
    </row>
    <row r="40534" spans="19:23">
      <c r="S40534" s="275"/>
      <c r="T40534" s="274"/>
      <c r="W40534" s="276"/>
    </row>
    <row r="40535" spans="19:23">
      <c r="S40535" s="275"/>
      <c r="T40535" s="274"/>
      <c r="W40535" s="276"/>
    </row>
    <row r="40536" spans="19:23">
      <c r="S40536" s="275"/>
      <c r="T40536" s="274"/>
      <c r="W40536" s="276"/>
    </row>
    <row r="40537" spans="19:23">
      <c r="S40537" s="275"/>
      <c r="T40537" s="274"/>
      <c r="W40537" s="276"/>
    </row>
    <row r="40538" spans="19:23">
      <c r="S40538" s="275"/>
      <c r="T40538" s="274"/>
      <c r="W40538" s="276"/>
    </row>
    <row r="40539" spans="19:23">
      <c r="S40539" s="275"/>
      <c r="T40539" s="274"/>
      <c r="W40539" s="276"/>
    </row>
    <row r="40540" spans="19:23">
      <c r="S40540" s="275"/>
      <c r="T40540" s="274"/>
      <c r="W40540" s="276"/>
    </row>
    <row r="40541" spans="19:23">
      <c r="S40541" s="275"/>
      <c r="T40541" s="274"/>
      <c r="W40541" s="276"/>
    </row>
    <row r="40542" spans="19:23">
      <c r="S40542" s="275"/>
      <c r="T40542" s="274"/>
      <c r="W40542" s="276"/>
    </row>
    <row r="40543" spans="19:23">
      <c r="S40543" s="275"/>
      <c r="T40543" s="274"/>
      <c r="W40543" s="276"/>
    </row>
    <row r="40544" spans="19:23">
      <c r="S40544" s="275"/>
      <c r="T40544" s="274"/>
      <c r="W40544" s="276"/>
    </row>
    <row r="40545" spans="19:23">
      <c r="S40545" s="275"/>
      <c r="T40545" s="274"/>
      <c r="W40545" s="276"/>
    </row>
    <row r="40546" spans="19:23">
      <c r="S40546" s="275"/>
      <c r="T40546" s="274"/>
      <c r="W40546" s="276"/>
    </row>
    <row r="40547" spans="19:23">
      <c r="S40547" s="275"/>
      <c r="T40547" s="274"/>
      <c r="W40547" s="276"/>
    </row>
    <row r="40548" spans="19:23">
      <c r="S40548" s="275"/>
      <c r="T40548" s="274"/>
      <c r="W40548" s="276"/>
    </row>
    <row r="40549" spans="19:23">
      <c r="S40549" s="275"/>
      <c r="T40549" s="274"/>
      <c r="W40549" s="276"/>
    </row>
    <row r="40550" spans="19:23">
      <c r="S40550" s="275"/>
      <c r="T40550" s="274"/>
      <c r="W40550" s="276"/>
    </row>
    <row r="40551" spans="19:23">
      <c r="S40551" s="275"/>
      <c r="T40551" s="274"/>
      <c r="W40551" s="276"/>
    </row>
    <row r="40552" spans="19:23">
      <c r="S40552" s="275"/>
      <c r="T40552" s="274"/>
      <c r="W40552" s="276"/>
    </row>
    <row r="40553" spans="19:23">
      <c r="S40553" s="275"/>
      <c r="T40553" s="274"/>
      <c r="W40553" s="276"/>
    </row>
    <row r="40554" spans="19:23">
      <c r="S40554" s="275"/>
      <c r="T40554" s="274"/>
      <c r="W40554" s="276"/>
    </row>
    <row r="40555" spans="19:23">
      <c r="S40555" s="275"/>
      <c r="T40555" s="274"/>
      <c r="W40555" s="276"/>
    </row>
    <row r="40556" spans="19:23">
      <c r="S40556" s="275"/>
      <c r="T40556" s="274"/>
      <c r="W40556" s="276"/>
    </row>
    <row r="40557" spans="19:23">
      <c r="S40557" s="275"/>
      <c r="T40557" s="274"/>
      <c r="W40557" s="276"/>
    </row>
    <row r="40558" spans="19:23">
      <c r="S40558" s="275"/>
      <c r="T40558" s="274"/>
      <c r="W40558" s="276"/>
    </row>
    <row r="40559" spans="19:23">
      <c r="S40559" s="275"/>
      <c r="T40559" s="274"/>
      <c r="W40559" s="276"/>
    </row>
    <row r="40560" spans="19:23">
      <c r="S40560" s="275"/>
      <c r="T40560" s="274"/>
      <c r="W40560" s="276"/>
    </row>
    <row r="40561" spans="19:23">
      <c r="S40561" s="275"/>
      <c r="T40561" s="274"/>
      <c r="W40561" s="276"/>
    </row>
    <row r="40562" spans="19:23">
      <c r="S40562" s="275"/>
      <c r="T40562" s="274"/>
      <c r="W40562" s="276"/>
    </row>
    <row r="40563" spans="19:23">
      <c r="S40563" s="275"/>
      <c r="T40563" s="274"/>
      <c r="W40563" s="276"/>
    </row>
    <row r="40564" spans="19:23">
      <c r="S40564" s="275"/>
      <c r="T40564" s="274"/>
      <c r="W40564" s="276"/>
    </row>
    <row r="40565" spans="19:23">
      <c r="S40565" s="275"/>
      <c r="T40565" s="274"/>
      <c r="W40565" s="276"/>
    </row>
    <row r="40566" spans="19:23">
      <c r="S40566" s="275"/>
      <c r="T40566" s="274"/>
      <c r="W40566" s="276"/>
    </row>
    <row r="40567" spans="19:23">
      <c r="S40567" s="275"/>
      <c r="T40567" s="274"/>
      <c r="W40567" s="276"/>
    </row>
    <row r="40568" spans="19:23">
      <c r="S40568" s="275"/>
      <c r="T40568" s="274"/>
      <c r="W40568" s="276"/>
    </row>
    <row r="40569" spans="19:23">
      <c r="S40569" s="275"/>
      <c r="T40569" s="274"/>
      <c r="W40569" s="276"/>
    </row>
    <row r="40570" spans="19:23">
      <c r="S40570" s="275"/>
      <c r="T40570" s="274"/>
      <c r="W40570" s="276"/>
    </row>
    <row r="40571" spans="19:23">
      <c r="S40571" s="275"/>
      <c r="T40571" s="274"/>
      <c r="W40571" s="276"/>
    </row>
    <row r="40572" spans="19:23">
      <c r="S40572" s="275"/>
      <c r="T40572" s="274"/>
      <c r="W40572" s="276"/>
    </row>
    <row r="40573" spans="19:23">
      <c r="S40573" s="275"/>
      <c r="T40573" s="274"/>
      <c r="W40573" s="276"/>
    </row>
    <row r="40574" spans="19:23">
      <c r="S40574" s="275"/>
      <c r="T40574" s="274"/>
      <c r="W40574" s="276"/>
    </row>
    <row r="40575" spans="19:23">
      <c r="S40575" s="275"/>
      <c r="T40575" s="274"/>
      <c r="W40575" s="276"/>
    </row>
    <row r="40576" spans="19:23">
      <c r="S40576" s="275"/>
      <c r="T40576" s="274"/>
      <c r="W40576" s="276"/>
    </row>
    <row r="40577" spans="19:23">
      <c r="S40577" s="275"/>
      <c r="T40577" s="274"/>
      <c r="W40577" s="276"/>
    </row>
    <row r="40578" spans="19:23">
      <c r="S40578" s="275"/>
      <c r="T40578" s="274"/>
      <c r="W40578" s="276"/>
    </row>
    <row r="40579" spans="19:23">
      <c r="S40579" s="275"/>
      <c r="T40579" s="274"/>
      <c r="W40579" s="276"/>
    </row>
    <row r="40580" spans="19:23">
      <c r="S40580" s="275"/>
      <c r="T40580" s="274"/>
      <c r="W40580" s="276"/>
    </row>
    <row r="40581" spans="19:23">
      <c r="S40581" s="275"/>
      <c r="T40581" s="274"/>
      <c r="W40581" s="276"/>
    </row>
    <row r="40582" spans="19:23">
      <c r="S40582" s="275"/>
      <c r="T40582" s="274"/>
      <c r="W40582" s="276"/>
    </row>
    <row r="40583" spans="19:23">
      <c r="S40583" s="275"/>
      <c r="T40583" s="274"/>
      <c r="W40583" s="276"/>
    </row>
    <row r="40584" spans="19:23">
      <c r="S40584" s="275"/>
      <c r="T40584" s="274"/>
      <c r="W40584" s="276"/>
    </row>
    <row r="40585" spans="19:23">
      <c r="S40585" s="275"/>
      <c r="T40585" s="274"/>
      <c r="W40585" s="276"/>
    </row>
    <row r="40586" spans="19:23">
      <c r="S40586" s="275"/>
      <c r="T40586" s="274"/>
      <c r="W40586" s="276"/>
    </row>
    <row r="40587" spans="19:23">
      <c r="S40587" s="275"/>
      <c r="T40587" s="274"/>
      <c r="W40587" s="276"/>
    </row>
    <row r="40588" spans="19:23">
      <c r="S40588" s="275"/>
      <c r="T40588" s="274"/>
      <c r="W40588" s="276"/>
    </row>
    <row r="40589" spans="19:23">
      <c r="S40589" s="275"/>
      <c r="T40589" s="274"/>
      <c r="W40589" s="276"/>
    </row>
    <row r="40590" spans="19:23">
      <c r="S40590" s="275"/>
      <c r="T40590" s="274"/>
      <c r="W40590" s="276"/>
    </row>
    <row r="40591" spans="19:23">
      <c r="S40591" s="275"/>
      <c r="T40591" s="274"/>
      <c r="W40591" s="276"/>
    </row>
    <row r="40592" spans="19:23">
      <c r="S40592" s="275"/>
      <c r="T40592" s="274"/>
      <c r="W40592" s="276"/>
    </row>
    <row r="40593" spans="19:23">
      <c r="S40593" s="275"/>
      <c r="T40593" s="274"/>
      <c r="W40593" s="276"/>
    </row>
    <row r="40594" spans="19:23">
      <c r="S40594" s="275"/>
      <c r="T40594" s="274"/>
      <c r="W40594" s="276"/>
    </row>
    <row r="40595" spans="19:23">
      <c r="S40595" s="275"/>
      <c r="T40595" s="274"/>
      <c r="W40595" s="276"/>
    </row>
    <row r="40596" spans="19:23">
      <c r="S40596" s="275"/>
      <c r="T40596" s="274"/>
      <c r="W40596" s="276"/>
    </row>
    <row r="40597" spans="19:23">
      <c r="S40597" s="275"/>
      <c r="T40597" s="274"/>
      <c r="W40597" s="276"/>
    </row>
    <row r="40598" spans="19:23">
      <c r="S40598" s="275"/>
      <c r="T40598" s="274"/>
      <c r="W40598" s="276"/>
    </row>
    <row r="40599" spans="19:23">
      <c r="S40599" s="275"/>
      <c r="T40599" s="274"/>
      <c r="W40599" s="276"/>
    </row>
    <row r="40600" spans="19:23">
      <c r="S40600" s="275"/>
      <c r="T40600" s="274"/>
      <c r="W40600" s="276"/>
    </row>
    <row r="40601" spans="19:23">
      <c r="S40601" s="275"/>
      <c r="T40601" s="274"/>
      <c r="W40601" s="276"/>
    </row>
    <row r="40602" spans="19:23">
      <c r="S40602" s="275"/>
      <c r="T40602" s="274"/>
      <c r="W40602" s="276"/>
    </row>
    <row r="40603" spans="19:23">
      <c r="S40603" s="275"/>
      <c r="T40603" s="274"/>
      <c r="W40603" s="276"/>
    </row>
    <row r="40604" spans="19:23">
      <c r="S40604" s="275"/>
      <c r="T40604" s="274"/>
      <c r="W40604" s="276"/>
    </row>
    <row r="40605" spans="19:23">
      <c r="S40605" s="275"/>
      <c r="T40605" s="274"/>
      <c r="W40605" s="276"/>
    </row>
    <row r="40606" spans="19:23">
      <c r="S40606" s="275"/>
      <c r="T40606" s="274"/>
      <c r="W40606" s="276"/>
    </row>
    <row r="40607" spans="19:23">
      <c r="S40607" s="275"/>
      <c r="T40607" s="274"/>
      <c r="W40607" s="276"/>
    </row>
    <row r="40608" spans="19:23">
      <c r="S40608" s="275"/>
      <c r="T40608" s="274"/>
      <c r="W40608" s="276"/>
    </row>
    <row r="40609" spans="19:23">
      <c r="S40609" s="275"/>
      <c r="T40609" s="274"/>
      <c r="W40609" s="276"/>
    </row>
    <row r="40610" spans="19:23">
      <c r="S40610" s="275"/>
      <c r="T40610" s="274"/>
      <c r="W40610" s="276"/>
    </row>
    <row r="40611" spans="19:23">
      <c r="S40611" s="275"/>
      <c r="T40611" s="274"/>
      <c r="W40611" s="276"/>
    </row>
    <row r="40612" spans="19:23">
      <c r="S40612" s="275"/>
      <c r="T40612" s="274"/>
      <c r="W40612" s="276"/>
    </row>
    <row r="40613" spans="19:23">
      <c r="S40613" s="275"/>
      <c r="T40613" s="274"/>
      <c r="W40613" s="276"/>
    </row>
    <row r="40614" spans="19:23">
      <c r="S40614" s="275"/>
      <c r="T40614" s="274"/>
      <c r="W40614" s="276"/>
    </row>
    <row r="40615" spans="19:23">
      <c r="S40615" s="275"/>
      <c r="T40615" s="274"/>
      <c r="W40615" s="276"/>
    </row>
    <row r="40616" spans="19:23">
      <c r="S40616" s="275"/>
      <c r="T40616" s="274"/>
      <c r="W40616" s="276"/>
    </row>
    <row r="40617" spans="19:23">
      <c r="S40617" s="275"/>
      <c r="T40617" s="274"/>
      <c r="W40617" s="276"/>
    </row>
    <row r="40618" spans="19:23">
      <c r="S40618" s="275"/>
      <c r="T40618" s="274"/>
      <c r="W40618" s="276"/>
    </row>
    <row r="40619" spans="19:23">
      <c r="S40619" s="275"/>
      <c r="T40619" s="274"/>
      <c r="W40619" s="276"/>
    </row>
    <row r="40620" spans="19:23">
      <c r="S40620" s="275"/>
      <c r="T40620" s="274"/>
      <c r="W40620" s="276"/>
    </row>
    <row r="40621" spans="19:23">
      <c r="S40621" s="275"/>
      <c r="T40621" s="274"/>
      <c r="W40621" s="276"/>
    </row>
    <row r="40622" spans="19:23">
      <c r="S40622" s="275"/>
      <c r="T40622" s="274"/>
      <c r="W40622" s="276"/>
    </row>
    <row r="40623" spans="19:23">
      <c r="S40623" s="275"/>
      <c r="T40623" s="274"/>
      <c r="W40623" s="276"/>
    </row>
    <row r="40624" spans="19:23">
      <c r="S40624" s="275"/>
      <c r="T40624" s="274"/>
      <c r="W40624" s="276"/>
    </row>
    <row r="40625" spans="19:23">
      <c r="S40625" s="275"/>
      <c r="T40625" s="274"/>
      <c r="W40625" s="276"/>
    </row>
    <row r="40626" spans="19:23">
      <c r="S40626" s="275"/>
      <c r="T40626" s="274"/>
      <c r="W40626" s="276"/>
    </row>
    <row r="40627" spans="19:23">
      <c r="S40627" s="275"/>
      <c r="T40627" s="274"/>
      <c r="W40627" s="276"/>
    </row>
    <row r="40628" spans="19:23">
      <c r="S40628" s="275"/>
      <c r="T40628" s="274"/>
      <c r="W40628" s="276"/>
    </row>
    <row r="40629" spans="19:23">
      <c r="S40629" s="275"/>
      <c r="T40629" s="274"/>
      <c r="W40629" s="276"/>
    </row>
    <row r="40630" spans="19:23">
      <c r="S40630" s="275"/>
      <c r="T40630" s="274"/>
      <c r="W40630" s="276"/>
    </row>
    <row r="40631" spans="19:23">
      <c r="S40631" s="275"/>
      <c r="T40631" s="274"/>
      <c r="W40631" s="276"/>
    </row>
    <row r="40632" spans="19:23">
      <c r="S40632" s="275"/>
      <c r="T40632" s="274"/>
      <c r="W40632" s="276"/>
    </row>
    <row r="40633" spans="19:23">
      <c r="S40633" s="275"/>
      <c r="T40633" s="274"/>
      <c r="W40633" s="276"/>
    </row>
    <row r="40634" spans="19:23">
      <c r="S40634" s="275"/>
      <c r="T40634" s="274"/>
      <c r="W40634" s="276"/>
    </row>
    <row r="40635" spans="19:23">
      <c r="S40635" s="275"/>
      <c r="T40635" s="274"/>
      <c r="W40635" s="276"/>
    </row>
    <row r="40636" spans="19:23">
      <c r="S40636" s="275"/>
      <c r="T40636" s="274"/>
      <c r="W40636" s="276"/>
    </row>
    <row r="40637" spans="19:23">
      <c r="S40637" s="275"/>
      <c r="T40637" s="274"/>
      <c r="W40637" s="276"/>
    </row>
    <row r="40638" spans="19:23">
      <c r="S40638" s="275"/>
      <c r="T40638" s="274"/>
      <c r="W40638" s="276"/>
    </row>
    <row r="40639" spans="19:23">
      <c r="S40639" s="275"/>
      <c r="T40639" s="274"/>
      <c r="W40639" s="276"/>
    </row>
    <row r="40640" spans="19:23">
      <c r="S40640" s="275"/>
      <c r="T40640" s="274"/>
      <c r="W40640" s="276"/>
    </row>
    <row r="40641" spans="19:23">
      <c r="S40641" s="275"/>
      <c r="T40641" s="274"/>
      <c r="W40641" s="276"/>
    </row>
    <row r="40642" spans="19:23">
      <c r="S40642" s="275"/>
      <c r="T40642" s="274"/>
      <c r="W40642" s="276"/>
    </row>
    <row r="40643" spans="19:23">
      <c r="S40643" s="275"/>
      <c r="T40643" s="274"/>
      <c r="W40643" s="276"/>
    </row>
    <row r="40644" spans="19:23">
      <c r="S40644" s="275"/>
      <c r="T40644" s="274"/>
      <c r="W40644" s="276"/>
    </row>
    <row r="40645" spans="19:23">
      <c r="S40645" s="275"/>
      <c r="T40645" s="274"/>
      <c r="W40645" s="276"/>
    </row>
    <row r="40646" spans="19:23">
      <c r="S40646" s="275"/>
      <c r="T40646" s="274"/>
      <c r="W40646" s="276"/>
    </row>
    <row r="40647" spans="19:23">
      <c r="S40647" s="275"/>
      <c r="T40647" s="274"/>
      <c r="W40647" s="276"/>
    </row>
    <row r="40648" spans="19:23">
      <c r="S40648" s="275"/>
      <c r="T40648" s="274"/>
      <c r="W40648" s="276"/>
    </row>
    <row r="40649" spans="19:23">
      <c r="S40649" s="275"/>
      <c r="T40649" s="274"/>
      <c r="W40649" s="276"/>
    </row>
    <row r="40650" spans="19:23">
      <c r="S40650" s="275"/>
      <c r="T40650" s="274"/>
      <c r="W40650" s="276"/>
    </row>
    <row r="40651" spans="19:23">
      <c r="S40651" s="275"/>
      <c r="T40651" s="274"/>
      <c r="W40651" s="276"/>
    </row>
    <row r="40652" spans="19:23">
      <c r="S40652" s="275"/>
      <c r="T40652" s="274"/>
      <c r="W40652" s="276"/>
    </row>
    <row r="40653" spans="19:23">
      <c r="S40653" s="275"/>
      <c r="T40653" s="274"/>
      <c r="W40653" s="276"/>
    </row>
    <row r="40654" spans="19:23">
      <c r="S40654" s="275"/>
      <c r="T40654" s="274"/>
      <c r="W40654" s="276"/>
    </row>
    <row r="40655" spans="19:23">
      <c r="S40655" s="275"/>
      <c r="T40655" s="274"/>
      <c r="W40655" s="276"/>
    </row>
    <row r="40656" spans="19:23">
      <c r="S40656" s="275"/>
      <c r="T40656" s="274"/>
      <c r="W40656" s="276"/>
    </row>
    <row r="40657" spans="19:23">
      <c r="S40657" s="275"/>
      <c r="T40657" s="274"/>
      <c r="W40657" s="276"/>
    </row>
    <row r="40658" spans="19:23">
      <c r="S40658" s="275"/>
      <c r="T40658" s="274"/>
      <c r="W40658" s="276"/>
    </row>
    <row r="40659" spans="19:23">
      <c r="S40659" s="275"/>
      <c r="T40659" s="274"/>
      <c r="W40659" s="276"/>
    </row>
    <row r="40660" spans="19:23">
      <c r="S40660" s="275"/>
      <c r="T40660" s="274"/>
      <c r="W40660" s="276"/>
    </row>
    <row r="40661" spans="19:23">
      <c r="S40661" s="275"/>
      <c r="T40661" s="274"/>
      <c r="W40661" s="276"/>
    </row>
    <row r="40662" spans="19:23">
      <c r="S40662" s="275"/>
      <c r="T40662" s="274"/>
      <c r="W40662" s="276"/>
    </row>
    <row r="40663" spans="19:23">
      <c r="S40663" s="275"/>
      <c r="T40663" s="274"/>
      <c r="W40663" s="276"/>
    </row>
    <row r="40664" spans="19:23">
      <c r="S40664" s="275"/>
      <c r="T40664" s="274"/>
      <c r="W40664" s="276"/>
    </row>
    <row r="40665" spans="19:23">
      <c r="S40665" s="275"/>
      <c r="T40665" s="274"/>
      <c r="W40665" s="276"/>
    </row>
    <row r="40666" spans="19:23">
      <c r="S40666" s="275"/>
      <c r="T40666" s="274"/>
      <c r="W40666" s="276"/>
    </row>
    <row r="40667" spans="19:23">
      <c r="S40667" s="275"/>
      <c r="T40667" s="274"/>
      <c r="W40667" s="276"/>
    </row>
    <row r="40668" spans="19:23">
      <c r="S40668" s="275"/>
      <c r="T40668" s="274"/>
      <c r="W40668" s="276"/>
    </row>
    <row r="40669" spans="19:23">
      <c r="S40669" s="275"/>
      <c r="T40669" s="274"/>
      <c r="W40669" s="276"/>
    </row>
    <row r="40670" spans="19:23">
      <c r="S40670" s="275"/>
      <c r="T40670" s="274"/>
      <c r="W40670" s="276"/>
    </row>
    <row r="40671" spans="19:23">
      <c r="S40671" s="275"/>
      <c r="T40671" s="274"/>
      <c r="W40671" s="276"/>
    </row>
    <row r="40672" spans="19:23">
      <c r="S40672" s="275"/>
      <c r="T40672" s="274"/>
      <c r="W40672" s="276"/>
    </row>
    <row r="40673" spans="19:23">
      <c r="S40673" s="275"/>
      <c r="T40673" s="274"/>
      <c r="W40673" s="276"/>
    </row>
    <row r="40674" spans="19:23">
      <c r="S40674" s="275"/>
      <c r="T40674" s="274"/>
      <c r="W40674" s="276"/>
    </row>
    <row r="40675" spans="19:23">
      <c r="S40675" s="275"/>
      <c r="T40675" s="274"/>
      <c r="W40675" s="276"/>
    </row>
    <row r="40676" spans="19:23">
      <c r="S40676" s="275"/>
      <c r="T40676" s="274"/>
      <c r="W40676" s="276"/>
    </row>
    <row r="40677" spans="19:23">
      <c r="S40677" s="275"/>
      <c r="T40677" s="274"/>
      <c r="W40677" s="276"/>
    </row>
    <row r="40678" spans="19:23">
      <c r="S40678" s="275"/>
      <c r="T40678" s="274"/>
      <c r="W40678" s="276"/>
    </row>
    <row r="40679" spans="19:23">
      <c r="S40679" s="275"/>
      <c r="T40679" s="274"/>
      <c r="W40679" s="276"/>
    </row>
    <row r="40680" spans="19:23">
      <c r="S40680" s="275"/>
      <c r="T40680" s="274"/>
      <c r="W40680" s="276"/>
    </row>
    <row r="40681" spans="19:23">
      <c r="S40681" s="275"/>
      <c r="T40681" s="274"/>
      <c r="W40681" s="276"/>
    </row>
    <row r="40682" spans="19:23">
      <c r="S40682" s="275"/>
      <c r="T40682" s="274"/>
      <c r="W40682" s="276"/>
    </row>
    <row r="40683" spans="19:23">
      <c r="S40683" s="275"/>
      <c r="T40683" s="274"/>
      <c r="W40683" s="276"/>
    </row>
    <row r="40684" spans="19:23">
      <c r="S40684" s="275"/>
      <c r="T40684" s="274"/>
      <c r="W40684" s="276"/>
    </row>
    <row r="40685" spans="19:23">
      <c r="S40685" s="275"/>
      <c r="T40685" s="274"/>
      <c r="W40685" s="276"/>
    </row>
    <row r="40686" spans="19:23">
      <c r="S40686" s="275"/>
      <c r="T40686" s="274"/>
      <c r="W40686" s="276"/>
    </row>
    <row r="40687" spans="19:23">
      <c r="S40687" s="275"/>
      <c r="T40687" s="274"/>
      <c r="W40687" s="276"/>
    </row>
    <row r="40688" spans="19:23">
      <c r="S40688" s="275"/>
      <c r="T40688" s="274"/>
      <c r="W40688" s="276"/>
    </row>
    <row r="40689" spans="19:23">
      <c r="S40689" s="275"/>
      <c r="T40689" s="274"/>
      <c r="W40689" s="276"/>
    </row>
    <row r="40690" spans="19:23">
      <c r="S40690" s="275"/>
      <c r="T40690" s="274"/>
      <c r="W40690" s="276"/>
    </row>
    <row r="40691" spans="19:23">
      <c r="S40691" s="275"/>
      <c r="T40691" s="274"/>
      <c r="W40691" s="276"/>
    </row>
    <row r="40692" spans="19:23">
      <c r="S40692" s="275"/>
      <c r="T40692" s="274"/>
      <c r="W40692" s="276"/>
    </row>
    <row r="40693" spans="19:23">
      <c r="S40693" s="275"/>
      <c r="T40693" s="274"/>
      <c r="W40693" s="276"/>
    </row>
    <row r="40694" spans="19:23">
      <c r="S40694" s="275"/>
      <c r="T40694" s="274"/>
      <c r="W40694" s="276"/>
    </row>
    <row r="40695" spans="19:23">
      <c r="S40695" s="275"/>
      <c r="T40695" s="274"/>
      <c r="W40695" s="276"/>
    </row>
    <row r="40696" spans="19:23">
      <c r="S40696" s="275"/>
      <c r="T40696" s="274"/>
      <c r="W40696" s="276"/>
    </row>
    <row r="40697" spans="19:23">
      <c r="S40697" s="275"/>
      <c r="T40697" s="274"/>
      <c r="W40697" s="276"/>
    </row>
    <row r="40698" spans="19:23">
      <c r="S40698" s="275"/>
      <c r="T40698" s="274"/>
      <c r="W40698" s="276"/>
    </row>
    <row r="40699" spans="19:23">
      <c r="S40699" s="275"/>
      <c r="T40699" s="274"/>
      <c r="W40699" s="276"/>
    </row>
    <row r="40700" spans="19:23">
      <c r="S40700" s="275"/>
      <c r="T40700" s="274"/>
      <c r="W40700" s="276"/>
    </row>
    <row r="40701" spans="19:23">
      <c r="S40701" s="275"/>
      <c r="T40701" s="274"/>
      <c r="W40701" s="276"/>
    </row>
    <row r="40702" spans="19:23">
      <c r="S40702" s="275"/>
      <c r="T40702" s="274"/>
      <c r="W40702" s="276"/>
    </row>
    <row r="40703" spans="19:23">
      <c r="S40703" s="275"/>
      <c r="T40703" s="274"/>
      <c r="W40703" s="276"/>
    </row>
    <row r="40704" spans="19:23">
      <c r="S40704" s="275"/>
      <c r="T40704" s="274"/>
      <c r="W40704" s="276"/>
    </row>
    <row r="40705" spans="19:23">
      <c r="S40705" s="275"/>
      <c r="T40705" s="274"/>
      <c r="W40705" s="276"/>
    </row>
    <row r="40706" spans="19:23">
      <c r="S40706" s="275"/>
      <c r="T40706" s="274"/>
      <c r="W40706" s="276"/>
    </row>
    <row r="40707" spans="19:23">
      <c r="S40707" s="275"/>
      <c r="T40707" s="274"/>
      <c r="W40707" s="276"/>
    </row>
    <row r="40708" spans="19:23">
      <c r="S40708" s="275"/>
      <c r="T40708" s="274"/>
      <c r="W40708" s="276"/>
    </row>
    <row r="40709" spans="19:23">
      <c r="S40709" s="275"/>
      <c r="T40709" s="274"/>
      <c r="W40709" s="276"/>
    </row>
    <row r="40710" spans="19:23">
      <c r="S40710" s="275"/>
      <c r="T40710" s="274"/>
      <c r="W40710" s="276"/>
    </row>
    <row r="40711" spans="19:23">
      <c r="S40711" s="275"/>
      <c r="T40711" s="274"/>
      <c r="W40711" s="276"/>
    </row>
    <row r="40712" spans="19:23">
      <c r="S40712" s="275"/>
      <c r="T40712" s="274"/>
      <c r="W40712" s="276"/>
    </row>
    <row r="40713" spans="19:23">
      <c r="S40713" s="275"/>
      <c r="T40713" s="274"/>
      <c r="W40713" s="276"/>
    </row>
    <row r="40714" spans="19:23">
      <c r="S40714" s="275"/>
      <c r="T40714" s="274"/>
      <c r="W40714" s="276"/>
    </row>
    <row r="40715" spans="19:23">
      <c r="S40715" s="275"/>
      <c r="T40715" s="274"/>
      <c r="W40715" s="276"/>
    </row>
    <row r="40716" spans="19:23">
      <c r="S40716" s="275"/>
      <c r="T40716" s="274"/>
      <c r="W40716" s="276"/>
    </row>
    <row r="40717" spans="19:23">
      <c r="S40717" s="275"/>
      <c r="T40717" s="274"/>
      <c r="W40717" s="276"/>
    </row>
    <row r="40718" spans="19:23">
      <c r="S40718" s="275"/>
      <c r="T40718" s="274"/>
      <c r="W40718" s="276"/>
    </row>
    <row r="40719" spans="19:23">
      <c r="S40719" s="275"/>
      <c r="T40719" s="274"/>
      <c r="W40719" s="276"/>
    </row>
    <row r="40720" spans="19:23">
      <c r="S40720" s="275"/>
      <c r="T40720" s="274"/>
      <c r="W40720" s="276"/>
    </row>
    <row r="40721" spans="19:23">
      <c r="S40721" s="275"/>
      <c r="T40721" s="274"/>
      <c r="W40721" s="276"/>
    </row>
    <row r="40722" spans="19:23">
      <c r="S40722" s="275"/>
      <c r="T40722" s="274"/>
      <c r="W40722" s="276"/>
    </row>
    <row r="40723" spans="19:23">
      <c r="S40723" s="275"/>
      <c r="T40723" s="274"/>
      <c r="W40723" s="276"/>
    </row>
    <row r="40724" spans="19:23">
      <c r="S40724" s="275"/>
      <c r="T40724" s="274"/>
      <c r="W40724" s="276"/>
    </row>
    <row r="40725" spans="19:23">
      <c r="S40725" s="275"/>
      <c r="T40725" s="274"/>
      <c r="W40725" s="276"/>
    </row>
    <row r="40726" spans="19:23">
      <c r="S40726" s="275"/>
      <c r="T40726" s="274"/>
      <c r="W40726" s="276"/>
    </row>
    <row r="40727" spans="19:23">
      <c r="S40727" s="275"/>
      <c r="T40727" s="274"/>
      <c r="W40727" s="276"/>
    </row>
    <row r="40728" spans="19:23">
      <c r="S40728" s="275"/>
      <c r="T40728" s="274"/>
      <c r="W40728" s="276"/>
    </row>
    <row r="40729" spans="19:23">
      <c r="S40729" s="275"/>
      <c r="T40729" s="274"/>
      <c r="W40729" s="276"/>
    </row>
    <row r="40730" spans="19:23">
      <c r="S40730" s="275"/>
      <c r="T40730" s="274"/>
      <c r="W40730" s="276"/>
    </row>
    <row r="40731" spans="19:23">
      <c r="S40731" s="275"/>
      <c r="T40731" s="274"/>
      <c r="W40731" s="276"/>
    </row>
    <row r="40732" spans="19:23">
      <c r="S40732" s="275"/>
      <c r="T40732" s="274"/>
      <c r="W40732" s="276"/>
    </row>
    <row r="40733" spans="19:23">
      <c r="S40733" s="275"/>
      <c r="T40733" s="274"/>
      <c r="W40733" s="276"/>
    </row>
    <row r="40734" spans="19:23">
      <c r="S40734" s="275"/>
      <c r="T40734" s="274"/>
      <c r="W40734" s="276"/>
    </row>
    <row r="40735" spans="19:23">
      <c r="S40735" s="275"/>
      <c r="T40735" s="274"/>
      <c r="W40735" s="276"/>
    </row>
    <row r="40736" spans="19:23">
      <c r="S40736" s="275"/>
      <c r="T40736" s="274"/>
      <c r="W40736" s="276"/>
    </row>
    <row r="40737" spans="19:23">
      <c r="S40737" s="275"/>
      <c r="T40737" s="274"/>
      <c r="W40737" s="276"/>
    </row>
    <row r="40738" spans="19:23">
      <c r="S40738" s="275"/>
      <c r="T40738" s="274"/>
      <c r="W40738" s="276"/>
    </row>
    <row r="40739" spans="19:23">
      <c r="S40739" s="275"/>
      <c r="T40739" s="274"/>
      <c r="W40739" s="276"/>
    </row>
    <row r="40740" spans="19:23">
      <c r="S40740" s="275"/>
      <c r="T40740" s="274"/>
      <c r="W40740" s="276"/>
    </row>
    <row r="40741" spans="19:23">
      <c r="S40741" s="275"/>
      <c r="T40741" s="274"/>
      <c r="W40741" s="276"/>
    </row>
    <row r="40742" spans="19:23">
      <c r="S40742" s="275"/>
      <c r="T40742" s="274"/>
      <c r="W40742" s="276"/>
    </row>
    <row r="40743" spans="19:23">
      <c r="S40743" s="275"/>
      <c r="T40743" s="274"/>
      <c r="W40743" s="276"/>
    </row>
    <row r="40744" spans="19:23">
      <c r="S40744" s="275"/>
      <c r="T40744" s="274"/>
      <c r="W40744" s="276"/>
    </row>
    <row r="40745" spans="19:23">
      <c r="S40745" s="275"/>
      <c r="T40745" s="274"/>
      <c r="W40745" s="276"/>
    </row>
    <row r="40746" spans="19:23">
      <c r="S40746" s="275"/>
      <c r="T40746" s="274"/>
      <c r="W40746" s="276"/>
    </row>
    <row r="40747" spans="19:23">
      <c r="S40747" s="275"/>
      <c r="T40747" s="274"/>
      <c r="W40747" s="276"/>
    </row>
    <row r="40748" spans="19:23">
      <c r="S40748" s="275"/>
      <c r="T40748" s="274"/>
      <c r="W40748" s="276"/>
    </row>
    <row r="40749" spans="19:23">
      <c r="S40749" s="275"/>
      <c r="T40749" s="274"/>
      <c r="W40749" s="276"/>
    </row>
    <row r="40750" spans="19:23">
      <c r="S40750" s="275"/>
      <c r="T40750" s="274"/>
      <c r="W40750" s="276"/>
    </row>
    <row r="40751" spans="19:23">
      <c r="S40751" s="275"/>
      <c r="T40751" s="274"/>
      <c r="W40751" s="276"/>
    </row>
    <row r="40752" spans="19:23">
      <c r="S40752" s="275"/>
      <c r="T40752" s="274"/>
      <c r="W40752" s="276"/>
    </row>
    <row r="40753" spans="19:23">
      <c r="S40753" s="275"/>
      <c r="T40753" s="274"/>
      <c r="W40753" s="276"/>
    </row>
    <row r="40754" spans="19:23">
      <c r="S40754" s="275"/>
      <c r="T40754" s="274"/>
      <c r="W40754" s="276"/>
    </row>
    <row r="40755" spans="19:23">
      <c r="S40755" s="275"/>
      <c r="T40755" s="274"/>
      <c r="W40755" s="276"/>
    </row>
    <row r="40756" spans="19:23">
      <c r="S40756" s="275"/>
      <c r="T40756" s="274"/>
      <c r="W40756" s="276"/>
    </row>
    <row r="40757" spans="19:23">
      <c r="S40757" s="275"/>
      <c r="T40757" s="274"/>
      <c r="W40757" s="276"/>
    </row>
    <row r="40758" spans="19:23">
      <c r="S40758" s="275"/>
      <c r="T40758" s="274"/>
      <c r="W40758" s="276"/>
    </row>
    <row r="40759" spans="19:23">
      <c r="S40759" s="275"/>
      <c r="T40759" s="274"/>
      <c r="W40759" s="276"/>
    </row>
    <row r="40760" spans="19:23">
      <c r="S40760" s="275"/>
      <c r="T40760" s="274"/>
      <c r="W40760" s="276"/>
    </row>
    <row r="40761" spans="19:23">
      <c r="S40761" s="275"/>
      <c r="T40761" s="274"/>
      <c r="W40761" s="276"/>
    </row>
    <row r="40762" spans="19:23">
      <c r="S40762" s="275"/>
      <c r="T40762" s="274"/>
      <c r="W40762" s="276"/>
    </row>
    <row r="40763" spans="19:23">
      <c r="S40763" s="275"/>
      <c r="T40763" s="274"/>
      <c r="W40763" s="276"/>
    </row>
    <row r="40764" spans="19:23">
      <c r="S40764" s="275"/>
      <c r="T40764" s="274"/>
      <c r="W40764" s="276"/>
    </row>
    <row r="40765" spans="19:23">
      <c r="S40765" s="275"/>
      <c r="T40765" s="274"/>
      <c r="W40765" s="276"/>
    </row>
    <row r="40766" spans="19:23">
      <c r="S40766" s="275"/>
      <c r="T40766" s="274"/>
      <c r="W40766" s="276"/>
    </row>
    <row r="40767" spans="19:23">
      <c r="S40767" s="275"/>
      <c r="T40767" s="274"/>
      <c r="W40767" s="276"/>
    </row>
    <row r="40768" spans="19:23">
      <c r="S40768" s="275"/>
      <c r="T40768" s="274"/>
      <c r="W40768" s="276"/>
    </row>
    <row r="40769" spans="19:23">
      <c r="S40769" s="275"/>
      <c r="T40769" s="274"/>
      <c r="W40769" s="276"/>
    </row>
    <row r="40770" spans="19:23">
      <c r="S40770" s="275"/>
      <c r="T40770" s="274"/>
      <c r="W40770" s="276"/>
    </row>
    <row r="40771" spans="19:23">
      <c r="S40771" s="275"/>
      <c r="T40771" s="274"/>
      <c r="W40771" s="276"/>
    </row>
    <row r="40772" spans="19:23">
      <c r="S40772" s="275"/>
      <c r="T40772" s="274"/>
      <c r="W40772" s="276"/>
    </row>
    <row r="40773" spans="19:23">
      <c r="S40773" s="275"/>
      <c r="T40773" s="274"/>
      <c r="W40773" s="276"/>
    </row>
    <row r="40774" spans="19:23">
      <c r="S40774" s="275"/>
      <c r="T40774" s="274"/>
      <c r="W40774" s="276"/>
    </row>
    <row r="40775" spans="19:23">
      <c r="S40775" s="275"/>
      <c r="T40775" s="274"/>
      <c r="W40775" s="276"/>
    </row>
    <row r="40776" spans="19:23">
      <c r="S40776" s="275"/>
      <c r="T40776" s="274"/>
      <c r="W40776" s="276"/>
    </row>
    <row r="40777" spans="19:23">
      <c r="S40777" s="275"/>
      <c r="T40777" s="274"/>
      <c r="W40777" s="276"/>
    </row>
    <row r="40778" spans="19:23">
      <c r="S40778" s="275"/>
      <c r="T40778" s="274"/>
      <c r="W40778" s="276"/>
    </row>
    <row r="40779" spans="19:23">
      <c r="S40779" s="275"/>
      <c r="T40779" s="274"/>
      <c r="W40779" s="276"/>
    </row>
    <row r="40780" spans="19:23">
      <c r="S40780" s="275"/>
      <c r="T40780" s="274"/>
      <c r="W40780" s="276"/>
    </row>
    <row r="40781" spans="19:23">
      <c r="S40781" s="275"/>
      <c r="T40781" s="274"/>
      <c r="W40781" s="276"/>
    </row>
    <row r="40782" spans="19:23">
      <c r="S40782" s="275"/>
      <c r="T40782" s="274"/>
      <c r="W40782" s="276"/>
    </row>
    <row r="40783" spans="19:23">
      <c r="S40783" s="275"/>
      <c r="T40783" s="274"/>
      <c r="W40783" s="276"/>
    </row>
    <row r="40784" spans="19:23">
      <c r="S40784" s="275"/>
      <c r="T40784" s="274"/>
      <c r="W40784" s="276"/>
    </row>
    <row r="40785" spans="19:23">
      <c r="S40785" s="275"/>
      <c r="T40785" s="274"/>
      <c r="W40785" s="276"/>
    </row>
    <row r="40786" spans="19:23">
      <c r="S40786" s="275"/>
      <c r="T40786" s="274"/>
      <c r="W40786" s="276"/>
    </row>
    <row r="40787" spans="19:23">
      <c r="S40787" s="275"/>
      <c r="T40787" s="274"/>
      <c r="W40787" s="276"/>
    </row>
    <row r="40788" spans="19:23">
      <c r="S40788" s="275"/>
      <c r="T40788" s="274"/>
      <c r="W40788" s="276"/>
    </row>
    <row r="40789" spans="19:23">
      <c r="S40789" s="275"/>
      <c r="T40789" s="274"/>
      <c r="W40789" s="276"/>
    </row>
    <row r="40790" spans="19:23">
      <c r="S40790" s="275"/>
      <c r="T40790" s="274"/>
      <c r="W40790" s="276"/>
    </row>
    <row r="40791" spans="19:23">
      <c r="S40791" s="275"/>
      <c r="T40791" s="274"/>
      <c r="W40791" s="276"/>
    </row>
    <row r="40792" spans="19:23">
      <c r="S40792" s="275"/>
      <c r="T40792" s="274"/>
      <c r="W40792" s="276"/>
    </row>
    <row r="40793" spans="19:23">
      <c r="S40793" s="275"/>
      <c r="T40793" s="274"/>
      <c r="W40793" s="276"/>
    </row>
    <row r="40794" spans="19:23">
      <c r="S40794" s="275"/>
      <c r="T40794" s="274"/>
      <c r="W40794" s="276"/>
    </row>
    <row r="40795" spans="19:23">
      <c r="S40795" s="275"/>
      <c r="T40795" s="274"/>
      <c r="W40795" s="276"/>
    </row>
    <row r="40796" spans="19:23">
      <c r="S40796" s="275"/>
      <c r="T40796" s="274"/>
      <c r="W40796" s="276"/>
    </row>
    <row r="40797" spans="19:23">
      <c r="S40797" s="275"/>
      <c r="T40797" s="274"/>
      <c r="W40797" s="276"/>
    </row>
    <row r="40798" spans="19:23">
      <c r="S40798" s="275"/>
      <c r="T40798" s="274"/>
      <c r="W40798" s="276"/>
    </row>
    <row r="40799" spans="19:23">
      <c r="S40799" s="275"/>
      <c r="T40799" s="274"/>
      <c r="W40799" s="276"/>
    </row>
    <row r="40800" spans="19:23">
      <c r="S40800" s="275"/>
      <c r="T40800" s="274"/>
      <c r="W40800" s="276"/>
    </row>
    <row r="40801" spans="19:23">
      <c r="S40801" s="275"/>
      <c r="T40801" s="274"/>
      <c r="W40801" s="276"/>
    </row>
    <row r="40802" spans="19:23">
      <c r="S40802" s="275"/>
      <c r="T40802" s="274"/>
      <c r="W40802" s="276"/>
    </row>
    <row r="40803" spans="19:23">
      <c r="S40803" s="275"/>
      <c r="T40803" s="274"/>
      <c r="W40803" s="276"/>
    </row>
    <row r="40804" spans="19:23">
      <c r="S40804" s="275"/>
      <c r="T40804" s="274"/>
      <c r="W40804" s="276"/>
    </row>
    <row r="40805" spans="19:23">
      <c r="S40805" s="275"/>
      <c r="T40805" s="274"/>
      <c r="W40805" s="276"/>
    </row>
    <row r="40806" spans="19:23">
      <c r="S40806" s="275"/>
      <c r="T40806" s="274"/>
      <c r="W40806" s="276"/>
    </row>
    <row r="40807" spans="19:23">
      <c r="S40807" s="275"/>
      <c r="T40807" s="274"/>
      <c r="W40807" s="276"/>
    </row>
    <row r="40808" spans="19:23">
      <c r="S40808" s="275"/>
      <c r="T40808" s="274"/>
      <c r="W40808" s="276"/>
    </row>
    <row r="40809" spans="19:23">
      <c r="S40809" s="275"/>
      <c r="T40809" s="274"/>
      <c r="W40809" s="276"/>
    </row>
    <row r="40810" spans="19:23">
      <c r="S40810" s="275"/>
      <c r="T40810" s="274"/>
      <c r="W40810" s="276"/>
    </row>
    <row r="40811" spans="19:23">
      <c r="S40811" s="275"/>
      <c r="T40811" s="274"/>
      <c r="W40811" s="276"/>
    </row>
    <row r="40812" spans="19:23">
      <c r="S40812" s="275"/>
      <c r="T40812" s="274"/>
      <c r="W40812" s="276"/>
    </row>
    <row r="40813" spans="19:23">
      <c r="S40813" s="275"/>
      <c r="T40813" s="274"/>
      <c r="W40813" s="276"/>
    </row>
    <row r="40814" spans="19:23">
      <c r="S40814" s="275"/>
      <c r="T40814" s="274"/>
      <c r="W40814" s="276"/>
    </row>
    <row r="40815" spans="19:23">
      <c r="S40815" s="275"/>
      <c r="T40815" s="274"/>
      <c r="W40815" s="276"/>
    </row>
    <row r="40816" spans="19:23">
      <c r="S40816" s="275"/>
      <c r="T40816" s="274"/>
      <c r="W40816" s="276"/>
    </row>
    <row r="40817" spans="19:23">
      <c r="S40817" s="275"/>
      <c r="T40817" s="274"/>
      <c r="W40817" s="276"/>
    </row>
    <row r="40818" spans="19:23">
      <c r="S40818" s="275"/>
      <c r="T40818" s="274"/>
      <c r="W40818" s="276"/>
    </row>
    <row r="40819" spans="19:23">
      <c r="S40819" s="275"/>
      <c r="T40819" s="274"/>
      <c r="W40819" s="276"/>
    </row>
    <row r="40820" spans="19:23">
      <c r="S40820" s="275"/>
      <c r="T40820" s="274"/>
      <c r="W40820" s="276"/>
    </row>
    <row r="40821" spans="19:23">
      <c r="S40821" s="275"/>
      <c r="T40821" s="274"/>
      <c r="W40821" s="276"/>
    </row>
    <row r="40822" spans="19:23">
      <c r="S40822" s="275"/>
      <c r="T40822" s="274"/>
      <c r="W40822" s="276"/>
    </row>
    <row r="40823" spans="19:23">
      <c r="S40823" s="275"/>
      <c r="T40823" s="274"/>
      <c r="W40823" s="276"/>
    </row>
    <row r="40824" spans="19:23">
      <c r="S40824" s="275"/>
      <c r="T40824" s="274"/>
      <c r="W40824" s="276"/>
    </row>
    <row r="40825" spans="19:23">
      <c r="S40825" s="275"/>
      <c r="T40825" s="274"/>
      <c r="W40825" s="276"/>
    </row>
    <row r="40826" spans="19:23">
      <c r="S40826" s="275"/>
      <c r="T40826" s="274"/>
      <c r="W40826" s="276"/>
    </row>
    <row r="40827" spans="19:23">
      <c r="S40827" s="275"/>
      <c r="T40827" s="274"/>
      <c r="W40827" s="276"/>
    </row>
    <row r="40828" spans="19:23">
      <c r="S40828" s="275"/>
      <c r="T40828" s="274"/>
      <c r="W40828" s="276"/>
    </row>
    <row r="40829" spans="19:23">
      <c r="S40829" s="275"/>
      <c r="T40829" s="274"/>
      <c r="W40829" s="276"/>
    </row>
    <row r="40830" spans="19:23">
      <c r="S40830" s="275"/>
      <c r="T40830" s="274"/>
      <c r="W40830" s="276"/>
    </row>
    <row r="40831" spans="19:23">
      <c r="S40831" s="275"/>
      <c r="T40831" s="274"/>
      <c r="W40831" s="276"/>
    </row>
    <row r="40832" spans="19:23">
      <c r="S40832" s="275"/>
      <c r="T40832" s="274"/>
      <c r="W40832" s="276"/>
    </row>
    <row r="40833" spans="19:23">
      <c r="S40833" s="275"/>
      <c r="T40833" s="274"/>
      <c r="W40833" s="276"/>
    </row>
    <row r="40834" spans="19:23">
      <c r="S40834" s="275"/>
      <c r="T40834" s="274"/>
      <c r="W40834" s="276"/>
    </row>
    <row r="40835" spans="19:23">
      <c r="S40835" s="275"/>
      <c r="T40835" s="274"/>
      <c r="W40835" s="276"/>
    </row>
    <row r="40836" spans="19:23">
      <c r="S40836" s="275"/>
      <c r="T40836" s="274"/>
      <c r="W40836" s="276"/>
    </row>
    <row r="40837" spans="19:23">
      <c r="S40837" s="275"/>
      <c r="T40837" s="274"/>
      <c r="W40837" s="276"/>
    </row>
    <row r="40838" spans="19:23">
      <c r="S40838" s="275"/>
      <c r="T40838" s="274"/>
      <c r="W40838" s="276"/>
    </row>
    <row r="40839" spans="19:23">
      <c r="S40839" s="275"/>
      <c r="T40839" s="274"/>
      <c r="W40839" s="276"/>
    </row>
    <row r="40840" spans="19:23">
      <c r="S40840" s="275"/>
      <c r="T40840" s="274"/>
      <c r="W40840" s="276"/>
    </row>
    <row r="40841" spans="19:23">
      <c r="S40841" s="275"/>
      <c r="T40841" s="274"/>
      <c r="W40841" s="276"/>
    </row>
    <row r="40842" spans="19:23">
      <c r="S40842" s="275"/>
      <c r="T40842" s="274"/>
      <c r="W40842" s="276"/>
    </row>
    <row r="40843" spans="19:23">
      <c r="S40843" s="275"/>
      <c r="T40843" s="274"/>
      <c r="W40843" s="276"/>
    </row>
    <row r="40844" spans="19:23">
      <c r="S40844" s="275"/>
      <c r="T40844" s="274"/>
      <c r="W40844" s="276"/>
    </row>
    <row r="40845" spans="19:23">
      <c r="S40845" s="275"/>
      <c r="T40845" s="274"/>
      <c r="W40845" s="276"/>
    </row>
    <row r="40846" spans="19:23">
      <c r="S40846" s="275"/>
      <c r="T40846" s="274"/>
      <c r="W40846" s="276"/>
    </row>
    <row r="40847" spans="19:23">
      <c r="S40847" s="275"/>
      <c r="T40847" s="274"/>
      <c r="W40847" s="276"/>
    </row>
    <row r="40848" spans="19:23">
      <c r="S40848" s="275"/>
      <c r="T40848" s="274"/>
      <c r="W40848" s="276"/>
    </row>
    <row r="40849" spans="19:23">
      <c r="S40849" s="275"/>
      <c r="T40849" s="274"/>
      <c r="W40849" s="276"/>
    </row>
    <row r="40850" spans="19:23">
      <c r="S40850" s="275"/>
      <c r="T40850" s="274"/>
      <c r="W40850" s="276"/>
    </row>
    <row r="40851" spans="19:23">
      <c r="S40851" s="275"/>
      <c r="T40851" s="274"/>
      <c r="W40851" s="276"/>
    </row>
    <row r="40852" spans="19:23">
      <c r="S40852" s="275"/>
      <c r="T40852" s="274"/>
      <c r="W40852" s="276"/>
    </row>
    <row r="40853" spans="19:23">
      <c r="S40853" s="275"/>
      <c r="T40853" s="274"/>
      <c r="W40853" s="276"/>
    </row>
    <row r="40854" spans="19:23">
      <c r="S40854" s="275"/>
      <c r="T40854" s="274"/>
      <c r="W40854" s="276"/>
    </row>
    <row r="40855" spans="19:23">
      <c r="S40855" s="275"/>
      <c r="T40855" s="274"/>
      <c r="W40855" s="276"/>
    </row>
    <row r="40856" spans="19:23">
      <c r="S40856" s="275"/>
      <c r="T40856" s="274"/>
      <c r="W40856" s="276"/>
    </row>
    <row r="40857" spans="19:23">
      <c r="S40857" s="275"/>
      <c r="T40857" s="274"/>
      <c r="W40857" s="276"/>
    </row>
    <row r="40858" spans="19:23">
      <c r="S40858" s="275"/>
      <c r="T40858" s="274"/>
      <c r="W40858" s="276"/>
    </row>
    <row r="40859" spans="19:23">
      <c r="S40859" s="275"/>
      <c r="T40859" s="274"/>
      <c r="W40859" s="276"/>
    </row>
    <row r="40860" spans="19:23">
      <c r="S40860" s="275"/>
      <c r="T40860" s="274"/>
      <c r="W40860" s="276"/>
    </row>
    <row r="40861" spans="19:23">
      <c r="S40861" s="275"/>
      <c r="T40861" s="274"/>
      <c r="W40861" s="276"/>
    </row>
    <row r="40862" spans="19:23">
      <c r="S40862" s="275"/>
      <c r="T40862" s="274"/>
      <c r="W40862" s="276"/>
    </row>
    <row r="40863" spans="19:23">
      <c r="S40863" s="275"/>
      <c r="T40863" s="274"/>
      <c r="W40863" s="276"/>
    </row>
    <row r="40864" spans="19:23">
      <c r="S40864" s="275"/>
      <c r="T40864" s="274"/>
      <c r="W40864" s="276"/>
    </row>
    <row r="40865" spans="19:23">
      <c r="S40865" s="275"/>
      <c r="T40865" s="274"/>
      <c r="W40865" s="276"/>
    </row>
    <row r="40866" spans="19:23">
      <c r="S40866" s="275"/>
      <c r="T40866" s="274"/>
      <c r="W40866" s="276"/>
    </row>
    <row r="40867" spans="19:23">
      <c r="S40867" s="275"/>
      <c r="T40867" s="274"/>
      <c r="W40867" s="276"/>
    </row>
    <row r="40868" spans="19:23">
      <c r="S40868" s="275"/>
      <c r="T40868" s="274"/>
      <c r="W40868" s="276"/>
    </row>
    <row r="40869" spans="19:23">
      <c r="S40869" s="275"/>
      <c r="T40869" s="274"/>
      <c r="W40869" s="276"/>
    </row>
    <row r="40870" spans="19:23">
      <c r="S40870" s="275"/>
      <c r="T40870" s="274"/>
      <c r="W40870" s="276"/>
    </row>
    <row r="40871" spans="19:23">
      <c r="S40871" s="275"/>
      <c r="T40871" s="274"/>
      <c r="W40871" s="276"/>
    </row>
    <row r="40872" spans="19:23">
      <c r="S40872" s="275"/>
      <c r="T40872" s="274"/>
      <c r="W40872" s="276"/>
    </row>
    <row r="40873" spans="19:23">
      <c r="S40873" s="275"/>
      <c r="T40873" s="274"/>
      <c r="W40873" s="276"/>
    </row>
    <row r="40874" spans="19:23">
      <c r="S40874" s="275"/>
      <c r="T40874" s="274"/>
      <c r="W40874" s="276"/>
    </row>
    <row r="40875" spans="19:23">
      <c r="S40875" s="275"/>
      <c r="T40875" s="274"/>
      <c r="W40875" s="276"/>
    </row>
    <row r="40876" spans="19:23">
      <c r="S40876" s="275"/>
      <c r="T40876" s="274"/>
      <c r="W40876" s="276"/>
    </row>
    <row r="40877" spans="19:23">
      <c r="S40877" s="275"/>
      <c r="T40877" s="274"/>
      <c r="W40877" s="276"/>
    </row>
    <row r="40878" spans="19:23">
      <c r="S40878" s="275"/>
      <c r="T40878" s="274"/>
      <c r="W40878" s="276"/>
    </row>
    <row r="40879" spans="19:23">
      <c r="S40879" s="275"/>
      <c r="T40879" s="274"/>
      <c r="W40879" s="276"/>
    </row>
    <row r="40880" spans="19:23">
      <c r="S40880" s="275"/>
      <c r="T40880" s="274"/>
      <c r="W40880" s="276"/>
    </row>
    <row r="40881" spans="19:23">
      <c r="S40881" s="275"/>
      <c r="T40881" s="274"/>
      <c r="W40881" s="276"/>
    </row>
    <row r="40882" spans="19:23">
      <c r="S40882" s="275"/>
      <c r="T40882" s="274"/>
      <c r="W40882" s="276"/>
    </row>
    <row r="40883" spans="19:23">
      <c r="S40883" s="275"/>
      <c r="T40883" s="274"/>
      <c r="W40883" s="276"/>
    </row>
    <row r="40884" spans="19:23">
      <c r="S40884" s="275"/>
      <c r="T40884" s="274"/>
      <c r="W40884" s="276"/>
    </row>
    <row r="40885" spans="19:23">
      <c r="S40885" s="275"/>
      <c r="T40885" s="274"/>
      <c r="W40885" s="276"/>
    </row>
    <row r="40886" spans="19:23">
      <c r="S40886" s="275"/>
      <c r="T40886" s="274"/>
      <c r="W40886" s="276"/>
    </row>
    <row r="40887" spans="19:23">
      <c r="S40887" s="275"/>
      <c r="T40887" s="274"/>
      <c r="W40887" s="276"/>
    </row>
    <row r="40888" spans="19:23">
      <c r="S40888" s="275"/>
      <c r="T40888" s="274"/>
      <c r="W40888" s="276"/>
    </row>
    <row r="40889" spans="19:23">
      <c r="S40889" s="275"/>
      <c r="T40889" s="274"/>
      <c r="W40889" s="276"/>
    </row>
    <row r="40890" spans="19:23">
      <c r="S40890" s="275"/>
      <c r="T40890" s="274"/>
      <c r="W40890" s="276"/>
    </row>
    <row r="40891" spans="19:23">
      <c r="S40891" s="275"/>
      <c r="T40891" s="274"/>
      <c r="W40891" s="276"/>
    </row>
    <row r="40892" spans="19:23">
      <c r="S40892" s="275"/>
      <c r="T40892" s="274"/>
      <c r="W40892" s="276"/>
    </row>
    <row r="40893" spans="19:23">
      <c r="S40893" s="275"/>
      <c r="T40893" s="274"/>
      <c r="W40893" s="276"/>
    </row>
    <row r="40894" spans="19:23">
      <c r="S40894" s="275"/>
      <c r="T40894" s="274"/>
      <c r="W40894" s="276"/>
    </row>
    <row r="40895" spans="19:23">
      <c r="S40895" s="275"/>
      <c r="T40895" s="274"/>
      <c r="W40895" s="276"/>
    </row>
    <row r="40896" spans="19:23">
      <c r="S40896" s="275"/>
      <c r="T40896" s="274"/>
      <c r="W40896" s="276"/>
    </row>
    <row r="40897" spans="19:23">
      <c r="S40897" s="275"/>
      <c r="T40897" s="274"/>
      <c r="W40897" s="276"/>
    </row>
    <row r="40898" spans="19:23">
      <c r="S40898" s="275"/>
      <c r="T40898" s="274"/>
      <c r="W40898" s="276"/>
    </row>
    <row r="40899" spans="19:23">
      <c r="S40899" s="275"/>
      <c r="T40899" s="274"/>
      <c r="W40899" s="276"/>
    </row>
    <row r="40900" spans="19:23">
      <c r="S40900" s="275"/>
      <c r="T40900" s="274"/>
      <c r="W40900" s="276"/>
    </row>
    <row r="40901" spans="19:23">
      <c r="S40901" s="275"/>
      <c r="T40901" s="274"/>
      <c r="W40901" s="276"/>
    </row>
    <row r="40902" spans="19:23">
      <c r="S40902" s="275"/>
      <c r="T40902" s="274"/>
      <c r="W40902" s="276"/>
    </row>
    <row r="40903" spans="19:23">
      <c r="S40903" s="275"/>
      <c r="T40903" s="274"/>
      <c r="W40903" s="276"/>
    </row>
    <row r="40904" spans="19:23">
      <c r="S40904" s="275"/>
      <c r="T40904" s="274"/>
      <c r="W40904" s="276"/>
    </row>
    <row r="40905" spans="19:23">
      <c r="S40905" s="275"/>
      <c r="T40905" s="274"/>
      <c r="W40905" s="276"/>
    </row>
    <row r="40906" spans="19:23">
      <c r="S40906" s="275"/>
      <c r="T40906" s="274"/>
      <c r="W40906" s="276"/>
    </row>
    <row r="40907" spans="19:23">
      <c r="S40907" s="275"/>
      <c r="T40907" s="274"/>
      <c r="W40907" s="276"/>
    </row>
    <row r="40908" spans="19:23">
      <c r="S40908" s="275"/>
      <c r="T40908" s="274"/>
      <c r="W40908" s="276"/>
    </row>
    <row r="40909" spans="19:23">
      <c r="S40909" s="275"/>
      <c r="T40909" s="274"/>
      <c r="W40909" s="276"/>
    </row>
    <row r="40910" spans="19:23">
      <c r="S40910" s="275"/>
      <c r="T40910" s="274"/>
      <c r="W40910" s="276"/>
    </row>
    <row r="40911" spans="19:23">
      <c r="S40911" s="275"/>
      <c r="T40911" s="274"/>
      <c r="W40911" s="276"/>
    </row>
    <row r="40912" spans="19:23">
      <c r="S40912" s="275"/>
      <c r="T40912" s="274"/>
      <c r="W40912" s="276"/>
    </row>
    <row r="40913" spans="19:23">
      <c r="S40913" s="275"/>
      <c r="T40913" s="274"/>
      <c r="W40913" s="276"/>
    </row>
    <row r="40914" spans="19:23">
      <c r="S40914" s="275"/>
      <c r="T40914" s="274"/>
      <c r="W40914" s="276"/>
    </row>
    <row r="40915" spans="19:23">
      <c r="S40915" s="275"/>
      <c r="T40915" s="274"/>
      <c r="W40915" s="276"/>
    </row>
    <row r="40916" spans="19:23">
      <c r="S40916" s="275"/>
      <c r="T40916" s="274"/>
      <c r="W40916" s="276"/>
    </row>
    <row r="40917" spans="19:23">
      <c r="S40917" s="275"/>
      <c r="T40917" s="274"/>
      <c r="W40917" s="276"/>
    </row>
    <row r="40918" spans="19:23">
      <c r="S40918" s="275"/>
      <c r="T40918" s="274"/>
      <c r="W40918" s="276"/>
    </row>
    <row r="40919" spans="19:23">
      <c r="S40919" s="275"/>
      <c r="T40919" s="274"/>
      <c r="W40919" s="276"/>
    </row>
    <row r="40920" spans="19:23">
      <c r="S40920" s="275"/>
      <c r="T40920" s="274"/>
      <c r="W40920" s="276"/>
    </row>
    <row r="40921" spans="19:23">
      <c r="S40921" s="275"/>
      <c r="T40921" s="274"/>
      <c r="W40921" s="276"/>
    </row>
    <row r="40922" spans="19:23">
      <c r="S40922" s="275"/>
      <c r="T40922" s="274"/>
      <c r="W40922" s="276"/>
    </row>
    <row r="40923" spans="19:23">
      <c r="S40923" s="275"/>
      <c r="T40923" s="274"/>
      <c r="W40923" s="276"/>
    </row>
    <row r="40924" spans="19:23">
      <c r="S40924" s="275"/>
      <c r="T40924" s="274"/>
      <c r="W40924" s="276"/>
    </row>
    <row r="40925" spans="19:23">
      <c r="S40925" s="275"/>
      <c r="T40925" s="274"/>
      <c r="W40925" s="276"/>
    </row>
    <row r="40926" spans="19:23">
      <c r="S40926" s="275"/>
      <c r="T40926" s="274"/>
      <c r="W40926" s="276"/>
    </row>
    <row r="40927" spans="19:23">
      <c r="S40927" s="275"/>
      <c r="T40927" s="274"/>
      <c r="W40927" s="276"/>
    </row>
    <row r="40928" spans="19:23">
      <c r="S40928" s="275"/>
      <c r="T40928" s="274"/>
      <c r="W40928" s="276"/>
    </row>
    <row r="40929" spans="19:23">
      <c r="S40929" s="275"/>
      <c r="T40929" s="274"/>
      <c r="W40929" s="276"/>
    </row>
    <row r="40930" spans="19:23">
      <c r="S40930" s="275"/>
      <c r="T40930" s="274"/>
      <c r="W40930" s="276"/>
    </row>
    <row r="40931" spans="19:23">
      <c r="S40931" s="275"/>
      <c r="T40931" s="274"/>
      <c r="W40931" s="276"/>
    </row>
    <row r="40932" spans="19:23">
      <c r="S40932" s="275"/>
      <c r="T40932" s="274"/>
      <c r="W40932" s="276"/>
    </row>
    <row r="40933" spans="19:23">
      <c r="S40933" s="275"/>
      <c r="T40933" s="274"/>
      <c r="W40933" s="276"/>
    </row>
    <row r="40934" spans="19:23">
      <c r="S40934" s="275"/>
      <c r="T40934" s="274"/>
      <c r="W40934" s="276"/>
    </row>
    <row r="40935" spans="19:23">
      <c r="S40935" s="275"/>
      <c r="T40935" s="274"/>
      <c r="W40935" s="276"/>
    </row>
    <row r="40936" spans="19:23">
      <c r="S40936" s="275"/>
      <c r="T40936" s="274"/>
      <c r="W40936" s="276"/>
    </row>
    <row r="40937" spans="19:23">
      <c r="S40937" s="275"/>
      <c r="T40937" s="274"/>
      <c r="W40937" s="276"/>
    </row>
    <row r="40938" spans="19:23">
      <c r="S40938" s="275"/>
      <c r="T40938" s="274"/>
      <c r="W40938" s="276"/>
    </row>
    <row r="40939" spans="19:23">
      <c r="S40939" s="275"/>
      <c r="T40939" s="274"/>
      <c r="W40939" s="276"/>
    </row>
    <row r="40940" spans="19:23">
      <c r="S40940" s="275"/>
      <c r="T40940" s="274"/>
      <c r="W40940" s="276"/>
    </row>
    <row r="40941" spans="19:23">
      <c r="S40941" s="275"/>
      <c r="T40941" s="274"/>
      <c r="W40941" s="276"/>
    </row>
    <row r="40942" spans="19:23">
      <c r="S40942" s="275"/>
      <c r="T40942" s="274"/>
      <c r="W40942" s="276"/>
    </row>
    <row r="40943" spans="19:23">
      <c r="S40943" s="275"/>
      <c r="T40943" s="274"/>
      <c r="W40943" s="276"/>
    </row>
    <row r="40944" spans="19:23">
      <c r="S40944" s="275"/>
      <c r="T40944" s="274"/>
      <c r="W40944" s="276"/>
    </row>
    <row r="40945" spans="19:23">
      <c r="S40945" s="275"/>
      <c r="T40945" s="274"/>
      <c r="W40945" s="276"/>
    </row>
    <row r="40946" spans="19:23">
      <c r="S40946" s="275"/>
      <c r="T40946" s="274"/>
      <c r="W40946" s="276"/>
    </row>
    <row r="40947" spans="19:23">
      <c r="S40947" s="275"/>
      <c r="T40947" s="274"/>
      <c r="W40947" s="276"/>
    </row>
    <row r="40948" spans="19:23">
      <c r="S40948" s="275"/>
      <c r="T40948" s="274"/>
      <c r="W40948" s="276"/>
    </row>
    <row r="40949" spans="19:23">
      <c r="S40949" s="275"/>
      <c r="T40949" s="274"/>
      <c r="W40949" s="276"/>
    </row>
    <row r="40950" spans="19:23">
      <c r="S40950" s="275"/>
      <c r="T40950" s="274"/>
      <c r="W40950" s="276"/>
    </row>
    <row r="40951" spans="19:23">
      <c r="S40951" s="275"/>
      <c r="T40951" s="274"/>
      <c r="W40951" s="276"/>
    </row>
    <row r="40952" spans="19:23">
      <c r="S40952" s="275"/>
      <c r="T40952" s="274"/>
      <c r="W40952" s="276"/>
    </row>
    <row r="40953" spans="19:23">
      <c r="S40953" s="275"/>
      <c r="T40953" s="274"/>
      <c r="W40953" s="276"/>
    </row>
    <row r="40954" spans="19:23">
      <c r="S40954" s="275"/>
      <c r="T40954" s="274"/>
      <c r="W40954" s="276"/>
    </row>
    <row r="40955" spans="19:23">
      <c r="S40955" s="275"/>
      <c r="T40955" s="274"/>
      <c r="W40955" s="276"/>
    </row>
    <row r="40956" spans="19:23">
      <c r="S40956" s="275"/>
      <c r="T40956" s="274"/>
      <c r="W40956" s="276"/>
    </row>
    <row r="40957" spans="19:23">
      <c r="S40957" s="275"/>
      <c r="T40957" s="274"/>
      <c r="W40957" s="276"/>
    </row>
    <row r="40958" spans="19:23">
      <c r="S40958" s="275"/>
      <c r="T40958" s="274"/>
      <c r="W40958" s="276"/>
    </row>
    <row r="40959" spans="19:23">
      <c r="S40959" s="275"/>
      <c r="T40959" s="274"/>
      <c r="W40959" s="276"/>
    </row>
    <row r="40960" spans="19:23">
      <c r="S40960" s="275"/>
      <c r="T40960" s="274"/>
      <c r="W40960" s="276"/>
    </row>
    <row r="40961" spans="19:23">
      <c r="S40961" s="275"/>
      <c r="T40961" s="274"/>
      <c r="W40961" s="276"/>
    </row>
    <row r="40962" spans="19:23">
      <c r="S40962" s="275"/>
      <c r="T40962" s="274"/>
      <c r="W40962" s="276"/>
    </row>
    <row r="40963" spans="19:23">
      <c r="S40963" s="275"/>
      <c r="T40963" s="274"/>
      <c r="W40963" s="276"/>
    </row>
    <row r="40964" spans="19:23">
      <c r="S40964" s="275"/>
      <c r="T40964" s="274"/>
      <c r="W40964" s="276"/>
    </row>
    <row r="40965" spans="19:23">
      <c r="S40965" s="275"/>
      <c r="T40965" s="274"/>
      <c r="W40965" s="276"/>
    </row>
    <row r="40966" spans="19:23">
      <c r="S40966" s="275"/>
      <c r="T40966" s="274"/>
      <c r="W40966" s="276"/>
    </row>
    <row r="40967" spans="19:23">
      <c r="S40967" s="275"/>
      <c r="T40967" s="274"/>
      <c r="W40967" s="276"/>
    </row>
    <row r="40968" spans="19:23">
      <c r="S40968" s="275"/>
      <c r="T40968" s="274"/>
      <c r="W40968" s="276"/>
    </row>
    <row r="40969" spans="19:23">
      <c r="S40969" s="275"/>
      <c r="T40969" s="274"/>
      <c r="W40969" s="276"/>
    </row>
    <row r="40970" spans="19:23">
      <c r="S40970" s="275"/>
      <c r="T40970" s="274"/>
      <c r="W40970" s="276"/>
    </row>
    <row r="40971" spans="19:23">
      <c r="S40971" s="275"/>
      <c r="T40971" s="274"/>
      <c r="W40971" s="276"/>
    </row>
    <row r="40972" spans="19:23">
      <c r="S40972" s="275"/>
      <c r="T40972" s="274"/>
      <c r="W40972" s="276"/>
    </row>
    <row r="40973" spans="19:23">
      <c r="S40973" s="275"/>
      <c r="T40973" s="274"/>
      <c r="W40973" s="276"/>
    </row>
    <row r="40974" spans="19:23">
      <c r="S40974" s="275"/>
      <c r="T40974" s="274"/>
      <c r="W40974" s="276"/>
    </row>
    <row r="40975" spans="19:23">
      <c r="S40975" s="275"/>
      <c r="T40975" s="274"/>
      <c r="W40975" s="276"/>
    </row>
    <row r="40976" spans="19:23">
      <c r="S40976" s="275"/>
      <c r="T40976" s="274"/>
      <c r="W40976" s="276"/>
    </row>
    <row r="40977" spans="19:23">
      <c r="S40977" s="275"/>
      <c r="T40977" s="274"/>
      <c r="W40977" s="276"/>
    </row>
    <row r="40978" spans="19:23">
      <c r="S40978" s="275"/>
      <c r="T40978" s="274"/>
      <c r="W40978" s="276"/>
    </row>
    <row r="40979" spans="19:23">
      <c r="S40979" s="275"/>
      <c r="T40979" s="274"/>
      <c r="W40979" s="276"/>
    </row>
    <row r="40980" spans="19:23">
      <c r="S40980" s="275"/>
      <c r="T40980" s="274"/>
      <c r="W40980" s="276"/>
    </row>
    <row r="40981" spans="19:23">
      <c r="S40981" s="275"/>
      <c r="T40981" s="274"/>
      <c r="W40981" s="276"/>
    </row>
    <row r="40982" spans="19:23">
      <c r="S40982" s="275"/>
      <c r="T40982" s="274"/>
      <c r="W40982" s="276"/>
    </row>
    <row r="40983" spans="19:23">
      <c r="S40983" s="275"/>
      <c r="T40983" s="274"/>
      <c r="W40983" s="276"/>
    </row>
    <row r="40984" spans="19:23">
      <c r="S40984" s="275"/>
      <c r="T40984" s="274"/>
      <c r="W40984" s="276"/>
    </row>
    <row r="40985" spans="19:23">
      <c r="S40985" s="275"/>
      <c r="T40985" s="274"/>
      <c r="W40985" s="276"/>
    </row>
    <row r="40986" spans="19:23">
      <c r="S40986" s="275"/>
      <c r="T40986" s="274"/>
      <c r="W40986" s="276"/>
    </row>
    <row r="40987" spans="19:23">
      <c r="S40987" s="275"/>
      <c r="T40987" s="274"/>
      <c r="W40987" s="276"/>
    </row>
    <row r="40988" spans="19:23">
      <c r="S40988" s="275"/>
      <c r="T40988" s="274"/>
      <c r="W40988" s="276"/>
    </row>
    <row r="40989" spans="19:23">
      <c r="S40989" s="275"/>
      <c r="T40989" s="274"/>
      <c r="W40989" s="276"/>
    </row>
    <row r="40990" spans="19:23">
      <c r="S40990" s="275"/>
      <c r="T40990" s="274"/>
      <c r="W40990" s="276"/>
    </row>
    <row r="40991" spans="19:23">
      <c r="S40991" s="275"/>
      <c r="T40991" s="274"/>
      <c r="W40991" s="276"/>
    </row>
    <row r="40992" spans="19:23">
      <c r="S40992" s="275"/>
      <c r="T40992" s="274"/>
      <c r="W40992" s="276"/>
    </row>
    <row r="40993" spans="19:23">
      <c r="S40993" s="275"/>
      <c r="T40993" s="274"/>
      <c r="W40993" s="276"/>
    </row>
    <row r="40994" spans="19:23">
      <c r="S40994" s="275"/>
      <c r="T40994" s="274"/>
      <c r="W40994" s="276"/>
    </row>
    <row r="40995" spans="19:23">
      <c r="S40995" s="275"/>
      <c r="T40995" s="274"/>
      <c r="W40995" s="276"/>
    </row>
    <row r="40996" spans="19:23">
      <c r="S40996" s="275"/>
      <c r="T40996" s="274"/>
      <c r="W40996" s="276"/>
    </row>
    <row r="40997" spans="19:23">
      <c r="S40997" s="275"/>
      <c r="T40997" s="274"/>
      <c r="W40997" s="276"/>
    </row>
    <row r="40998" spans="19:23">
      <c r="S40998" s="275"/>
      <c r="T40998" s="274"/>
      <c r="W40998" s="276"/>
    </row>
    <row r="40999" spans="19:23">
      <c r="S40999" s="275"/>
      <c r="T40999" s="274"/>
      <c r="W40999" s="276"/>
    </row>
    <row r="41000" spans="19:23">
      <c r="S41000" s="275"/>
      <c r="T41000" s="274"/>
      <c r="W41000" s="276"/>
    </row>
    <row r="41001" spans="19:23">
      <c r="S41001" s="275"/>
      <c r="T41001" s="274"/>
      <c r="W41001" s="276"/>
    </row>
    <row r="41002" spans="19:23">
      <c r="S41002" s="275"/>
      <c r="T41002" s="274"/>
      <c r="W41002" s="276"/>
    </row>
    <row r="41003" spans="19:23">
      <c r="S41003" s="275"/>
      <c r="T41003" s="274"/>
      <c r="W41003" s="276"/>
    </row>
    <row r="41004" spans="19:23">
      <c r="S41004" s="275"/>
      <c r="T41004" s="274"/>
      <c r="W41004" s="276"/>
    </row>
    <row r="41005" spans="19:23">
      <c r="S41005" s="275"/>
      <c r="T41005" s="274"/>
      <c r="W41005" s="276"/>
    </row>
    <row r="41006" spans="19:23">
      <c r="S41006" s="275"/>
      <c r="T41006" s="274"/>
      <c r="W41006" s="276"/>
    </row>
    <row r="41007" spans="19:23">
      <c r="S41007" s="275"/>
      <c r="T41007" s="274"/>
      <c r="W41007" s="276"/>
    </row>
    <row r="41008" spans="19:23">
      <c r="S41008" s="275"/>
      <c r="T41008" s="274"/>
      <c r="W41008" s="276"/>
    </row>
    <row r="41009" spans="19:23">
      <c r="S41009" s="275"/>
      <c r="T41009" s="274"/>
      <c r="W41009" s="276"/>
    </row>
    <row r="41010" spans="19:23">
      <c r="S41010" s="275"/>
      <c r="T41010" s="274"/>
      <c r="W41010" s="276"/>
    </row>
    <row r="41011" spans="19:23">
      <c r="S41011" s="275"/>
      <c r="T41011" s="274"/>
      <c r="W41011" s="276"/>
    </row>
    <row r="41012" spans="19:23">
      <c r="S41012" s="275"/>
      <c r="T41012" s="274"/>
      <c r="W41012" s="276"/>
    </row>
    <row r="41013" spans="19:23">
      <c r="S41013" s="275"/>
      <c r="T41013" s="274"/>
      <c r="W41013" s="276"/>
    </row>
    <row r="41014" spans="19:23">
      <c r="S41014" s="275"/>
      <c r="T41014" s="274"/>
      <c r="W41014" s="276"/>
    </row>
    <row r="41015" spans="19:23">
      <c r="S41015" s="275"/>
      <c r="T41015" s="274"/>
      <c r="W41015" s="276"/>
    </row>
    <row r="41016" spans="19:23">
      <c r="S41016" s="275"/>
      <c r="T41016" s="274"/>
      <c r="W41016" s="276"/>
    </row>
    <row r="41017" spans="19:23">
      <c r="S41017" s="275"/>
      <c r="T41017" s="274"/>
      <c r="W41017" s="276"/>
    </row>
    <row r="41018" spans="19:23">
      <c r="S41018" s="275"/>
      <c r="T41018" s="274"/>
      <c r="W41018" s="276"/>
    </row>
    <row r="41019" spans="19:23">
      <c r="S41019" s="275"/>
      <c r="T41019" s="274"/>
      <c r="W41019" s="276"/>
    </row>
    <row r="41020" spans="19:23">
      <c r="S41020" s="275"/>
      <c r="T41020" s="274"/>
      <c r="W41020" s="276"/>
    </row>
    <row r="41021" spans="19:23">
      <c r="S41021" s="275"/>
      <c r="T41021" s="274"/>
      <c r="W41021" s="276"/>
    </row>
    <row r="41022" spans="19:23">
      <c r="S41022" s="275"/>
      <c r="T41022" s="274"/>
      <c r="W41022" s="276"/>
    </row>
    <row r="41023" spans="19:23">
      <c r="S41023" s="275"/>
      <c r="T41023" s="274"/>
      <c r="W41023" s="276"/>
    </row>
    <row r="41024" spans="19:23">
      <c r="S41024" s="275"/>
      <c r="T41024" s="274"/>
      <c r="W41024" s="276"/>
    </row>
    <row r="41025" spans="19:23">
      <c r="S41025" s="275"/>
      <c r="T41025" s="274"/>
      <c r="W41025" s="276"/>
    </row>
    <row r="41026" spans="19:23">
      <c r="S41026" s="275"/>
      <c r="T41026" s="274"/>
      <c r="W41026" s="276"/>
    </row>
    <row r="41027" spans="19:23">
      <c r="S41027" s="275"/>
      <c r="T41027" s="274"/>
      <c r="W41027" s="276"/>
    </row>
    <row r="41028" spans="19:23">
      <c r="S41028" s="275"/>
      <c r="T41028" s="274"/>
      <c r="W41028" s="276"/>
    </row>
    <row r="41029" spans="19:23">
      <c r="S41029" s="275"/>
      <c r="T41029" s="274"/>
      <c r="W41029" s="276"/>
    </row>
    <row r="41030" spans="19:23">
      <c r="S41030" s="275"/>
      <c r="T41030" s="274"/>
      <c r="W41030" s="276"/>
    </row>
    <row r="41031" spans="19:23">
      <c r="S41031" s="275"/>
      <c r="T41031" s="274"/>
      <c r="W41031" s="276"/>
    </row>
    <row r="41032" spans="19:23">
      <c r="S41032" s="275"/>
      <c r="T41032" s="274"/>
      <c r="W41032" s="276"/>
    </row>
    <row r="41033" spans="19:23">
      <c r="S41033" s="275"/>
      <c r="T41033" s="274"/>
      <c r="W41033" s="276"/>
    </row>
    <row r="41034" spans="19:23">
      <c r="S41034" s="275"/>
      <c r="T41034" s="274"/>
      <c r="W41034" s="276"/>
    </row>
    <row r="41035" spans="19:23">
      <c r="S41035" s="275"/>
      <c r="T41035" s="274"/>
      <c r="W41035" s="276"/>
    </row>
    <row r="41036" spans="19:23">
      <c r="S41036" s="275"/>
      <c r="T41036" s="274"/>
      <c r="W41036" s="276"/>
    </row>
    <row r="41037" spans="19:23">
      <c r="S41037" s="275"/>
      <c r="T41037" s="274"/>
      <c r="W41037" s="276"/>
    </row>
    <row r="41038" spans="19:23">
      <c r="S41038" s="275"/>
      <c r="T41038" s="274"/>
      <c r="W41038" s="276"/>
    </row>
    <row r="41039" spans="19:23">
      <c r="S41039" s="275"/>
      <c r="T41039" s="274"/>
      <c r="W41039" s="276"/>
    </row>
    <row r="41040" spans="19:23">
      <c r="S41040" s="275"/>
      <c r="T41040" s="274"/>
      <c r="W41040" s="276"/>
    </row>
    <row r="41041" spans="19:23">
      <c r="S41041" s="275"/>
      <c r="T41041" s="274"/>
      <c r="W41041" s="276"/>
    </row>
    <row r="41042" spans="19:23">
      <c r="S41042" s="275"/>
      <c r="T41042" s="274"/>
      <c r="W41042" s="276"/>
    </row>
    <row r="41043" spans="19:23">
      <c r="S41043" s="275"/>
      <c r="T41043" s="274"/>
      <c r="W41043" s="276"/>
    </row>
    <row r="41044" spans="19:23">
      <c r="S41044" s="275"/>
      <c r="T41044" s="274"/>
      <c r="W41044" s="276"/>
    </row>
    <row r="41045" spans="19:23">
      <c r="S41045" s="275"/>
      <c r="T41045" s="274"/>
      <c r="W41045" s="276"/>
    </row>
    <row r="41046" spans="19:23">
      <c r="S41046" s="275"/>
      <c r="T41046" s="274"/>
      <c r="W41046" s="276"/>
    </row>
    <row r="41047" spans="19:23">
      <c r="S41047" s="275"/>
      <c r="T41047" s="274"/>
      <c r="W41047" s="276"/>
    </row>
    <row r="41048" spans="19:23">
      <c r="S41048" s="275"/>
      <c r="T41048" s="274"/>
      <c r="W41048" s="276"/>
    </row>
    <row r="41049" spans="19:23">
      <c r="S41049" s="275"/>
      <c r="T41049" s="274"/>
      <c r="W41049" s="276"/>
    </row>
    <row r="41050" spans="19:23">
      <c r="S41050" s="275"/>
      <c r="T41050" s="274"/>
      <c r="W41050" s="276"/>
    </row>
    <row r="41051" spans="19:23">
      <c r="S41051" s="275"/>
      <c r="T41051" s="274"/>
      <c r="W41051" s="276"/>
    </row>
    <row r="41052" spans="19:23">
      <c r="S41052" s="275"/>
      <c r="T41052" s="274"/>
      <c r="W41052" s="276"/>
    </row>
    <row r="41053" spans="19:23">
      <c r="S41053" s="275"/>
      <c r="T41053" s="274"/>
      <c r="W41053" s="276"/>
    </row>
    <row r="41054" spans="19:23">
      <c r="S41054" s="275"/>
      <c r="T41054" s="274"/>
      <c r="W41054" s="276"/>
    </row>
    <row r="41055" spans="19:23">
      <c r="S41055" s="275"/>
      <c r="T41055" s="274"/>
      <c r="W41055" s="276"/>
    </row>
    <row r="41056" spans="19:23">
      <c r="S41056" s="275"/>
      <c r="T41056" s="274"/>
      <c r="W41056" s="276"/>
    </row>
    <row r="41057" spans="19:23">
      <c r="S41057" s="275"/>
      <c r="T41057" s="274"/>
      <c r="W41057" s="276"/>
    </row>
    <row r="41058" spans="19:23">
      <c r="S41058" s="275"/>
      <c r="T41058" s="274"/>
      <c r="W41058" s="276"/>
    </row>
    <row r="41059" spans="19:23">
      <c r="S41059" s="275"/>
      <c r="T41059" s="274"/>
      <c r="W41059" s="276"/>
    </row>
    <row r="41060" spans="19:23">
      <c r="S41060" s="275"/>
      <c r="T41060" s="274"/>
      <c r="W41060" s="276"/>
    </row>
    <row r="41061" spans="19:23">
      <c r="S41061" s="275"/>
      <c r="T41061" s="274"/>
      <c r="W41061" s="276"/>
    </row>
    <row r="41062" spans="19:23">
      <c r="S41062" s="275"/>
      <c r="T41062" s="274"/>
      <c r="W41062" s="276"/>
    </row>
    <row r="41063" spans="19:23">
      <c r="S41063" s="275"/>
      <c r="T41063" s="274"/>
      <c r="W41063" s="276"/>
    </row>
    <row r="41064" spans="19:23">
      <c r="S41064" s="275"/>
      <c r="T41064" s="274"/>
      <c r="W41064" s="276"/>
    </row>
    <row r="41065" spans="19:23">
      <c r="S41065" s="275"/>
      <c r="T41065" s="274"/>
      <c r="W41065" s="276"/>
    </row>
    <row r="41066" spans="19:23">
      <c r="S41066" s="275"/>
      <c r="T41066" s="274"/>
      <c r="W41066" s="276"/>
    </row>
    <row r="41067" spans="19:23">
      <c r="S41067" s="275"/>
      <c r="T41067" s="274"/>
      <c r="W41067" s="276"/>
    </row>
    <row r="41068" spans="19:23">
      <c r="S41068" s="275"/>
      <c r="T41068" s="274"/>
      <c r="W41068" s="276"/>
    </row>
    <row r="41069" spans="19:23">
      <c r="S41069" s="275"/>
      <c r="T41069" s="274"/>
      <c r="W41069" s="276"/>
    </row>
    <row r="41070" spans="19:23">
      <c r="S41070" s="275"/>
      <c r="T41070" s="274"/>
      <c r="W41070" s="276"/>
    </row>
    <row r="41071" spans="19:23">
      <c r="S41071" s="275"/>
      <c r="T41071" s="274"/>
      <c r="W41071" s="276"/>
    </row>
    <row r="41072" spans="19:23">
      <c r="S41072" s="275"/>
      <c r="T41072" s="274"/>
      <c r="W41072" s="276"/>
    </row>
    <row r="41073" spans="19:23">
      <c r="S41073" s="275"/>
      <c r="T41073" s="274"/>
      <c r="W41073" s="276"/>
    </row>
    <row r="41074" spans="19:23">
      <c r="S41074" s="275"/>
      <c r="T41074" s="274"/>
      <c r="W41074" s="276"/>
    </row>
    <row r="41075" spans="19:23">
      <c r="S41075" s="275"/>
      <c r="T41075" s="274"/>
      <c r="W41075" s="276"/>
    </row>
    <row r="41076" spans="19:23">
      <c r="S41076" s="275"/>
      <c r="T41076" s="274"/>
      <c r="W41076" s="276"/>
    </row>
    <row r="41077" spans="19:23">
      <c r="S41077" s="275"/>
      <c r="T41077" s="274"/>
      <c r="W41077" s="276"/>
    </row>
    <row r="41078" spans="19:23">
      <c r="S41078" s="275"/>
      <c r="T41078" s="274"/>
      <c r="W41078" s="276"/>
    </row>
    <row r="41079" spans="19:23">
      <c r="S41079" s="275"/>
      <c r="T41079" s="274"/>
      <c r="W41079" s="276"/>
    </row>
    <row r="41080" spans="19:23">
      <c r="S41080" s="275"/>
      <c r="T41080" s="274"/>
      <c r="W41080" s="276"/>
    </row>
    <row r="41081" spans="19:23">
      <c r="S41081" s="275"/>
      <c r="T41081" s="274"/>
      <c r="W41081" s="276"/>
    </row>
    <row r="41082" spans="19:23">
      <c r="S41082" s="275"/>
      <c r="T41082" s="274"/>
      <c r="W41082" s="276"/>
    </row>
    <row r="41083" spans="19:23">
      <c r="S41083" s="275"/>
      <c r="T41083" s="274"/>
      <c r="W41083" s="276"/>
    </row>
    <row r="41084" spans="19:23">
      <c r="S41084" s="275"/>
      <c r="T41084" s="274"/>
      <c r="W41084" s="276"/>
    </row>
    <row r="41085" spans="19:23">
      <c r="S41085" s="275"/>
      <c r="T41085" s="274"/>
      <c r="W41085" s="276"/>
    </row>
    <row r="41086" spans="19:23">
      <c r="S41086" s="275"/>
      <c r="T41086" s="274"/>
      <c r="W41086" s="276"/>
    </row>
    <row r="41087" spans="19:23">
      <c r="S41087" s="275"/>
      <c r="T41087" s="274"/>
      <c r="W41087" s="276"/>
    </row>
    <row r="41088" spans="19:23">
      <c r="S41088" s="275"/>
      <c r="T41088" s="274"/>
      <c r="W41088" s="276"/>
    </row>
    <row r="41089" spans="19:23">
      <c r="S41089" s="275"/>
      <c r="T41089" s="274"/>
      <c r="W41089" s="276"/>
    </row>
    <row r="41090" spans="19:23">
      <c r="S41090" s="275"/>
      <c r="T41090" s="274"/>
      <c r="W41090" s="276"/>
    </row>
    <row r="41091" spans="19:23">
      <c r="S41091" s="275"/>
      <c r="T41091" s="274"/>
      <c r="W41091" s="276"/>
    </row>
    <row r="41092" spans="19:23">
      <c r="S41092" s="275"/>
      <c r="T41092" s="274"/>
      <c r="W41092" s="276"/>
    </row>
    <row r="41093" spans="19:23">
      <c r="S41093" s="275"/>
      <c r="T41093" s="274"/>
      <c r="W41093" s="276"/>
    </row>
    <row r="41094" spans="19:23">
      <c r="S41094" s="275"/>
      <c r="T41094" s="274"/>
      <c r="W41094" s="276"/>
    </row>
    <row r="41095" spans="19:23">
      <c r="S41095" s="275"/>
      <c r="T41095" s="274"/>
      <c r="W41095" s="276"/>
    </row>
    <row r="41096" spans="19:23">
      <c r="S41096" s="275"/>
      <c r="T41096" s="274"/>
      <c r="W41096" s="276"/>
    </row>
    <row r="41097" spans="19:23">
      <c r="S41097" s="275"/>
      <c r="T41097" s="274"/>
      <c r="W41097" s="276"/>
    </row>
    <row r="41098" spans="19:23">
      <c r="S41098" s="275"/>
      <c r="T41098" s="274"/>
      <c r="W41098" s="276"/>
    </row>
    <row r="41099" spans="19:23">
      <c r="S41099" s="275"/>
      <c r="T41099" s="274"/>
      <c r="W41099" s="276"/>
    </row>
    <row r="41100" spans="19:23">
      <c r="S41100" s="275"/>
      <c r="T41100" s="274"/>
      <c r="W41100" s="276"/>
    </row>
    <row r="41101" spans="19:23">
      <c r="S41101" s="275"/>
      <c r="T41101" s="274"/>
      <c r="W41101" s="276"/>
    </row>
    <row r="41102" spans="19:23">
      <c r="S41102" s="275"/>
      <c r="T41102" s="274"/>
      <c r="W41102" s="276"/>
    </row>
    <row r="41103" spans="19:23">
      <c r="S41103" s="275"/>
      <c r="T41103" s="274"/>
      <c r="W41103" s="276"/>
    </row>
    <row r="41104" spans="19:23">
      <c r="S41104" s="275"/>
      <c r="T41104" s="274"/>
      <c r="W41104" s="276"/>
    </row>
    <row r="41105" spans="19:23">
      <c r="S41105" s="275"/>
      <c r="T41105" s="274"/>
      <c r="W41105" s="276"/>
    </row>
    <row r="41106" spans="19:23">
      <c r="S41106" s="275"/>
      <c r="T41106" s="274"/>
      <c r="W41106" s="276"/>
    </row>
    <row r="41107" spans="19:23">
      <c r="S41107" s="275"/>
      <c r="T41107" s="274"/>
      <c r="W41107" s="276"/>
    </row>
    <row r="41108" spans="19:23">
      <c r="S41108" s="275"/>
      <c r="T41108" s="274"/>
      <c r="W41108" s="276"/>
    </row>
    <row r="41109" spans="19:23">
      <c r="S41109" s="275"/>
      <c r="T41109" s="274"/>
      <c r="W41109" s="276"/>
    </row>
    <row r="41110" spans="19:23">
      <c r="S41110" s="275"/>
      <c r="T41110" s="274"/>
      <c r="W41110" s="276"/>
    </row>
    <row r="41111" spans="19:23">
      <c r="S41111" s="275"/>
      <c r="T41111" s="274"/>
      <c r="W41111" s="276"/>
    </row>
    <row r="41112" spans="19:23">
      <c r="S41112" s="275"/>
      <c r="T41112" s="274"/>
      <c r="W41112" s="276"/>
    </row>
    <row r="41113" spans="19:23">
      <c r="S41113" s="275"/>
      <c r="T41113" s="274"/>
      <c r="W41113" s="276"/>
    </row>
    <row r="41114" spans="19:23">
      <c r="S41114" s="275"/>
      <c r="T41114" s="274"/>
      <c r="W41114" s="276"/>
    </row>
    <row r="41115" spans="19:23">
      <c r="S41115" s="275"/>
      <c r="T41115" s="274"/>
      <c r="W41115" s="276"/>
    </row>
    <row r="41116" spans="19:23">
      <c r="S41116" s="275"/>
      <c r="T41116" s="274"/>
      <c r="W41116" s="276"/>
    </row>
    <row r="41117" spans="19:23">
      <c r="S41117" s="275"/>
      <c r="T41117" s="274"/>
      <c r="W41117" s="276"/>
    </row>
    <row r="41118" spans="19:23">
      <c r="S41118" s="275"/>
      <c r="T41118" s="274"/>
      <c r="W41118" s="276"/>
    </row>
    <row r="41119" spans="19:23">
      <c r="S41119" s="275"/>
      <c r="T41119" s="274"/>
      <c r="W41119" s="276"/>
    </row>
    <row r="41120" spans="19:23">
      <c r="S41120" s="275"/>
      <c r="T41120" s="274"/>
      <c r="W41120" s="276"/>
    </row>
    <row r="41121" spans="19:23">
      <c r="S41121" s="275"/>
      <c r="T41121" s="274"/>
      <c r="W41121" s="276"/>
    </row>
    <row r="41122" spans="19:23">
      <c r="S41122" s="275"/>
      <c r="T41122" s="274"/>
      <c r="W41122" s="276"/>
    </row>
    <row r="41123" spans="19:23">
      <c r="S41123" s="275"/>
      <c r="T41123" s="274"/>
      <c r="W41123" s="276"/>
    </row>
    <row r="41124" spans="19:23">
      <c r="S41124" s="275"/>
      <c r="T41124" s="274"/>
      <c r="W41124" s="276"/>
    </row>
    <row r="41125" spans="19:23">
      <c r="S41125" s="275"/>
      <c r="T41125" s="274"/>
      <c r="W41125" s="276"/>
    </row>
    <row r="41126" spans="19:23">
      <c r="S41126" s="275"/>
      <c r="T41126" s="274"/>
      <c r="W41126" s="276"/>
    </row>
    <row r="41127" spans="19:23">
      <c r="S41127" s="275"/>
      <c r="T41127" s="274"/>
      <c r="W41127" s="276"/>
    </row>
    <row r="41128" spans="19:23">
      <c r="S41128" s="275"/>
      <c r="T41128" s="274"/>
      <c r="W41128" s="276"/>
    </row>
    <row r="41129" spans="19:23">
      <c r="S41129" s="275"/>
      <c r="T41129" s="274"/>
      <c r="W41129" s="276"/>
    </row>
    <row r="41130" spans="19:23">
      <c r="S41130" s="275"/>
      <c r="T41130" s="274"/>
      <c r="W41130" s="276"/>
    </row>
    <row r="41131" spans="19:23">
      <c r="S41131" s="275"/>
      <c r="T41131" s="274"/>
      <c r="W41131" s="276"/>
    </row>
    <row r="41132" spans="19:23">
      <c r="S41132" s="275"/>
      <c r="T41132" s="274"/>
      <c r="W41132" s="276"/>
    </row>
    <row r="41133" spans="19:23">
      <c r="S41133" s="275"/>
      <c r="T41133" s="274"/>
      <c r="W41133" s="276"/>
    </row>
    <row r="41134" spans="19:23">
      <c r="S41134" s="275"/>
      <c r="T41134" s="274"/>
      <c r="W41134" s="276"/>
    </row>
    <row r="41135" spans="19:23">
      <c r="S41135" s="275"/>
      <c r="T41135" s="274"/>
      <c r="W41135" s="276"/>
    </row>
    <row r="41136" spans="19:23">
      <c r="S41136" s="275"/>
      <c r="T41136" s="274"/>
      <c r="W41136" s="276"/>
    </row>
    <row r="41137" spans="19:23">
      <c r="S41137" s="275"/>
      <c r="T41137" s="274"/>
      <c r="W41137" s="276"/>
    </row>
    <row r="41138" spans="19:23">
      <c r="S41138" s="275"/>
      <c r="T41138" s="274"/>
      <c r="W41138" s="276"/>
    </row>
    <row r="41139" spans="19:23">
      <c r="S41139" s="275"/>
      <c r="T41139" s="274"/>
      <c r="W41139" s="276"/>
    </row>
    <row r="41140" spans="19:23">
      <c r="S41140" s="275"/>
      <c r="T41140" s="274"/>
      <c r="W41140" s="276"/>
    </row>
    <row r="41141" spans="19:23">
      <c r="S41141" s="275"/>
      <c r="T41141" s="274"/>
      <c r="W41141" s="276"/>
    </row>
    <row r="41142" spans="19:23">
      <c r="S41142" s="275"/>
      <c r="T41142" s="274"/>
      <c r="W41142" s="276"/>
    </row>
    <row r="41143" spans="19:23">
      <c r="S41143" s="275"/>
      <c r="T41143" s="274"/>
      <c r="W41143" s="276"/>
    </row>
    <row r="41144" spans="19:23">
      <c r="S41144" s="275"/>
      <c r="T41144" s="274"/>
      <c r="W41144" s="276"/>
    </row>
    <row r="41145" spans="19:23">
      <c r="S41145" s="275"/>
      <c r="T41145" s="274"/>
      <c r="W41145" s="276"/>
    </row>
    <row r="41146" spans="19:23">
      <c r="S41146" s="275"/>
      <c r="T41146" s="274"/>
      <c r="W41146" s="276"/>
    </row>
    <row r="41147" spans="19:23">
      <c r="S41147" s="275"/>
      <c r="T41147" s="274"/>
      <c r="W41147" s="276"/>
    </row>
    <row r="41148" spans="19:23">
      <c r="S41148" s="275"/>
      <c r="T41148" s="274"/>
      <c r="W41148" s="276"/>
    </row>
    <row r="41149" spans="19:23">
      <c r="S41149" s="275"/>
      <c r="T41149" s="274"/>
      <c r="W41149" s="276"/>
    </row>
    <row r="41150" spans="19:23">
      <c r="S41150" s="275"/>
      <c r="T41150" s="274"/>
      <c r="W41150" s="276"/>
    </row>
    <row r="41151" spans="19:23">
      <c r="S41151" s="275"/>
      <c r="T41151" s="274"/>
      <c r="W41151" s="276"/>
    </row>
    <row r="41152" spans="19:23">
      <c r="S41152" s="275"/>
      <c r="T41152" s="274"/>
      <c r="W41152" s="276"/>
    </row>
    <row r="41153" spans="19:23">
      <c r="S41153" s="275"/>
      <c r="T41153" s="274"/>
      <c r="W41153" s="276"/>
    </row>
    <row r="41154" spans="19:23">
      <c r="S41154" s="275"/>
      <c r="T41154" s="274"/>
      <c r="W41154" s="276"/>
    </row>
    <row r="41155" spans="19:23">
      <c r="S41155" s="275"/>
      <c r="T41155" s="274"/>
      <c r="W41155" s="276"/>
    </row>
    <row r="41156" spans="19:23">
      <c r="S41156" s="275"/>
      <c r="T41156" s="274"/>
      <c r="W41156" s="276"/>
    </row>
    <row r="41157" spans="19:23">
      <c r="S41157" s="275"/>
      <c r="T41157" s="274"/>
      <c r="W41157" s="276"/>
    </row>
    <row r="41158" spans="19:23">
      <c r="S41158" s="275"/>
      <c r="T41158" s="274"/>
      <c r="W41158" s="276"/>
    </row>
    <row r="41159" spans="19:23">
      <c r="S41159" s="275"/>
      <c r="T41159" s="274"/>
      <c r="W41159" s="276"/>
    </row>
    <row r="41160" spans="19:23">
      <c r="S41160" s="275"/>
      <c r="T41160" s="274"/>
      <c r="W41160" s="276"/>
    </row>
    <row r="41161" spans="19:23">
      <c r="S41161" s="275"/>
      <c r="T41161" s="274"/>
      <c r="W41161" s="276"/>
    </row>
    <row r="41162" spans="19:23">
      <c r="S41162" s="275"/>
      <c r="T41162" s="274"/>
      <c r="W41162" s="276"/>
    </row>
    <row r="41163" spans="19:23">
      <c r="S41163" s="275"/>
      <c r="T41163" s="274"/>
      <c r="W41163" s="276"/>
    </row>
    <row r="41164" spans="19:23">
      <c r="S41164" s="275"/>
      <c r="T41164" s="274"/>
      <c r="W41164" s="276"/>
    </row>
    <row r="41165" spans="19:23">
      <c r="S41165" s="275"/>
      <c r="T41165" s="274"/>
      <c r="W41165" s="276"/>
    </row>
    <row r="41166" spans="19:23">
      <c r="S41166" s="275"/>
      <c r="T41166" s="274"/>
      <c r="W41166" s="276"/>
    </row>
    <row r="41167" spans="19:23">
      <c r="S41167" s="275"/>
      <c r="T41167" s="274"/>
      <c r="W41167" s="276"/>
    </row>
    <row r="41168" spans="19:23">
      <c r="S41168" s="275"/>
      <c r="T41168" s="274"/>
      <c r="W41168" s="276"/>
    </row>
    <row r="41169" spans="19:23">
      <c r="S41169" s="275"/>
      <c r="T41169" s="274"/>
      <c r="W41169" s="276"/>
    </row>
    <row r="41170" spans="19:23">
      <c r="S41170" s="275"/>
      <c r="T41170" s="274"/>
      <c r="W41170" s="276"/>
    </row>
    <row r="41171" spans="19:23">
      <c r="S41171" s="275"/>
      <c r="T41171" s="274"/>
      <c r="W41171" s="276"/>
    </row>
    <row r="41172" spans="19:23">
      <c r="S41172" s="275"/>
      <c r="T41172" s="274"/>
      <c r="W41172" s="276"/>
    </row>
    <row r="41173" spans="19:23">
      <c r="S41173" s="275"/>
      <c r="T41173" s="274"/>
      <c r="W41173" s="276"/>
    </row>
    <row r="41174" spans="19:23">
      <c r="S41174" s="275"/>
      <c r="T41174" s="274"/>
      <c r="W41174" s="276"/>
    </row>
    <row r="41175" spans="19:23">
      <c r="S41175" s="275"/>
      <c r="T41175" s="274"/>
      <c r="W41175" s="276"/>
    </row>
    <row r="41176" spans="19:23">
      <c r="S41176" s="275"/>
      <c r="T41176" s="274"/>
      <c r="W41176" s="276"/>
    </row>
    <row r="41177" spans="19:23">
      <c r="S41177" s="275"/>
      <c r="T41177" s="274"/>
      <c r="W41177" s="276"/>
    </row>
    <row r="41178" spans="19:23">
      <c r="S41178" s="275"/>
      <c r="T41178" s="274"/>
      <c r="W41178" s="276"/>
    </row>
    <row r="41179" spans="19:23">
      <c r="S41179" s="275"/>
      <c r="T41179" s="274"/>
      <c r="W41179" s="276"/>
    </row>
    <row r="41180" spans="19:23">
      <c r="S41180" s="275"/>
      <c r="T41180" s="274"/>
      <c r="W41180" s="276"/>
    </row>
    <row r="41181" spans="19:23">
      <c r="S41181" s="275"/>
      <c r="T41181" s="274"/>
      <c r="W41181" s="276"/>
    </row>
    <row r="41182" spans="19:23">
      <c r="S41182" s="275"/>
      <c r="T41182" s="274"/>
      <c r="W41182" s="276"/>
    </row>
    <row r="41183" spans="19:23">
      <c r="S41183" s="275"/>
      <c r="T41183" s="274"/>
      <c r="W41183" s="276"/>
    </row>
    <row r="41184" spans="19:23">
      <c r="S41184" s="275"/>
      <c r="T41184" s="274"/>
      <c r="W41184" s="276"/>
    </row>
    <row r="41185" spans="19:23">
      <c r="S41185" s="275"/>
      <c r="T41185" s="274"/>
      <c r="W41185" s="276"/>
    </row>
    <row r="41186" spans="19:23">
      <c r="S41186" s="275"/>
      <c r="T41186" s="274"/>
      <c r="W41186" s="276"/>
    </row>
    <row r="41187" spans="19:23">
      <c r="S41187" s="275"/>
      <c r="T41187" s="274"/>
      <c r="W41187" s="276"/>
    </row>
    <row r="41188" spans="19:23">
      <c r="S41188" s="275"/>
      <c r="T41188" s="274"/>
      <c r="W41188" s="276"/>
    </row>
    <row r="41189" spans="19:23">
      <c r="S41189" s="275"/>
      <c r="T41189" s="274"/>
      <c r="W41189" s="276"/>
    </row>
    <row r="41190" spans="19:23">
      <c r="S41190" s="275"/>
      <c r="T41190" s="274"/>
      <c r="W41190" s="276"/>
    </row>
    <row r="41191" spans="19:23">
      <c r="S41191" s="275"/>
      <c r="T41191" s="274"/>
      <c r="W41191" s="276"/>
    </row>
    <row r="41192" spans="19:23">
      <c r="S41192" s="275"/>
      <c r="T41192" s="274"/>
      <c r="W41192" s="276"/>
    </row>
    <row r="41193" spans="19:23">
      <c r="S41193" s="275"/>
      <c r="T41193" s="274"/>
      <c r="W41193" s="276"/>
    </row>
    <row r="41194" spans="19:23">
      <c r="S41194" s="275"/>
      <c r="T41194" s="274"/>
      <c r="W41194" s="276"/>
    </row>
    <row r="41195" spans="19:23">
      <c r="S41195" s="275"/>
      <c r="T41195" s="274"/>
      <c r="W41195" s="276"/>
    </row>
    <row r="41196" spans="19:23">
      <c r="S41196" s="275"/>
      <c r="T41196" s="274"/>
      <c r="W41196" s="276"/>
    </row>
    <row r="41197" spans="19:23">
      <c r="S41197" s="275"/>
      <c r="T41197" s="274"/>
      <c r="W41197" s="276"/>
    </row>
    <row r="41198" spans="19:23">
      <c r="S41198" s="275"/>
      <c r="T41198" s="274"/>
      <c r="W41198" s="276"/>
    </row>
    <row r="41199" spans="19:23">
      <c r="S41199" s="275"/>
      <c r="T41199" s="274"/>
      <c r="W41199" s="276"/>
    </row>
    <row r="41200" spans="19:23">
      <c r="S41200" s="275"/>
      <c r="T41200" s="274"/>
      <c r="W41200" s="276"/>
    </row>
    <row r="41201" spans="19:23">
      <c r="S41201" s="275"/>
      <c r="T41201" s="274"/>
      <c r="W41201" s="276"/>
    </row>
    <row r="41202" spans="19:23">
      <c r="S41202" s="275"/>
      <c r="T41202" s="274"/>
      <c r="W41202" s="276"/>
    </row>
    <row r="41203" spans="19:23">
      <c r="S41203" s="275"/>
      <c r="T41203" s="274"/>
      <c r="W41203" s="276"/>
    </row>
    <row r="41204" spans="19:23">
      <c r="S41204" s="275"/>
      <c r="T41204" s="274"/>
      <c r="W41204" s="276"/>
    </row>
    <row r="41205" spans="19:23">
      <c r="S41205" s="275"/>
      <c r="T41205" s="274"/>
      <c r="W41205" s="276"/>
    </row>
    <row r="41206" spans="19:23">
      <c r="S41206" s="275"/>
      <c r="T41206" s="274"/>
      <c r="W41206" s="276"/>
    </row>
    <row r="41207" spans="19:23">
      <c r="S41207" s="275"/>
      <c r="T41207" s="274"/>
      <c r="W41207" s="276"/>
    </row>
    <row r="41208" spans="19:23">
      <c r="S41208" s="275"/>
      <c r="T41208" s="274"/>
      <c r="W41208" s="276"/>
    </row>
    <row r="41209" spans="19:23">
      <c r="S41209" s="275"/>
      <c r="T41209" s="274"/>
      <c r="W41209" s="276"/>
    </row>
    <row r="41210" spans="19:23">
      <c r="S41210" s="275"/>
      <c r="T41210" s="274"/>
      <c r="W41210" s="276"/>
    </row>
    <row r="41211" spans="19:23">
      <c r="S41211" s="275"/>
      <c r="T41211" s="274"/>
      <c r="W41211" s="276"/>
    </row>
    <row r="41212" spans="19:23">
      <c r="S41212" s="275"/>
      <c r="T41212" s="274"/>
      <c r="W41212" s="276"/>
    </row>
    <row r="41213" spans="19:23">
      <c r="S41213" s="275"/>
      <c r="T41213" s="274"/>
      <c r="W41213" s="276"/>
    </row>
    <row r="41214" spans="19:23">
      <c r="S41214" s="275"/>
      <c r="T41214" s="274"/>
      <c r="W41214" s="276"/>
    </row>
    <row r="41215" spans="19:23">
      <c r="S41215" s="275"/>
      <c r="T41215" s="274"/>
      <c r="W41215" s="276"/>
    </row>
    <row r="41216" spans="19:23">
      <c r="S41216" s="275"/>
      <c r="T41216" s="274"/>
      <c r="W41216" s="276"/>
    </row>
    <row r="41217" spans="19:23">
      <c r="S41217" s="275"/>
      <c r="T41217" s="274"/>
      <c r="W41217" s="276"/>
    </row>
    <row r="41218" spans="19:23">
      <c r="S41218" s="275"/>
      <c r="T41218" s="274"/>
      <c r="W41218" s="276"/>
    </row>
    <row r="41219" spans="19:23">
      <c r="S41219" s="275"/>
      <c r="T41219" s="274"/>
      <c r="W41219" s="276"/>
    </row>
    <row r="41220" spans="19:23">
      <c r="S41220" s="275"/>
      <c r="T41220" s="274"/>
      <c r="W41220" s="276"/>
    </row>
    <row r="41221" spans="19:23">
      <c r="S41221" s="275"/>
      <c r="T41221" s="274"/>
      <c r="W41221" s="276"/>
    </row>
    <row r="41222" spans="19:23">
      <c r="S41222" s="275"/>
      <c r="T41222" s="274"/>
      <c r="W41222" s="276"/>
    </row>
    <row r="41223" spans="19:23">
      <c r="S41223" s="275"/>
      <c r="T41223" s="274"/>
      <c r="W41223" s="276"/>
    </row>
    <row r="41224" spans="19:23">
      <c r="S41224" s="275"/>
      <c r="T41224" s="274"/>
      <c r="W41224" s="276"/>
    </row>
    <row r="41225" spans="19:23">
      <c r="S41225" s="275"/>
      <c r="T41225" s="274"/>
      <c r="W41225" s="276"/>
    </row>
    <row r="41226" spans="19:23">
      <c r="S41226" s="275"/>
      <c r="T41226" s="274"/>
      <c r="W41226" s="276"/>
    </row>
    <row r="41227" spans="19:23">
      <c r="S41227" s="275"/>
      <c r="T41227" s="274"/>
      <c r="W41227" s="276"/>
    </row>
    <row r="41228" spans="19:23">
      <c r="S41228" s="275"/>
      <c r="T41228" s="274"/>
      <c r="W41228" s="276"/>
    </row>
    <row r="41229" spans="19:23">
      <c r="S41229" s="275"/>
      <c r="T41229" s="274"/>
      <c r="W41229" s="276"/>
    </row>
    <row r="41230" spans="19:23">
      <c r="S41230" s="275"/>
      <c r="T41230" s="274"/>
      <c r="W41230" s="276"/>
    </row>
    <row r="41231" spans="19:23">
      <c r="S41231" s="275"/>
      <c r="T41231" s="274"/>
      <c r="W41231" s="276"/>
    </row>
    <row r="41232" spans="19:23">
      <c r="S41232" s="275"/>
      <c r="T41232" s="274"/>
      <c r="W41232" s="276"/>
    </row>
    <row r="41233" spans="19:23">
      <c r="S41233" s="275"/>
      <c r="T41233" s="274"/>
      <c r="W41233" s="276"/>
    </row>
    <row r="41234" spans="19:23">
      <c r="S41234" s="275"/>
      <c r="T41234" s="274"/>
      <c r="W41234" s="276"/>
    </row>
    <row r="41235" spans="19:23">
      <c r="S41235" s="275"/>
      <c r="T41235" s="274"/>
      <c r="W41235" s="276"/>
    </row>
    <row r="41236" spans="19:23">
      <c r="S41236" s="275"/>
      <c r="T41236" s="274"/>
      <c r="W41236" s="276"/>
    </row>
    <row r="41237" spans="19:23">
      <c r="S41237" s="275"/>
      <c r="T41237" s="274"/>
      <c r="W41237" s="276"/>
    </row>
    <row r="41238" spans="19:23">
      <c r="S41238" s="275"/>
      <c r="T41238" s="274"/>
      <c r="W41238" s="276"/>
    </row>
    <row r="41239" spans="19:23">
      <c r="S41239" s="275"/>
      <c r="T41239" s="274"/>
      <c r="W41239" s="276"/>
    </row>
    <row r="41240" spans="19:23">
      <c r="S41240" s="275"/>
      <c r="T41240" s="274"/>
      <c r="W41240" s="276"/>
    </row>
    <row r="41241" spans="19:23">
      <c r="S41241" s="275"/>
      <c r="T41241" s="274"/>
      <c r="W41241" s="276"/>
    </row>
    <row r="41242" spans="19:23">
      <c r="S41242" s="275"/>
      <c r="T41242" s="274"/>
      <c r="W41242" s="276"/>
    </row>
    <row r="41243" spans="19:23">
      <c r="S41243" s="275"/>
      <c r="T41243" s="274"/>
      <c r="W41243" s="276"/>
    </row>
    <row r="41244" spans="19:23">
      <c r="S41244" s="275"/>
      <c r="T41244" s="274"/>
      <c r="W41244" s="276"/>
    </row>
    <row r="41245" spans="19:23">
      <c r="S41245" s="275"/>
      <c r="T41245" s="274"/>
      <c r="W41245" s="276"/>
    </row>
    <row r="41246" spans="19:23">
      <c r="S41246" s="275"/>
      <c r="T41246" s="274"/>
      <c r="W41246" s="276"/>
    </row>
    <row r="41247" spans="19:23">
      <c r="S41247" s="275"/>
      <c r="T41247" s="274"/>
      <c r="W41247" s="276"/>
    </row>
    <row r="41248" spans="19:23">
      <c r="S41248" s="275"/>
      <c r="T41248" s="274"/>
      <c r="W41248" s="276"/>
    </row>
    <row r="41249" spans="19:23">
      <c r="S41249" s="275"/>
      <c r="T41249" s="274"/>
      <c r="W41249" s="276"/>
    </row>
    <row r="41250" spans="19:23">
      <c r="S41250" s="275"/>
      <c r="T41250" s="274"/>
      <c r="W41250" s="276"/>
    </row>
    <row r="41251" spans="19:23">
      <c r="S41251" s="275"/>
      <c r="T41251" s="274"/>
      <c r="W41251" s="276"/>
    </row>
    <row r="41252" spans="19:23">
      <c r="S41252" s="275"/>
      <c r="T41252" s="274"/>
      <c r="W41252" s="276"/>
    </row>
    <row r="41253" spans="19:23">
      <c r="S41253" s="275"/>
      <c r="T41253" s="274"/>
      <c r="W41253" s="276"/>
    </row>
    <row r="41254" spans="19:23">
      <c r="S41254" s="275"/>
      <c r="T41254" s="274"/>
      <c r="W41254" s="276"/>
    </row>
    <row r="41255" spans="19:23">
      <c r="S41255" s="275"/>
      <c r="T41255" s="274"/>
      <c r="W41255" s="276"/>
    </row>
    <row r="41256" spans="19:23">
      <c r="S41256" s="275"/>
      <c r="T41256" s="274"/>
      <c r="W41256" s="276"/>
    </row>
    <row r="41257" spans="19:23">
      <c r="S41257" s="275"/>
      <c r="T41257" s="274"/>
      <c r="W41257" s="276"/>
    </row>
    <row r="41258" spans="19:23">
      <c r="S41258" s="275"/>
      <c r="T41258" s="274"/>
      <c r="W41258" s="276"/>
    </row>
    <row r="41259" spans="19:23">
      <c r="S41259" s="275"/>
      <c r="T41259" s="274"/>
      <c r="W41259" s="276"/>
    </row>
    <row r="41260" spans="19:23">
      <c r="S41260" s="275"/>
      <c r="T41260" s="274"/>
      <c r="W41260" s="276"/>
    </row>
    <row r="41261" spans="19:23">
      <c r="S41261" s="275"/>
      <c r="T41261" s="274"/>
      <c r="W41261" s="276"/>
    </row>
    <row r="41262" spans="19:23">
      <c r="S41262" s="275"/>
      <c r="T41262" s="274"/>
      <c r="W41262" s="276"/>
    </row>
    <row r="41263" spans="19:23">
      <c r="S41263" s="275"/>
      <c r="T41263" s="274"/>
      <c r="W41263" s="276"/>
    </row>
    <row r="41264" spans="19:23">
      <c r="S41264" s="275"/>
      <c r="T41264" s="274"/>
      <c r="W41264" s="276"/>
    </row>
    <row r="41265" spans="19:23">
      <c r="S41265" s="275"/>
      <c r="T41265" s="274"/>
      <c r="W41265" s="276"/>
    </row>
    <row r="41266" spans="19:23">
      <c r="S41266" s="275"/>
      <c r="T41266" s="274"/>
      <c r="W41266" s="276"/>
    </row>
    <row r="41267" spans="19:23">
      <c r="S41267" s="275"/>
      <c r="T41267" s="274"/>
      <c r="W41267" s="276"/>
    </row>
    <row r="41268" spans="19:23">
      <c r="S41268" s="275"/>
      <c r="T41268" s="274"/>
      <c r="W41268" s="276"/>
    </row>
    <row r="41269" spans="19:23">
      <c r="S41269" s="275"/>
      <c r="T41269" s="274"/>
      <c r="W41269" s="276"/>
    </row>
    <row r="41270" spans="19:23">
      <c r="S41270" s="275"/>
      <c r="T41270" s="274"/>
      <c r="W41270" s="276"/>
    </row>
    <row r="41271" spans="19:23">
      <c r="S41271" s="275"/>
      <c r="T41271" s="274"/>
      <c r="W41271" s="276"/>
    </row>
    <row r="41272" spans="19:23">
      <c r="S41272" s="275"/>
      <c r="T41272" s="274"/>
      <c r="W41272" s="276"/>
    </row>
    <row r="41273" spans="19:23">
      <c r="S41273" s="275"/>
      <c r="T41273" s="274"/>
      <c r="W41273" s="276"/>
    </row>
    <row r="41274" spans="19:23">
      <c r="S41274" s="275"/>
      <c r="T41274" s="274"/>
      <c r="W41274" s="276"/>
    </row>
    <row r="41275" spans="19:23">
      <c r="S41275" s="275"/>
      <c r="T41275" s="274"/>
      <c r="W41275" s="276"/>
    </row>
    <row r="41276" spans="19:23">
      <c r="S41276" s="275"/>
      <c r="T41276" s="274"/>
      <c r="W41276" s="276"/>
    </row>
    <row r="41277" spans="19:23">
      <c r="S41277" s="275"/>
      <c r="T41277" s="274"/>
      <c r="W41277" s="276"/>
    </row>
    <row r="41278" spans="19:23">
      <c r="S41278" s="275"/>
      <c r="T41278" s="274"/>
      <c r="W41278" s="276"/>
    </row>
    <row r="41279" spans="19:23">
      <c r="S41279" s="275"/>
      <c r="T41279" s="274"/>
      <c r="W41279" s="276"/>
    </row>
    <row r="41280" spans="19:23">
      <c r="S41280" s="275"/>
      <c r="T41280" s="274"/>
      <c r="W41280" s="276"/>
    </row>
    <row r="41281" spans="19:23">
      <c r="S41281" s="275"/>
      <c r="T41281" s="274"/>
      <c r="W41281" s="276"/>
    </row>
    <row r="41282" spans="19:23">
      <c r="S41282" s="275"/>
      <c r="T41282" s="274"/>
      <c r="W41282" s="276"/>
    </row>
    <row r="41283" spans="19:23">
      <c r="S41283" s="275"/>
      <c r="T41283" s="274"/>
      <c r="W41283" s="276"/>
    </row>
    <row r="41284" spans="19:23">
      <c r="S41284" s="275"/>
      <c r="T41284" s="274"/>
      <c r="W41284" s="276"/>
    </row>
    <row r="41285" spans="19:23">
      <c r="S41285" s="275"/>
      <c r="T41285" s="274"/>
      <c r="W41285" s="276"/>
    </row>
    <row r="41286" spans="19:23">
      <c r="S41286" s="275"/>
      <c r="T41286" s="274"/>
      <c r="W41286" s="276"/>
    </row>
    <row r="41287" spans="19:23">
      <c r="S41287" s="275"/>
      <c r="T41287" s="274"/>
      <c r="W41287" s="276"/>
    </row>
    <row r="41288" spans="19:23">
      <c r="S41288" s="275"/>
      <c r="T41288" s="274"/>
      <c r="W41288" s="276"/>
    </row>
    <row r="41289" spans="19:23">
      <c r="S41289" s="275"/>
      <c r="T41289" s="274"/>
      <c r="W41289" s="276"/>
    </row>
    <row r="41290" spans="19:23">
      <c r="S41290" s="275"/>
      <c r="T41290" s="274"/>
      <c r="W41290" s="276"/>
    </row>
    <row r="41291" spans="19:23">
      <c r="S41291" s="275"/>
      <c r="T41291" s="274"/>
      <c r="W41291" s="276"/>
    </row>
    <row r="41292" spans="19:23">
      <c r="S41292" s="275"/>
      <c r="T41292" s="274"/>
      <c r="W41292" s="276"/>
    </row>
    <row r="41293" spans="19:23">
      <c r="S41293" s="275"/>
      <c r="T41293" s="274"/>
      <c r="W41293" s="276"/>
    </row>
    <row r="41294" spans="19:23">
      <c r="S41294" s="275"/>
      <c r="T41294" s="274"/>
      <c r="W41294" s="276"/>
    </row>
    <row r="41295" spans="19:23">
      <c r="S41295" s="275"/>
      <c r="T41295" s="274"/>
      <c r="W41295" s="276"/>
    </row>
    <row r="41296" spans="19:23">
      <c r="S41296" s="275"/>
      <c r="T41296" s="274"/>
      <c r="W41296" s="276"/>
    </row>
    <row r="41297" spans="19:23">
      <c r="S41297" s="275"/>
      <c r="T41297" s="274"/>
      <c r="W41297" s="276"/>
    </row>
    <row r="41298" spans="19:23">
      <c r="S41298" s="275"/>
      <c r="T41298" s="274"/>
      <c r="W41298" s="276"/>
    </row>
    <row r="41299" spans="19:23">
      <c r="S41299" s="275"/>
      <c r="T41299" s="274"/>
      <c r="W41299" s="276"/>
    </row>
    <row r="41300" spans="19:23">
      <c r="S41300" s="275"/>
      <c r="T41300" s="274"/>
      <c r="W41300" s="276"/>
    </row>
    <row r="41301" spans="19:23">
      <c r="S41301" s="275"/>
      <c r="T41301" s="274"/>
      <c r="W41301" s="276"/>
    </row>
    <row r="41302" spans="19:23">
      <c r="S41302" s="275"/>
      <c r="T41302" s="274"/>
      <c r="W41302" s="276"/>
    </row>
    <row r="41303" spans="19:23">
      <c r="S41303" s="275"/>
      <c r="T41303" s="274"/>
      <c r="W41303" s="276"/>
    </row>
    <row r="41304" spans="19:23">
      <c r="S41304" s="275"/>
      <c r="T41304" s="274"/>
      <c r="W41304" s="276"/>
    </row>
    <row r="41305" spans="19:23">
      <c r="S41305" s="275"/>
      <c r="T41305" s="274"/>
      <c r="W41305" s="276"/>
    </row>
    <row r="41306" spans="19:23">
      <c r="S41306" s="275"/>
      <c r="T41306" s="274"/>
      <c r="W41306" s="276"/>
    </row>
    <row r="41307" spans="19:23">
      <c r="S41307" s="275"/>
      <c r="T41307" s="274"/>
      <c r="W41307" s="276"/>
    </row>
    <row r="41308" spans="19:23">
      <c r="S41308" s="275"/>
      <c r="T41308" s="274"/>
      <c r="W41308" s="276"/>
    </row>
    <row r="41309" spans="19:23">
      <c r="S41309" s="275"/>
      <c r="T41309" s="274"/>
      <c r="W41309" s="276"/>
    </row>
    <row r="41310" spans="19:23">
      <c r="S41310" s="275"/>
      <c r="T41310" s="274"/>
      <c r="W41310" s="276"/>
    </row>
    <row r="41311" spans="19:23">
      <c r="S41311" s="275"/>
      <c r="T41311" s="274"/>
      <c r="W41311" s="276"/>
    </row>
    <row r="41312" spans="19:23">
      <c r="S41312" s="275"/>
      <c r="T41312" s="274"/>
      <c r="W41312" s="276"/>
    </row>
    <row r="41313" spans="19:23">
      <c r="S41313" s="275"/>
      <c r="T41313" s="274"/>
      <c r="W41313" s="276"/>
    </row>
    <row r="41314" spans="19:23">
      <c r="S41314" s="275"/>
      <c r="T41314" s="274"/>
      <c r="W41314" s="276"/>
    </row>
    <row r="41315" spans="19:23">
      <c r="S41315" s="275"/>
      <c r="T41315" s="274"/>
      <c r="W41315" s="276"/>
    </row>
    <row r="41316" spans="19:23">
      <c r="S41316" s="275"/>
      <c r="T41316" s="274"/>
      <c r="W41316" s="276"/>
    </row>
    <row r="41317" spans="19:23">
      <c r="S41317" s="275"/>
      <c r="T41317" s="274"/>
      <c r="W41317" s="276"/>
    </row>
    <row r="41318" spans="19:23">
      <c r="S41318" s="275"/>
      <c r="T41318" s="274"/>
      <c r="W41318" s="276"/>
    </row>
    <row r="41319" spans="19:23">
      <c r="S41319" s="275"/>
      <c r="T41319" s="274"/>
      <c r="W41319" s="276"/>
    </row>
    <row r="41320" spans="19:23">
      <c r="S41320" s="275"/>
      <c r="T41320" s="274"/>
      <c r="W41320" s="276"/>
    </row>
    <row r="41321" spans="19:23">
      <c r="S41321" s="275"/>
      <c r="T41321" s="274"/>
      <c r="W41321" s="276"/>
    </row>
    <row r="41322" spans="19:23">
      <c r="S41322" s="275"/>
      <c r="T41322" s="274"/>
      <c r="W41322" s="276"/>
    </row>
    <row r="41323" spans="19:23">
      <c r="S41323" s="275"/>
      <c r="T41323" s="274"/>
      <c r="W41323" s="276"/>
    </row>
    <row r="41324" spans="19:23">
      <c r="S41324" s="275"/>
      <c r="T41324" s="274"/>
      <c r="W41324" s="276"/>
    </row>
    <row r="41325" spans="19:23">
      <c r="S41325" s="275"/>
      <c r="T41325" s="274"/>
      <c r="W41325" s="276"/>
    </row>
    <row r="41326" spans="19:23">
      <c r="S41326" s="275"/>
      <c r="T41326" s="274"/>
      <c r="W41326" s="276"/>
    </row>
    <row r="41327" spans="19:23">
      <c r="S41327" s="275"/>
      <c r="T41327" s="274"/>
      <c r="W41327" s="276"/>
    </row>
    <row r="41328" spans="19:23">
      <c r="S41328" s="275"/>
      <c r="T41328" s="274"/>
      <c r="W41328" s="276"/>
    </row>
    <row r="41329" spans="19:23">
      <c r="S41329" s="275"/>
      <c r="T41329" s="274"/>
      <c r="W41329" s="276"/>
    </row>
    <row r="41330" spans="19:23">
      <c r="S41330" s="275"/>
      <c r="T41330" s="274"/>
      <c r="W41330" s="276"/>
    </row>
    <row r="41331" spans="19:23">
      <c r="S41331" s="275"/>
      <c r="T41331" s="274"/>
      <c r="W41331" s="276"/>
    </row>
    <row r="41332" spans="19:23">
      <c r="S41332" s="275"/>
      <c r="T41332" s="274"/>
      <c r="W41332" s="276"/>
    </row>
    <row r="41333" spans="19:23">
      <c r="S41333" s="275"/>
      <c r="T41333" s="274"/>
      <c r="W41333" s="276"/>
    </row>
    <row r="41334" spans="19:23">
      <c r="S41334" s="275"/>
      <c r="T41334" s="274"/>
      <c r="W41334" s="276"/>
    </row>
    <row r="41335" spans="19:23">
      <c r="S41335" s="275"/>
      <c r="T41335" s="274"/>
      <c r="W41335" s="276"/>
    </row>
    <row r="41336" spans="19:23">
      <c r="S41336" s="275"/>
      <c r="T41336" s="274"/>
      <c r="W41336" s="276"/>
    </row>
    <row r="41337" spans="19:23">
      <c r="S41337" s="275"/>
      <c r="T41337" s="274"/>
      <c r="W41337" s="276"/>
    </row>
    <row r="41338" spans="19:23">
      <c r="S41338" s="275"/>
      <c r="T41338" s="274"/>
      <c r="W41338" s="276"/>
    </row>
    <row r="41339" spans="19:23">
      <c r="S41339" s="275"/>
      <c r="T41339" s="274"/>
      <c r="W41339" s="276"/>
    </row>
    <row r="41340" spans="19:23">
      <c r="S41340" s="275"/>
      <c r="T41340" s="274"/>
      <c r="W41340" s="276"/>
    </row>
    <row r="41341" spans="19:23">
      <c r="S41341" s="275"/>
      <c r="T41341" s="274"/>
      <c r="W41341" s="276"/>
    </row>
    <row r="41342" spans="19:23">
      <c r="S41342" s="275"/>
      <c r="T41342" s="274"/>
      <c r="W41342" s="276"/>
    </row>
    <row r="41343" spans="19:23">
      <c r="S41343" s="275"/>
      <c r="T41343" s="274"/>
      <c r="W41343" s="276"/>
    </row>
    <row r="41344" spans="19:23">
      <c r="S41344" s="275"/>
      <c r="T41344" s="274"/>
      <c r="W41344" s="276"/>
    </row>
    <row r="41345" spans="19:23">
      <c r="S41345" s="275"/>
      <c r="T41345" s="274"/>
      <c r="W41345" s="276"/>
    </row>
    <row r="41346" spans="19:23">
      <c r="S41346" s="275"/>
      <c r="T41346" s="274"/>
      <c r="W41346" s="276"/>
    </row>
    <row r="41347" spans="19:23">
      <c r="S41347" s="275"/>
      <c r="T41347" s="274"/>
      <c r="W41347" s="276"/>
    </row>
    <row r="41348" spans="19:23">
      <c r="S41348" s="275"/>
      <c r="T41348" s="274"/>
      <c r="W41348" s="276"/>
    </row>
    <row r="41349" spans="19:23">
      <c r="S41349" s="275"/>
      <c r="T41349" s="274"/>
      <c r="W41349" s="276"/>
    </row>
    <row r="41350" spans="19:23">
      <c r="S41350" s="275"/>
      <c r="T41350" s="274"/>
      <c r="W41350" s="276"/>
    </row>
    <row r="41351" spans="19:23">
      <c r="S41351" s="275"/>
      <c r="T41351" s="274"/>
      <c r="W41351" s="276"/>
    </row>
    <row r="41352" spans="19:23">
      <c r="S41352" s="275"/>
      <c r="T41352" s="274"/>
      <c r="W41352" s="276"/>
    </row>
    <row r="41353" spans="19:23">
      <c r="S41353" s="275"/>
      <c r="T41353" s="274"/>
      <c r="W41353" s="276"/>
    </row>
    <row r="41354" spans="19:23">
      <c r="S41354" s="275"/>
      <c r="T41354" s="274"/>
      <c r="W41354" s="276"/>
    </row>
    <row r="41355" spans="19:23">
      <c r="S41355" s="275"/>
      <c r="T41355" s="274"/>
      <c r="W41355" s="276"/>
    </row>
    <row r="41356" spans="19:23">
      <c r="S41356" s="275"/>
      <c r="T41356" s="274"/>
      <c r="W41356" s="276"/>
    </row>
    <row r="41357" spans="19:23">
      <c r="S41357" s="275"/>
      <c r="T41357" s="274"/>
      <c r="W41357" s="276"/>
    </row>
    <row r="41358" spans="19:23">
      <c r="S41358" s="275"/>
      <c r="T41358" s="274"/>
      <c r="W41358" s="276"/>
    </row>
    <row r="41359" spans="19:23">
      <c r="S41359" s="275"/>
      <c r="T41359" s="274"/>
      <c r="W41359" s="276"/>
    </row>
    <row r="41360" spans="19:23">
      <c r="S41360" s="275"/>
      <c r="T41360" s="274"/>
      <c r="W41360" s="276"/>
    </row>
    <row r="41361" spans="19:23">
      <c r="S41361" s="275"/>
      <c r="T41361" s="274"/>
      <c r="W41361" s="276"/>
    </row>
    <row r="41362" spans="19:23">
      <c r="S41362" s="275"/>
      <c r="T41362" s="274"/>
      <c r="W41362" s="276"/>
    </row>
    <row r="41363" spans="19:23">
      <c r="S41363" s="275"/>
      <c r="T41363" s="274"/>
      <c r="W41363" s="276"/>
    </row>
    <row r="41364" spans="19:23">
      <c r="S41364" s="275"/>
      <c r="T41364" s="274"/>
      <c r="W41364" s="276"/>
    </row>
    <row r="41365" spans="19:23">
      <c r="S41365" s="275"/>
      <c r="T41365" s="274"/>
      <c r="W41365" s="276"/>
    </row>
    <row r="41366" spans="19:23">
      <c r="S41366" s="275"/>
      <c r="T41366" s="274"/>
      <c r="W41366" s="276"/>
    </row>
    <row r="41367" spans="19:23">
      <c r="S41367" s="275"/>
      <c r="T41367" s="274"/>
      <c r="W41367" s="276"/>
    </row>
    <row r="41368" spans="19:23">
      <c r="S41368" s="275"/>
      <c r="T41368" s="274"/>
      <c r="W41368" s="276"/>
    </row>
    <row r="41369" spans="19:23">
      <c r="S41369" s="275"/>
      <c r="T41369" s="274"/>
      <c r="W41369" s="276"/>
    </row>
    <row r="41370" spans="19:23">
      <c r="S41370" s="275"/>
      <c r="T41370" s="274"/>
      <c r="W41370" s="276"/>
    </row>
    <row r="41371" spans="19:23">
      <c r="S41371" s="275"/>
      <c r="T41371" s="274"/>
      <c r="W41371" s="276"/>
    </row>
    <row r="41372" spans="19:23">
      <c r="S41372" s="275"/>
      <c r="T41372" s="274"/>
      <c r="W41372" s="276"/>
    </row>
    <row r="41373" spans="19:23">
      <c r="S41373" s="275"/>
      <c r="T41373" s="274"/>
      <c r="W41373" s="276"/>
    </row>
    <row r="41374" spans="19:23">
      <c r="S41374" s="275"/>
      <c r="T41374" s="274"/>
      <c r="W41374" s="276"/>
    </row>
    <row r="41375" spans="19:23">
      <c r="S41375" s="275"/>
      <c r="T41375" s="274"/>
      <c r="W41375" s="276"/>
    </row>
    <row r="41376" spans="19:23">
      <c r="S41376" s="275"/>
      <c r="T41376" s="274"/>
      <c r="W41376" s="276"/>
    </row>
    <row r="41377" spans="19:23">
      <c r="S41377" s="275"/>
      <c r="T41377" s="274"/>
      <c r="W41377" s="276"/>
    </row>
    <row r="41378" spans="19:23">
      <c r="S41378" s="275"/>
      <c r="T41378" s="274"/>
      <c r="W41378" s="276"/>
    </row>
    <row r="41379" spans="19:23">
      <c r="S41379" s="275"/>
      <c r="T41379" s="274"/>
      <c r="W41379" s="276"/>
    </row>
    <row r="41380" spans="19:23">
      <c r="S41380" s="275"/>
      <c r="T41380" s="274"/>
      <c r="W41380" s="276"/>
    </row>
    <row r="41381" spans="19:23">
      <c r="S41381" s="275"/>
      <c r="T41381" s="274"/>
      <c r="W41381" s="276"/>
    </row>
    <row r="41382" spans="19:23">
      <c r="S41382" s="275"/>
      <c r="T41382" s="274"/>
      <c r="W41382" s="276"/>
    </row>
    <row r="41383" spans="19:23">
      <c r="S41383" s="275"/>
      <c r="T41383" s="274"/>
      <c r="W41383" s="276"/>
    </row>
    <row r="41384" spans="19:23">
      <c r="S41384" s="275"/>
      <c r="T41384" s="274"/>
      <c r="W41384" s="276"/>
    </row>
    <row r="41385" spans="19:23">
      <c r="S41385" s="275"/>
      <c r="T41385" s="274"/>
      <c r="W41385" s="276"/>
    </row>
    <row r="41386" spans="19:23">
      <c r="S41386" s="275"/>
      <c r="T41386" s="274"/>
      <c r="W41386" s="276"/>
    </row>
    <row r="41387" spans="19:23">
      <c r="S41387" s="275"/>
      <c r="T41387" s="274"/>
      <c r="W41387" s="276"/>
    </row>
    <row r="41388" spans="19:23">
      <c r="S41388" s="275"/>
      <c r="T41388" s="274"/>
      <c r="W41388" s="276"/>
    </row>
    <row r="41389" spans="19:23">
      <c r="S41389" s="275"/>
      <c r="T41389" s="274"/>
      <c r="W41389" s="276"/>
    </row>
    <row r="41390" spans="19:23">
      <c r="S41390" s="275"/>
      <c r="T41390" s="274"/>
      <c r="W41390" s="276"/>
    </row>
    <row r="41391" spans="19:23">
      <c r="S41391" s="275"/>
      <c r="T41391" s="274"/>
      <c r="W41391" s="276"/>
    </row>
    <row r="41392" spans="19:23">
      <c r="S41392" s="275"/>
      <c r="T41392" s="274"/>
      <c r="W41392" s="276"/>
    </row>
    <row r="41393" spans="19:23">
      <c r="S41393" s="275"/>
      <c r="T41393" s="274"/>
      <c r="W41393" s="276"/>
    </row>
    <row r="41394" spans="19:23">
      <c r="S41394" s="275"/>
      <c r="T41394" s="274"/>
      <c r="W41394" s="276"/>
    </row>
    <row r="41395" spans="19:23">
      <c r="S41395" s="275"/>
      <c r="T41395" s="274"/>
      <c r="W41395" s="276"/>
    </row>
    <row r="41396" spans="19:23">
      <c r="S41396" s="275"/>
      <c r="T41396" s="274"/>
      <c r="W41396" s="276"/>
    </row>
    <row r="41397" spans="19:23">
      <c r="S41397" s="275"/>
      <c r="T41397" s="274"/>
      <c r="W41397" s="276"/>
    </row>
    <row r="41398" spans="19:23">
      <c r="S41398" s="275"/>
      <c r="T41398" s="274"/>
      <c r="W41398" s="276"/>
    </row>
    <row r="41399" spans="19:23">
      <c r="S41399" s="275"/>
      <c r="T41399" s="274"/>
      <c r="W41399" s="276"/>
    </row>
    <row r="41400" spans="19:23">
      <c r="S41400" s="275"/>
      <c r="T41400" s="274"/>
      <c r="W41400" s="276"/>
    </row>
    <row r="41401" spans="19:23">
      <c r="S41401" s="275"/>
      <c r="T41401" s="274"/>
      <c r="W41401" s="276"/>
    </row>
    <row r="41402" spans="19:23">
      <c r="S41402" s="275"/>
      <c r="T41402" s="274"/>
      <c r="W41402" s="276"/>
    </row>
    <row r="41403" spans="19:23">
      <c r="S41403" s="275"/>
      <c r="T41403" s="274"/>
      <c r="W41403" s="276"/>
    </row>
    <row r="41404" spans="19:23">
      <c r="S41404" s="275"/>
      <c r="T41404" s="274"/>
      <c r="W41404" s="276"/>
    </row>
    <row r="41405" spans="19:23">
      <c r="S41405" s="275"/>
      <c r="T41405" s="274"/>
      <c r="W41405" s="276"/>
    </row>
    <row r="41406" spans="19:23">
      <c r="S41406" s="275"/>
      <c r="T41406" s="274"/>
      <c r="W41406" s="276"/>
    </row>
    <row r="41407" spans="19:23">
      <c r="S41407" s="275"/>
      <c r="T41407" s="274"/>
      <c r="W41407" s="276"/>
    </row>
    <row r="41408" spans="19:23">
      <c r="S41408" s="275"/>
      <c r="T41408" s="274"/>
      <c r="W41408" s="276"/>
    </row>
    <row r="41409" spans="19:23">
      <c r="S41409" s="275"/>
      <c r="T41409" s="274"/>
      <c r="W41409" s="276"/>
    </row>
    <row r="41410" spans="19:23">
      <c r="S41410" s="275"/>
      <c r="T41410" s="274"/>
      <c r="W41410" s="276"/>
    </row>
    <row r="41411" spans="19:23">
      <c r="S41411" s="275"/>
      <c r="T41411" s="274"/>
      <c r="W41411" s="276"/>
    </row>
    <row r="41412" spans="19:23">
      <c r="S41412" s="275"/>
      <c r="T41412" s="274"/>
      <c r="W41412" s="276"/>
    </row>
    <row r="41413" spans="19:23">
      <c r="S41413" s="275"/>
      <c r="T41413" s="274"/>
      <c r="W41413" s="276"/>
    </row>
    <row r="41414" spans="19:23">
      <c r="S41414" s="275"/>
      <c r="T41414" s="274"/>
      <c r="W41414" s="276"/>
    </row>
    <row r="41415" spans="19:23">
      <c r="S41415" s="275"/>
      <c r="T41415" s="274"/>
      <c r="W41415" s="276"/>
    </row>
    <row r="41416" spans="19:23">
      <c r="S41416" s="275"/>
      <c r="T41416" s="274"/>
      <c r="W41416" s="276"/>
    </row>
    <row r="41417" spans="19:23">
      <c r="S41417" s="275"/>
      <c r="T41417" s="274"/>
      <c r="W41417" s="276"/>
    </row>
    <row r="41418" spans="19:23">
      <c r="S41418" s="275"/>
      <c r="T41418" s="274"/>
      <c r="W41418" s="276"/>
    </row>
    <row r="41419" spans="19:23">
      <c r="S41419" s="275"/>
      <c r="T41419" s="274"/>
      <c r="W41419" s="276"/>
    </row>
    <row r="41420" spans="19:23">
      <c r="S41420" s="275"/>
      <c r="T41420" s="274"/>
      <c r="W41420" s="276"/>
    </row>
    <row r="41421" spans="19:23">
      <c r="S41421" s="275"/>
      <c r="T41421" s="274"/>
      <c r="W41421" s="276"/>
    </row>
    <row r="41422" spans="19:23">
      <c r="S41422" s="275"/>
      <c r="T41422" s="274"/>
      <c r="W41422" s="276"/>
    </row>
    <row r="41423" spans="19:23">
      <c r="S41423" s="275"/>
      <c r="T41423" s="274"/>
      <c r="W41423" s="276"/>
    </row>
    <row r="41424" spans="19:23">
      <c r="S41424" s="275"/>
      <c r="T41424" s="274"/>
      <c r="W41424" s="276"/>
    </row>
    <row r="41425" spans="19:23">
      <c r="S41425" s="275"/>
      <c r="T41425" s="274"/>
      <c r="W41425" s="276"/>
    </row>
    <row r="41426" spans="19:23">
      <c r="S41426" s="275"/>
      <c r="T41426" s="274"/>
      <c r="W41426" s="276"/>
    </row>
    <row r="41427" spans="19:23">
      <c r="S41427" s="275"/>
      <c r="T41427" s="274"/>
      <c r="W41427" s="276"/>
    </row>
    <row r="41428" spans="19:23">
      <c r="S41428" s="275"/>
      <c r="T41428" s="274"/>
      <c r="W41428" s="276"/>
    </row>
    <row r="41429" spans="19:23">
      <c r="S41429" s="275"/>
      <c r="T41429" s="274"/>
      <c r="W41429" s="276"/>
    </row>
    <row r="41430" spans="19:23">
      <c r="S41430" s="275"/>
      <c r="T41430" s="274"/>
      <c r="W41430" s="276"/>
    </row>
    <row r="41431" spans="19:23">
      <c r="S41431" s="275"/>
      <c r="T41431" s="274"/>
      <c r="W41431" s="276"/>
    </row>
    <row r="41432" spans="19:23">
      <c r="S41432" s="275"/>
      <c r="T41432" s="274"/>
      <c r="W41432" s="276"/>
    </row>
    <row r="41433" spans="19:23">
      <c r="S41433" s="275"/>
      <c r="T41433" s="274"/>
      <c r="W41433" s="276"/>
    </row>
    <row r="41434" spans="19:23">
      <c r="S41434" s="275"/>
      <c r="T41434" s="274"/>
      <c r="W41434" s="276"/>
    </row>
    <row r="41435" spans="19:23">
      <c r="S41435" s="275"/>
      <c r="T41435" s="274"/>
      <c r="W41435" s="276"/>
    </row>
    <row r="41436" spans="19:23">
      <c r="S41436" s="275"/>
      <c r="T41436" s="274"/>
      <c r="W41436" s="276"/>
    </row>
    <row r="41437" spans="19:23">
      <c r="S41437" s="275"/>
      <c r="T41437" s="274"/>
      <c r="W41437" s="276"/>
    </row>
    <row r="41438" spans="19:23">
      <c r="S41438" s="275"/>
      <c r="T41438" s="274"/>
      <c r="W41438" s="276"/>
    </row>
    <row r="41439" spans="19:23">
      <c r="S41439" s="275"/>
      <c r="T41439" s="274"/>
      <c r="W41439" s="276"/>
    </row>
    <row r="41440" spans="19:23">
      <c r="S41440" s="275"/>
      <c r="T41440" s="274"/>
      <c r="W41440" s="276"/>
    </row>
    <row r="41441" spans="19:23">
      <c r="S41441" s="275"/>
      <c r="T41441" s="274"/>
      <c r="W41441" s="276"/>
    </row>
    <row r="41442" spans="19:23">
      <c r="S41442" s="275"/>
      <c r="T41442" s="274"/>
      <c r="W41442" s="276"/>
    </row>
    <row r="41443" spans="19:23">
      <c r="S41443" s="275"/>
      <c r="T41443" s="274"/>
      <c r="W41443" s="276"/>
    </row>
    <row r="41444" spans="19:23">
      <c r="S41444" s="275"/>
      <c r="T41444" s="274"/>
      <c r="W41444" s="276"/>
    </row>
    <row r="41445" spans="19:23">
      <c r="S41445" s="275"/>
      <c r="T41445" s="274"/>
      <c r="W41445" s="276"/>
    </row>
    <row r="41446" spans="19:23">
      <c r="S41446" s="275"/>
      <c r="T41446" s="274"/>
      <c r="W41446" s="276"/>
    </row>
    <row r="41447" spans="19:23">
      <c r="S41447" s="275"/>
      <c r="T41447" s="274"/>
      <c r="W41447" s="276"/>
    </row>
    <row r="41448" spans="19:23">
      <c r="S41448" s="275"/>
      <c r="T41448" s="274"/>
      <c r="W41448" s="276"/>
    </row>
    <row r="41449" spans="19:23">
      <c r="S41449" s="275"/>
      <c r="T41449" s="274"/>
      <c r="W41449" s="276"/>
    </row>
    <row r="41450" spans="19:23">
      <c r="S41450" s="275"/>
      <c r="T41450" s="274"/>
      <c r="W41450" s="276"/>
    </row>
    <row r="41451" spans="19:23">
      <c r="S41451" s="275"/>
      <c r="T41451" s="274"/>
      <c r="W41451" s="276"/>
    </row>
    <row r="41452" spans="19:23">
      <c r="S41452" s="275"/>
      <c r="T41452" s="274"/>
      <c r="W41452" s="276"/>
    </row>
    <row r="41453" spans="19:23">
      <c r="S41453" s="275"/>
      <c r="T41453" s="274"/>
      <c r="W41453" s="276"/>
    </row>
    <row r="41454" spans="19:23">
      <c r="S41454" s="275"/>
      <c r="T41454" s="274"/>
      <c r="W41454" s="276"/>
    </row>
    <row r="41455" spans="19:23">
      <c r="S41455" s="275"/>
      <c r="T41455" s="274"/>
      <c r="W41455" s="276"/>
    </row>
    <row r="41456" spans="19:23">
      <c r="S41456" s="275"/>
      <c r="T41456" s="274"/>
      <c r="W41456" s="276"/>
    </row>
    <row r="41457" spans="19:23">
      <c r="S41457" s="275"/>
      <c r="T41457" s="274"/>
      <c r="W41457" s="276"/>
    </row>
    <row r="41458" spans="19:23">
      <c r="S41458" s="275"/>
      <c r="T41458" s="274"/>
      <c r="W41458" s="276"/>
    </row>
    <row r="41459" spans="19:23">
      <c r="S41459" s="275"/>
      <c r="T41459" s="274"/>
      <c r="W41459" s="276"/>
    </row>
    <row r="41460" spans="19:23">
      <c r="S41460" s="275"/>
      <c r="T41460" s="274"/>
      <c r="W41460" s="276"/>
    </row>
    <row r="41461" spans="19:23">
      <c r="S41461" s="275"/>
      <c r="T41461" s="274"/>
      <c r="W41461" s="276"/>
    </row>
    <row r="41462" spans="19:23">
      <c r="S41462" s="275"/>
      <c r="T41462" s="274"/>
      <c r="W41462" s="276"/>
    </row>
    <row r="41463" spans="19:23">
      <c r="S41463" s="275"/>
      <c r="T41463" s="274"/>
      <c r="W41463" s="276"/>
    </row>
    <row r="41464" spans="19:23">
      <c r="S41464" s="275"/>
      <c r="T41464" s="274"/>
      <c r="W41464" s="276"/>
    </row>
    <row r="41465" spans="19:23">
      <c r="S41465" s="275"/>
      <c r="T41465" s="274"/>
      <c r="W41465" s="276"/>
    </row>
    <row r="41466" spans="19:23">
      <c r="S41466" s="275"/>
      <c r="T41466" s="274"/>
      <c r="W41466" s="276"/>
    </row>
    <row r="41467" spans="19:23">
      <c r="S41467" s="275"/>
      <c r="T41467" s="274"/>
      <c r="W41467" s="276"/>
    </row>
    <row r="41468" spans="19:23">
      <c r="S41468" s="275"/>
      <c r="T41468" s="274"/>
      <c r="W41468" s="276"/>
    </row>
    <row r="41469" spans="19:23">
      <c r="S41469" s="275"/>
      <c r="T41469" s="274"/>
      <c r="W41469" s="276"/>
    </row>
    <row r="41470" spans="19:23">
      <c r="S41470" s="275"/>
      <c r="T41470" s="274"/>
      <c r="W41470" s="276"/>
    </row>
    <row r="41471" spans="19:23">
      <c r="S41471" s="275"/>
      <c r="T41471" s="274"/>
      <c r="W41471" s="276"/>
    </row>
    <row r="41472" spans="19:23">
      <c r="S41472" s="275"/>
      <c r="T41472" s="274"/>
      <c r="W41472" s="276"/>
    </row>
    <row r="41473" spans="19:23">
      <c r="S41473" s="275"/>
      <c r="T41473" s="274"/>
      <c r="W41473" s="276"/>
    </row>
    <row r="41474" spans="19:23">
      <c r="S41474" s="275"/>
      <c r="T41474" s="274"/>
      <c r="W41474" s="276"/>
    </row>
    <row r="41475" spans="19:23">
      <c r="S41475" s="275"/>
      <c r="T41475" s="274"/>
      <c r="W41475" s="276"/>
    </row>
    <row r="41476" spans="19:23">
      <c r="S41476" s="275"/>
      <c r="T41476" s="274"/>
      <c r="W41476" s="276"/>
    </row>
    <row r="41477" spans="19:23">
      <c r="S41477" s="275"/>
      <c r="T41477" s="274"/>
      <c r="W41477" s="276"/>
    </row>
    <row r="41478" spans="19:23">
      <c r="S41478" s="275"/>
      <c r="T41478" s="274"/>
      <c r="W41478" s="276"/>
    </row>
    <row r="41479" spans="19:23">
      <c r="S41479" s="275"/>
      <c r="T41479" s="274"/>
      <c r="W41479" s="276"/>
    </row>
    <row r="41480" spans="19:23">
      <c r="S41480" s="275"/>
      <c r="T41480" s="274"/>
      <c r="W41480" s="276"/>
    </row>
    <row r="41481" spans="19:23">
      <c r="S41481" s="275"/>
      <c r="T41481" s="274"/>
      <c r="W41481" s="276"/>
    </row>
    <row r="41482" spans="19:23">
      <c r="S41482" s="275"/>
      <c r="T41482" s="274"/>
      <c r="W41482" s="276"/>
    </row>
    <row r="41483" spans="19:23">
      <c r="S41483" s="275"/>
      <c r="T41483" s="274"/>
      <c r="W41483" s="276"/>
    </row>
    <row r="41484" spans="19:23">
      <c r="S41484" s="275"/>
      <c r="T41484" s="274"/>
      <c r="W41484" s="276"/>
    </row>
    <row r="41485" spans="19:23">
      <c r="S41485" s="275"/>
      <c r="T41485" s="274"/>
      <c r="W41485" s="276"/>
    </row>
    <row r="41486" spans="19:23">
      <c r="S41486" s="275"/>
      <c r="T41486" s="274"/>
      <c r="W41486" s="276"/>
    </row>
    <row r="41487" spans="19:23">
      <c r="S41487" s="275"/>
      <c r="T41487" s="274"/>
      <c r="W41487" s="276"/>
    </row>
    <row r="41488" spans="19:23">
      <c r="S41488" s="275"/>
      <c r="T41488" s="274"/>
      <c r="W41488" s="276"/>
    </row>
    <row r="41489" spans="19:23">
      <c r="S41489" s="275"/>
      <c r="T41489" s="274"/>
      <c r="W41489" s="276"/>
    </row>
    <row r="41490" spans="19:23">
      <c r="S41490" s="275"/>
      <c r="T41490" s="274"/>
      <c r="W41490" s="276"/>
    </row>
    <row r="41491" spans="19:23">
      <c r="S41491" s="275"/>
      <c r="T41491" s="274"/>
      <c r="W41491" s="276"/>
    </row>
    <row r="41492" spans="19:23">
      <c r="S41492" s="275"/>
      <c r="T41492" s="274"/>
      <c r="W41492" s="276"/>
    </row>
    <row r="41493" spans="19:23">
      <c r="S41493" s="275"/>
      <c r="T41493" s="274"/>
      <c r="W41493" s="276"/>
    </row>
    <row r="41494" spans="19:23">
      <c r="S41494" s="275"/>
      <c r="T41494" s="274"/>
      <c r="W41494" s="276"/>
    </row>
    <row r="41495" spans="19:23">
      <c r="S41495" s="275"/>
      <c r="T41495" s="274"/>
      <c r="W41495" s="276"/>
    </row>
    <row r="41496" spans="19:23">
      <c r="S41496" s="275"/>
      <c r="T41496" s="274"/>
      <c r="W41496" s="276"/>
    </row>
    <row r="41497" spans="19:23">
      <c r="S41497" s="275"/>
      <c r="T41497" s="274"/>
      <c r="W41497" s="276"/>
    </row>
    <row r="41498" spans="19:23">
      <c r="S41498" s="275"/>
      <c r="T41498" s="274"/>
      <c r="W41498" s="276"/>
    </row>
    <row r="41499" spans="19:23">
      <c r="S41499" s="275"/>
      <c r="T41499" s="274"/>
      <c r="W41499" s="276"/>
    </row>
    <row r="41500" spans="19:23">
      <c r="S41500" s="275"/>
      <c r="T41500" s="274"/>
      <c r="W41500" s="276"/>
    </row>
    <row r="41501" spans="19:23">
      <c r="S41501" s="275"/>
      <c r="T41501" s="274"/>
      <c r="W41501" s="276"/>
    </row>
    <row r="41502" spans="19:23">
      <c r="S41502" s="275"/>
      <c r="T41502" s="274"/>
      <c r="W41502" s="276"/>
    </row>
    <row r="41503" spans="19:23">
      <c r="S41503" s="275"/>
      <c r="T41503" s="274"/>
      <c r="W41503" s="276"/>
    </row>
    <row r="41504" spans="19:23">
      <c r="S41504" s="275"/>
      <c r="T41504" s="274"/>
      <c r="W41504" s="276"/>
    </row>
    <row r="41505" spans="19:23">
      <c r="S41505" s="275"/>
      <c r="T41505" s="274"/>
      <c r="W41505" s="276"/>
    </row>
    <row r="41506" spans="19:23">
      <c r="S41506" s="275"/>
      <c r="T41506" s="274"/>
      <c r="W41506" s="276"/>
    </row>
    <row r="41507" spans="19:23">
      <c r="S41507" s="275"/>
      <c r="T41507" s="274"/>
      <c r="W41507" s="276"/>
    </row>
    <row r="41508" spans="19:23">
      <c r="S41508" s="275"/>
      <c r="T41508" s="274"/>
      <c r="W41508" s="276"/>
    </row>
    <row r="41509" spans="19:23">
      <c r="S41509" s="275"/>
      <c r="T41509" s="274"/>
      <c r="W41509" s="276"/>
    </row>
    <row r="41510" spans="19:23">
      <c r="S41510" s="275"/>
      <c r="T41510" s="274"/>
      <c r="W41510" s="276"/>
    </row>
    <row r="41511" spans="19:23">
      <c r="S41511" s="275"/>
      <c r="T41511" s="274"/>
      <c r="W41511" s="276"/>
    </row>
    <row r="41512" spans="19:23">
      <c r="S41512" s="275"/>
      <c r="T41512" s="274"/>
      <c r="W41512" s="276"/>
    </row>
    <row r="41513" spans="19:23">
      <c r="S41513" s="275"/>
      <c r="T41513" s="274"/>
      <c r="W41513" s="276"/>
    </row>
    <row r="41514" spans="19:23">
      <c r="S41514" s="275"/>
      <c r="T41514" s="274"/>
      <c r="W41514" s="276"/>
    </row>
    <row r="41515" spans="19:23">
      <c r="S41515" s="275"/>
      <c r="T41515" s="274"/>
      <c r="W41515" s="276"/>
    </row>
    <row r="41516" spans="19:23">
      <c r="S41516" s="275"/>
      <c r="T41516" s="274"/>
      <c r="W41516" s="276"/>
    </row>
    <row r="41517" spans="19:23">
      <c r="S41517" s="275"/>
      <c r="T41517" s="274"/>
      <c r="W41517" s="276"/>
    </row>
    <row r="41518" spans="19:23">
      <c r="S41518" s="275"/>
      <c r="T41518" s="274"/>
      <c r="W41518" s="276"/>
    </row>
    <row r="41519" spans="19:23">
      <c r="S41519" s="275"/>
      <c r="T41519" s="274"/>
      <c r="W41519" s="276"/>
    </row>
    <row r="41520" spans="19:23">
      <c r="S41520" s="275"/>
      <c r="T41520" s="274"/>
      <c r="W41520" s="276"/>
    </row>
    <row r="41521" spans="19:23">
      <c r="S41521" s="275"/>
      <c r="T41521" s="274"/>
      <c r="W41521" s="276"/>
    </row>
    <row r="41522" spans="19:23">
      <c r="S41522" s="275"/>
      <c r="T41522" s="274"/>
      <c r="W41522" s="276"/>
    </row>
    <row r="41523" spans="19:23">
      <c r="S41523" s="275"/>
      <c r="T41523" s="274"/>
      <c r="W41523" s="276"/>
    </row>
    <row r="41524" spans="19:23">
      <c r="S41524" s="275"/>
      <c r="T41524" s="274"/>
      <c r="W41524" s="276"/>
    </row>
    <row r="41525" spans="19:23">
      <c r="S41525" s="275"/>
      <c r="T41525" s="274"/>
      <c r="W41525" s="276"/>
    </row>
    <row r="41526" spans="19:23">
      <c r="S41526" s="275"/>
      <c r="T41526" s="274"/>
      <c r="W41526" s="276"/>
    </row>
    <row r="41527" spans="19:23">
      <c r="S41527" s="275"/>
      <c r="T41527" s="274"/>
      <c r="W41527" s="276"/>
    </row>
    <row r="41528" spans="19:23">
      <c r="S41528" s="275"/>
      <c r="T41528" s="274"/>
      <c r="W41528" s="276"/>
    </row>
    <row r="41529" spans="19:23">
      <c r="S41529" s="275"/>
      <c r="T41529" s="274"/>
      <c r="W41529" s="276"/>
    </row>
    <row r="41530" spans="19:23">
      <c r="S41530" s="275"/>
      <c r="T41530" s="274"/>
      <c r="W41530" s="276"/>
    </row>
    <row r="41531" spans="19:23">
      <c r="S41531" s="275"/>
      <c r="T41531" s="274"/>
      <c r="W41531" s="276"/>
    </row>
    <row r="41532" spans="19:23">
      <c r="S41532" s="275"/>
      <c r="T41532" s="274"/>
      <c r="W41532" s="276"/>
    </row>
    <row r="41533" spans="19:23">
      <c r="S41533" s="275"/>
      <c r="T41533" s="274"/>
      <c r="W41533" s="276"/>
    </row>
    <row r="41534" spans="19:23">
      <c r="S41534" s="275"/>
      <c r="T41534" s="274"/>
      <c r="W41534" s="276"/>
    </row>
    <row r="41535" spans="19:23">
      <c r="S41535" s="275"/>
      <c r="T41535" s="274"/>
      <c r="W41535" s="276"/>
    </row>
    <row r="41536" spans="19:23">
      <c r="S41536" s="275"/>
      <c r="T41536" s="274"/>
      <c r="W41536" s="276"/>
    </row>
    <row r="41537" spans="19:23">
      <c r="S41537" s="275"/>
      <c r="T41537" s="274"/>
      <c r="W41537" s="276"/>
    </row>
    <row r="41538" spans="19:23">
      <c r="S41538" s="275"/>
      <c r="T41538" s="274"/>
      <c r="W41538" s="276"/>
    </row>
    <row r="41539" spans="19:23">
      <c r="S41539" s="275"/>
      <c r="T41539" s="274"/>
      <c r="W41539" s="276"/>
    </row>
    <row r="41540" spans="19:23">
      <c r="S41540" s="275"/>
      <c r="T41540" s="274"/>
      <c r="W41540" s="276"/>
    </row>
    <row r="41541" spans="19:23">
      <c r="S41541" s="275"/>
      <c r="T41541" s="274"/>
      <c r="W41541" s="276"/>
    </row>
    <row r="41542" spans="19:23">
      <c r="S41542" s="275"/>
      <c r="T41542" s="274"/>
      <c r="W41542" s="276"/>
    </row>
    <row r="41543" spans="19:23">
      <c r="S41543" s="275"/>
      <c r="T41543" s="274"/>
      <c r="W41543" s="276"/>
    </row>
    <row r="41544" spans="19:23">
      <c r="S41544" s="275"/>
      <c r="T41544" s="274"/>
      <c r="W41544" s="276"/>
    </row>
    <row r="41545" spans="19:23">
      <c r="S41545" s="275"/>
      <c r="T41545" s="274"/>
      <c r="W41545" s="276"/>
    </row>
    <row r="41546" spans="19:23">
      <c r="S41546" s="275"/>
      <c r="T41546" s="274"/>
      <c r="W41546" s="276"/>
    </row>
    <row r="41547" spans="19:23">
      <c r="S41547" s="275"/>
      <c r="T41547" s="274"/>
      <c r="W41547" s="276"/>
    </row>
    <row r="41548" spans="19:23">
      <c r="S41548" s="275"/>
      <c r="T41548" s="274"/>
      <c r="W41548" s="276"/>
    </row>
    <row r="41549" spans="19:23">
      <c r="S41549" s="275"/>
      <c r="T41549" s="274"/>
      <c r="W41549" s="276"/>
    </row>
    <row r="41550" spans="19:23">
      <c r="S41550" s="275"/>
      <c r="T41550" s="274"/>
      <c r="W41550" s="276"/>
    </row>
    <row r="41551" spans="19:23">
      <c r="S41551" s="275"/>
      <c r="T41551" s="274"/>
      <c r="W41551" s="276"/>
    </row>
    <row r="41552" spans="19:23">
      <c r="S41552" s="275"/>
      <c r="T41552" s="274"/>
      <c r="W41552" s="276"/>
    </row>
    <row r="41553" spans="19:23">
      <c r="S41553" s="275"/>
      <c r="T41553" s="274"/>
      <c r="W41553" s="276"/>
    </row>
    <row r="41554" spans="19:23">
      <c r="S41554" s="275"/>
      <c r="T41554" s="274"/>
      <c r="W41554" s="276"/>
    </row>
    <row r="41555" spans="19:23">
      <c r="S41555" s="275"/>
      <c r="T41555" s="274"/>
      <c r="W41555" s="276"/>
    </row>
    <row r="41556" spans="19:23">
      <c r="S41556" s="275"/>
      <c r="T41556" s="274"/>
      <c r="W41556" s="276"/>
    </row>
    <row r="41557" spans="19:23">
      <c r="S41557" s="275"/>
      <c r="T41557" s="274"/>
      <c r="W41557" s="276"/>
    </row>
    <row r="41558" spans="19:23">
      <c r="S41558" s="275"/>
      <c r="T41558" s="274"/>
      <c r="W41558" s="276"/>
    </row>
    <row r="41559" spans="19:23">
      <c r="S41559" s="275"/>
      <c r="T41559" s="274"/>
      <c r="W41559" s="276"/>
    </row>
    <row r="41560" spans="19:23">
      <c r="S41560" s="275"/>
      <c r="T41560" s="274"/>
      <c r="W41560" s="276"/>
    </row>
    <row r="41561" spans="19:23">
      <c r="S41561" s="275"/>
      <c r="T41561" s="274"/>
      <c r="W41561" s="276"/>
    </row>
    <row r="41562" spans="19:23">
      <c r="S41562" s="275"/>
      <c r="T41562" s="274"/>
      <c r="W41562" s="276"/>
    </row>
    <row r="41563" spans="19:23">
      <c r="S41563" s="275"/>
      <c r="T41563" s="274"/>
      <c r="W41563" s="276"/>
    </row>
    <row r="41564" spans="19:23">
      <c r="S41564" s="275"/>
      <c r="T41564" s="274"/>
      <c r="W41564" s="276"/>
    </row>
    <row r="41565" spans="19:23">
      <c r="S41565" s="275"/>
      <c r="T41565" s="274"/>
      <c r="W41565" s="276"/>
    </row>
    <row r="41566" spans="19:23">
      <c r="S41566" s="275"/>
      <c r="T41566" s="274"/>
      <c r="W41566" s="276"/>
    </row>
    <row r="41567" spans="19:23">
      <c r="S41567" s="275"/>
      <c r="T41567" s="274"/>
      <c r="W41567" s="276"/>
    </row>
    <row r="41568" spans="19:23">
      <c r="S41568" s="275"/>
      <c r="T41568" s="274"/>
      <c r="W41568" s="276"/>
    </row>
    <row r="41569" spans="19:23">
      <c r="S41569" s="275"/>
      <c r="T41569" s="274"/>
      <c r="W41569" s="276"/>
    </row>
    <row r="41570" spans="19:23">
      <c r="S41570" s="275"/>
      <c r="T41570" s="274"/>
      <c r="W41570" s="276"/>
    </row>
    <row r="41571" spans="19:23">
      <c r="S41571" s="275"/>
      <c r="T41571" s="274"/>
      <c r="W41571" s="276"/>
    </row>
    <row r="41572" spans="19:23">
      <c r="S41572" s="275"/>
      <c r="T41572" s="274"/>
      <c r="W41572" s="276"/>
    </row>
    <row r="41573" spans="19:23">
      <c r="S41573" s="275"/>
      <c r="T41573" s="274"/>
      <c r="W41573" s="276"/>
    </row>
    <row r="41574" spans="19:23">
      <c r="S41574" s="275"/>
      <c r="T41574" s="274"/>
      <c r="W41574" s="276"/>
    </row>
    <row r="41575" spans="19:23">
      <c r="S41575" s="275"/>
      <c r="T41575" s="274"/>
      <c r="W41575" s="276"/>
    </row>
    <row r="41576" spans="19:23">
      <c r="S41576" s="275"/>
      <c r="T41576" s="274"/>
      <c r="W41576" s="276"/>
    </row>
    <row r="41577" spans="19:23">
      <c r="S41577" s="275"/>
      <c r="T41577" s="274"/>
      <c r="W41577" s="276"/>
    </row>
    <row r="41578" spans="19:23">
      <c r="S41578" s="275"/>
      <c r="T41578" s="274"/>
      <c r="W41578" s="276"/>
    </row>
    <row r="41579" spans="19:23">
      <c r="S41579" s="275"/>
      <c r="T41579" s="274"/>
      <c r="W41579" s="276"/>
    </row>
    <row r="41580" spans="19:23">
      <c r="S41580" s="275"/>
      <c r="T41580" s="274"/>
      <c r="W41580" s="276"/>
    </row>
    <row r="41581" spans="19:23">
      <c r="S41581" s="275"/>
      <c r="T41581" s="274"/>
      <c r="W41581" s="276"/>
    </row>
    <row r="41582" spans="19:23">
      <c r="S41582" s="275"/>
      <c r="T41582" s="274"/>
      <c r="W41582" s="276"/>
    </row>
    <row r="41583" spans="19:23">
      <c r="S41583" s="275"/>
      <c r="T41583" s="274"/>
      <c r="W41583" s="276"/>
    </row>
    <row r="41584" spans="19:23">
      <c r="S41584" s="275"/>
      <c r="T41584" s="274"/>
      <c r="W41584" s="276"/>
    </row>
    <row r="41585" spans="19:23">
      <c r="S41585" s="275"/>
      <c r="T41585" s="274"/>
      <c r="W41585" s="276"/>
    </row>
    <row r="41586" spans="19:23">
      <c r="S41586" s="275"/>
      <c r="T41586" s="274"/>
      <c r="W41586" s="276"/>
    </row>
    <row r="41587" spans="19:23">
      <c r="S41587" s="275"/>
      <c r="T41587" s="274"/>
      <c r="W41587" s="276"/>
    </row>
    <row r="41588" spans="19:23">
      <c r="S41588" s="275"/>
      <c r="T41588" s="274"/>
      <c r="W41588" s="276"/>
    </row>
    <row r="41589" spans="19:23">
      <c r="S41589" s="275"/>
      <c r="T41589" s="274"/>
      <c r="W41589" s="276"/>
    </row>
    <row r="41590" spans="19:23">
      <c r="S41590" s="275"/>
      <c r="T41590" s="274"/>
      <c r="W41590" s="276"/>
    </row>
    <row r="41591" spans="19:23">
      <c r="S41591" s="275"/>
      <c r="T41591" s="274"/>
      <c r="W41591" s="276"/>
    </row>
    <row r="41592" spans="19:23">
      <c r="S41592" s="275"/>
      <c r="T41592" s="274"/>
      <c r="W41592" s="276"/>
    </row>
    <row r="41593" spans="19:23">
      <c r="S41593" s="275"/>
      <c r="T41593" s="274"/>
      <c r="W41593" s="276"/>
    </row>
    <row r="41594" spans="19:23">
      <c r="S41594" s="275"/>
      <c r="T41594" s="274"/>
      <c r="W41594" s="276"/>
    </row>
    <row r="41595" spans="19:23">
      <c r="S41595" s="275"/>
      <c r="T41595" s="274"/>
      <c r="W41595" s="276"/>
    </row>
    <row r="41596" spans="19:23">
      <c r="S41596" s="275"/>
      <c r="T41596" s="274"/>
      <c r="W41596" s="276"/>
    </row>
    <row r="41597" spans="19:23">
      <c r="S41597" s="275"/>
      <c r="T41597" s="274"/>
      <c r="W41597" s="276"/>
    </row>
    <row r="41598" spans="19:23">
      <c r="S41598" s="275"/>
      <c r="T41598" s="274"/>
      <c r="W41598" s="276"/>
    </row>
    <row r="41599" spans="19:23">
      <c r="S41599" s="275"/>
      <c r="T41599" s="274"/>
      <c r="W41599" s="276"/>
    </row>
    <row r="41600" spans="19:23">
      <c r="S41600" s="275"/>
      <c r="T41600" s="274"/>
      <c r="W41600" s="276"/>
    </row>
    <row r="41601" spans="19:23">
      <c r="S41601" s="275"/>
      <c r="T41601" s="274"/>
      <c r="W41601" s="276"/>
    </row>
    <row r="41602" spans="19:23">
      <c r="S41602" s="275"/>
      <c r="T41602" s="274"/>
      <c r="W41602" s="276"/>
    </row>
    <row r="41603" spans="19:23">
      <c r="S41603" s="275"/>
      <c r="T41603" s="274"/>
      <c r="W41603" s="276"/>
    </row>
    <row r="41604" spans="19:23">
      <c r="S41604" s="275"/>
      <c r="T41604" s="274"/>
      <c r="W41604" s="276"/>
    </row>
    <row r="41605" spans="19:23">
      <c r="S41605" s="275"/>
      <c r="T41605" s="274"/>
      <c r="W41605" s="276"/>
    </row>
    <row r="41606" spans="19:23">
      <c r="S41606" s="275"/>
      <c r="T41606" s="274"/>
      <c r="W41606" s="276"/>
    </row>
    <row r="41607" spans="19:23">
      <c r="S41607" s="275"/>
      <c r="T41607" s="274"/>
      <c r="W41607" s="276"/>
    </row>
    <row r="41608" spans="19:23">
      <c r="S41608" s="275"/>
      <c r="T41608" s="274"/>
      <c r="W41608" s="276"/>
    </row>
    <row r="41609" spans="19:23">
      <c r="S41609" s="275"/>
      <c r="T41609" s="274"/>
      <c r="W41609" s="276"/>
    </row>
    <row r="41610" spans="19:23">
      <c r="S41610" s="275"/>
      <c r="T41610" s="274"/>
      <c r="W41610" s="276"/>
    </row>
    <row r="41611" spans="19:23">
      <c r="S41611" s="275"/>
      <c r="T41611" s="274"/>
      <c r="W41611" s="276"/>
    </row>
    <row r="41612" spans="19:23">
      <c r="S41612" s="275"/>
      <c r="T41612" s="274"/>
      <c r="W41612" s="276"/>
    </row>
    <row r="41613" spans="19:23">
      <c r="S41613" s="275"/>
      <c r="T41613" s="274"/>
      <c r="W41613" s="276"/>
    </row>
    <row r="41614" spans="19:23">
      <c r="S41614" s="275"/>
      <c r="T41614" s="274"/>
      <c r="W41614" s="276"/>
    </row>
    <row r="41615" spans="19:23">
      <c r="S41615" s="275"/>
      <c r="T41615" s="274"/>
      <c r="W41615" s="276"/>
    </row>
    <row r="41616" spans="19:23">
      <c r="S41616" s="275"/>
      <c r="T41616" s="274"/>
      <c r="W41616" s="276"/>
    </row>
    <row r="41617" spans="19:23">
      <c r="S41617" s="275"/>
      <c r="T41617" s="274"/>
      <c r="W41617" s="276"/>
    </row>
    <row r="41618" spans="19:23">
      <c r="S41618" s="275"/>
      <c r="T41618" s="274"/>
      <c r="W41618" s="276"/>
    </row>
    <row r="41619" spans="19:23">
      <c r="S41619" s="275"/>
      <c r="T41619" s="274"/>
      <c r="W41619" s="276"/>
    </row>
    <row r="41620" spans="19:23">
      <c r="S41620" s="275"/>
      <c r="T41620" s="274"/>
      <c r="W41620" s="276"/>
    </row>
    <row r="41621" spans="19:23">
      <c r="S41621" s="275"/>
      <c r="T41621" s="274"/>
      <c r="W41621" s="276"/>
    </row>
    <row r="41622" spans="19:23">
      <c r="S41622" s="275"/>
      <c r="T41622" s="274"/>
      <c r="W41622" s="276"/>
    </row>
    <row r="41623" spans="19:23">
      <c r="S41623" s="275"/>
      <c r="T41623" s="274"/>
      <c r="W41623" s="276"/>
    </row>
    <row r="41624" spans="19:23">
      <c r="S41624" s="275"/>
      <c r="T41624" s="274"/>
      <c r="W41624" s="276"/>
    </row>
    <row r="41625" spans="19:23">
      <c r="S41625" s="275"/>
      <c r="T41625" s="274"/>
      <c r="W41625" s="276"/>
    </row>
    <row r="41626" spans="19:23">
      <c r="S41626" s="275"/>
      <c r="T41626" s="274"/>
      <c r="W41626" s="276"/>
    </row>
    <row r="41627" spans="19:23">
      <c r="S41627" s="275"/>
      <c r="T41627" s="274"/>
      <c r="W41627" s="276"/>
    </row>
    <row r="41628" spans="19:23">
      <c r="S41628" s="275"/>
      <c r="T41628" s="274"/>
      <c r="W41628" s="276"/>
    </row>
    <row r="41629" spans="19:23">
      <c r="S41629" s="275"/>
      <c r="T41629" s="274"/>
      <c r="W41629" s="276"/>
    </row>
    <row r="41630" spans="19:23">
      <c r="S41630" s="275"/>
      <c r="T41630" s="274"/>
      <c r="W41630" s="276"/>
    </row>
    <row r="41631" spans="19:23">
      <c r="S41631" s="275"/>
      <c r="T41631" s="274"/>
      <c r="W41631" s="276"/>
    </row>
    <row r="41632" spans="19:23">
      <c r="S41632" s="275"/>
      <c r="T41632" s="274"/>
      <c r="W41632" s="276"/>
    </row>
    <row r="41633" spans="19:23">
      <c r="S41633" s="275"/>
      <c r="T41633" s="274"/>
      <c r="W41633" s="276"/>
    </row>
    <row r="41634" spans="19:23">
      <c r="S41634" s="275"/>
      <c r="T41634" s="274"/>
      <c r="W41634" s="276"/>
    </row>
    <row r="41635" spans="19:23">
      <c r="S41635" s="275"/>
      <c r="T41635" s="274"/>
      <c r="W41635" s="276"/>
    </row>
    <row r="41636" spans="19:23">
      <c r="S41636" s="275"/>
      <c r="T41636" s="274"/>
      <c r="W41636" s="276"/>
    </row>
    <row r="41637" spans="19:23">
      <c r="S41637" s="275"/>
      <c r="T41637" s="274"/>
      <c r="W41637" s="276"/>
    </row>
    <row r="41638" spans="19:23">
      <c r="S41638" s="275"/>
      <c r="T41638" s="274"/>
      <c r="W41638" s="276"/>
    </row>
    <row r="41639" spans="19:23">
      <c r="S41639" s="275"/>
      <c r="T41639" s="274"/>
      <c r="W41639" s="276"/>
    </row>
    <row r="41640" spans="19:23">
      <c r="S41640" s="275"/>
      <c r="T41640" s="274"/>
      <c r="W41640" s="276"/>
    </row>
    <row r="41641" spans="19:23">
      <c r="S41641" s="275"/>
      <c r="T41641" s="274"/>
      <c r="W41641" s="276"/>
    </row>
    <row r="41642" spans="19:23">
      <c r="S41642" s="275"/>
      <c r="T41642" s="274"/>
      <c r="W41642" s="276"/>
    </row>
    <row r="41643" spans="19:23">
      <c r="S41643" s="275"/>
      <c r="T41643" s="274"/>
      <c r="W41643" s="276"/>
    </row>
    <row r="41644" spans="19:23">
      <c r="S41644" s="275"/>
      <c r="T41644" s="274"/>
      <c r="W41644" s="276"/>
    </row>
    <row r="41645" spans="19:23">
      <c r="S41645" s="275"/>
      <c r="T41645" s="274"/>
      <c r="W41645" s="276"/>
    </row>
    <row r="41646" spans="19:23">
      <c r="S41646" s="275"/>
      <c r="T41646" s="274"/>
      <c r="W41646" s="276"/>
    </row>
    <row r="41647" spans="19:23">
      <c r="S41647" s="275"/>
      <c r="T41647" s="274"/>
      <c r="W41647" s="276"/>
    </row>
    <row r="41648" spans="19:23">
      <c r="S41648" s="275"/>
      <c r="T41648" s="274"/>
      <c r="W41648" s="276"/>
    </row>
    <row r="41649" spans="19:23">
      <c r="S41649" s="275"/>
      <c r="T41649" s="274"/>
      <c r="W41649" s="276"/>
    </row>
    <row r="41650" spans="19:23">
      <c r="S41650" s="275"/>
      <c r="T41650" s="274"/>
      <c r="W41650" s="276"/>
    </row>
    <row r="41651" spans="19:23">
      <c r="S41651" s="275"/>
      <c r="T41651" s="274"/>
      <c r="W41651" s="276"/>
    </row>
    <row r="41652" spans="19:23">
      <c r="S41652" s="275"/>
      <c r="T41652" s="274"/>
      <c r="W41652" s="276"/>
    </row>
    <row r="41653" spans="19:23">
      <c r="S41653" s="275"/>
      <c r="T41653" s="274"/>
      <c r="W41653" s="276"/>
    </row>
    <row r="41654" spans="19:23">
      <c r="S41654" s="275"/>
      <c r="T41654" s="274"/>
      <c r="W41654" s="276"/>
    </row>
    <row r="41655" spans="19:23">
      <c r="S41655" s="275"/>
      <c r="T41655" s="274"/>
      <c r="W41655" s="276"/>
    </row>
    <row r="41656" spans="19:23">
      <c r="S41656" s="275"/>
      <c r="T41656" s="274"/>
      <c r="W41656" s="276"/>
    </row>
    <row r="41657" spans="19:23">
      <c r="S41657" s="275"/>
      <c r="T41657" s="274"/>
      <c r="W41657" s="276"/>
    </row>
    <row r="41658" spans="19:23">
      <c r="S41658" s="275"/>
      <c r="T41658" s="274"/>
      <c r="W41658" s="276"/>
    </row>
    <row r="41659" spans="19:23">
      <c r="S41659" s="275"/>
      <c r="T41659" s="274"/>
      <c r="W41659" s="276"/>
    </row>
    <row r="41660" spans="19:23">
      <c r="S41660" s="275"/>
      <c r="T41660" s="274"/>
      <c r="W41660" s="276"/>
    </row>
    <row r="41661" spans="19:23">
      <c r="S41661" s="275"/>
      <c r="T41661" s="274"/>
      <c r="W41661" s="276"/>
    </row>
    <row r="41662" spans="19:23">
      <c r="S41662" s="275"/>
      <c r="T41662" s="274"/>
      <c r="W41662" s="276"/>
    </row>
    <row r="41663" spans="19:23">
      <c r="S41663" s="275"/>
      <c r="T41663" s="274"/>
      <c r="W41663" s="276"/>
    </row>
    <row r="41664" spans="19:23">
      <c r="S41664" s="275"/>
      <c r="T41664" s="274"/>
      <c r="W41664" s="276"/>
    </row>
    <row r="41665" spans="19:23">
      <c r="S41665" s="275"/>
      <c r="T41665" s="274"/>
      <c r="W41665" s="276"/>
    </row>
    <row r="41666" spans="19:23">
      <c r="S41666" s="275"/>
      <c r="T41666" s="274"/>
      <c r="W41666" s="276"/>
    </row>
    <row r="41667" spans="19:23">
      <c r="S41667" s="275"/>
      <c r="T41667" s="274"/>
      <c r="W41667" s="276"/>
    </row>
    <row r="41668" spans="19:23">
      <c r="S41668" s="275"/>
      <c r="T41668" s="274"/>
      <c r="W41668" s="276"/>
    </row>
    <row r="41669" spans="19:23">
      <c r="S41669" s="275"/>
      <c r="T41669" s="274"/>
      <c r="W41669" s="276"/>
    </row>
    <row r="41670" spans="19:23">
      <c r="S41670" s="275"/>
      <c r="T41670" s="274"/>
      <c r="W41670" s="276"/>
    </row>
    <row r="41671" spans="19:23">
      <c r="S41671" s="275"/>
      <c r="T41671" s="274"/>
      <c r="W41671" s="276"/>
    </row>
    <row r="41672" spans="19:23">
      <c r="S41672" s="275"/>
      <c r="T41672" s="274"/>
      <c r="W41672" s="276"/>
    </row>
    <row r="41673" spans="19:23">
      <c r="S41673" s="275"/>
      <c r="T41673" s="274"/>
      <c r="W41673" s="276"/>
    </row>
    <row r="41674" spans="19:23">
      <c r="S41674" s="275"/>
      <c r="T41674" s="274"/>
      <c r="W41674" s="276"/>
    </row>
    <row r="41675" spans="19:23">
      <c r="S41675" s="275"/>
      <c r="T41675" s="274"/>
      <c r="W41675" s="276"/>
    </row>
    <row r="41676" spans="19:23">
      <c r="S41676" s="275"/>
      <c r="T41676" s="274"/>
      <c r="W41676" s="276"/>
    </row>
    <row r="41677" spans="19:23">
      <c r="S41677" s="275"/>
      <c r="T41677" s="274"/>
      <c r="W41677" s="276"/>
    </row>
    <row r="41678" spans="19:23">
      <c r="S41678" s="275"/>
      <c r="T41678" s="274"/>
      <c r="W41678" s="276"/>
    </row>
    <row r="41679" spans="19:23">
      <c r="S41679" s="275"/>
      <c r="T41679" s="274"/>
      <c r="W41679" s="276"/>
    </row>
    <row r="41680" spans="19:23">
      <c r="S41680" s="275"/>
      <c r="T41680" s="274"/>
      <c r="W41680" s="276"/>
    </row>
    <row r="41681" spans="19:23">
      <c r="S41681" s="275"/>
      <c r="T41681" s="274"/>
      <c r="W41681" s="276"/>
    </row>
    <row r="41682" spans="19:23">
      <c r="S41682" s="275"/>
      <c r="T41682" s="274"/>
      <c r="W41682" s="276"/>
    </row>
    <row r="41683" spans="19:23">
      <c r="S41683" s="275"/>
      <c r="T41683" s="274"/>
      <c r="W41683" s="276"/>
    </row>
    <row r="41684" spans="19:23">
      <c r="S41684" s="275"/>
      <c r="T41684" s="274"/>
      <c r="W41684" s="276"/>
    </row>
    <row r="41685" spans="19:23">
      <c r="S41685" s="275"/>
      <c r="T41685" s="274"/>
      <c r="W41685" s="276"/>
    </row>
    <row r="41686" spans="19:23">
      <c r="S41686" s="275"/>
      <c r="T41686" s="274"/>
      <c r="W41686" s="276"/>
    </row>
    <row r="41687" spans="19:23">
      <c r="S41687" s="275"/>
      <c r="T41687" s="274"/>
      <c r="W41687" s="276"/>
    </row>
    <row r="41688" spans="19:23">
      <c r="S41688" s="275"/>
      <c r="T41688" s="274"/>
      <c r="W41688" s="276"/>
    </row>
    <row r="41689" spans="19:23">
      <c r="S41689" s="275"/>
      <c r="T41689" s="274"/>
      <c r="W41689" s="276"/>
    </row>
    <row r="41690" spans="19:23">
      <c r="S41690" s="275"/>
      <c r="T41690" s="274"/>
      <c r="W41690" s="276"/>
    </row>
    <row r="41691" spans="19:23">
      <c r="S41691" s="275"/>
      <c r="T41691" s="274"/>
      <c r="W41691" s="276"/>
    </row>
    <row r="41692" spans="19:23">
      <c r="S41692" s="275"/>
      <c r="T41692" s="274"/>
      <c r="W41692" s="276"/>
    </row>
    <row r="41693" spans="19:23">
      <c r="S41693" s="275"/>
      <c r="T41693" s="274"/>
      <c r="W41693" s="276"/>
    </row>
    <row r="41694" spans="19:23">
      <c r="S41694" s="275"/>
      <c r="T41694" s="274"/>
      <c r="W41694" s="276"/>
    </row>
    <row r="41695" spans="19:23">
      <c r="S41695" s="275"/>
      <c r="T41695" s="274"/>
      <c r="W41695" s="276"/>
    </row>
    <row r="41696" spans="19:23">
      <c r="S41696" s="275"/>
      <c r="T41696" s="274"/>
      <c r="W41696" s="276"/>
    </row>
    <row r="41697" spans="19:23">
      <c r="S41697" s="275"/>
      <c r="T41697" s="274"/>
      <c r="W41697" s="276"/>
    </row>
    <row r="41698" spans="19:23">
      <c r="S41698" s="275"/>
      <c r="T41698" s="274"/>
      <c r="W41698" s="276"/>
    </row>
    <row r="41699" spans="19:23">
      <c r="S41699" s="275"/>
      <c r="T41699" s="274"/>
      <c r="W41699" s="276"/>
    </row>
    <row r="41700" spans="19:23">
      <c r="S41700" s="275"/>
      <c r="T41700" s="274"/>
      <c r="W41700" s="276"/>
    </row>
    <row r="41701" spans="19:23">
      <c r="S41701" s="275"/>
      <c r="T41701" s="274"/>
      <c r="W41701" s="276"/>
    </row>
    <row r="41702" spans="19:23">
      <c r="S41702" s="275"/>
      <c r="T41702" s="274"/>
      <c r="W41702" s="276"/>
    </row>
    <row r="41703" spans="19:23">
      <c r="S41703" s="275"/>
      <c r="T41703" s="274"/>
      <c r="W41703" s="276"/>
    </row>
    <row r="41704" spans="19:23">
      <c r="S41704" s="275"/>
      <c r="T41704" s="274"/>
      <c r="W41704" s="276"/>
    </row>
    <row r="41705" spans="19:23">
      <c r="S41705" s="275"/>
      <c r="T41705" s="274"/>
      <c r="W41705" s="276"/>
    </row>
    <row r="41706" spans="19:23">
      <c r="S41706" s="275"/>
      <c r="T41706" s="274"/>
      <c r="W41706" s="276"/>
    </row>
    <row r="41707" spans="19:23">
      <c r="S41707" s="275"/>
      <c r="T41707" s="274"/>
      <c r="W41707" s="276"/>
    </row>
    <row r="41708" spans="19:23">
      <c r="S41708" s="275"/>
      <c r="T41708" s="274"/>
      <c r="W41708" s="276"/>
    </row>
    <row r="41709" spans="19:23">
      <c r="S41709" s="275"/>
      <c r="T41709" s="274"/>
      <c r="W41709" s="276"/>
    </row>
    <row r="41710" spans="19:23">
      <c r="S41710" s="275"/>
      <c r="T41710" s="274"/>
      <c r="W41710" s="276"/>
    </row>
    <row r="41711" spans="19:23">
      <c r="S41711" s="275"/>
      <c r="T41711" s="274"/>
      <c r="W41711" s="276"/>
    </row>
    <row r="41712" spans="19:23">
      <c r="S41712" s="275"/>
      <c r="T41712" s="274"/>
      <c r="W41712" s="276"/>
    </row>
    <row r="41713" spans="19:23">
      <c r="S41713" s="275"/>
      <c r="T41713" s="274"/>
      <c r="W41713" s="276"/>
    </row>
    <row r="41714" spans="19:23">
      <c r="S41714" s="275"/>
      <c r="T41714" s="274"/>
      <c r="W41714" s="276"/>
    </row>
    <row r="41715" spans="19:23">
      <c r="S41715" s="275"/>
      <c r="T41715" s="274"/>
      <c r="W41715" s="276"/>
    </row>
    <row r="41716" spans="19:23">
      <c r="S41716" s="275"/>
      <c r="T41716" s="274"/>
      <c r="W41716" s="276"/>
    </row>
    <row r="41717" spans="19:23">
      <c r="S41717" s="275"/>
      <c r="T41717" s="274"/>
      <c r="W41717" s="276"/>
    </row>
    <row r="41718" spans="19:23">
      <c r="S41718" s="275"/>
      <c r="T41718" s="274"/>
      <c r="W41718" s="276"/>
    </row>
    <row r="41719" spans="19:23">
      <c r="S41719" s="275"/>
      <c r="T41719" s="274"/>
      <c r="W41719" s="276"/>
    </row>
    <row r="41720" spans="19:23">
      <c r="S41720" s="275"/>
      <c r="T41720" s="274"/>
      <c r="W41720" s="276"/>
    </row>
    <row r="41721" spans="19:23">
      <c r="S41721" s="275"/>
      <c r="T41721" s="274"/>
      <c r="W41721" s="276"/>
    </row>
    <row r="41722" spans="19:23">
      <c r="S41722" s="275"/>
      <c r="T41722" s="274"/>
      <c r="W41722" s="276"/>
    </row>
    <row r="41723" spans="19:23">
      <c r="S41723" s="275"/>
      <c r="T41723" s="274"/>
      <c r="W41723" s="276"/>
    </row>
    <row r="41724" spans="19:23">
      <c r="S41724" s="275"/>
      <c r="T41724" s="274"/>
      <c r="W41724" s="276"/>
    </row>
    <row r="41725" spans="19:23">
      <c r="S41725" s="275"/>
      <c r="T41725" s="274"/>
      <c r="W41725" s="276"/>
    </row>
    <row r="41726" spans="19:23">
      <c r="S41726" s="275"/>
      <c r="T41726" s="274"/>
      <c r="W41726" s="276"/>
    </row>
    <row r="41727" spans="19:23">
      <c r="S41727" s="275"/>
      <c r="T41727" s="274"/>
      <c r="W41727" s="276"/>
    </row>
    <row r="41728" spans="19:23">
      <c r="S41728" s="275"/>
      <c r="T41728" s="274"/>
      <c r="W41728" s="276"/>
    </row>
    <row r="41729" spans="19:23">
      <c r="S41729" s="275"/>
      <c r="T41729" s="274"/>
      <c r="W41729" s="276"/>
    </row>
    <row r="41730" spans="19:23">
      <c r="S41730" s="275"/>
      <c r="T41730" s="274"/>
      <c r="W41730" s="276"/>
    </row>
    <row r="41731" spans="19:23">
      <c r="S41731" s="275"/>
      <c r="T41731" s="274"/>
      <c r="W41731" s="276"/>
    </row>
    <row r="41732" spans="19:23">
      <c r="S41732" s="275"/>
      <c r="T41732" s="274"/>
      <c r="W41732" s="276"/>
    </row>
    <row r="41733" spans="19:23">
      <c r="S41733" s="275"/>
      <c r="T41733" s="274"/>
      <c r="W41733" s="276"/>
    </row>
    <row r="41734" spans="19:23">
      <c r="S41734" s="275"/>
      <c r="T41734" s="274"/>
      <c r="W41734" s="276"/>
    </row>
    <row r="41735" spans="19:23">
      <c r="S41735" s="275"/>
      <c r="T41735" s="274"/>
      <c r="W41735" s="276"/>
    </row>
    <row r="41736" spans="19:23">
      <c r="S41736" s="275"/>
      <c r="T41736" s="274"/>
      <c r="W41736" s="276"/>
    </row>
    <row r="41737" spans="19:23">
      <c r="S41737" s="275"/>
      <c r="T41737" s="274"/>
      <c r="W41737" s="276"/>
    </row>
    <row r="41738" spans="19:23">
      <c r="S41738" s="275"/>
      <c r="T41738" s="274"/>
      <c r="W41738" s="276"/>
    </row>
    <row r="41739" spans="19:23">
      <c r="S41739" s="275"/>
      <c r="T41739" s="274"/>
      <c r="W41739" s="276"/>
    </row>
    <row r="41740" spans="19:23">
      <c r="S41740" s="275"/>
      <c r="T41740" s="274"/>
      <c r="W41740" s="276"/>
    </row>
    <row r="41741" spans="19:23">
      <c r="S41741" s="275"/>
      <c r="T41741" s="274"/>
      <c r="W41741" s="276"/>
    </row>
    <row r="41742" spans="19:23">
      <c r="S41742" s="275"/>
      <c r="T41742" s="274"/>
      <c r="W41742" s="276"/>
    </row>
    <row r="41743" spans="19:23">
      <c r="S41743" s="275"/>
      <c r="T41743" s="274"/>
      <c r="W41743" s="276"/>
    </row>
    <row r="41744" spans="19:23">
      <c r="S41744" s="275"/>
      <c r="T41744" s="274"/>
      <c r="W41744" s="276"/>
    </row>
    <row r="41745" spans="19:23">
      <c r="S41745" s="275"/>
      <c r="T41745" s="274"/>
      <c r="W41745" s="276"/>
    </row>
    <row r="41746" spans="19:23">
      <c r="S41746" s="275"/>
      <c r="T41746" s="274"/>
      <c r="W41746" s="276"/>
    </row>
    <row r="41747" spans="19:23">
      <c r="S41747" s="275"/>
      <c r="T41747" s="274"/>
      <c r="W41747" s="276"/>
    </row>
    <row r="41748" spans="19:23">
      <c r="S41748" s="275"/>
      <c r="T41748" s="274"/>
      <c r="W41748" s="276"/>
    </row>
    <row r="41749" spans="19:23">
      <c r="S41749" s="275"/>
      <c r="T41749" s="274"/>
      <c r="W41749" s="276"/>
    </row>
    <row r="41750" spans="19:23">
      <c r="S41750" s="275"/>
      <c r="T41750" s="274"/>
      <c r="W41750" s="276"/>
    </row>
    <row r="41751" spans="19:23">
      <c r="S41751" s="275"/>
      <c r="T41751" s="274"/>
      <c r="W41751" s="276"/>
    </row>
    <row r="41752" spans="19:23">
      <c r="S41752" s="275"/>
      <c r="T41752" s="274"/>
      <c r="W41752" s="276"/>
    </row>
    <row r="41753" spans="19:23">
      <c r="S41753" s="275"/>
      <c r="T41753" s="274"/>
      <c r="W41753" s="276"/>
    </row>
    <row r="41754" spans="19:23">
      <c r="S41754" s="275"/>
      <c r="T41754" s="274"/>
      <c r="W41754" s="276"/>
    </row>
    <row r="41755" spans="19:23">
      <c r="S41755" s="275"/>
      <c r="T41755" s="274"/>
      <c r="W41755" s="276"/>
    </row>
    <row r="41756" spans="19:23">
      <c r="S41756" s="275"/>
      <c r="T41756" s="274"/>
      <c r="W41756" s="276"/>
    </row>
    <row r="41757" spans="19:23">
      <c r="S41757" s="275"/>
      <c r="T41757" s="274"/>
      <c r="W41757" s="276"/>
    </row>
    <row r="41758" spans="19:23">
      <c r="S41758" s="275"/>
      <c r="T41758" s="274"/>
      <c r="W41758" s="276"/>
    </row>
    <row r="41759" spans="19:23">
      <c r="S41759" s="275"/>
      <c r="T41759" s="274"/>
      <c r="W41759" s="276"/>
    </row>
    <row r="41760" spans="19:23">
      <c r="S41760" s="275"/>
      <c r="T41760" s="274"/>
      <c r="W41760" s="276"/>
    </row>
    <row r="41761" spans="19:23">
      <c r="S41761" s="275"/>
      <c r="T41761" s="274"/>
      <c r="W41761" s="276"/>
    </row>
    <row r="41762" spans="19:23">
      <c r="S41762" s="275"/>
      <c r="T41762" s="274"/>
      <c r="W41762" s="276"/>
    </row>
    <row r="41763" spans="19:23">
      <c r="S41763" s="275"/>
      <c r="T41763" s="274"/>
      <c r="W41763" s="276"/>
    </row>
    <row r="41764" spans="19:23">
      <c r="S41764" s="275"/>
      <c r="T41764" s="274"/>
      <c r="W41764" s="276"/>
    </row>
    <row r="41765" spans="19:23">
      <c r="S41765" s="275"/>
      <c r="T41765" s="274"/>
      <c r="W41765" s="276"/>
    </row>
    <row r="41766" spans="19:23">
      <c r="S41766" s="275"/>
      <c r="T41766" s="274"/>
      <c r="W41766" s="276"/>
    </row>
    <row r="41767" spans="19:23">
      <c r="S41767" s="275"/>
      <c r="T41767" s="274"/>
      <c r="W41767" s="276"/>
    </row>
    <row r="41768" spans="19:23">
      <c r="S41768" s="275"/>
      <c r="T41768" s="274"/>
      <c r="W41768" s="276"/>
    </row>
    <row r="41769" spans="19:23">
      <c r="S41769" s="275"/>
      <c r="T41769" s="274"/>
      <c r="W41769" s="276"/>
    </row>
    <row r="41770" spans="19:23">
      <c r="S41770" s="275"/>
      <c r="T41770" s="274"/>
      <c r="W41770" s="276"/>
    </row>
    <row r="41771" spans="19:23">
      <c r="S41771" s="275"/>
      <c r="T41771" s="274"/>
      <c r="W41771" s="276"/>
    </row>
    <row r="41772" spans="19:23">
      <c r="S41772" s="275"/>
      <c r="T41772" s="274"/>
      <c r="W41772" s="276"/>
    </row>
    <row r="41773" spans="19:23">
      <c r="S41773" s="275"/>
      <c r="T41773" s="274"/>
      <c r="W41773" s="276"/>
    </row>
    <row r="41774" spans="19:23">
      <c r="S41774" s="275"/>
      <c r="T41774" s="274"/>
      <c r="W41774" s="276"/>
    </row>
    <row r="41775" spans="19:23">
      <c r="S41775" s="275"/>
      <c r="T41775" s="274"/>
      <c r="W41775" s="276"/>
    </row>
    <row r="41776" spans="19:23">
      <c r="S41776" s="275"/>
      <c r="T41776" s="274"/>
      <c r="W41776" s="276"/>
    </row>
    <row r="41777" spans="19:23">
      <c r="S41777" s="275"/>
      <c r="T41777" s="274"/>
      <c r="W41777" s="276"/>
    </row>
    <row r="41778" spans="19:23">
      <c r="S41778" s="275"/>
      <c r="T41778" s="274"/>
      <c r="W41778" s="276"/>
    </row>
    <row r="41779" spans="19:23">
      <c r="S41779" s="275"/>
      <c r="T41779" s="274"/>
      <c r="W41779" s="276"/>
    </row>
    <row r="41780" spans="19:23">
      <c r="S41780" s="275"/>
      <c r="T41780" s="274"/>
      <c r="W41780" s="276"/>
    </row>
    <row r="41781" spans="19:23">
      <c r="S41781" s="275"/>
      <c r="T41781" s="274"/>
      <c r="W41781" s="276"/>
    </row>
    <row r="41782" spans="19:23">
      <c r="S41782" s="275"/>
      <c r="T41782" s="274"/>
      <c r="W41782" s="276"/>
    </row>
    <row r="41783" spans="19:23">
      <c r="S41783" s="275"/>
      <c r="T41783" s="274"/>
      <c r="W41783" s="276"/>
    </row>
    <row r="41784" spans="19:23">
      <c r="S41784" s="275"/>
      <c r="T41784" s="274"/>
      <c r="W41784" s="276"/>
    </row>
    <row r="41785" spans="19:23">
      <c r="S41785" s="275"/>
      <c r="T41785" s="274"/>
      <c r="W41785" s="276"/>
    </row>
    <row r="41786" spans="19:23">
      <c r="S41786" s="275"/>
      <c r="T41786" s="274"/>
      <c r="W41786" s="276"/>
    </row>
    <row r="41787" spans="19:23">
      <c r="S41787" s="275"/>
      <c r="T41787" s="274"/>
      <c r="W41787" s="276"/>
    </row>
    <row r="41788" spans="19:23">
      <c r="S41788" s="275"/>
      <c r="T41788" s="274"/>
      <c r="W41788" s="276"/>
    </row>
    <row r="41789" spans="19:23">
      <c r="S41789" s="275"/>
      <c r="T41789" s="274"/>
      <c r="W41789" s="276"/>
    </row>
    <row r="41790" spans="19:23">
      <c r="S41790" s="275"/>
      <c r="T41790" s="274"/>
      <c r="W41790" s="276"/>
    </row>
    <row r="41791" spans="19:23">
      <c r="S41791" s="275"/>
      <c r="T41791" s="274"/>
      <c r="W41791" s="276"/>
    </row>
    <row r="41792" spans="19:23">
      <c r="S41792" s="275"/>
      <c r="T41792" s="274"/>
      <c r="W41792" s="276"/>
    </row>
    <row r="41793" spans="19:23">
      <c r="S41793" s="275"/>
      <c r="T41793" s="274"/>
      <c r="W41793" s="276"/>
    </row>
    <row r="41794" spans="19:23">
      <c r="S41794" s="275"/>
      <c r="T41794" s="274"/>
      <c r="W41794" s="276"/>
    </row>
    <row r="41795" spans="19:23">
      <c r="S41795" s="275"/>
      <c r="T41795" s="274"/>
      <c r="W41795" s="276"/>
    </row>
    <row r="41796" spans="19:23">
      <c r="S41796" s="275"/>
      <c r="T41796" s="274"/>
      <c r="W41796" s="276"/>
    </row>
    <row r="41797" spans="19:23">
      <c r="S41797" s="275"/>
      <c r="T41797" s="274"/>
      <c r="W41797" s="276"/>
    </row>
    <row r="41798" spans="19:23">
      <c r="S41798" s="275"/>
      <c r="T41798" s="274"/>
      <c r="W41798" s="276"/>
    </row>
    <row r="41799" spans="19:23">
      <c r="S41799" s="275"/>
      <c r="T41799" s="274"/>
      <c r="W41799" s="276"/>
    </row>
    <row r="41800" spans="19:23">
      <c r="S41800" s="275"/>
      <c r="T41800" s="274"/>
      <c r="W41800" s="276"/>
    </row>
    <row r="41801" spans="19:23">
      <c r="S41801" s="275"/>
      <c r="T41801" s="274"/>
      <c r="W41801" s="276"/>
    </row>
    <row r="41802" spans="19:23">
      <c r="S41802" s="275"/>
      <c r="T41802" s="274"/>
      <c r="W41802" s="276"/>
    </row>
    <row r="41803" spans="19:23">
      <c r="S41803" s="275"/>
      <c r="T41803" s="274"/>
      <c r="W41803" s="276"/>
    </row>
    <row r="41804" spans="19:23">
      <c r="S41804" s="275"/>
      <c r="T41804" s="274"/>
      <c r="W41804" s="276"/>
    </row>
    <row r="41805" spans="19:23">
      <c r="S41805" s="275"/>
      <c r="T41805" s="274"/>
      <c r="W41805" s="276"/>
    </row>
    <row r="41806" spans="19:23">
      <c r="S41806" s="275"/>
      <c r="T41806" s="274"/>
      <c r="W41806" s="276"/>
    </row>
    <row r="41807" spans="19:23">
      <c r="S41807" s="275"/>
      <c r="T41807" s="274"/>
      <c r="W41807" s="276"/>
    </row>
    <row r="41808" spans="19:23">
      <c r="S41808" s="275"/>
      <c r="T41808" s="274"/>
      <c r="W41808" s="276"/>
    </row>
    <row r="41809" spans="19:23">
      <c r="S41809" s="275"/>
      <c r="T41809" s="274"/>
      <c r="W41809" s="276"/>
    </row>
    <row r="41810" spans="19:23">
      <c r="S41810" s="275"/>
      <c r="T41810" s="274"/>
      <c r="W41810" s="276"/>
    </row>
    <row r="41811" spans="19:23">
      <c r="S41811" s="275"/>
      <c r="T41811" s="274"/>
      <c r="W41811" s="276"/>
    </row>
    <row r="41812" spans="19:23">
      <c r="S41812" s="275"/>
      <c r="T41812" s="274"/>
      <c r="W41812" s="276"/>
    </row>
    <row r="41813" spans="19:23">
      <c r="S41813" s="275"/>
      <c r="T41813" s="274"/>
      <c r="W41813" s="276"/>
    </row>
    <row r="41814" spans="19:23">
      <c r="S41814" s="275"/>
      <c r="T41814" s="274"/>
      <c r="W41814" s="276"/>
    </row>
    <row r="41815" spans="19:23">
      <c r="S41815" s="275"/>
      <c r="T41815" s="274"/>
      <c r="W41815" s="276"/>
    </row>
    <row r="41816" spans="19:23">
      <c r="S41816" s="275"/>
      <c r="T41816" s="274"/>
      <c r="W41816" s="276"/>
    </row>
    <row r="41817" spans="19:23">
      <c r="S41817" s="275"/>
      <c r="T41817" s="274"/>
      <c r="W41817" s="276"/>
    </row>
    <row r="41818" spans="19:23">
      <c r="S41818" s="275"/>
      <c r="T41818" s="274"/>
      <c r="W41818" s="276"/>
    </row>
    <row r="41819" spans="19:23">
      <c r="S41819" s="275"/>
      <c r="T41819" s="274"/>
      <c r="W41819" s="276"/>
    </row>
    <row r="41820" spans="19:23">
      <c r="S41820" s="275"/>
      <c r="T41820" s="274"/>
      <c r="W41820" s="276"/>
    </row>
    <row r="41821" spans="19:23">
      <c r="S41821" s="275"/>
      <c r="T41821" s="274"/>
      <c r="W41821" s="276"/>
    </row>
    <row r="41822" spans="19:23">
      <c r="S41822" s="275"/>
      <c r="T41822" s="274"/>
      <c r="W41822" s="276"/>
    </row>
    <row r="41823" spans="19:23">
      <c r="S41823" s="275"/>
      <c r="T41823" s="274"/>
      <c r="W41823" s="276"/>
    </row>
    <row r="41824" spans="19:23">
      <c r="S41824" s="275"/>
      <c r="T41824" s="274"/>
      <c r="W41824" s="276"/>
    </row>
    <row r="41825" spans="19:23">
      <c r="S41825" s="275"/>
      <c r="T41825" s="274"/>
      <c r="W41825" s="276"/>
    </row>
    <row r="41826" spans="19:23">
      <c r="S41826" s="275"/>
      <c r="T41826" s="274"/>
      <c r="W41826" s="276"/>
    </row>
    <row r="41827" spans="19:23">
      <c r="S41827" s="275"/>
      <c r="T41827" s="274"/>
      <c r="W41827" s="276"/>
    </row>
    <row r="41828" spans="19:23">
      <c r="S41828" s="275"/>
      <c r="T41828" s="274"/>
      <c r="W41828" s="276"/>
    </row>
    <row r="41829" spans="19:23">
      <c r="S41829" s="275"/>
      <c r="T41829" s="274"/>
      <c r="W41829" s="276"/>
    </row>
    <row r="41830" spans="19:23">
      <c r="S41830" s="275"/>
      <c r="T41830" s="274"/>
      <c r="W41830" s="276"/>
    </row>
    <row r="41831" spans="19:23">
      <c r="S41831" s="275"/>
      <c r="T41831" s="274"/>
      <c r="W41831" s="276"/>
    </row>
    <row r="41832" spans="19:23">
      <c r="S41832" s="275"/>
      <c r="T41832" s="274"/>
      <c r="W41832" s="276"/>
    </row>
    <row r="41833" spans="19:23">
      <c r="S41833" s="275"/>
      <c r="T41833" s="274"/>
      <c r="W41833" s="276"/>
    </row>
    <row r="41834" spans="19:23">
      <c r="S41834" s="275"/>
      <c r="T41834" s="274"/>
      <c r="W41834" s="276"/>
    </row>
    <row r="41835" spans="19:23">
      <c r="S41835" s="275"/>
      <c r="T41835" s="274"/>
      <c r="W41835" s="276"/>
    </row>
    <row r="41836" spans="19:23">
      <c r="S41836" s="275"/>
      <c r="T41836" s="274"/>
      <c r="W41836" s="276"/>
    </row>
    <row r="41837" spans="19:23">
      <c r="S41837" s="275"/>
      <c r="T41837" s="274"/>
      <c r="W41837" s="276"/>
    </row>
    <row r="41838" spans="19:23">
      <c r="S41838" s="275"/>
      <c r="T41838" s="274"/>
      <c r="W41838" s="276"/>
    </row>
    <row r="41839" spans="19:23">
      <c r="S41839" s="275"/>
      <c r="T41839" s="274"/>
      <c r="W41839" s="276"/>
    </row>
    <row r="41840" spans="19:23">
      <c r="S41840" s="275"/>
      <c r="T41840" s="274"/>
      <c r="W41840" s="276"/>
    </row>
    <row r="41841" spans="19:23">
      <c r="S41841" s="275"/>
      <c r="T41841" s="274"/>
      <c r="W41841" s="276"/>
    </row>
    <row r="41842" spans="19:23">
      <c r="S41842" s="275"/>
      <c r="T41842" s="274"/>
      <c r="W41842" s="276"/>
    </row>
    <row r="41843" spans="19:23">
      <c r="S41843" s="275"/>
      <c r="T41843" s="274"/>
      <c r="W41843" s="276"/>
    </row>
    <row r="41844" spans="19:23">
      <c r="S41844" s="275"/>
      <c r="T41844" s="274"/>
      <c r="W41844" s="276"/>
    </row>
    <row r="41845" spans="19:23">
      <c r="S41845" s="275"/>
      <c r="T41845" s="274"/>
      <c r="W41845" s="276"/>
    </row>
    <row r="41846" spans="19:23">
      <c r="S41846" s="275"/>
      <c r="T41846" s="274"/>
      <c r="W41846" s="276"/>
    </row>
    <row r="41847" spans="19:23">
      <c r="S41847" s="275"/>
      <c r="T41847" s="274"/>
      <c r="W41847" s="276"/>
    </row>
    <row r="41848" spans="19:23">
      <c r="S41848" s="275"/>
      <c r="T41848" s="274"/>
      <c r="W41848" s="276"/>
    </row>
    <row r="41849" spans="19:23">
      <c r="S41849" s="275"/>
      <c r="T41849" s="274"/>
      <c r="W41849" s="276"/>
    </row>
    <row r="41850" spans="19:23">
      <c r="S41850" s="275"/>
      <c r="T41850" s="274"/>
      <c r="W41850" s="276"/>
    </row>
    <row r="41851" spans="19:23">
      <c r="S41851" s="275"/>
      <c r="T41851" s="274"/>
      <c r="W41851" s="276"/>
    </row>
    <row r="41852" spans="19:23">
      <c r="S41852" s="275"/>
      <c r="T41852" s="274"/>
      <c r="W41852" s="276"/>
    </row>
    <row r="41853" spans="19:23">
      <c r="S41853" s="275"/>
      <c r="T41853" s="274"/>
      <c r="W41853" s="276"/>
    </row>
    <row r="41854" spans="19:23">
      <c r="S41854" s="275"/>
      <c r="T41854" s="274"/>
      <c r="W41854" s="276"/>
    </row>
    <row r="41855" spans="19:23">
      <c r="S41855" s="275"/>
      <c r="T41855" s="274"/>
      <c r="W41855" s="276"/>
    </row>
    <row r="41856" spans="19:23">
      <c r="S41856" s="275"/>
      <c r="T41856" s="274"/>
      <c r="W41856" s="276"/>
    </row>
    <row r="41857" spans="19:23">
      <c r="S41857" s="275"/>
      <c r="T41857" s="274"/>
      <c r="W41857" s="276"/>
    </row>
    <row r="41858" spans="19:23">
      <c r="S41858" s="275"/>
      <c r="T41858" s="274"/>
      <c r="W41858" s="276"/>
    </row>
    <row r="41859" spans="19:23">
      <c r="S41859" s="275"/>
      <c r="T41859" s="274"/>
      <c r="W41859" s="276"/>
    </row>
    <row r="41860" spans="19:23">
      <c r="S41860" s="275"/>
      <c r="T41860" s="274"/>
      <c r="W41860" s="276"/>
    </row>
    <row r="41861" spans="19:23">
      <c r="S41861" s="275"/>
      <c r="T41861" s="274"/>
      <c r="W41861" s="276"/>
    </row>
    <row r="41862" spans="19:23">
      <c r="S41862" s="275"/>
      <c r="T41862" s="274"/>
      <c r="W41862" s="276"/>
    </row>
    <row r="41863" spans="19:23">
      <c r="S41863" s="275"/>
      <c r="T41863" s="274"/>
      <c r="W41863" s="276"/>
    </row>
    <row r="41864" spans="19:23">
      <c r="S41864" s="275"/>
      <c r="T41864" s="274"/>
      <c r="W41864" s="276"/>
    </row>
    <row r="41865" spans="19:23">
      <c r="S41865" s="275"/>
      <c r="T41865" s="274"/>
      <c r="W41865" s="276"/>
    </row>
    <row r="41866" spans="19:23">
      <c r="S41866" s="275"/>
      <c r="T41866" s="274"/>
      <c r="W41866" s="276"/>
    </row>
    <row r="41867" spans="19:23">
      <c r="S41867" s="275"/>
      <c r="T41867" s="274"/>
      <c r="W41867" s="276"/>
    </row>
    <row r="41868" spans="19:23">
      <c r="S41868" s="275"/>
      <c r="T41868" s="274"/>
      <c r="W41868" s="276"/>
    </row>
    <row r="41869" spans="19:23">
      <c r="S41869" s="275"/>
      <c r="T41869" s="274"/>
      <c r="W41869" s="276"/>
    </row>
    <row r="41870" spans="19:23">
      <c r="S41870" s="275"/>
      <c r="T41870" s="274"/>
      <c r="W41870" s="276"/>
    </row>
    <row r="41871" spans="19:23">
      <c r="S41871" s="275"/>
      <c r="T41871" s="274"/>
      <c r="W41871" s="276"/>
    </row>
    <row r="41872" spans="19:23">
      <c r="S41872" s="275"/>
      <c r="T41872" s="274"/>
      <c r="W41872" s="276"/>
    </row>
    <row r="41873" spans="19:23">
      <c r="S41873" s="275"/>
      <c r="T41873" s="274"/>
      <c r="W41873" s="276"/>
    </row>
    <row r="41874" spans="19:23">
      <c r="S41874" s="275"/>
      <c r="T41874" s="274"/>
      <c r="W41874" s="276"/>
    </row>
    <row r="41875" spans="19:23">
      <c r="S41875" s="275"/>
      <c r="T41875" s="274"/>
      <c r="W41875" s="276"/>
    </row>
    <row r="41876" spans="19:23">
      <c r="S41876" s="275"/>
      <c r="T41876" s="274"/>
      <c r="W41876" s="276"/>
    </row>
    <row r="41877" spans="19:23">
      <c r="S41877" s="275"/>
      <c r="T41877" s="274"/>
      <c r="W41877" s="276"/>
    </row>
    <row r="41878" spans="19:23">
      <c r="S41878" s="275"/>
      <c r="T41878" s="274"/>
      <c r="W41878" s="276"/>
    </row>
    <row r="41879" spans="19:23">
      <c r="S41879" s="275"/>
      <c r="T41879" s="274"/>
      <c r="W41879" s="276"/>
    </row>
    <row r="41880" spans="19:23">
      <c r="S41880" s="275"/>
      <c r="T41880" s="274"/>
      <c r="W41880" s="276"/>
    </row>
    <row r="41881" spans="19:23">
      <c r="S41881" s="275"/>
      <c r="T41881" s="274"/>
      <c r="W41881" s="276"/>
    </row>
    <row r="41882" spans="19:23">
      <c r="S41882" s="275"/>
      <c r="T41882" s="274"/>
      <c r="W41882" s="276"/>
    </row>
    <row r="41883" spans="19:23">
      <c r="S41883" s="275"/>
      <c r="T41883" s="274"/>
      <c r="W41883" s="276"/>
    </row>
    <row r="41884" spans="19:23">
      <c r="S41884" s="275"/>
      <c r="T41884" s="274"/>
      <c r="W41884" s="276"/>
    </row>
    <row r="41885" spans="19:23">
      <c r="S41885" s="275"/>
      <c r="T41885" s="274"/>
      <c r="W41885" s="276"/>
    </row>
    <row r="41886" spans="19:23">
      <c r="S41886" s="275"/>
      <c r="T41886" s="274"/>
      <c r="W41886" s="276"/>
    </row>
    <row r="41887" spans="19:23">
      <c r="S41887" s="275"/>
      <c r="T41887" s="274"/>
      <c r="W41887" s="276"/>
    </row>
    <row r="41888" spans="19:23">
      <c r="S41888" s="275"/>
      <c r="T41888" s="274"/>
      <c r="W41888" s="276"/>
    </row>
    <row r="41889" spans="19:23">
      <c r="S41889" s="275"/>
      <c r="T41889" s="274"/>
      <c r="W41889" s="276"/>
    </row>
    <row r="41890" spans="19:23">
      <c r="S41890" s="275"/>
      <c r="T41890" s="274"/>
      <c r="W41890" s="276"/>
    </row>
    <row r="41891" spans="19:23">
      <c r="S41891" s="275"/>
      <c r="T41891" s="274"/>
      <c r="W41891" s="276"/>
    </row>
    <row r="41892" spans="19:23">
      <c r="S41892" s="275"/>
      <c r="T41892" s="274"/>
      <c r="W41892" s="276"/>
    </row>
    <row r="41893" spans="19:23">
      <c r="S41893" s="275"/>
      <c r="T41893" s="274"/>
      <c r="W41893" s="276"/>
    </row>
    <row r="41894" spans="19:23">
      <c r="S41894" s="275"/>
      <c r="T41894" s="274"/>
      <c r="W41894" s="276"/>
    </row>
    <row r="41895" spans="19:23">
      <c r="S41895" s="275"/>
      <c r="T41895" s="274"/>
      <c r="W41895" s="276"/>
    </row>
    <row r="41896" spans="19:23">
      <c r="S41896" s="275"/>
      <c r="T41896" s="274"/>
      <c r="W41896" s="276"/>
    </row>
    <row r="41897" spans="19:23">
      <c r="S41897" s="275"/>
      <c r="T41897" s="274"/>
      <c r="W41897" s="276"/>
    </row>
    <row r="41898" spans="19:23">
      <c r="S41898" s="275"/>
      <c r="T41898" s="274"/>
      <c r="W41898" s="276"/>
    </row>
    <row r="41899" spans="19:23">
      <c r="S41899" s="275"/>
      <c r="T41899" s="274"/>
      <c r="W41899" s="276"/>
    </row>
    <row r="41900" spans="19:23">
      <c r="S41900" s="275"/>
      <c r="T41900" s="274"/>
      <c r="W41900" s="276"/>
    </row>
    <row r="41901" spans="19:23">
      <c r="S41901" s="275"/>
      <c r="T41901" s="274"/>
      <c r="W41901" s="276"/>
    </row>
    <row r="41902" spans="19:23">
      <c r="S41902" s="275"/>
      <c r="T41902" s="274"/>
      <c r="W41902" s="276"/>
    </row>
    <row r="41903" spans="19:23">
      <c r="S41903" s="275"/>
      <c r="T41903" s="274"/>
      <c r="W41903" s="276"/>
    </row>
    <row r="41904" spans="19:23">
      <c r="S41904" s="275"/>
      <c r="T41904" s="274"/>
      <c r="W41904" s="276"/>
    </row>
    <row r="41905" spans="19:23">
      <c r="S41905" s="275"/>
      <c r="T41905" s="274"/>
      <c r="W41905" s="276"/>
    </row>
    <row r="41906" spans="19:23">
      <c r="S41906" s="275"/>
      <c r="T41906" s="274"/>
      <c r="W41906" s="276"/>
    </row>
    <row r="41907" spans="19:23">
      <c r="S41907" s="275"/>
      <c r="T41907" s="274"/>
      <c r="W41907" s="276"/>
    </row>
    <row r="41908" spans="19:23">
      <c r="S41908" s="275"/>
      <c r="T41908" s="274"/>
      <c r="W41908" s="276"/>
    </row>
    <row r="41909" spans="19:23">
      <c r="S41909" s="275"/>
      <c r="T41909" s="274"/>
      <c r="W41909" s="276"/>
    </row>
    <row r="41910" spans="19:23">
      <c r="S41910" s="275"/>
      <c r="T41910" s="274"/>
      <c r="W41910" s="276"/>
    </row>
    <row r="41911" spans="19:23">
      <c r="S41911" s="275"/>
      <c r="T41911" s="274"/>
      <c r="W41911" s="276"/>
    </row>
    <row r="41912" spans="19:23">
      <c r="S41912" s="275"/>
      <c r="T41912" s="274"/>
      <c r="W41912" s="276"/>
    </row>
    <row r="41913" spans="19:23">
      <c r="S41913" s="275"/>
      <c r="T41913" s="274"/>
      <c r="W41913" s="276"/>
    </row>
    <row r="41914" spans="19:23">
      <c r="S41914" s="275"/>
      <c r="T41914" s="274"/>
      <c r="W41914" s="276"/>
    </row>
    <row r="41915" spans="19:23">
      <c r="S41915" s="275"/>
      <c r="T41915" s="274"/>
      <c r="W41915" s="276"/>
    </row>
    <row r="41916" spans="19:23">
      <c r="S41916" s="275"/>
      <c r="T41916" s="274"/>
      <c r="W41916" s="276"/>
    </row>
    <row r="41917" spans="19:23">
      <c r="S41917" s="275"/>
      <c r="T41917" s="274"/>
      <c r="W41917" s="276"/>
    </row>
    <row r="41918" spans="19:23">
      <c r="S41918" s="275"/>
      <c r="T41918" s="274"/>
      <c r="W41918" s="276"/>
    </row>
    <row r="41919" spans="19:23">
      <c r="S41919" s="275"/>
      <c r="T41919" s="274"/>
      <c r="W41919" s="276"/>
    </row>
    <row r="41920" spans="19:23">
      <c r="S41920" s="275"/>
      <c r="T41920" s="274"/>
      <c r="W41920" s="276"/>
    </row>
    <row r="41921" spans="19:23">
      <c r="S41921" s="275"/>
      <c r="T41921" s="274"/>
      <c r="W41921" s="276"/>
    </row>
    <row r="41922" spans="19:23">
      <c r="S41922" s="275"/>
      <c r="T41922" s="274"/>
      <c r="W41922" s="276"/>
    </row>
    <row r="41923" spans="19:23">
      <c r="S41923" s="275"/>
      <c r="T41923" s="274"/>
      <c r="W41923" s="276"/>
    </row>
    <row r="41924" spans="19:23">
      <c r="S41924" s="275"/>
      <c r="T41924" s="274"/>
      <c r="W41924" s="276"/>
    </row>
    <row r="41925" spans="19:23">
      <c r="S41925" s="275"/>
      <c r="T41925" s="274"/>
      <c r="W41925" s="276"/>
    </row>
    <row r="41926" spans="19:23">
      <c r="S41926" s="275"/>
      <c r="T41926" s="274"/>
      <c r="W41926" s="276"/>
    </row>
    <row r="41927" spans="19:23">
      <c r="S41927" s="275"/>
      <c r="T41927" s="274"/>
      <c r="W41927" s="276"/>
    </row>
    <row r="41928" spans="19:23">
      <c r="S41928" s="275"/>
      <c r="T41928" s="274"/>
      <c r="W41928" s="276"/>
    </row>
    <row r="41929" spans="19:23">
      <c r="S41929" s="275"/>
      <c r="T41929" s="274"/>
      <c r="W41929" s="276"/>
    </row>
    <row r="41930" spans="19:23">
      <c r="S41930" s="275"/>
      <c r="T41930" s="274"/>
      <c r="W41930" s="276"/>
    </row>
    <row r="41931" spans="19:23">
      <c r="S41931" s="275"/>
      <c r="T41931" s="274"/>
      <c r="W41931" s="276"/>
    </row>
    <row r="41932" spans="19:23">
      <c r="S41932" s="275"/>
      <c r="T41932" s="274"/>
      <c r="W41932" s="276"/>
    </row>
    <row r="41933" spans="19:23">
      <c r="S41933" s="275"/>
      <c r="T41933" s="274"/>
      <c r="W41933" s="276"/>
    </row>
    <row r="41934" spans="19:23">
      <c r="S41934" s="275"/>
      <c r="T41934" s="274"/>
      <c r="W41934" s="276"/>
    </row>
    <row r="41935" spans="19:23">
      <c r="S41935" s="275"/>
      <c r="T41935" s="274"/>
      <c r="W41935" s="276"/>
    </row>
    <row r="41936" spans="19:23">
      <c r="S41936" s="275"/>
      <c r="T41936" s="274"/>
      <c r="W41936" s="276"/>
    </row>
    <row r="41937" spans="19:23">
      <c r="S41937" s="275"/>
      <c r="T41937" s="274"/>
      <c r="W41937" s="276"/>
    </row>
    <row r="41938" spans="19:23">
      <c r="S41938" s="275"/>
      <c r="T41938" s="274"/>
      <c r="W41938" s="276"/>
    </row>
    <row r="41939" spans="19:23">
      <c r="S41939" s="275"/>
      <c r="T41939" s="274"/>
      <c r="W41939" s="276"/>
    </row>
    <row r="41940" spans="19:23">
      <c r="S41940" s="275"/>
      <c r="T41940" s="274"/>
      <c r="W41940" s="276"/>
    </row>
    <row r="41941" spans="19:23">
      <c r="S41941" s="275"/>
      <c r="T41941" s="274"/>
      <c r="W41941" s="276"/>
    </row>
    <row r="41942" spans="19:23">
      <c r="S41942" s="275"/>
      <c r="T41942" s="274"/>
      <c r="W41942" s="276"/>
    </row>
    <row r="41943" spans="19:23">
      <c r="S41943" s="275"/>
      <c r="T41943" s="274"/>
      <c r="W41943" s="276"/>
    </row>
    <row r="41944" spans="19:23">
      <c r="S41944" s="275"/>
      <c r="T41944" s="274"/>
      <c r="W41944" s="276"/>
    </row>
    <row r="41945" spans="19:23">
      <c r="S41945" s="275"/>
      <c r="T41945" s="274"/>
      <c r="W41945" s="276"/>
    </row>
    <row r="41946" spans="19:23">
      <c r="S41946" s="275"/>
      <c r="T41946" s="274"/>
      <c r="W41946" s="276"/>
    </row>
    <row r="41947" spans="19:23">
      <c r="S41947" s="275"/>
      <c r="T41947" s="274"/>
      <c r="W41947" s="276"/>
    </row>
    <row r="41948" spans="19:23">
      <c r="S41948" s="275"/>
      <c r="T41948" s="274"/>
      <c r="W41948" s="276"/>
    </row>
    <row r="41949" spans="19:23">
      <c r="S41949" s="275"/>
      <c r="T41949" s="274"/>
      <c r="W41949" s="276"/>
    </row>
    <row r="41950" spans="19:23">
      <c r="S41950" s="275"/>
      <c r="T41950" s="274"/>
      <c r="W41950" s="276"/>
    </row>
    <row r="41951" spans="19:23">
      <c r="S41951" s="275"/>
      <c r="T41951" s="274"/>
      <c r="W41951" s="276"/>
    </row>
    <row r="41952" spans="19:23">
      <c r="S41952" s="275"/>
      <c r="T41952" s="274"/>
      <c r="W41952" s="276"/>
    </row>
    <row r="41953" spans="19:23">
      <c r="S41953" s="275"/>
      <c r="T41953" s="274"/>
      <c r="W41953" s="276"/>
    </row>
    <row r="41954" spans="19:23">
      <c r="S41954" s="275"/>
      <c r="T41954" s="274"/>
      <c r="W41954" s="276"/>
    </row>
    <row r="41955" spans="19:23">
      <c r="S41955" s="275"/>
      <c r="T41955" s="274"/>
      <c r="W41955" s="276"/>
    </row>
    <row r="41956" spans="19:23">
      <c r="S41956" s="275"/>
      <c r="T41956" s="274"/>
      <c r="W41956" s="276"/>
    </row>
    <row r="41957" spans="19:23">
      <c r="S41957" s="275"/>
      <c r="T41957" s="274"/>
      <c r="W41957" s="276"/>
    </row>
    <row r="41958" spans="19:23">
      <c r="S41958" s="275"/>
      <c r="T41958" s="274"/>
      <c r="W41958" s="276"/>
    </row>
    <row r="41959" spans="19:23">
      <c r="S41959" s="275"/>
      <c r="T41959" s="274"/>
      <c r="W41959" s="276"/>
    </row>
    <row r="41960" spans="19:23">
      <c r="S41960" s="275"/>
      <c r="T41960" s="274"/>
      <c r="W41960" s="276"/>
    </row>
    <row r="41961" spans="19:23">
      <c r="S41961" s="275"/>
      <c r="T41961" s="274"/>
      <c r="W41961" s="276"/>
    </row>
    <row r="41962" spans="19:23">
      <c r="S41962" s="275"/>
      <c r="T41962" s="274"/>
      <c r="W41962" s="276"/>
    </row>
    <row r="41963" spans="19:23">
      <c r="S41963" s="275"/>
      <c r="T41963" s="274"/>
      <c r="W41963" s="276"/>
    </row>
    <row r="41964" spans="19:23">
      <c r="S41964" s="275"/>
      <c r="T41964" s="274"/>
      <c r="W41964" s="276"/>
    </row>
    <row r="41965" spans="19:23">
      <c r="S41965" s="275"/>
      <c r="T41965" s="274"/>
      <c r="W41965" s="276"/>
    </row>
    <row r="41966" spans="19:23">
      <c r="S41966" s="275"/>
      <c r="T41966" s="274"/>
      <c r="W41966" s="276"/>
    </row>
    <row r="41967" spans="19:23">
      <c r="S41967" s="275"/>
      <c r="T41967" s="274"/>
      <c r="W41967" s="276"/>
    </row>
    <row r="41968" spans="19:23">
      <c r="S41968" s="275"/>
      <c r="T41968" s="274"/>
      <c r="W41968" s="276"/>
    </row>
    <row r="41969" spans="19:23">
      <c r="S41969" s="275"/>
      <c r="T41969" s="274"/>
      <c r="W41969" s="276"/>
    </row>
    <row r="41970" spans="19:23">
      <c r="S41970" s="275"/>
      <c r="T41970" s="274"/>
      <c r="W41970" s="276"/>
    </row>
    <row r="41971" spans="19:23">
      <c r="S41971" s="275"/>
      <c r="T41971" s="274"/>
      <c r="W41971" s="276"/>
    </row>
    <row r="41972" spans="19:23">
      <c r="S41972" s="275"/>
      <c r="T41972" s="274"/>
      <c r="W41972" s="276"/>
    </row>
    <row r="41973" spans="19:23">
      <c r="S41973" s="275"/>
      <c r="T41973" s="274"/>
      <c r="W41973" s="276"/>
    </row>
    <row r="41974" spans="19:23">
      <c r="S41974" s="275"/>
      <c r="T41974" s="274"/>
      <c r="W41974" s="276"/>
    </row>
    <row r="41975" spans="19:23">
      <c r="S41975" s="275"/>
      <c r="T41975" s="274"/>
      <c r="W41975" s="276"/>
    </row>
    <row r="41976" spans="19:23">
      <c r="S41976" s="275"/>
      <c r="T41976" s="274"/>
      <c r="W41976" s="276"/>
    </row>
    <row r="41977" spans="19:23">
      <c r="S41977" s="275"/>
      <c r="T41977" s="274"/>
      <c r="W41977" s="276"/>
    </row>
    <row r="41978" spans="19:23">
      <c r="S41978" s="275"/>
      <c r="T41978" s="274"/>
      <c r="W41978" s="276"/>
    </row>
    <row r="41979" spans="19:23">
      <c r="S41979" s="275"/>
      <c r="T41979" s="274"/>
      <c r="W41979" s="276"/>
    </row>
    <row r="41980" spans="19:23">
      <c r="S41980" s="275"/>
      <c r="T41980" s="274"/>
      <c r="W41980" s="276"/>
    </row>
    <row r="41981" spans="19:23">
      <c r="S41981" s="275"/>
      <c r="T41981" s="274"/>
      <c r="W41981" s="276"/>
    </row>
    <row r="41982" spans="19:23">
      <c r="S41982" s="275"/>
      <c r="T41982" s="274"/>
      <c r="W41982" s="276"/>
    </row>
    <row r="41983" spans="19:23">
      <c r="S41983" s="275"/>
      <c r="T41983" s="274"/>
      <c r="W41983" s="276"/>
    </row>
    <row r="41984" spans="19:23">
      <c r="S41984" s="275"/>
      <c r="T41984" s="274"/>
      <c r="W41984" s="276"/>
    </row>
    <row r="41985" spans="19:23">
      <c r="S41985" s="275"/>
      <c r="T41985" s="274"/>
      <c r="W41985" s="276"/>
    </row>
    <row r="41986" spans="19:23">
      <c r="S41986" s="275"/>
      <c r="T41986" s="274"/>
      <c r="W41986" s="276"/>
    </row>
    <row r="41987" spans="19:23">
      <c r="S41987" s="275"/>
      <c r="T41987" s="274"/>
      <c r="W41987" s="276"/>
    </row>
    <row r="41988" spans="19:23">
      <c r="S41988" s="275"/>
      <c r="T41988" s="274"/>
      <c r="W41988" s="276"/>
    </row>
    <row r="41989" spans="19:23">
      <c r="S41989" s="275"/>
      <c r="T41989" s="274"/>
      <c r="W41989" s="276"/>
    </row>
    <row r="41990" spans="19:23">
      <c r="S41990" s="275"/>
      <c r="T41990" s="274"/>
      <c r="W41990" s="276"/>
    </row>
    <row r="41991" spans="19:23">
      <c r="S41991" s="275"/>
      <c r="T41991" s="274"/>
      <c r="W41991" s="276"/>
    </row>
    <row r="41992" spans="19:23">
      <c r="S41992" s="275"/>
      <c r="T41992" s="274"/>
      <c r="W41992" s="276"/>
    </row>
    <row r="41993" spans="19:23">
      <c r="S41993" s="275"/>
      <c r="T41993" s="274"/>
      <c r="W41993" s="276"/>
    </row>
    <row r="41994" spans="19:23">
      <c r="S41994" s="275"/>
      <c r="T41994" s="274"/>
      <c r="W41994" s="276"/>
    </row>
    <row r="41995" spans="19:23">
      <c r="S41995" s="275"/>
      <c r="T41995" s="274"/>
      <c r="W41995" s="276"/>
    </row>
    <row r="41996" spans="19:23">
      <c r="S41996" s="275"/>
      <c r="T41996" s="274"/>
      <c r="W41996" s="276"/>
    </row>
    <row r="41997" spans="19:23">
      <c r="S41997" s="275"/>
      <c r="T41997" s="274"/>
      <c r="W41997" s="276"/>
    </row>
    <row r="41998" spans="19:23">
      <c r="S41998" s="275"/>
      <c r="T41998" s="274"/>
      <c r="W41998" s="276"/>
    </row>
    <row r="41999" spans="19:23">
      <c r="S41999" s="275"/>
      <c r="T41999" s="274"/>
      <c r="W41999" s="276"/>
    </row>
    <row r="42000" spans="19:23">
      <c r="S42000" s="275"/>
      <c r="T42000" s="274"/>
      <c r="W42000" s="276"/>
    </row>
    <row r="42001" spans="19:23">
      <c r="S42001" s="275"/>
      <c r="T42001" s="274"/>
      <c r="W42001" s="276"/>
    </row>
    <row r="42002" spans="19:23">
      <c r="S42002" s="275"/>
      <c r="T42002" s="274"/>
      <c r="W42002" s="276"/>
    </row>
    <row r="42003" spans="19:23">
      <c r="S42003" s="275"/>
      <c r="T42003" s="274"/>
      <c r="W42003" s="276"/>
    </row>
    <row r="42004" spans="19:23">
      <c r="S42004" s="275"/>
      <c r="T42004" s="274"/>
      <c r="W42004" s="276"/>
    </row>
    <row r="42005" spans="19:23">
      <c r="S42005" s="275"/>
      <c r="T42005" s="274"/>
      <c r="W42005" s="276"/>
    </row>
    <row r="42006" spans="19:23">
      <c r="S42006" s="275"/>
      <c r="T42006" s="274"/>
      <c r="W42006" s="276"/>
    </row>
    <row r="42007" spans="19:23">
      <c r="S42007" s="275"/>
      <c r="T42007" s="274"/>
      <c r="W42007" s="276"/>
    </row>
    <row r="42008" spans="19:23">
      <c r="S42008" s="275"/>
      <c r="T42008" s="274"/>
      <c r="W42008" s="276"/>
    </row>
    <row r="42009" spans="19:23">
      <c r="S42009" s="275"/>
      <c r="T42009" s="274"/>
      <c r="W42009" s="276"/>
    </row>
    <row r="42010" spans="19:23">
      <c r="S42010" s="275"/>
      <c r="T42010" s="274"/>
      <c r="W42010" s="276"/>
    </row>
    <row r="42011" spans="19:23">
      <c r="S42011" s="275"/>
      <c r="T42011" s="274"/>
      <c r="W42011" s="276"/>
    </row>
    <row r="42012" spans="19:23">
      <c r="S42012" s="275"/>
      <c r="T42012" s="274"/>
      <c r="W42012" s="276"/>
    </row>
    <row r="42013" spans="19:23">
      <c r="S42013" s="275"/>
      <c r="T42013" s="274"/>
      <c r="W42013" s="276"/>
    </row>
    <row r="42014" spans="19:23">
      <c r="S42014" s="275"/>
      <c r="T42014" s="274"/>
      <c r="W42014" s="276"/>
    </row>
    <row r="42015" spans="19:23">
      <c r="S42015" s="275"/>
      <c r="T42015" s="274"/>
      <c r="W42015" s="276"/>
    </row>
    <row r="42016" spans="19:23">
      <c r="S42016" s="275"/>
      <c r="T42016" s="274"/>
      <c r="W42016" s="276"/>
    </row>
    <row r="42017" spans="19:23">
      <c r="S42017" s="275"/>
      <c r="T42017" s="274"/>
      <c r="W42017" s="276"/>
    </row>
    <row r="42018" spans="19:23">
      <c r="S42018" s="275"/>
      <c r="T42018" s="274"/>
      <c r="W42018" s="276"/>
    </row>
    <row r="42019" spans="19:23">
      <c r="S42019" s="275"/>
      <c r="T42019" s="274"/>
      <c r="W42019" s="276"/>
    </row>
    <row r="42020" spans="19:23">
      <c r="S42020" s="275"/>
      <c r="T42020" s="274"/>
      <c r="W42020" s="276"/>
    </row>
    <row r="42021" spans="19:23">
      <c r="S42021" s="275"/>
      <c r="T42021" s="274"/>
      <c r="W42021" s="276"/>
    </row>
    <row r="42022" spans="19:23">
      <c r="S42022" s="275"/>
      <c r="T42022" s="274"/>
      <c r="W42022" s="276"/>
    </row>
    <row r="42023" spans="19:23">
      <c r="S42023" s="275"/>
      <c r="T42023" s="274"/>
      <c r="W42023" s="276"/>
    </row>
    <row r="42024" spans="19:23">
      <c r="S42024" s="275"/>
      <c r="T42024" s="274"/>
      <c r="W42024" s="276"/>
    </row>
    <row r="42025" spans="19:23">
      <c r="S42025" s="275"/>
      <c r="T42025" s="274"/>
      <c r="W42025" s="276"/>
    </row>
    <row r="42026" spans="19:23">
      <c r="S42026" s="275"/>
      <c r="T42026" s="274"/>
      <c r="W42026" s="276"/>
    </row>
    <row r="42027" spans="19:23">
      <c r="S42027" s="275"/>
      <c r="T42027" s="274"/>
      <c r="W42027" s="276"/>
    </row>
    <row r="42028" spans="19:23">
      <c r="S42028" s="275"/>
      <c r="T42028" s="274"/>
      <c r="W42028" s="276"/>
    </row>
    <row r="42029" spans="19:23">
      <c r="S42029" s="275"/>
      <c r="T42029" s="274"/>
      <c r="W42029" s="276"/>
    </row>
    <row r="42030" spans="19:23">
      <c r="S42030" s="275"/>
      <c r="T42030" s="274"/>
      <c r="W42030" s="276"/>
    </row>
    <row r="42031" spans="19:23">
      <c r="S42031" s="275"/>
      <c r="T42031" s="274"/>
      <c r="W42031" s="276"/>
    </row>
    <row r="42032" spans="19:23">
      <c r="S42032" s="275"/>
      <c r="T42032" s="274"/>
      <c r="W42032" s="276"/>
    </row>
    <row r="42033" spans="19:23">
      <c r="S42033" s="275"/>
      <c r="T42033" s="274"/>
      <c r="W42033" s="276"/>
    </row>
    <row r="42034" spans="19:23">
      <c r="S42034" s="275"/>
      <c r="T42034" s="274"/>
      <c r="W42034" s="276"/>
    </row>
    <row r="42035" spans="19:23">
      <c r="S42035" s="275"/>
      <c r="T42035" s="274"/>
      <c r="W42035" s="276"/>
    </row>
    <row r="42036" spans="19:23">
      <c r="S42036" s="275"/>
      <c r="T42036" s="274"/>
      <c r="W42036" s="276"/>
    </row>
    <row r="42037" spans="19:23">
      <c r="S42037" s="275"/>
      <c r="T42037" s="274"/>
      <c r="W42037" s="276"/>
    </row>
    <row r="42038" spans="19:23">
      <c r="S42038" s="275"/>
      <c r="T42038" s="274"/>
      <c r="W42038" s="276"/>
    </row>
    <row r="42039" spans="19:23">
      <c r="S42039" s="275"/>
      <c r="T42039" s="274"/>
      <c r="W42039" s="276"/>
    </row>
    <row r="42040" spans="19:23">
      <c r="S42040" s="275"/>
      <c r="T42040" s="274"/>
      <c r="W42040" s="276"/>
    </row>
    <row r="42041" spans="19:23">
      <c r="S42041" s="275"/>
      <c r="T42041" s="274"/>
      <c r="W42041" s="276"/>
    </row>
    <row r="42042" spans="19:23">
      <c r="S42042" s="275"/>
      <c r="T42042" s="274"/>
      <c r="W42042" s="276"/>
    </row>
    <row r="42043" spans="19:23">
      <c r="S42043" s="275"/>
      <c r="T42043" s="274"/>
      <c r="W42043" s="276"/>
    </row>
    <row r="42044" spans="19:23">
      <c r="S42044" s="275"/>
      <c r="T42044" s="274"/>
      <c r="W42044" s="276"/>
    </row>
    <row r="42045" spans="19:23">
      <c r="S42045" s="275"/>
      <c r="T42045" s="274"/>
      <c r="W42045" s="276"/>
    </row>
    <row r="42046" spans="19:23">
      <c r="S42046" s="275"/>
      <c r="T42046" s="274"/>
      <c r="W42046" s="276"/>
    </row>
    <row r="42047" spans="19:23">
      <c r="S42047" s="275"/>
      <c r="T42047" s="274"/>
      <c r="W42047" s="276"/>
    </row>
    <row r="42048" spans="19:23">
      <c r="S42048" s="275"/>
      <c r="T42048" s="274"/>
      <c r="W42048" s="276"/>
    </row>
    <row r="42049" spans="19:23">
      <c r="S42049" s="275"/>
      <c r="T42049" s="274"/>
      <c r="W42049" s="276"/>
    </row>
    <row r="42050" spans="19:23">
      <c r="S42050" s="275"/>
      <c r="T42050" s="274"/>
      <c r="W42050" s="276"/>
    </row>
    <row r="42051" spans="19:23">
      <c r="S42051" s="275"/>
      <c r="T42051" s="274"/>
      <c r="W42051" s="276"/>
    </row>
    <row r="42052" spans="19:23">
      <c r="S42052" s="275"/>
      <c r="T42052" s="274"/>
      <c r="W42052" s="276"/>
    </row>
    <row r="42053" spans="19:23">
      <c r="S42053" s="275"/>
      <c r="T42053" s="274"/>
      <c r="W42053" s="276"/>
    </row>
    <row r="42054" spans="19:23">
      <c r="S42054" s="275"/>
      <c r="T42054" s="274"/>
      <c r="W42054" s="276"/>
    </row>
    <row r="42055" spans="19:23">
      <c r="S42055" s="275"/>
      <c r="T42055" s="274"/>
      <c r="W42055" s="276"/>
    </row>
    <row r="42056" spans="19:23">
      <c r="S42056" s="275"/>
      <c r="T42056" s="274"/>
      <c r="W42056" s="276"/>
    </row>
    <row r="42057" spans="19:23">
      <c r="S42057" s="275"/>
      <c r="T42057" s="274"/>
      <c r="W42057" s="276"/>
    </row>
    <row r="42058" spans="19:23">
      <c r="S42058" s="275"/>
      <c r="T42058" s="274"/>
      <c r="W42058" s="276"/>
    </row>
    <row r="42059" spans="19:23">
      <c r="S42059" s="275"/>
      <c r="T42059" s="274"/>
      <c r="W42059" s="276"/>
    </row>
    <row r="42060" spans="19:23">
      <c r="S42060" s="275"/>
      <c r="T42060" s="274"/>
      <c r="W42060" s="276"/>
    </row>
    <row r="42061" spans="19:23">
      <c r="S42061" s="275"/>
      <c r="T42061" s="274"/>
      <c r="W42061" s="276"/>
    </row>
    <row r="42062" spans="19:23">
      <c r="S42062" s="275"/>
      <c r="T42062" s="274"/>
      <c r="W42062" s="276"/>
    </row>
    <row r="42063" spans="19:23">
      <c r="S42063" s="275"/>
      <c r="T42063" s="274"/>
      <c r="W42063" s="276"/>
    </row>
    <row r="42064" spans="19:23">
      <c r="S42064" s="275"/>
      <c r="T42064" s="274"/>
      <c r="W42064" s="276"/>
    </row>
    <row r="42065" spans="19:23">
      <c r="S42065" s="275"/>
      <c r="T42065" s="274"/>
      <c r="W42065" s="276"/>
    </row>
    <row r="42066" spans="19:23">
      <c r="S42066" s="275"/>
      <c r="T42066" s="274"/>
      <c r="W42066" s="276"/>
    </row>
    <row r="42067" spans="19:23">
      <c r="S42067" s="275"/>
      <c r="T42067" s="274"/>
      <c r="W42067" s="276"/>
    </row>
    <row r="42068" spans="19:23">
      <c r="S42068" s="275"/>
      <c r="T42068" s="274"/>
      <c r="W42068" s="276"/>
    </row>
    <row r="42069" spans="19:23">
      <c r="S42069" s="275"/>
      <c r="T42069" s="274"/>
      <c r="W42069" s="276"/>
    </row>
    <row r="42070" spans="19:23">
      <c r="S42070" s="275"/>
      <c r="T42070" s="274"/>
      <c r="W42070" s="276"/>
    </row>
    <row r="42071" spans="19:23">
      <c r="S42071" s="275"/>
      <c r="T42071" s="274"/>
      <c r="W42071" s="276"/>
    </row>
    <row r="42072" spans="19:23">
      <c r="S42072" s="275"/>
      <c r="T42072" s="274"/>
      <c r="W42072" s="276"/>
    </row>
    <row r="42073" spans="19:23">
      <c r="S42073" s="275"/>
      <c r="T42073" s="274"/>
      <c r="W42073" s="276"/>
    </row>
    <row r="42074" spans="19:23">
      <c r="S42074" s="275"/>
      <c r="T42074" s="274"/>
      <c r="W42074" s="276"/>
    </row>
    <row r="42075" spans="19:23">
      <c r="S42075" s="275"/>
      <c r="T42075" s="274"/>
      <c r="W42075" s="276"/>
    </row>
    <row r="42076" spans="19:23">
      <c r="S42076" s="275"/>
      <c r="T42076" s="274"/>
      <c r="W42076" s="276"/>
    </row>
    <row r="42077" spans="19:23">
      <c r="S42077" s="275"/>
      <c r="T42077" s="274"/>
      <c r="W42077" s="276"/>
    </row>
    <row r="42078" spans="19:23">
      <c r="S42078" s="275"/>
      <c r="T42078" s="274"/>
      <c r="W42078" s="276"/>
    </row>
    <row r="42079" spans="19:23">
      <c r="S42079" s="275"/>
      <c r="T42079" s="274"/>
      <c r="W42079" s="276"/>
    </row>
    <row r="42080" spans="19:23">
      <c r="S42080" s="275"/>
      <c r="T42080" s="274"/>
      <c r="W42080" s="276"/>
    </row>
    <row r="42081" spans="19:23">
      <c r="S42081" s="275"/>
      <c r="T42081" s="274"/>
      <c r="W42081" s="276"/>
    </row>
    <row r="42082" spans="19:23">
      <c r="S42082" s="275"/>
      <c r="T42082" s="274"/>
      <c r="W42082" s="276"/>
    </row>
    <row r="42083" spans="19:23">
      <c r="S42083" s="275"/>
      <c r="T42083" s="274"/>
      <c r="W42083" s="276"/>
    </row>
    <row r="42084" spans="19:23">
      <c r="S42084" s="275"/>
      <c r="T42084" s="274"/>
      <c r="W42084" s="276"/>
    </row>
    <row r="42085" spans="19:23">
      <c r="S42085" s="275"/>
      <c r="T42085" s="274"/>
      <c r="W42085" s="276"/>
    </row>
    <row r="42086" spans="19:23">
      <c r="S42086" s="275"/>
      <c r="T42086" s="274"/>
      <c r="W42086" s="276"/>
    </row>
    <row r="42087" spans="19:23">
      <c r="S42087" s="275"/>
      <c r="T42087" s="274"/>
      <c r="W42087" s="276"/>
    </row>
    <row r="42088" spans="19:23">
      <c r="S42088" s="275"/>
      <c r="T42088" s="274"/>
      <c r="W42088" s="276"/>
    </row>
    <row r="42089" spans="19:23">
      <c r="S42089" s="275"/>
      <c r="T42089" s="274"/>
      <c r="W42089" s="276"/>
    </row>
    <row r="42090" spans="19:23">
      <c r="S42090" s="275"/>
      <c r="T42090" s="274"/>
      <c r="W42090" s="276"/>
    </row>
    <row r="42091" spans="19:23">
      <c r="S42091" s="275"/>
      <c r="T42091" s="274"/>
      <c r="W42091" s="276"/>
    </row>
    <row r="42092" spans="19:23">
      <c r="S42092" s="275"/>
      <c r="T42092" s="274"/>
      <c r="W42092" s="276"/>
    </row>
    <row r="42093" spans="19:23">
      <c r="S42093" s="275"/>
      <c r="T42093" s="274"/>
      <c r="W42093" s="276"/>
    </row>
    <row r="42094" spans="19:23">
      <c r="S42094" s="275"/>
      <c r="T42094" s="274"/>
      <c r="W42094" s="276"/>
    </row>
    <row r="42095" spans="19:23">
      <c r="S42095" s="275"/>
      <c r="T42095" s="274"/>
      <c r="W42095" s="276"/>
    </row>
    <row r="42096" spans="19:23">
      <c r="S42096" s="275"/>
      <c r="T42096" s="274"/>
      <c r="W42096" s="276"/>
    </row>
    <row r="42097" spans="19:23">
      <c r="S42097" s="275"/>
      <c r="T42097" s="274"/>
      <c r="W42097" s="276"/>
    </row>
    <row r="42098" spans="19:23">
      <c r="S42098" s="275"/>
      <c r="T42098" s="274"/>
      <c r="W42098" s="276"/>
    </row>
    <row r="42099" spans="19:23">
      <c r="S42099" s="275"/>
      <c r="T42099" s="274"/>
      <c r="W42099" s="276"/>
    </row>
    <row r="42100" spans="19:23">
      <c r="S42100" s="275"/>
      <c r="T42100" s="274"/>
      <c r="W42100" s="276"/>
    </row>
    <row r="42101" spans="19:23">
      <c r="S42101" s="275"/>
      <c r="T42101" s="274"/>
      <c r="W42101" s="276"/>
    </row>
    <row r="42102" spans="19:23">
      <c r="S42102" s="275"/>
      <c r="T42102" s="274"/>
      <c r="W42102" s="276"/>
    </row>
    <row r="42103" spans="19:23">
      <c r="S42103" s="275"/>
      <c r="T42103" s="274"/>
      <c r="W42103" s="276"/>
    </row>
    <row r="42104" spans="19:23">
      <c r="S42104" s="275"/>
      <c r="T42104" s="274"/>
      <c r="W42104" s="276"/>
    </row>
    <row r="42105" spans="19:23">
      <c r="S42105" s="275"/>
      <c r="T42105" s="274"/>
      <c r="W42105" s="276"/>
    </row>
    <row r="42106" spans="19:23">
      <c r="S42106" s="275"/>
      <c r="T42106" s="274"/>
      <c r="W42106" s="276"/>
    </row>
    <row r="42107" spans="19:23">
      <c r="S42107" s="275"/>
      <c r="T42107" s="274"/>
      <c r="W42107" s="276"/>
    </row>
    <row r="42108" spans="19:23">
      <c r="S42108" s="275"/>
      <c r="T42108" s="274"/>
      <c r="W42108" s="276"/>
    </row>
    <row r="42109" spans="19:23">
      <c r="S42109" s="275"/>
      <c r="T42109" s="274"/>
      <c r="W42109" s="276"/>
    </row>
    <row r="42110" spans="19:23">
      <c r="S42110" s="275"/>
      <c r="T42110" s="274"/>
      <c r="W42110" s="276"/>
    </row>
    <row r="42111" spans="19:23">
      <c r="S42111" s="275"/>
      <c r="T42111" s="274"/>
      <c r="W42111" s="276"/>
    </row>
    <row r="42112" spans="19:23">
      <c r="S42112" s="275"/>
      <c r="T42112" s="274"/>
      <c r="W42112" s="276"/>
    </row>
    <row r="42113" spans="19:23">
      <c r="S42113" s="275"/>
      <c r="T42113" s="274"/>
      <c r="W42113" s="276"/>
    </row>
    <row r="42114" spans="19:23">
      <c r="S42114" s="275"/>
      <c r="T42114" s="274"/>
      <c r="W42114" s="276"/>
    </row>
    <row r="42115" spans="19:23">
      <c r="S42115" s="275"/>
      <c r="T42115" s="274"/>
      <c r="W42115" s="276"/>
    </row>
    <row r="42116" spans="19:23">
      <c r="S42116" s="275"/>
      <c r="T42116" s="274"/>
      <c r="W42116" s="276"/>
    </row>
    <row r="42117" spans="19:23">
      <c r="S42117" s="275"/>
      <c r="T42117" s="274"/>
      <c r="W42117" s="276"/>
    </row>
    <row r="42118" spans="19:23">
      <c r="S42118" s="275"/>
      <c r="T42118" s="274"/>
      <c r="W42118" s="276"/>
    </row>
    <row r="42119" spans="19:23">
      <c r="S42119" s="275"/>
      <c r="T42119" s="274"/>
      <c r="W42119" s="276"/>
    </row>
    <row r="42120" spans="19:23">
      <c r="S42120" s="275"/>
      <c r="T42120" s="274"/>
      <c r="W42120" s="276"/>
    </row>
    <row r="42121" spans="19:23">
      <c r="S42121" s="275"/>
      <c r="T42121" s="274"/>
      <c r="W42121" s="276"/>
    </row>
    <row r="42122" spans="19:23">
      <c r="S42122" s="275"/>
      <c r="T42122" s="274"/>
      <c r="W42122" s="276"/>
    </row>
    <row r="42123" spans="19:23">
      <c r="S42123" s="275"/>
      <c r="T42123" s="274"/>
      <c r="W42123" s="276"/>
    </row>
    <row r="42124" spans="19:23">
      <c r="S42124" s="275"/>
      <c r="T42124" s="274"/>
      <c r="W42124" s="276"/>
    </row>
    <row r="42125" spans="19:23">
      <c r="S42125" s="275"/>
      <c r="T42125" s="274"/>
      <c r="W42125" s="276"/>
    </row>
    <row r="42126" spans="19:23">
      <c r="S42126" s="275"/>
      <c r="T42126" s="274"/>
      <c r="W42126" s="276"/>
    </row>
    <row r="42127" spans="19:23">
      <c r="S42127" s="275"/>
      <c r="T42127" s="274"/>
      <c r="W42127" s="276"/>
    </row>
    <row r="42128" spans="19:23">
      <c r="S42128" s="275"/>
      <c r="T42128" s="274"/>
      <c r="W42128" s="276"/>
    </row>
    <row r="42129" spans="19:23">
      <c r="S42129" s="275"/>
      <c r="T42129" s="274"/>
      <c r="W42129" s="276"/>
    </row>
    <row r="42130" spans="19:23">
      <c r="S42130" s="275"/>
      <c r="T42130" s="274"/>
      <c r="W42130" s="276"/>
    </row>
    <row r="42131" spans="19:23">
      <c r="S42131" s="275"/>
      <c r="T42131" s="274"/>
      <c r="W42131" s="276"/>
    </row>
    <row r="42132" spans="19:23">
      <c r="S42132" s="275"/>
      <c r="T42132" s="274"/>
      <c r="W42132" s="276"/>
    </row>
    <row r="42133" spans="19:23">
      <c r="S42133" s="275"/>
      <c r="T42133" s="274"/>
      <c r="W42133" s="276"/>
    </row>
    <row r="42134" spans="19:23">
      <c r="S42134" s="275"/>
      <c r="T42134" s="274"/>
      <c r="W42134" s="276"/>
    </row>
    <row r="42135" spans="19:23">
      <c r="S42135" s="275"/>
      <c r="T42135" s="274"/>
      <c r="W42135" s="276"/>
    </row>
    <row r="42136" spans="19:23">
      <c r="S42136" s="275"/>
      <c r="T42136" s="274"/>
      <c r="W42136" s="276"/>
    </row>
    <row r="42137" spans="19:23">
      <c r="S42137" s="275"/>
      <c r="T42137" s="274"/>
      <c r="W42137" s="276"/>
    </row>
    <row r="42138" spans="19:23">
      <c r="S42138" s="275"/>
      <c r="T42138" s="274"/>
      <c r="W42138" s="276"/>
    </row>
    <row r="42139" spans="19:23">
      <c r="S42139" s="275"/>
      <c r="T42139" s="274"/>
      <c r="W42139" s="276"/>
    </row>
    <row r="42140" spans="19:23">
      <c r="S42140" s="275"/>
      <c r="T42140" s="274"/>
      <c r="W42140" s="276"/>
    </row>
    <row r="42141" spans="19:23">
      <c r="S42141" s="275"/>
      <c r="T42141" s="274"/>
      <c r="W42141" s="276"/>
    </row>
    <row r="42142" spans="19:23">
      <c r="S42142" s="275"/>
      <c r="T42142" s="274"/>
      <c r="W42142" s="276"/>
    </row>
    <row r="42143" spans="19:23">
      <c r="S42143" s="275"/>
      <c r="T42143" s="274"/>
      <c r="W42143" s="276"/>
    </row>
    <row r="42144" spans="19:23">
      <c r="S42144" s="275"/>
      <c r="T42144" s="274"/>
      <c r="W42144" s="276"/>
    </row>
    <row r="42145" spans="19:23">
      <c r="S42145" s="275"/>
      <c r="T42145" s="274"/>
      <c r="W42145" s="276"/>
    </row>
    <row r="42146" spans="19:23">
      <c r="S42146" s="275"/>
      <c r="T42146" s="274"/>
      <c r="W42146" s="276"/>
    </row>
    <row r="42147" spans="19:23">
      <c r="S42147" s="275"/>
      <c r="T42147" s="274"/>
      <c r="W42147" s="276"/>
    </row>
    <row r="42148" spans="19:23">
      <c r="S42148" s="275"/>
      <c r="T42148" s="274"/>
      <c r="W42148" s="276"/>
    </row>
    <row r="42149" spans="19:23">
      <c r="S42149" s="275"/>
      <c r="T42149" s="274"/>
      <c r="W42149" s="276"/>
    </row>
    <row r="42150" spans="19:23">
      <c r="S42150" s="275"/>
      <c r="T42150" s="274"/>
      <c r="W42150" s="276"/>
    </row>
    <row r="42151" spans="19:23">
      <c r="S42151" s="275"/>
      <c r="T42151" s="274"/>
      <c r="W42151" s="276"/>
    </row>
    <row r="42152" spans="19:23">
      <c r="S42152" s="275"/>
      <c r="T42152" s="274"/>
      <c r="W42152" s="276"/>
    </row>
    <row r="42153" spans="19:23">
      <c r="S42153" s="275"/>
      <c r="T42153" s="274"/>
      <c r="W42153" s="276"/>
    </row>
    <row r="42154" spans="19:23">
      <c r="S42154" s="275"/>
      <c r="T42154" s="274"/>
      <c r="W42154" s="276"/>
    </row>
    <row r="42155" spans="19:23">
      <c r="S42155" s="275"/>
      <c r="T42155" s="274"/>
      <c r="W42155" s="276"/>
    </row>
    <row r="42156" spans="19:23">
      <c r="S42156" s="275"/>
      <c r="T42156" s="274"/>
      <c r="W42156" s="276"/>
    </row>
    <row r="42157" spans="19:23">
      <c r="S42157" s="275"/>
      <c r="T42157" s="274"/>
      <c r="W42157" s="276"/>
    </row>
    <row r="42158" spans="19:23">
      <c r="S42158" s="275"/>
      <c r="T42158" s="274"/>
      <c r="W42158" s="276"/>
    </row>
    <row r="42159" spans="19:23">
      <c r="S42159" s="275"/>
      <c r="T42159" s="274"/>
      <c r="W42159" s="276"/>
    </row>
    <row r="42160" spans="19:23">
      <c r="S42160" s="275"/>
      <c r="T42160" s="274"/>
      <c r="W42160" s="276"/>
    </row>
    <row r="42161" spans="19:23">
      <c r="S42161" s="275"/>
      <c r="T42161" s="274"/>
      <c r="W42161" s="276"/>
    </row>
    <row r="42162" spans="19:23">
      <c r="S42162" s="275"/>
      <c r="T42162" s="274"/>
      <c r="W42162" s="276"/>
    </row>
    <row r="42163" spans="19:23">
      <c r="S42163" s="275"/>
      <c r="T42163" s="274"/>
      <c r="W42163" s="276"/>
    </row>
    <row r="42164" spans="19:23">
      <c r="S42164" s="275"/>
      <c r="T42164" s="274"/>
      <c r="W42164" s="276"/>
    </row>
    <row r="42165" spans="19:23">
      <c r="S42165" s="275"/>
      <c r="T42165" s="274"/>
      <c r="W42165" s="276"/>
    </row>
    <row r="42166" spans="19:23">
      <c r="S42166" s="275"/>
      <c r="T42166" s="274"/>
      <c r="W42166" s="276"/>
    </row>
    <row r="42167" spans="19:23">
      <c r="S42167" s="275"/>
      <c r="T42167" s="274"/>
      <c r="W42167" s="276"/>
    </row>
    <row r="42168" spans="19:23">
      <c r="S42168" s="275"/>
      <c r="T42168" s="274"/>
      <c r="W42168" s="276"/>
    </row>
    <row r="42169" spans="19:23">
      <c r="S42169" s="275"/>
      <c r="T42169" s="274"/>
      <c r="W42169" s="276"/>
    </row>
    <row r="42170" spans="19:23">
      <c r="S42170" s="275"/>
      <c r="T42170" s="274"/>
      <c r="W42170" s="276"/>
    </row>
    <row r="42171" spans="19:23">
      <c r="S42171" s="275"/>
      <c r="T42171" s="274"/>
      <c r="W42171" s="276"/>
    </row>
    <row r="42172" spans="19:23">
      <c r="S42172" s="275"/>
      <c r="T42172" s="274"/>
      <c r="W42172" s="276"/>
    </row>
    <row r="42173" spans="19:23">
      <c r="S42173" s="275"/>
      <c r="T42173" s="274"/>
      <c r="W42173" s="276"/>
    </row>
    <row r="42174" spans="19:23">
      <c r="S42174" s="275"/>
      <c r="T42174" s="274"/>
      <c r="W42174" s="276"/>
    </row>
    <row r="42175" spans="19:23">
      <c r="S42175" s="275"/>
      <c r="T42175" s="274"/>
      <c r="W42175" s="276"/>
    </row>
    <row r="42176" spans="19:23">
      <c r="S42176" s="275"/>
      <c r="T42176" s="274"/>
      <c r="W42176" s="276"/>
    </row>
    <row r="42177" spans="19:23">
      <c r="S42177" s="275"/>
      <c r="T42177" s="274"/>
      <c r="W42177" s="276"/>
    </row>
    <row r="42178" spans="19:23">
      <c r="S42178" s="275"/>
      <c r="T42178" s="274"/>
      <c r="W42178" s="276"/>
    </row>
    <row r="42179" spans="19:23">
      <c r="S42179" s="275"/>
      <c r="T42179" s="274"/>
      <c r="W42179" s="276"/>
    </row>
    <row r="42180" spans="19:23">
      <c r="S42180" s="275"/>
      <c r="T42180" s="274"/>
      <c r="W42180" s="276"/>
    </row>
    <row r="42181" spans="19:23">
      <c r="S42181" s="275"/>
      <c r="T42181" s="274"/>
      <c r="W42181" s="276"/>
    </row>
    <row r="42182" spans="19:23">
      <c r="S42182" s="275"/>
      <c r="T42182" s="274"/>
      <c r="W42182" s="276"/>
    </row>
    <row r="42183" spans="19:23">
      <c r="S42183" s="275"/>
      <c r="T42183" s="274"/>
      <c r="W42183" s="276"/>
    </row>
    <row r="42184" spans="19:23">
      <c r="S42184" s="275"/>
      <c r="T42184" s="274"/>
      <c r="W42184" s="276"/>
    </row>
    <row r="42185" spans="19:23">
      <c r="S42185" s="275"/>
      <c r="T42185" s="274"/>
      <c r="W42185" s="276"/>
    </row>
    <row r="42186" spans="19:23">
      <c r="S42186" s="275"/>
      <c r="T42186" s="274"/>
      <c r="W42186" s="276"/>
    </row>
    <row r="42187" spans="19:23">
      <c r="S42187" s="275"/>
      <c r="T42187" s="274"/>
      <c r="W42187" s="276"/>
    </row>
    <row r="42188" spans="19:23">
      <c r="S42188" s="275"/>
      <c r="T42188" s="274"/>
      <c r="W42188" s="276"/>
    </row>
    <row r="42189" spans="19:23">
      <c r="S42189" s="275"/>
      <c r="T42189" s="274"/>
      <c r="W42189" s="276"/>
    </row>
    <row r="42190" spans="19:23">
      <c r="S42190" s="275"/>
      <c r="T42190" s="274"/>
      <c r="W42190" s="276"/>
    </row>
    <row r="42191" spans="19:23">
      <c r="S42191" s="275"/>
      <c r="T42191" s="274"/>
      <c r="W42191" s="276"/>
    </row>
    <row r="42192" spans="19:23">
      <c r="S42192" s="275"/>
      <c r="T42192" s="274"/>
      <c r="W42192" s="276"/>
    </row>
    <row r="42193" spans="19:23">
      <c r="S42193" s="275"/>
      <c r="T42193" s="274"/>
      <c r="W42193" s="276"/>
    </row>
    <row r="42194" spans="19:23">
      <c r="S42194" s="275"/>
      <c r="T42194" s="274"/>
      <c r="W42194" s="276"/>
    </row>
    <row r="42195" spans="19:23">
      <c r="S42195" s="275"/>
      <c r="T42195" s="274"/>
      <c r="W42195" s="276"/>
    </row>
    <row r="42196" spans="19:23">
      <c r="S42196" s="275"/>
      <c r="T42196" s="274"/>
      <c r="W42196" s="276"/>
    </row>
    <row r="42197" spans="19:23">
      <c r="S42197" s="275"/>
      <c r="T42197" s="274"/>
      <c r="W42197" s="276"/>
    </row>
    <row r="42198" spans="19:23">
      <c r="S42198" s="275"/>
      <c r="T42198" s="274"/>
      <c r="W42198" s="276"/>
    </row>
    <row r="42199" spans="19:23">
      <c r="S42199" s="275"/>
      <c r="T42199" s="274"/>
      <c r="W42199" s="276"/>
    </row>
    <row r="42200" spans="19:23">
      <c r="S42200" s="275"/>
      <c r="T42200" s="274"/>
      <c r="W42200" s="276"/>
    </row>
    <row r="42201" spans="19:23">
      <c r="S42201" s="275"/>
      <c r="T42201" s="274"/>
      <c r="W42201" s="276"/>
    </row>
    <row r="42202" spans="19:23">
      <c r="S42202" s="275"/>
      <c r="T42202" s="274"/>
      <c r="W42202" s="276"/>
    </row>
    <row r="42203" spans="19:23">
      <c r="S42203" s="275"/>
      <c r="T42203" s="274"/>
      <c r="W42203" s="276"/>
    </row>
    <row r="42204" spans="19:23">
      <c r="S42204" s="275"/>
      <c r="T42204" s="274"/>
      <c r="W42204" s="276"/>
    </row>
    <row r="42205" spans="19:23">
      <c r="S42205" s="275"/>
      <c r="T42205" s="274"/>
      <c r="W42205" s="276"/>
    </row>
    <row r="42206" spans="19:23">
      <c r="S42206" s="275"/>
      <c r="T42206" s="274"/>
      <c r="W42206" s="276"/>
    </row>
    <row r="42207" spans="19:23">
      <c r="S42207" s="275"/>
      <c r="T42207" s="274"/>
      <c r="W42207" s="276"/>
    </row>
    <row r="42208" spans="19:23">
      <c r="S42208" s="275"/>
      <c r="T42208" s="274"/>
      <c r="W42208" s="276"/>
    </row>
    <row r="42209" spans="19:23">
      <c r="S42209" s="275"/>
      <c r="T42209" s="274"/>
      <c r="W42209" s="276"/>
    </row>
    <row r="42210" spans="19:23">
      <c r="S42210" s="275"/>
      <c r="T42210" s="274"/>
      <c r="W42210" s="276"/>
    </row>
    <row r="42211" spans="19:23">
      <c r="S42211" s="275"/>
      <c r="T42211" s="274"/>
      <c r="W42211" s="276"/>
    </row>
    <row r="42212" spans="19:23">
      <c r="S42212" s="275"/>
      <c r="T42212" s="274"/>
      <c r="W42212" s="276"/>
    </row>
    <row r="42213" spans="19:23">
      <c r="S42213" s="275"/>
      <c r="T42213" s="274"/>
      <c r="W42213" s="276"/>
    </row>
    <row r="42214" spans="19:23">
      <c r="S42214" s="275"/>
      <c r="T42214" s="274"/>
      <c r="W42214" s="276"/>
    </row>
    <row r="42215" spans="19:23">
      <c r="S42215" s="275"/>
      <c r="T42215" s="274"/>
      <c r="W42215" s="276"/>
    </row>
    <row r="42216" spans="19:23">
      <c r="S42216" s="275"/>
      <c r="T42216" s="274"/>
      <c r="W42216" s="276"/>
    </row>
    <row r="42217" spans="19:23">
      <c r="S42217" s="275"/>
      <c r="T42217" s="274"/>
      <c r="W42217" s="276"/>
    </row>
    <row r="42218" spans="19:23">
      <c r="S42218" s="275"/>
      <c r="T42218" s="274"/>
      <c r="W42218" s="276"/>
    </row>
    <row r="42219" spans="19:23">
      <c r="S42219" s="275"/>
      <c r="T42219" s="274"/>
      <c r="W42219" s="276"/>
    </row>
    <row r="42220" spans="19:23">
      <c r="S42220" s="275"/>
      <c r="T42220" s="274"/>
      <c r="W42220" s="276"/>
    </row>
    <row r="42221" spans="19:23">
      <c r="S42221" s="275"/>
      <c r="T42221" s="274"/>
      <c r="W42221" s="276"/>
    </row>
    <row r="42222" spans="19:23">
      <c r="S42222" s="275"/>
      <c r="T42222" s="274"/>
      <c r="W42222" s="276"/>
    </row>
    <row r="42223" spans="19:23">
      <c r="S42223" s="275"/>
      <c r="T42223" s="274"/>
      <c r="W42223" s="276"/>
    </row>
    <row r="42224" spans="19:23">
      <c r="S42224" s="275"/>
      <c r="T42224" s="274"/>
      <c r="W42224" s="276"/>
    </row>
    <row r="42225" spans="19:23">
      <c r="S42225" s="275"/>
      <c r="T42225" s="274"/>
      <c r="W42225" s="276"/>
    </row>
    <row r="42226" spans="19:23">
      <c r="S42226" s="275"/>
      <c r="T42226" s="274"/>
      <c r="W42226" s="276"/>
    </row>
    <row r="42227" spans="19:23">
      <c r="S42227" s="275"/>
      <c r="T42227" s="274"/>
      <c r="W42227" s="276"/>
    </row>
    <row r="42228" spans="19:23">
      <c r="S42228" s="275"/>
      <c r="T42228" s="274"/>
      <c r="W42228" s="276"/>
    </row>
    <row r="42229" spans="19:23">
      <c r="S42229" s="275"/>
      <c r="T42229" s="274"/>
      <c r="W42229" s="276"/>
    </row>
    <row r="42230" spans="19:23">
      <c r="S42230" s="275"/>
      <c r="T42230" s="274"/>
      <c r="W42230" s="276"/>
    </row>
    <row r="42231" spans="19:23">
      <c r="S42231" s="275"/>
      <c r="T42231" s="274"/>
      <c r="W42231" s="276"/>
    </row>
    <row r="42232" spans="19:23">
      <c r="S42232" s="275"/>
      <c r="T42232" s="274"/>
      <c r="W42232" s="276"/>
    </row>
    <row r="42233" spans="19:23">
      <c r="S42233" s="275"/>
      <c r="T42233" s="274"/>
      <c r="W42233" s="276"/>
    </row>
    <row r="42234" spans="19:23">
      <c r="S42234" s="275"/>
      <c r="T42234" s="274"/>
      <c r="W42234" s="276"/>
    </row>
    <row r="42235" spans="19:23">
      <c r="S42235" s="275"/>
      <c r="T42235" s="274"/>
      <c r="W42235" s="276"/>
    </row>
    <row r="42236" spans="19:23">
      <c r="S42236" s="275"/>
      <c r="T42236" s="274"/>
      <c r="W42236" s="276"/>
    </row>
    <row r="42237" spans="19:23">
      <c r="S42237" s="275"/>
      <c r="T42237" s="274"/>
      <c r="W42237" s="276"/>
    </row>
    <row r="42238" spans="19:23">
      <c r="S42238" s="275"/>
      <c r="T42238" s="274"/>
      <c r="W42238" s="276"/>
    </row>
    <row r="42239" spans="19:23">
      <c r="S42239" s="275"/>
      <c r="T42239" s="274"/>
      <c r="W42239" s="276"/>
    </row>
    <row r="42240" spans="19:23">
      <c r="S42240" s="275"/>
      <c r="T42240" s="274"/>
      <c r="W42240" s="276"/>
    </row>
    <row r="42241" spans="19:23">
      <c r="S42241" s="275"/>
      <c r="T42241" s="274"/>
      <c r="W42241" s="276"/>
    </row>
    <row r="42242" spans="19:23">
      <c r="S42242" s="275"/>
      <c r="T42242" s="274"/>
      <c r="W42242" s="276"/>
    </row>
    <row r="42243" spans="19:23">
      <c r="S42243" s="275"/>
      <c r="T42243" s="274"/>
      <c r="W42243" s="276"/>
    </row>
    <row r="42244" spans="19:23">
      <c r="S42244" s="275"/>
      <c r="T42244" s="274"/>
      <c r="W42244" s="276"/>
    </row>
    <row r="42245" spans="19:23">
      <c r="S42245" s="275"/>
      <c r="T42245" s="274"/>
      <c r="W42245" s="276"/>
    </row>
    <row r="42246" spans="19:23">
      <c r="S42246" s="275"/>
      <c r="T42246" s="274"/>
      <c r="W42246" s="276"/>
    </row>
    <row r="42247" spans="19:23">
      <c r="S42247" s="275"/>
      <c r="T42247" s="274"/>
      <c r="W42247" s="276"/>
    </row>
    <row r="42248" spans="19:23">
      <c r="S42248" s="275"/>
      <c r="T42248" s="274"/>
      <c r="W42248" s="276"/>
    </row>
    <row r="42249" spans="19:23">
      <c r="S42249" s="275"/>
      <c r="T42249" s="274"/>
      <c r="W42249" s="276"/>
    </row>
    <row r="42250" spans="19:23">
      <c r="S42250" s="275"/>
      <c r="T42250" s="274"/>
      <c r="W42250" s="276"/>
    </row>
    <row r="42251" spans="19:23">
      <c r="S42251" s="275"/>
      <c r="T42251" s="274"/>
      <c r="W42251" s="276"/>
    </row>
    <row r="42252" spans="19:23">
      <c r="S42252" s="275"/>
      <c r="T42252" s="274"/>
      <c r="W42252" s="276"/>
    </row>
    <row r="42253" spans="19:23">
      <c r="S42253" s="275"/>
      <c r="T42253" s="274"/>
      <c r="W42253" s="276"/>
    </row>
    <row r="42254" spans="19:23">
      <c r="S42254" s="275"/>
      <c r="T42254" s="274"/>
      <c r="W42254" s="276"/>
    </row>
    <row r="42255" spans="19:23">
      <c r="S42255" s="275"/>
      <c r="T42255" s="274"/>
      <c r="W42255" s="276"/>
    </row>
    <row r="42256" spans="19:23">
      <c r="S42256" s="275"/>
      <c r="T42256" s="274"/>
      <c r="W42256" s="276"/>
    </row>
    <row r="42257" spans="19:23">
      <c r="S42257" s="275"/>
      <c r="T42257" s="274"/>
      <c r="W42257" s="276"/>
    </row>
    <row r="42258" spans="19:23">
      <c r="S42258" s="275"/>
      <c r="T42258" s="274"/>
      <c r="W42258" s="276"/>
    </row>
    <row r="42259" spans="19:23">
      <c r="S42259" s="275"/>
      <c r="T42259" s="274"/>
      <c r="W42259" s="276"/>
    </row>
    <row r="42260" spans="19:23">
      <c r="S42260" s="275"/>
      <c r="T42260" s="274"/>
      <c r="W42260" s="276"/>
    </row>
    <row r="42261" spans="19:23">
      <c r="S42261" s="275"/>
      <c r="T42261" s="274"/>
      <c r="W42261" s="276"/>
    </row>
    <row r="42262" spans="19:23">
      <c r="S42262" s="275"/>
      <c r="T42262" s="274"/>
      <c r="W42262" s="276"/>
    </row>
    <row r="42263" spans="19:23">
      <c r="S42263" s="275"/>
      <c r="T42263" s="274"/>
      <c r="W42263" s="276"/>
    </row>
    <row r="42264" spans="19:23">
      <c r="S42264" s="275"/>
      <c r="T42264" s="274"/>
      <c r="W42264" s="276"/>
    </row>
    <row r="42265" spans="19:23">
      <c r="S42265" s="275"/>
      <c r="T42265" s="274"/>
      <c r="W42265" s="276"/>
    </row>
    <row r="42266" spans="19:23">
      <c r="S42266" s="275"/>
      <c r="T42266" s="274"/>
      <c r="W42266" s="276"/>
    </row>
    <row r="42267" spans="19:23">
      <c r="S42267" s="275"/>
      <c r="T42267" s="274"/>
      <c r="W42267" s="276"/>
    </row>
    <row r="42268" spans="19:23">
      <c r="S42268" s="275"/>
      <c r="T42268" s="274"/>
      <c r="W42268" s="276"/>
    </row>
    <row r="42269" spans="19:23">
      <c r="S42269" s="275"/>
      <c r="T42269" s="274"/>
      <c r="W42269" s="276"/>
    </row>
    <row r="42270" spans="19:23">
      <c r="S42270" s="275"/>
      <c r="T42270" s="274"/>
      <c r="W42270" s="276"/>
    </row>
    <row r="42271" spans="19:23">
      <c r="S42271" s="275"/>
      <c r="T42271" s="274"/>
      <c r="W42271" s="276"/>
    </row>
    <row r="42272" spans="19:23">
      <c r="S42272" s="275"/>
      <c r="T42272" s="274"/>
      <c r="W42272" s="276"/>
    </row>
    <row r="42273" spans="19:23">
      <c r="S42273" s="275"/>
      <c r="T42273" s="274"/>
      <c r="W42273" s="276"/>
    </row>
    <row r="42274" spans="19:23">
      <c r="S42274" s="275"/>
      <c r="T42274" s="274"/>
      <c r="W42274" s="276"/>
    </row>
    <row r="42275" spans="19:23">
      <c r="S42275" s="275"/>
      <c r="T42275" s="274"/>
      <c r="W42275" s="276"/>
    </row>
    <row r="42276" spans="19:23">
      <c r="S42276" s="275"/>
      <c r="T42276" s="274"/>
      <c r="W42276" s="276"/>
    </row>
    <row r="42277" spans="19:23">
      <c r="S42277" s="275"/>
      <c r="T42277" s="274"/>
      <c r="W42277" s="276"/>
    </row>
    <row r="42278" spans="19:23">
      <c r="S42278" s="275"/>
      <c r="T42278" s="274"/>
      <c r="W42278" s="276"/>
    </row>
    <row r="42279" spans="19:23">
      <c r="S42279" s="275"/>
      <c r="T42279" s="274"/>
      <c r="W42279" s="276"/>
    </row>
    <row r="42280" spans="19:23">
      <c r="S42280" s="275"/>
      <c r="T42280" s="274"/>
      <c r="W42280" s="276"/>
    </row>
    <row r="42281" spans="19:23">
      <c r="S42281" s="275"/>
      <c r="T42281" s="274"/>
      <c r="W42281" s="276"/>
    </row>
    <row r="42282" spans="19:23">
      <c r="S42282" s="275"/>
      <c r="T42282" s="274"/>
      <c r="W42282" s="276"/>
    </row>
    <row r="42283" spans="19:23">
      <c r="S42283" s="275"/>
      <c r="T42283" s="274"/>
      <c r="W42283" s="276"/>
    </row>
    <row r="42284" spans="19:23">
      <c r="S42284" s="275"/>
      <c r="T42284" s="274"/>
      <c r="W42284" s="276"/>
    </row>
    <row r="42285" spans="19:23">
      <c r="S42285" s="275"/>
      <c r="T42285" s="274"/>
      <c r="W42285" s="276"/>
    </row>
    <row r="42286" spans="19:23">
      <c r="S42286" s="275"/>
      <c r="T42286" s="274"/>
      <c r="W42286" s="276"/>
    </row>
    <row r="42287" spans="19:23">
      <c r="S42287" s="275"/>
      <c r="T42287" s="274"/>
      <c r="W42287" s="276"/>
    </row>
    <row r="42288" spans="19:23">
      <c r="S42288" s="275"/>
      <c r="T42288" s="274"/>
      <c r="W42288" s="276"/>
    </row>
    <row r="42289" spans="19:23">
      <c r="S42289" s="275"/>
      <c r="T42289" s="274"/>
      <c r="W42289" s="276"/>
    </row>
    <row r="42290" spans="19:23">
      <c r="S42290" s="275"/>
      <c r="T42290" s="274"/>
      <c r="W42290" s="276"/>
    </row>
    <row r="42291" spans="19:23">
      <c r="S42291" s="275"/>
      <c r="T42291" s="274"/>
      <c r="W42291" s="276"/>
    </row>
    <row r="42292" spans="19:23">
      <c r="S42292" s="275"/>
      <c r="T42292" s="274"/>
      <c r="W42292" s="276"/>
    </row>
    <row r="42293" spans="19:23">
      <c r="S42293" s="275"/>
      <c r="T42293" s="274"/>
      <c r="W42293" s="276"/>
    </row>
    <row r="42294" spans="19:23">
      <c r="S42294" s="275"/>
      <c r="T42294" s="274"/>
      <c r="W42294" s="276"/>
    </row>
    <row r="42295" spans="19:23">
      <c r="S42295" s="275"/>
      <c r="T42295" s="274"/>
      <c r="W42295" s="276"/>
    </row>
    <row r="42296" spans="19:23">
      <c r="S42296" s="275"/>
      <c r="T42296" s="274"/>
      <c r="W42296" s="276"/>
    </row>
    <row r="42297" spans="19:23">
      <c r="S42297" s="275"/>
      <c r="T42297" s="274"/>
      <c r="W42297" s="276"/>
    </row>
    <row r="42298" spans="19:23">
      <c r="S42298" s="275"/>
      <c r="T42298" s="274"/>
      <c r="W42298" s="276"/>
    </row>
    <row r="42299" spans="19:23">
      <c r="S42299" s="275"/>
      <c r="T42299" s="274"/>
      <c r="W42299" s="276"/>
    </row>
    <row r="42300" spans="19:23">
      <c r="S42300" s="275"/>
      <c r="T42300" s="274"/>
      <c r="W42300" s="276"/>
    </row>
    <row r="42301" spans="19:23">
      <c r="S42301" s="275"/>
      <c r="T42301" s="274"/>
      <c r="W42301" s="276"/>
    </row>
    <row r="42302" spans="19:23">
      <c r="S42302" s="275"/>
      <c r="T42302" s="274"/>
      <c r="W42302" s="276"/>
    </row>
    <row r="42303" spans="19:23">
      <c r="S42303" s="275"/>
      <c r="T42303" s="274"/>
      <c r="W42303" s="276"/>
    </row>
    <row r="42304" spans="19:23">
      <c r="S42304" s="275"/>
      <c r="T42304" s="274"/>
      <c r="W42304" s="276"/>
    </row>
    <row r="42305" spans="19:23">
      <c r="S42305" s="275"/>
      <c r="T42305" s="274"/>
      <c r="W42305" s="276"/>
    </row>
    <row r="42306" spans="19:23">
      <c r="S42306" s="275"/>
      <c r="T42306" s="274"/>
      <c r="W42306" s="276"/>
    </row>
    <row r="42307" spans="19:23">
      <c r="S42307" s="275"/>
      <c r="T42307" s="274"/>
      <c r="W42307" s="276"/>
    </row>
    <row r="42308" spans="19:23">
      <c r="S42308" s="275"/>
      <c r="T42308" s="274"/>
      <c r="W42308" s="276"/>
    </row>
    <row r="42309" spans="19:23">
      <c r="S42309" s="275"/>
      <c r="T42309" s="274"/>
      <c r="W42309" s="276"/>
    </row>
    <row r="42310" spans="19:23">
      <c r="S42310" s="275"/>
      <c r="T42310" s="274"/>
      <c r="W42310" s="276"/>
    </row>
    <row r="42311" spans="19:23">
      <c r="S42311" s="275"/>
      <c r="T42311" s="274"/>
      <c r="W42311" s="276"/>
    </row>
    <row r="42312" spans="19:23">
      <c r="S42312" s="275"/>
      <c r="T42312" s="274"/>
      <c r="W42312" s="276"/>
    </row>
    <row r="42313" spans="19:23">
      <c r="S42313" s="275"/>
      <c r="T42313" s="274"/>
      <c r="W42313" s="276"/>
    </row>
    <row r="42314" spans="19:23">
      <c r="S42314" s="275"/>
      <c r="T42314" s="274"/>
      <c r="W42314" s="276"/>
    </row>
    <row r="42315" spans="19:23">
      <c r="S42315" s="275"/>
      <c r="T42315" s="274"/>
      <c r="W42315" s="276"/>
    </row>
    <row r="42316" spans="19:23">
      <c r="S42316" s="275"/>
      <c r="T42316" s="274"/>
      <c r="W42316" s="276"/>
    </row>
    <row r="42317" spans="19:23">
      <c r="S42317" s="275"/>
      <c r="T42317" s="274"/>
      <c r="W42317" s="276"/>
    </row>
    <row r="42318" spans="19:23">
      <c r="S42318" s="275"/>
      <c r="T42318" s="274"/>
      <c r="W42318" s="276"/>
    </row>
    <row r="42319" spans="19:23">
      <c r="S42319" s="275"/>
      <c r="T42319" s="274"/>
      <c r="W42319" s="276"/>
    </row>
    <row r="42320" spans="19:23">
      <c r="S42320" s="275"/>
      <c r="T42320" s="274"/>
      <c r="W42320" s="276"/>
    </row>
    <row r="42321" spans="19:23">
      <c r="S42321" s="275"/>
      <c r="T42321" s="274"/>
      <c r="W42321" s="276"/>
    </row>
    <row r="42322" spans="19:23">
      <c r="S42322" s="275"/>
      <c r="T42322" s="274"/>
      <c r="W42322" s="276"/>
    </row>
    <row r="42323" spans="19:23">
      <c r="S42323" s="275"/>
      <c r="T42323" s="274"/>
      <c r="W42323" s="276"/>
    </row>
    <row r="42324" spans="19:23">
      <c r="S42324" s="275"/>
      <c r="T42324" s="274"/>
      <c r="W42324" s="276"/>
    </row>
    <row r="42325" spans="19:23">
      <c r="S42325" s="275"/>
      <c r="T42325" s="274"/>
      <c r="W42325" s="276"/>
    </row>
    <row r="42326" spans="19:23">
      <c r="S42326" s="275"/>
      <c r="T42326" s="274"/>
      <c r="W42326" s="276"/>
    </row>
    <row r="42327" spans="19:23">
      <c r="S42327" s="275"/>
      <c r="T42327" s="274"/>
      <c r="W42327" s="276"/>
    </row>
    <row r="42328" spans="19:23">
      <c r="S42328" s="275"/>
      <c r="T42328" s="274"/>
      <c r="W42328" s="276"/>
    </row>
    <row r="42329" spans="19:23">
      <c r="S42329" s="275"/>
      <c r="T42329" s="274"/>
      <c r="W42329" s="276"/>
    </row>
    <row r="42330" spans="19:23">
      <c r="S42330" s="275"/>
      <c r="T42330" s="274"/>
      <c r="W42330" s="276"/>
    </row>
    <row r="42331" spans="19:23">
      <c r="S42331" s="275"/>
      <c r="T42331" s="274"/>
      <c r="W42331" s="276"/>
    </row>
    <row r="42332" spans="19:23">
      <c r="S42332" s="275"/>
      <c r="T42332" s="274"/>
      <c r="W42332" s="276"/>
    </row>
    <row r="42333" spans="19:23">
      <c r="S42333" s="275"/>
      <c r="T42333" s="274"/>
      <c r="W42333" s="276"/>
    </row>
    <row r="42334" spans="19:23">
      <c r="S42334" s="275"/>
      <c r="T42334" s="274"/>
      <c r="W42334" s="276"/>
    </row>
    <row r="42335" spans="19:23">
      <c r="S42335" s="275"/>
      <c r="T42335" s="274"/>
      <c r="W42335" s="276"/>
    </row>
    <row r="42336" spans="19:23">
      <c r="S42336" s="275"/>
      <c r="T42336" s="274"/>
      <c r="W42336" s="276"/>
    </row>
    <row r="42337" spans="19:23">
      <c r="S42337" s="275"/>
      <c r="T42337" s="274"/>
      <c r="W42337" s="276"/>
    </row>
    <row r="42338" spans="19:23">
      <c r="S42338" s="275"/>
      <c r="T42338" s="274"/>
      <c r="W42338" s="276"/>
    </row>
    <row r="42339" spans="19:23">
      <c r="S42339" s="275"/>
      <c r="T42339" s="274"/>
      <c r="W42339" s="276"/>
    </row>
    <row r="42340" spans="19:23">
      <c r="S42340" s="275"/>
      <c r="T42340" s="274"/>
      <c r="W42340" s="276"/>
    </row>
    <row r="42341" spans="19:23">
      <c r="S42341" s="275"/>
      <c r="T42341" s="274"/>
      <c r="W42341" s="276"/>
    </row>
    <row r="42342" spans="19:23">
      <c r="S42342" s="275"/>
      <c r="T42342" s="274"/>
      <c r="W42342" s="276"/>
    </row>
    <row r="42343" spans="19:23">
      <c r="S42343" s="275"/>
      <c r="T42343" s="274"/>
      <c r="W42343" s="276"/>
    </row>
    <row r="42344" spans="19:23">
      <c r="S42344" s="275"/>
      <c r="T42344" s="274"/>
      <c r="W42344" s="276"/>
    </row>
    <row r="42345" spans="19:23">
      <c r="S42345" s="275"/>
      <c r="T42345" s="274"/>
      <c r="W42345" s="276"/>
    </row>
    <row r="42346" spans="19:23">
      <c r="S42346" s="275"/>
      <c r="T42346" s="274"/>
      <c r="W42346" s="276"/>
    </row>
    <row r="42347" spans="19:23">
      <c r="S42347" s="275"/>
      <c r="T42347" s="274"/>
      <c r="W42347" s="276"/>
    </row>
    <row r="42348" spans="19:23">
      <c r="S42348" s="275"/>
      <c r="T42348" s="274"/>
      <c r="W42348" s="276"/>
    </row>
    <row r="42349" spans="19:23">
      <c r="S42349" s="275"/>
      <c r="T42349" s="274"/>
      <c r="W42349" s="276"/>
    </row>
    <row r="42350" spans="19:23">
      <c r="S42350" s="275"/>
      <c r="T42350" s="274"/>
      <c r="W42350" s="276"/>
    </row>
    <row r="42351" spans="19:23">
      <c r="S42351" s="275"/>
      <c r="T42351" s="274"/>
      <c r="W42351" s="276"/>
    </row>
    <row r="42352" spans="19:23">
      <c r="S42352" s="275"/>
      <c r="T42352" s="274"/>
      <c r="W42352" s="276"/>
    </row>
    <row r="42353" spans="19:23">
      <c r="S42353" s="275"/>
      <c r="T42353" s="274"/>
      <c r="W42353" s="276"/>
    </row>
    <row r="42354" spans="19:23">
      <c r="S42354" s="275"/>
      <c r="T42354" s="274"/>
      <c r="W42354" s="276"/>
    </row>
    <row r="42355" spans="19:23">
      <c r="S42355" s="275"/>
      <c r="T42355" s="274"/>
      <c r="W42355" s="276"/>
    </row>
    <row r="42356" spans="19:23">
      <c r="S42356" s="275"/>
      <c r="T42356" s="274"/>
      <c r="W42356" s="276"/>
    </row>
    <row r="42357" spans="19:23">
      <c r="S42357" s="275"/>
      <c r="T42357" s="274"/>
      <c r="W42357" s="276"/>
    </row>
    <row r="42358" spans="19:23">
      <c r="S42358" s="275"/>
      <c r="T42358" s="274"/>
      <c r="W42358" s="276"/>
    </row>
    <row r="42359" spans="19:23">
      <c r="S42359" s="275"/>
      <c r="T42359" s="274"/>
      <c r="W42359" s="276"/>
    </row>
    <row r="42360" spans="19:23">
      <c r="S42360" s="275"/>
      <c r="T42360" s="274"/>
      <c r="W42360" s="276"/>
    </row>
    <row r="42361" spans="19:23">
      <c r="S42361" s="275"/>
      <c r="T42361" s="274"/>
      <c r="W42361" s="276"/>
    </row>
    <row r="42362" spans="19:23">
      <c r="S42362" s="275"/>
      <c r="T42362" s="274"/>
      <c r="W42362" s="276"/>
    </row>
    <row r="42363" spans="19:23">
      <c r="S42363" s="275"/>
      <c r="T42363" s="274"/>
      <c r="W42363" s="276"/>
    </row>
    <row r="42364" spans="19:23">
      <c r="S42364" s="275"/>
      <c r="T42364" s="274"/>
      <c r="W42364" s="276"/>
    </row>
    <row r="42365" spans="19:23">
      <c r="S42365" s="275"/>
      <c r="T42365" s="274"/>
      <c r="W42365" s="276"/>
    </row>
    <row r="42366" spans="19:23">
      <c r="S42366" s="275"/>
      <c r="T42366" s="274"/>
      <c r="W42366" s="276"/>
    </row>
    <row r="42367" spans="19:23">
      <c r="S42367" s="275"/>
      <c r="T42367" s="274"/>
      <c r="W42367" s="276"/>
    </row>
    <row r="42368" spans="19:23">
      <c r="S42368" s="275"/>
      <c r="T42368" s="274"/>
      <c r="W42368" s="276"/>
    </row>
    <row r="42369" spans="19:23">
      <c r="S42369" s="275"/>
      <c r="T42369" s="274"/>
      <c r="W42369" s="276"/>
    </row>
    <row r="42370" spans="19:23">
      <c r="S42370" s="275"/>
      <c r="T42370" s="274"/>
      <c r="W42370" s="276"/>
    </row>
    <row r="42371" spans="19:23">
      <c r="S42371" s="275"/>
      <c r="T42371" s="274"/>
      <c r="W42371" s="276"/>
    </row>
    <row r="42372" spans="19:23">
      <c r="S42372" s="275"/>
      <c r="T42372" s="274"/>
      <c r="W42372" s="276"/>
    </row>
    <row r="42373" spans="19:23">
      <c r="S42373" s="275"/>
      <c r="T42373" s="274"/>
      <c r="W42373" s="276"/>
    </row>
    <row r="42374" spans="19:23">
      <c r="S42374" s="275"/>
      <c r="T42374" s="274"/>
      <c r="W42374" s="276"/>
    </row>
    <row r="42375" spans="19:23">
      <c r="S42375" s="275"/>
      <c r="T42375" s="274"/>
      <c r="W42375" s="276"/>
    </row>
    <row r="42376" spans="19:23">
      <c r="S42376" s="275"/>
      <c r="T42376" s="274"/>
      <c r="W42376" s="276"/>
    </row>
    <row r="42377" spans="19:23">
      <c r="S42377" s="275"/>
      <c r="T42377" s="274"/>
      <c r="W42377" s="276"/>
    </row>
    <row r="42378" spans="19:23">
      <c r="S42378" s="275"/>
      <c r="T42378" s="274"/>
      <c r="W42378" s="276"/>
    </row>
    <row r="42379" spans="19:23">
      <c r="S42379" s="275"/>
      <c r="T42379" s="274"/>
      <c r="W42379" s="276"/>
    </row>
    <row r="42380" spans="19:23">
      <c r="S42380" s="275"/>
      <c r="T42380" s="274"/>
      <c r="W42380" s="276"/>
    </row>
    <row r="42381" spans="19:23">
      <c r="S42381" s="275"/>
      <c r="T42381" s="274"/>
      <c r="W42381" s="276"/>
    </row>
    <row r="42382" spans="19:23">
      <c r="S42382" s="275"/>
      <c r="T42382" s="274"/>
      <c r="W42382" s="276"/>
    </row>
    <row r="42383" spans="19:23">
      <c r="S42383" s="275"/>
      <c r="T42383" s="274"/>
      <c r="W42383" s="276"/>
    </row>
    <row r="42384" spans="19:23">
      <c r="S42384" s="275"/>
      <c r="T42384" s="274"/>
      <c r="W42384" s="276"/>
    </row>
    <row r="42385" spans="19:23">
      <c r="S42385" s="275"/>
      <c r="T42385" s="274"/>
      <c r="W42385" s="276"/>
    </row>
    <row r="42386" spans="19:23">
      <c r="S42386" s="275"/>
      <c r="T42386" s="274"/>
      <c r="W42386" s="276"/>
    </row>
    <row r="42387" spans="19:23">
      <c r="S42387" s="275"/>
      <c r="T42387" s="274"/>
      <c r="W42387" s="276"/>
    </row>
    <row r="42388" spans="19:23">
      <c r="S42388" s="275"/>
      <c r="T42388" s="274"/>
      <c r="W42388" s="276"/>
    </row>
    <row r="42389" spans="19:23">
      <c r="S42389" s="275"/>
      <c r="T42389" s="274"/>
      <c r="W42389" s="276"/>
    </row>
    <row r="42390" spans="19:23">
      <c r="S42390" s="275"/>
      <c r="T42390" s="274"/>
      <c r="W42390" s="276"/>
    </row>
    <row r="42391" spans="19:23">
      <c r="S42391" s="275"/>
      <c r="T42391" s="274"/>
      <c r="W42391" s="276"/>
    </row>
    <row r="42392" spans="19:23">
      <c r="S42392" s="275"/>
      <c r="T42392" s="274"/>
      <c r="W42392" s="276"/>
    </row>
    <row r="42393" spans="19:23">
      <c r="S42393" s="275"/>
      <c r="T42393" s="274"/>
      <c r="W42393" s="276"/>
    </row>
    <row r="42394" spans="19:23">
      <c r="S42394" s="275"/>
      <c r="T42394" s="274"/>
      <c r="W42394" s="276"/>
    </row>
    <row r="42395" spans="19:23">
      <c r="S42395" s="275"/>
      <c r="T42395" s="274"/>
      <c r="W42395" s="276"/>
    </row>
    <row r="42396" spans="19:23">
      <c r="S42396" s="275"/>
      <c r="T42396" s="274"/>
      <c r="W42396" s="276"/>
    </row>
    <row r="42397" spans="19:23">
      <c r="S42397" s="275"/>
      <c r="T42397" s="274"/>
      <c r="W42397" s="276"/>
    </row>
    <row r="42398" spans="19:23">
      <c r="S42398" s="275"/>
      <c r="T42398" s="274"/>
      <c r="W42398" s="276"/>
    </row>
    <row r="42399" spans="19:23">
      <c r="S42399" s="275"/>
      <c r="T42399" s="274"/>
      <c r="W42399" s="276"/>
    </row>
    <row r="42400" spans="19:23">
      <c r="S42400" s="275"/>
      <c r="T42400" s="274"/>
      <c r="W42400" s="276"/>
    </row>
    <row r="42401" spans="19:23">
      <c r="S42401" s="275"/>
      <c r="T42401" s="274"/>
      <c r="W42401" s="276"/>
    </row>
    <row r="42402" spans="19:23">
      <c r="S42402" s="275"/>
      <c r="T42402" s="274"/>
      <c r="W42402" s="276"/>
    </row>
    <row r="42403" spans="19:23">
      <c r="S42403" s="275"/>
      <c r="T42403" s="274"/>
      <c r="W42403" s="276"/>
    </row>
    <row r="42404" spans="19:23">
      <c r="S42404" s="275"/>
      <c r="T42404" s="274"/>
      <c r="W42404" s="276"/>
    </row>
    <row r="42405" spans="19:23">
      <c r="S42405" s="275"/>
      <c r="T42405" s="274"/>
      <c r="W42405" s="276"/>
    </row>
    <row r="42406" spans="19:23">
      <c r="S42406" s="275"/>
      <c r="T42406" s="274"/>
      <c r="W42406" s="276"/>
    </row>
    <row r="42407" spans="19:23">
      <c r="S42407" s="275"/>
      <c r="T42407" s="274"/>
      <c r="W42407" s="276"/>
    </row>
    <row r="42408" spans="19:23">
      <c r="S42408" s="275"/>
      <c r="T42408" s="274"/>
      <c r="W42408" s="276"/>
    </row>
    <row r="42409" spans="19:23">
      <c r="S42409" s="275"/>
      <c r="T42409" s="274"/>
      <c r="W42409" s="276"/>
    </row>
    <row r="42410" spans="19:23">
      <c r="S42410" s="275"/>
      <c r="T42410" s="274"/>
      <c r="W42410" s="276"/>
    </row>
    <row r="42411" spans="19:23">
      <c r="S42411" s="275"/>
      <c r="T42411" s="274"/>
      <c r="W42411" s="276"/>
    </row>
    <row r="42412" spans="19:23">
      <c r="S42412" s="275"/>
      <c r="T42412" s="274"/>
      <c r="W42412" s="276"/>
    </row>
    <row r="42413" spans="19:23">
      <c r="S42413" s="275"/>
      <c r="T42413" s="274"/>
      <c r="W42413" s="276"/>
    </row>
    <row r="42414" spans="19:23">
      <c r="S42414" s="275"/>
      <c r="T42414" s="274"/>
      <c r="W42414" s="276"/>
    </row>
    <row r="42415" spans="19:23">
      <c r="S42415" s="275"/>
      <c r="T42415" s="274"/>
      <c r="W42415" s="276"/>
    </row>
    <row r="42416" spans="19:23">
      <c r="S42416" s="275"/>
      <c r="T42416" s="274"/>
      <c r="W42416" s="276"/>
    </row>
    <row r="42417" spans="19:23">
      <c r="S42417" s="275"/>
      <c r="T42417" s="274"/>
      <c r="W42417" s="276"/>
    </row>
    <row r="42418" spans="19:23">
      <c r="S42418" s="275"/>
      <c r="T42418" s="274"/>
      <c r="W42418" s="276"/>
    </row>
    <row r="42419" spans="19:23">
      <c r="S42419" s="275"/>
      <c r="T42419" s="274"/>
      <c r="W42419" s="276"/>
    </row>
    <row r="42420" spans="19:23">
      <c r="S42420" s="275"/>
      <c r="T42420" s="274"/>
      <c r="W42420" s="276"/>
    </row>
    <row r="42421" spans="19:23">
      <c r="S42421" s="275"/>
      <c r="T42421" s="274"/>
      <c r="W42421" s="276"/>
    </row>
    <row r="42422" spans="19:23">
      <c r="S42422" s="275"/>
      <c r="T42422" s="274"/>
      <c r="W42422" s="276"/>
    </row>
    <row r="42423" spans="19:23">
      <c r="S42423" s="275"/>
      <c r="T42423" s="274"/>
      <c r="W42423" s="276"/>
    </row>
    <row r="42424" spans="19:23">
      <c r="S42424" s="275"/>
      <c r="T42424" s="274"/>
      <c r="W42424" s="276"/>
    </row>
    <row r="42425" spans="19:23">
      <c r="S42425" s="275"/>
      <c r="T42425" s="274"/>
      <c r="W42425" s="276"/>
    </row>
    <row r="42426" spans="19:23">
      <c r="S42426" s="275"/>
      <c r="T42426" s="274"/>
      <c r="W42426" s="276"/>
    </row>
    <row r="42427" spans="19:23">
      <c r="S42427" s="275"/>
      <c r="T42427" s="274"/>
      <c r="W42427" s="276"/>
    </row>
    <row r="42428" spans="19:23">
      <c r="S42428" s="275"/>
      <c r="T42428" s="274"/>
      <c r="W42428" s="276"/>
    </row>
    <row r="42429" spans="19:23">
      <c r="S42429" s="275"/>
      <c r="T42429" s="274"/>
      <c r="W42429" s="276"/>
    </row>
    <row r="42430" spans="19:23">
      <c r="S42430" s="275"/>
      <c r="T42430" s="274"/>
      <c r="W42430" s="276"/>
    </row>
    <row r="42431" spans="19:23">
      <c r="S42431" s="275"/>
      <c r="T42431" s="274"/>
      <c r="W42431" s="276"/>
    </row>
    <row r="42432" spans="19:23">
      <c r="S42432" s="275"/>
      <c r="T42432" s="274"/>
      <c r="W42432" s="276"/>
    </row>
    <row r="42433" spans="19:23">
      <c r="S42433" s="275"/>
      <c r="T42433" s="274"/>
      <c r="W42433" s="276"/>
    </row>
    <row r="42434" spans="19:23">
      <c r="S42434" s="275"/>
      <c r="T42434" s="274"/>
      <c r="W42434" s="276"/>
    </row>
    <row r="42435" spans="19:23">
      <c r="S42435" s="275"/>
      <c r="T42435" s="274"/>
      <c r="W42435" s="276"/>
    </row>
    <row r="42436" spans="19:23">
      <c r="S42436" s="275"/>
      <c r="T42436" s="274"/>
      <c r="W42436" s="276"/>
    </row>
    <row r="42437" spans="19:23">
      <c r="S42437" s="275"/>
      <c r="T42437" s="274"/>
      <c r="W42437" s="276"/>
    </row>
    <row r="42438" spans="19:23">
      <c r="S42438" s="275"/>
      <c r="T42438" s="274"/>
      <c r="W42438" s="276"/>
    </row>
    <row r="42439" spans="19:23">
      <c r="S42439" s="275"/>
      <c r="T42439" s="274"/>
      <c r="W42439" s="276"/>
    </row>
    <row r="42440" spans="19:23">
      <c r="S42440" s="275"/>
      <c r="T42440" s="274"/>
      <c r="W42440" s="276"/>
    </row>
    <row r="42441" spans="19:23">
      <c r="S42441" s="275"/>
      <c r="T42441" s="274"/>
      <c r="W42441" s="276"/>
    </row>
    <row r="42442" spans="19:23">
      <c r="S42442" s="275"/>
      <c r="T42442" s="274"/>
      <c r="W42442" s="276"/>
    </row>
    <row r="42443" spans="19:23">
      <c r="S42443" s="275"/>
      <c r="T42443" s="274"/>
      <c r="W42443" s="276"/>
    </row>
    <row r="42444" spans="19:23">
      <c r="S42444" s="275"/>
      <c r="T42444" s="274"/>
      <c r="W42444" s="276"/>
    </row>
    <row r="42445" spans="19:23">
      <c r="S42445" s="275"/>
      <c r="T42445" s="274"/>
      <c r="W42445" s="276"/>
    </row>
    <row r="42446" spans="19:23">
      <c r="S42446" s="275"/>
      <c r="T42446" s="274"/>
      <c r="W42446" s="276"/>
    </row>
    <row r="42447" spans="19:23">
      <c r="S42447" s="275"/>
      <c r="T42447" s="274"/>
      <c r="W42447" s="276"/>
    </row>
    <row r="42448" spans="19:23">
      <c r="S42448" s="275"/>
      <c r="T42448" s="274"/>
      <c r="W42448" s="276"/>
    </row>
    <row r="42449" spans="19:23">
      <c r="S42449" s="275"/>
      <c r="T42449" s="274"/>
      <c r="W42449" s="276"/>
    </row>
    <row r="42450" spans="19:23">
      <c r="S42450" s="275"/>
      <c r="T42450" s="274"/>
      <c r="W42450" s="276"/>
    </row>
    <row r="42451" spans="19:23">
      <c r="S42451" s="275"/>
      <c r="T42451" s="274"/>
      <c r="W42451" s="276"/>
    </row>
    <row r="42452" spans="19:23">
      <c r="S42452" s="275"/>
      <c r="T42452" s="274"/>
      <c r="W42452" s="276"/>
    </row>
    <row r="42453" spans="19:23">
      <c r="S42453" s="275"/>
      <c r="T42453" s="274"/>
      <c r="W42453" s="276"/>
    </row>
    <row r="42454" spans="19:23">
      <c r="S42454" s="275"/>
      <c r="T42454" s="274"/>
      <c r="W42454" s="276"/>
    </row>
    <row r="42455" spans="19:23">
      <c r="S42455" s="275"/>
      <c r="T42455" s="274"/>
      <c r="W42455" s="276"/>
    </row>
    <row r="42456" spans="19:23">
      <c r="S42456" s="275"/>
      <c r="T42456" s="274"/>
      <c r="W42456" s="276"/>
    </row>
    <row r="42457" spans="19:23">
      <c r="S42457" s="275"/>
      <c r="T42457" s="274"/>
      <c r="W42457" s="276"/>
    </row>
    <row r="42458" spans="19:23">
      <c r="S42458" s="275"/>
      <c r="T42458" s="274"/>
      <c r="W42458" s="276"/>
    </row>
    <row r="42459" spans="19:23">
      <c r="S42459" s="275"/>
      <c r="T42459" s="274"/>
      <c r="W42459" s="276"/>
    </row>
    <row r="42460" spans="19:23">
      <c r="S42460" s="275"/>
      <c r="T42460" s="274"/>
      <c r="W42460" s="276"/>
    </row>
    <row r="42461" spans="19:23">
      <c r="S42461" s="275"/>
      <c r="T42461" s="274"/>
      <c r="W42461" s="276"/>
    </row>
    <row r="42462" spans="19:23">
      <c r="S42462" s="275"/>
      <c r="T42462" s="274"/>
      <c r="W42462" s="276"/>
    </row>
    <row r="42463" spans="19:23">
      <c r="S42463" s="275"/>
      <c r="T42463" s="274"/>
      <c r="W42463" s="276"/>
    </row>
    <row r="42464" spans="19:23">
      <c r="S42464" s="275"/>
      <c r="T42464" s="274"/>
      <c r="W42464" s="276"/>
    </row>
    <row r="42465" spans="19:23">
      <c r="S42465" s="275"/>
      <c r="T42465" s="274"/>
      <c r="W42465" s="276"/>
    </row>
    <row r="42466" spans="19:23">
      <c r="S42466" s="275"/>
      <c r="T42466" s="274"/>
      <c r="W42466" s="276"/>
    </row>
    <row r="42467" spans="19:23">
      <c r="S42467" s="275"/>
      <c r="T42467" s="274"/>
      <c r="W42467" s="276"/>
    </row>
    <row r="42468" spans="19:23">
      <c r="S42468" s="275"/>
      <c r="T42468" s="274"/>
      <c r="W42468" s="276"/>
    </row>
    <row r="42469" spans="19:23">
      <c r="S42469" s="275"/>
      <c r="T42469" s="274"/>
      <c r="W42469" s="276"/>
    </row>
    <row r="42470" spans="19:23">
      <c r="S42470" s="275"/>
      <c r="T42470" s="274"/>
      <c r="W42470" s="276"/>
    </row>
    <row r="42471" spans="19:23">
      <c r="S42471" s="275"/>
      <c r="T42471" s="274"/>
      <c r="W42471" s="276"/>
    </row>
    <row r="42472" spans="19:23">
      <c r="S42472" s="275"/>
      <c r="T42472" s="274"/>
      <c r="W42472" s="276"/>
    </row>
    <row r="42473" spans="19:23">
      <c r="S42473" s="275"/>
      <c r="T42473" s="274"/>
      <c r="W42473" s="276"/>
    </row>
    <row r="42474" spans="19:23">
      <c r="S42474" s="275"/>
      <c r="T42474" s="274"/>
      <c r="W42474" s="276"/>
    </row>
    <row r="42475" spans="19:23">
      <c r="S42475" s="275"/>
      <c r="T42475" s="274"/>
      <c r="W42475" s="276"/>
    </row>
    <row r="42476" spans="19:23">
      <c r="S42476" s="275"/>
      <c r="T42476" s="274"/>
      <c r="W42476" s="276"/>
    </row>
    <row r="42477" spans="19:23">
      <c r="S42477" s="275"/>
      <c r="T42477" s="274"/>
      <c r="W42477" s="276"/>
    </row>
    <row r="42478" spans="19:23">
      <c r="S42478" s="275"/>
      <c r="T42478" s="274"/>
      <c r="W42478" s="276"/>
    </row>
    <row r="42479" spans="19:23">
      <c r="S42479" s="275"/>
      <c r="T42479" s="274"/>
      <c r="W42479" s="276"/>
    </row>
    <row r="42480" spans="19:23">
      <c r="S42480" s="275"/>
      <c r="T42480" s="274"/>
      <c r="W42480" s="276"/>
    </row>
    <row r="42481" spans="19:23">
      <c r="S42481" s="275"/>
      <c r="T42481" s="274"/>
      <c r="W42481" s="276"/>
    </row>
    <row r="42482" spans="19:23">
      <c r="S42482" s="275"/>
      <c r="T42482" s="274"/>
      <c r="W42482" s="276"/>
    </row>
    <row r="42483" spans="19:23">
      <c r="S42483" s="275"/>
      <c r="T42483" s="274"/>
      <c r="W42483" s="276"/>
    </row>
    <row r="42484" spans="19:23">
      <c r="S42484" s="275"/>
      <c r="T42484" s="274"/>
      <c r="W42484" s="276"/>
    </row>
    <row r="42485" spans="19:23">
      <c r="S42485" s="275"/>
      <c r="T42485" s="274"/>
      <c r="W42485" s="276"/>
    </row>
    <row r="42486" spans="19:23">
      <c r="S42486" s="275"/>
      <c r="T42486" s="274"/>
      <c r="W42486" s="276"/>
    </row>
    <row r="42487" spans="19:23">
      <c r="S42487" s="275"/>
      <c r="T42487" s="274"/>
      <c r="W42487" s="276"/>
    </row>
    <row r="42488" spans="19:23">
      <c r="S42488" s="275"/>
      <c r="T42488" s="274"/>
      <c r="W42488" s="276"/>
    </row>
    <row r="42489" spans="19:23">
      <c r="S42489" s="275"/>
      <c r="T42489" s="274"/>
      <c r="W42489" s="276"/>
    </row>
    <row r="42490" spans="19:23">
      <c r="S42490" s="275"/>
      <c r="T42490" s="274"/>
      <c r="W42490" s="276"/>
    </row>
    <row r="42491" spans="19:23">
      <c r="S42491" s="275"/>
      <c r="T42491" s="274"/>
      <c r="W42491" s="276"/>
    </row>
    <row r="42492" spans="19:23">
      <c r="S42492" s="275"/>
      <c r="T42492" s="274"/>
      <c r="W42492" s="276"/>
    </row>
    <row r="42493" spans="19:23">
      <c r="S42493" s="275"/>
      <c r="T42493" s="274"/>
      <c r="W42493" s="276"/>
    </row>
    <row r="42494" spans="19:23">
      <c r="S42494" s="275"/>
      <c r="T42494" s="274"/>
      <c r="W42494" s="276"/>
    </row>
    <row r="42495" spans="19:23">
      <c r="S42495" s="275"/>
      <c r="T42495" s="274"/>
      <c r="W42495" s="276"/>
    </row>
    <row r="42496" spans="19:23">
      <c r="S42496" s="275"/>
      <c r="T42496" s="274"/>
      <c r="W42496" s="276"/>
    </row>
    <row r="42497" spans="19:23">
      <c r="S42497" s="275"/>
      <c r="T42497" s="274"/>
      <c r="W42497" s="276"/>
    </row>
    <row r="42498" spans="19:23">
      <c r="S42498" s="275"/>
      <c r="T42498" s="274"/>
      <c r="W42498" s="276"/>
    </row>
    <row r="42499" spans="19:23">
      <c r="S42499" s="275"/>
      <c r="T42499" s="274"/>
      <c r="W42499" s="276"/>
    </row>
    <row r="42500" spans="19:23">
      <c r="S42500" s="275"/>
      <c r="T42500" s="274"/>
      <c r="W42500" s="276"/>
    </row>
    <row r="42501" spans="19:23">
      <c r="S42501" s="275"/>
      <c r="T42501" s="274"/>
      <c r="W42501" s="276"/>
    </row>
    <row r="42502" spans="19:23">
      <c r="S42502" s="275"/>
      <c r="T42502" s="274"/>
      <c r="W42502" s="276"/>
    </row>
    <row r="42503" spans="19:23">
      <c r="S42503" s="275"/>
      <c r="T42503" s="274"/>
      <c r="W42503" s="276"/>
    </row>
    <row r="42504" spans="19:23">
      <c r="S42504" s="275"/>
      <c r="T42504" s="274"/>
      <c r="W42504" s="276"/>
    </row>
    <row r="42505" spans="19:23">
      <c r="S42505" s="275"/>
      <c r="T42505" s="274"/>
      <c r="W42505" s="276"/>
    </row>
    <row r="42506" spans="19:23">
      <c r="S42506" s="275"/>
      <c r="T42506" s="274"/>
      <c r="W42506" s="276"/>
    </row>
    <row r="42507" spans="19:23">
      <c r="S42507" s="275"/>
      <c r="T42507" s="274"/>
      <c r="W42507" s="276"/>
    </row>
    <row r="42508" spans="19:23">
      <c r="S42508" s="275"/>
      <c r="T42508" s="274"/>
      <c r="W42508" s="276"/>
    </row>
    <row r="42509" spans="19:23">
      <c r="S42509" s="275"/>
      <c r="T42509" s="274"/>
      <c r="W42509" s="276"/>
    </row>
    <row r="42510" spans="19:23">
      <c r="S42510" s="275"/>
      <c r="T42510" s="274"/>
      <c r="W42510" s="276"/>
    </row>
    <row r="42511" spans="19:23">
      <c r="S42511" s="275"/>
      <c r="T42511" s="274"/>
      <c r="W42511" s="276"/>
    </row>
    <row r="42512" spans="19:23">
      <c r="S42512" s="275"/>
      <c r="T42512" s="274"/>
      <c r="W42512" s="276"/>
    </row>
    <row r="42513" spans="19:23">
      <c r="S42513" s="275"/>
      <c r="T42513" s="274"/>
      <c r="W42513" s="276"/>
    </row>
    <row r="42514" spans="19:23">
      <c r="S42514" s="275"/>
      <c r="T42514" s="274"/>
      <c r="W42514" s="276"/>
    </row>
    <row r="42515" spans="19:23">
      <c r="S42515" s="275"/>
      <c r="T42515" s="274"/>
      <c r="W42515" s="276"/>
    </row>
    <row r="42516" spans="19:23">
      <c r="S42516" s="275"/>
      <c r="T42516" s="274"/>
      <c r="W42516" s="276"/>
    </row>
    <row r="42517" spans="19:23">
      <c r="S42517" s="275"/>
      <c r="T42517" s="274"/>
      <c r="W42517" s="276"/>
    </row>
    <row r="42518" spans="19:23">
      <c r="S42518" s="275"/>
      <c r="T42518" s="274"/>
      <c r="W42518" s="276"/>
    </row>
    <row r="42519" spans="19:23">
      <c r="S42519" s="275"/>
      <c r="T42519" s="274"/>
      <c r="W42519" s="276"/>
    </row>
    <row r="42520" spans="19:23">
      <c r="S42520" s="275"/>
      <c r="T42520" s="274"/>
      <c r="W42520" s="276"/>
    </row>
    <row r="42521" spans="19:23">
      <c r="S42521" s="275"/>
      <c r="T42521" s="274"/>
      <c r="W42521" s="276"/>
    </row>
    <row r="42522" spans="19:23">
      <c r="S42522" s="275"/>
      <c r="T42522" s="274"/>
      <c r="W42522" s="276"/>
    </row>
    <row r="42523" spans="19:23">
      <c r="S42523" s="275"/>
      <c r="T42523" s="274"/>
      <c r="W42523" s="276"/>
    </row>
    <row r="42524" spans="19:23">
      <c r="S42524" s="275"/>
      <c r="T42524" s="274"/>
      <c r="W42524" s="276"/>
    </row>
    <row r="42525" spans="19:23">
      <c r="S42525" s="275"/>
      <c r="T42525" s="274"/>
      <c r="W42525" s="276"/>
    </row>
    <row r="42526" spans="19:23">
      <c r="S42526" s="275"/>
      <c r="T42526" s="274"/>
      <c r="W42526" s="276"/>
    </row>
    <row r="42527" spans="19:23">
      <c r="S42527" s="275"/>
      <c r="T42527" s="274"/>
      <c r="W42527" s="276"/>
    </row>
    <row r="42528" spans="19:23">
      <c r="S42528" s="275"/>
      <c r="T42528" s="274"/>
      <c r="W42528" s="276"/>
    </row>
    <row r="42529" spans="19:23">
      <c r="S42529" s="275"/>
      <c r="T42529" s="274"/>
      <c r="W42529" s="276"/>
    </row>
    <row r="42530" spans="19:23">
      <c r="S42530" s="275"/>
      <c r="T42530" s="274"/>
      <c r="W42530" s="276"/>
    </row>
    <row r="42531" spans="19:23">
      <c r="S42531" s="275"/>
      <c r="T42531" s="274"/>
      <c r="W42531" s="276"/>
    </row>
    <row r="42532" spans="19:23">
      <c r="S42532" s="275"/>
      <c r="T42532" s="274"/>
      <c r="W42532" s="276"/>
    </row>
    <row r="42533" spans="19:23">
      <c r="S42533" s="275"/>
      <c r="T42533" s="274"/>
      <c r="W42533" s="276"/>
    </row>
    <row r="42534" spans="19:23">
      <c r="S42534" s="275"/>
      <c r="T42534" s="274"/>
      <c r="W42534" s="276"/>
    </row>
    <row r="42535" spans="19:23">
      <c r="S42535" s="275"/>
      <c r="T42535" s="274"/>
      <c r="W42535" s="276"/>
    </row>
    <row r="42536" spans="19:23">
      <c r="S42536" s="275"/>
      <c r="T42536" s="274"/>
      <c r="W42536" s="276"/>
    </row>
    <row r="42537" spans="19:23">
      <c r="S42537" s="275"/>
      <c r="T42537" s="274"/>
      <c r="W42537" s="276"/>
    </row>
    <row r="42538" spans="19:23">
      <c r="S42538" s="275"/>
      <c r="T42538" s="274"/>
      <c r="W42538" s="276"/>
    </row>
    <row r="42539" spans="19:23">
      <c r="S42539" s="275"/>
      <c r="T42539" s="274"/>
      <c r="W42539" s="276"/>
    </row>
    <row r="42540" spans="19:23">
      <c r="S42540" s="275"/>
      <c r="T42540" s="274"/>
      <c r="W42540" s="276"/>
    </row>
    <row r="42541" spans="19:23">
      <c r="S42541" s="275"/>
      <c r="T42541" s="274"/>
      <c r="W42541" s="276"/>
    </row>
    <row r="42542" spans="19:23">
      <c r="S42542" s="275"/>
      <c r="T42542" s="274"/>
      <c r="W42542" s="276"/>
    </row>
    <row r="42543" spans="19:23">
      <c r="S42543" s="275"/>
      <c r="T42543" s="274"/>
      <c r="W42543" s="276"/>
    </row>
    <row r="42544" spans="19:23">
      <c r="S42544" s="275"/>
      <c r="T42544" s="274"/>
      <c r="W42544" s="276"/>
    </row>
    <row r="42545" spans="19:23">
      <c r="S42545" s="275"/>
      <c r="T42545" s="274"/>
      <c r="W42545" s="276"/>
    </row>
    <row r="42546" spans="19:23">
      <c r="S42546" s="275"/>
      <c r="T42546" s="274"/>
      <c r="W42546" s="276"/>
    </row>
    <row r="42547" spans="19:23">
      <c r="S42547" s="275"/>
      <c r="T42547" s="274"/>
      <c r="W42547" s="276"/>
    </row>
    <row r="42548" spans="19:23">
      <c r="S42548" s="275"/>
      <c r="T42548" s="274"/>
      <c r="W42548" s="276"/>
    </row>
    <row r="42549" spans="19:23">
      <c r="S42549" s="275"/>
      <c r="T42549" s="274"/>
      <c r="W42549" s="276"/>
    </row>
    <row r="42550" spans="19:23">
      <c r="S42550" s="275"/>
      <c r="T42550" s="274"/>
      <c r="W42550" s="276"/>
    </row>
    <row r="42551" spans="19:23">
      <c r="S42551" s="275"/>
      <c r="T42551" s="274"/>
      <c r="W42551" s="276"/>
    </row>
    <row r="42552" spans="19:23">
      <c r="S42552" s="275"/>
      <c r="T42552" s="274"/>
      <c r="W42552" s="276"/>
    </row>
    <row r="42553" spans="19:23">
      <c r="S42553" s="275"/>
      <c r="T42553" s="274"/>
      <c r="W42553" s="276"/>
    </row>
    <row r="42554" spans="19:23">
      <c r="S42554" s="275"/>
      <c r="T42554" s="274"/>
      <c r="W42554" s="276"/>
    </row>
    <row r="42555" spans="19:23">
      <c r="S42555" s="275"/>
      <c r="T42555" s="274"/>
      <c r="W42555" s="276"/>
    </row>
    <row r="42556" spans="19:23">
      <c r="S42556" s="275"/>
      <c r="T42556" s="274"/>
      <c r="W42556" s="276"/>
    </row>
    <row r="42557" spans="19:23">
      <c r="S42557" s="275"/>
      <c r="T42557" s="274"/>
      <c r="W42557" s="276"/>
    </row>
    <row r="42558" spans="19:23">
      <c r="S42558" s="275"/>
      <c r="T42558" s="274"/>
      <c r="W42558" s="276"/>
    </row>
    <row r="42559" spans="19:23">
      <c r="S42559" s="275"/>
      <c r="T42559" s="274"/>
      <c r="W42559" s="276"/>
    </row>
    <row r="42560" spans="19:23">
      <c r="S42560" s="275"/>
      <c r="T42560" s="274"/>
      <c r="W42560" s="276"/>
    </row>
    <row r="42561" spans="19:23">
      <c r="S42561" s="275"/>
      <c r="T42561" s="274"/>
      <c r="W42561" s="276"/>
    </row>
    <row r="42562" spans="19:23">
      <c r="S42562" s="275"/>
      <c r="T42562" s="274"/>
      <c r="W42562" s="276"/>
    </row>
    <row r="42563" spans="19:23">
      <c r="S42563" s="275"/>
      <c r="T42563" s="274"/>
      <c r="W42563" s="276"/>
    </row>
    <row r="42564" spans="19:23">
      <c r="S42564" s="275"/>
      <c r="T42564" s="274"/>
      <c r="W42564" s="276"/>
    </row>
    <row r="42565" spans="19:23">
      <c r="S42565" s="275"/>
      <c r="T42565" s="274"/>
      <c r="W42565" s="276"/>
    </row>
    <row r="42566" spans="19:23">
      <c r="S42566" s="275"/>
      <c r="T42566" s="274"/>
      <c r="W42566" s="276"/>
    </row>
    <row r="42567" spans="19:23">
      <c r="S42567" s="275"/>
      <c r="T42567" s="274"/>
      <c r="W42567" s="276"/>
    </row>
    <row r="42568" spans="19:23">
      <c r="S42568" s="275"/>
      <c r="T42568" s="274"/>
      <c r="W42568" s="276"/>
    </row>
    <row r="42569" spans="19:23">
      <c r="S42569" s="275"/>
      <c r="T42569" s="274"/>
      <c r="W42569" s="276"/>
    </row>
    <row r="42570" spans="19:23">
      <c r="S42570" s="275"/>
      <c r="T42570" s="274"/>
      <c r="W42570" s="276"/>
    </row>
    <row r="42571" spans="19:23">
      <c r="S42571" s="275"/>
      <c r="T42571" s="274"/>
      <c r="W42571" s="276"/>
    </row>
    <row r="42572" spans="19:23">
      <c r="S42572" s="275"/>
      <c r="T42572" s="274"/>
      <c r="W42572" s="276"/>
    </row>
    <row r="42573" spans="19:23">
      <c r="S42573" s="275"/>
      <c r="T42573" s="274"/>
      <c r="W42573" s="276"/>
    </row>
    <row r="42574" spans="19:23">
      <c r="S42574" s="275"/>
      <c r="T42574" s="274"/>
      <c r="W42574" s="276"/>
    </row>
    <row r="42575" spans="19:23">
      <c r="S42575" s="275"/>
      <c r="T42575" s="274"/>
      <c r="W42575" s="276"/>
    </row>
    <row r="42576" spans="19:23">
      <c r="S42576" s="275"/>
      <c r="T42576" s="274"/>
      <c r="W42576" s="276"/>
    </row>
    <row r="42577" spans="19:23">
      <c r="S42577" s="275"/>
      <c r="T42577" s="274"/>
      <c r="W42577" s="276"/>
    </row>
    <row r="42578" spans="19:23">
      <c r="S42578" s="275"/>
      <c r="T42578" s="274"/>
      <c r="W42578" s="276"/>
    </row>
    <row r="42579" spans="19:23">
      <c r="S42579" s="275"/>
      <c r="T42579" s="274"/>
      <c r="W42579" s="276"/>
    </row>
    <row r="42580" spans="19:23">
      <c r="S42580" s="275"/>
      <c r="T42580" s="274"/>
      <c r="W42580" s="276"/>
    </row>
    <row r="42581" spans="19:23">
      <c r="S42581" s="275"/>
      <c r="T42581" s="274"/>
      <c r="W42581" s="276"/>
    </row>
    <row r="42582" spans="19:23">
      <c r="S42582" s="275"/>
      <c r="T42582" s="274"/>
      <c r="W42582" s="276"/>
    </row>
    <row r="42583" spans="19:23">
      <c r="S42583" s="275"/>
      <c r="T42583" s="274"/>
      <c r="W42583" s="276"/>
    </row>
    <row r="42584" spans="19:23">
      <c r="S42584" s="275"/>
      <c r="T42584" s="274"/>
      <c r="W42584" s="276"/>
    </row>
    <row r="42585" spans="19:23">
      <c r="S42585" s="275"/>
      <c r="T42585" s="274"/>
      <c r="W42585" s="276"/>
    </row>
    <row r="42586" spans="19:23">
      <c r="S42586" s="275"/>
      <c r="T42586" s="274"/>
      <c r="W42586" s="276"/>
    </row>
    <row r="42587" spans="19:23">
      <c r="S42587" s="275"/>
      <c r="T42587" s="274"/>
      <c r="W42587" s="276"/>
    </row>
    <row r="42588" spans="19:23">
      <c r="S42588" s="275"/>
      <c r="T42588" s="274"/>
      <c r="W42588" s="276"/>
    </row>
    <row r="42589" spans="19:23">
      <c r="S42589" s="275"/>
      <c r="T42589" s="274"/>
      <c r="W42589" s="276"/>
    </row>
    <row r="42590" spans="19:23">
      <c r="S42590" s="275"/>
      <c r="T42590" s="274"/>
      <c r="W42590" s="276"/>
    </row>
    <row r="42591" spans="19:23">
      <c r="S42591" s="275"/>
      <c r="T42591" s="274"/>
      <c r="W42591" s="276"/>
    </row>
    <row r="42592" spans="19:23">
      <c r="S42592" s="275"/>
      <c r="T42592" s="274"/>
      <c r="W42592" s="276"/>
    </row>
    <row r="42593" spans="19:23">
      <c r="S42593" s="275"/>
      <c r="T42593" s="274"/>
      <c r="W42593" s="276"/>
    </row>
    <row r="42594" spans="19:23">
      <c r="S42594" s="275"/>
      <c r="T42594" s="274"/>
      <c r="W42594" s="276"/>
    </row>
    <row r="42595" spans="19:23">
      <c r="S42595" s="275"/>
      <c r="T42595" s="274"/>
      <c r="W42595" s="276"/>
    </row>
    <row r="42596" spans="19:23">
      <c r="S42596" s="275"/>
      <c r="T42596" s="274"/>
      <c r="W42596" s="276"/>
    </row>
    <row r="42597" spans="19:23">
      <c r="S42597" s="275"/>
      <c r="T42597" s="274"/>
      <c r="W42597" s="276"/>
    </row>
    <row r="42598" spans="19:23">
      <c r="S42598" s="275"/>
      <c r="T42598" s="274"/>
      <c r="W42598" s="276"/>
    </row>
    <row r="42599" spans="19:23">
      <c r="S42599" s="275"/>
      <c r="T42599" s="274"/>
      <c r="W42599" s="276"/>
    </row>
    <row r="42600" spans="19:23">
      <c r="S42600" s="275"/>
      <c r="T42600" s="274"/>
      <c r="W42600" s="276"/>
    </row>
    <row r="42601" spans="19:23">
      <c r="S42601" s="275"/>
      <c r="T42601" s="274"/>
      <c r="W42601" s="276"/>
    </row>
    <row r="42602" spans="19:23">
      <c r="S42602" s="275"/>
      <c r="T42602" s="274"/>
      <c r="W42602" s="276"/>
    </row>
    <row r="42603" spans="19:23">
      <c r="S42603" s="275"/>
      <c r="T42603" s="274"/>
      <c r="W42603" s="276"/>
    </row>
    <row r="42604" spans="19:23">
      <c r="S42604" s="275"/>
      <c r="T42604" s="274"/>
      <c r="W42604" s="276"/>
    </row>
    <row r="42605" spans="19:23">
      <c r="S42605" s="275"/>
      <c r="T42605" s="274"/>
      <c r="W42605" s="276"/>
    </row>
    <row r="42606" spans="19:23">
      <c r="S42606" s="275"/>
      <c r="T42606" s="274"/>
      <c r="W42606" s="276"/>
    </row>
    <row r="42607" spans="19:23">
      <c r="S42607" s="275"/>
      <c r="T42607" s="274"/>
      <c r="W42607" s="276"/>
    </row>
    <row r="42608" spans="19:23">
      <c r="S42608" s="275"/>
      <c r="T42608" s="274"/>
      <c r="W42608" s="276"/>
    </row>
    <row r="42609" spans="19:23">
      <c r="S42609" s="275"/>
      <c r="T42609" s="274"/>
      <c r="W42609" s="276"/>
    </row>
    <row r="42610" spans="19:23">
      <c r="S42610" s="275"/>
      <c r="T42610" s="274"/>
      <c r="W42610" s="276"/>
    </row>
    <row r="42611" spans="19:23">
      <c r="S42611" s="275"/>
      <c r="T42611" s="274"/>
      <c r="W42611" s="276"/>
    </row>
    <row r="42612" spans="19:23">
      <c r="S42612" s="275"/>
      <c r="T42612" s="274"/>
      <c r="W42612" s="276"/>
    </row>
    <row r="42613" spans="19:23">
      <c r="S42613" s="275"/>
      <c r="T42613" s="274"/>
      <c r="W42613" s="276"/>
    </row>
    <row r="42614" spans="19:23">
      <c r="S42614" s="275"/>
      <c r="T42614" s="274"/>
      <c r="W42614" s="276"/>
    </row>
    <row r="42615" spans="19:23">
      <c r="S42615" s="275"/>
      <c r="T42615" s="274"/>
      <c r="W42615" s="276"/>
    </row>
    <row r="42616" spans="19:23">
      <c r="S42616" s="275"/>
      <c r="T42616" s="274"/>
      <c r="W42616" s="276"/>
    </row>
    <row r="42617" spans="19:23">
      <c r="S42617" s="275"/>
      <c r="T42617" s="274"/>
      <c r="W42617" s="276"/>
    </row>
    <row r="42618" spans="19:23">
      <c r="S42618" s="275"/>
      <c r="T42618" s="274"/>
      <c r="W42618" s="276"/>
    </row>
    <row r="42619" spans="19:23">
      <c r="S42619" s="275"/>
      <c r="T42619" s="274"/>
      <c r="W42619" s="276"/>
    </row>
    <row r="42620" spans="19:23">
      <c r="S42620" s="275"/>
      <c r="T42620" s="274"/>
      <c r="W42620" s="276"/>
    </row>
    <row r="42621" spans="19:23">
      <c r="S42621" s="275"/>
      <c r="T42621" s="274"/>
      <c r="W42621" s="276"/>
    </row>
    <row r="42622" spans="19:23">
      <c r="S42622" s="275"/>
      <c r="T42622" s="274"/>
      <c r="W42622" s="276"/>
    </row>
    <row r="42623" spans="19:23">
      <c r="S42623" s="275"/>
      <c r="T42623" s="274"/>
      <c r="W42623" s="276"/>
    </row>
    <row r="42624" spans="19:23">
      <c r="S42624" s="275"/>
      <c r="T42624" s="274"/>
      <c r="W42624" s="276"/>
    </row>
    <row r="42625" spans="19:23">
      <c r="S42625" s="275"/>
      <c r="T42625" s="274"/>
      <c r="W42625" s="276"/>
    </row>
    <row r="42626" spans="19:23">
      <c r="S42626" s="275"/>
      <c r="T42626" s="274"/>
      <c r="W42626" s="276"/>
    </row>
    <row r="42627" spans="19:23">
      <c r="S42627" s="275"/>
      <c r="T42627" s="274"/>
      <c r="W42627" s="276"/>
    </row>
    <row r="42628" spans="19:23">
      <c r="S42628" s="275"/>
      <c r="T42628" s="274"/>
      <c r="W42628" s="276"/>
    </row>
    <row r="42629" spans="19:23">
      <c r="S42629" s="275"/>
      <c r="T42629" s="274"/>
      <c r="W42629" s="276"/>
    </row>
    <row r="42630" spans="19:23">
      <c r="S42630" s="275"/>
      <c r="T42630" s="274"/>
      <c r="W42630" s="276"/>
    </row>
    <row r="42631" spans="19:23">
      <c r="S42631" s="275"/>
      <c r="T42631" s="274"/>
      <c r="W42631" s="276"/>
    </row>
    <row r="42632" spans="19:23">
      <c r="S42632" s="275"/>
      <c r="T42632" s="274"/>
      <c r="W42632" s="276"/>
    </row>
    <row r="42633" spans="19:23">
      <c r="S42633" s="275"/>
      <c r="T42633" s="274"/>
      <c r="W42633" s="276"/>
    </row>
    <row r="42634" spans="19:23">
      <c r="S42634" s="275"/>
      <c r="T42634" s="274"/>
      <c r="W42634" s="276"/>
    </row>
    <row r="42635" spans="19:23">
      <c r="S42635" s="275"/>
      <c r="T42635" s="274"/>
      <c r="W42635" s="276"/>
    </row>
    <row r="42636" spans="19:23">
      <c r="S42636" s="275"/>
      <c r="T42636" s="274"/>
      <c r="W42636" s="276"/>
    </row>
    <row r="42637" spans="19:23">
      <c r="S42637" s="275"/>
      <c r="T42637" s="274"/>
      <c r="W42637" s="276"/>
    </row>
    <row r="42638" spans="19:23">
      <c r="S42638" s="275"/>
      <c r="T42638" s="274"/>
      <c r="W42638" s="276"/>
    </row>
    <row r="42639" spans="19:23">
      <c r="S42639" s="275"/>
      <c r="T42639" s="274"/>
      <c r="W42639" s="276"/>
    </row>
    <row r="42640" spans="19:23">
      <c r="S42640" s="275"/>
      <c r="T42640" s="274"/>
      <c r="W42640" s="276"/>
    </row>
    <row r="42641" spans="19:23">
      <c r="S42641" s="275"/>
      <c r="T42641" s="274"/>
      <c r="W42641" s="276"/>
    </row>
    <row r="42642" spans="19:23">
      <c r="S42642" s="275"/>
      <c r="T42642" s="274"/>
      <c r="W42642" s="276"/>
    </row>
    <row r="42643" spans="19:23">
      <c r="S42643" s="275"/>
      <c r="T42643" s="274"/>
      <c r="W42643" s="276"/>
    </row>
    <row r="42644" spans="19:23">
      <c r="S42644" s="275"/>
      <c r="T42644" s="274"/>
      <c r="W42644" s="276"/>
    </row>
    <row r="42645" spans="19:23">
      <c r="S42645" s="275"/>
      <c r="T42645" s="274"/>
      <c r="W42645" s="276"/>
    </row>
    <row r="42646" spans="19:23">
      <c r="S42646" s="275"/>
      <c r="T42646" s="274"/>
      <c r="W42646" s="276"/>
    </row>
    <row r="42647" spans="19:23">
      <c r="S42647" s="275"/>
      <c r="T42647" s="274"/>
      <c r="W42647" s="276"/>
    </row>
    <row r="42648" spans="19:23">
      <c r="S42648" s="275"/>
      <c r="T42648" s="274"/>
      <c r="W42648" s="276"/>
    </row>
    <row r="42649" spans="19:23">
      <c r="S42649" s="275"/>
      <c r="T42649" s="274"/>
      <c r="W42649" s="276"/>
    </row>
    <row r="42650" spans="19:23">
      <c r="S42650" s="275"/>
      <c r="T42650" s="274"/>
      <c r="W42650" s="276"/>
    </row>
    <row r="42651" spans="19:23">
      <c r="S42651" s="275"/>
      <c r="T42651" s="274"/>
      <c r="W42651" s="276"/>
    </row>
    <row r="42652" spans="19:23">
      <c r="S42652" s="275"/>
      <c r="T42652" s="274"/>
      <c r="W42652" s="276"/>
    </row>
    <row r="42653" spans="19:23">
      <c r="S42653" s="275"/>
      <c r="T42653" s="274"/>
      <c r="W42653" s="276"/>
    </row>
    <row r="42654" spans="19:23">
      <c r="S42654" s="275"/>
      <c r="T42654" s="274"/>
      <c r="W42654" s="276"/>
    </row>
    <row r="42655" spans="19:23">
      <c r="S42655" s="275"/>
      <c r="T42655" s="274"/>
      <c r="W42655" s="276"/>
    </row>
    <row r="42656" spans="19:23">
      <c r="S42656" s="275"/>
      <c r="T42656" s="274"/>
      <c r="W42656" s="276"/>
    </row>
    <row r="42657" spans="19:23">
      <c r="S42657" s="275"/>
      <c r="T42657" s="274"/>
      <c r="W42657" s="276"/>
    </row>
    <row r="42658" spans="19:23">
      <c r="S42658" s="275"/>
      <c r="T42658" s="274"/>
      <c r="W42658" s="276"/>
    </row>
    <row r="42659" spans="19:23">
      <c r="S42659" s="275"/>
      <c r="T42659" s="274"/>
      <c r="W42659" s="276"/>
    </row>
    <row r="42660" spans="19:23">
      <c r="S42660" s="275"/>
      <c r="T42660" s="274"/>
      <c r="W42660" s="276"/>
    </row>
    <row r="42661" spans="19:23">
      <c r="S42661" s="275"/>
      <c r="T42661" s="274"/>
      <c r="W42661" s="276"/>
    </row>
    <row r="42662" spans="19:23">
      <c r="S42662" s="275"/>
      <c r="T42662" s="274"/>
      <c r="W42662" s="276"/>
    </row>
    <row r="42663" spans="19:23">
      <c r="S42663" s="275"/>
      <c r="T42663" s="274"/>
      <c r="W42663" s="276"/>
    </row>
    <row r="42664" spans="19:23">
      <c r="S42664" s="275"/>
      <c r="T42664" s="274"/>
      <c r="W42664" s="276"/>
    </row>
    <row r="42665" spans="19:23">
      <c r="S42665" s="275"/>
      <c r="T42665" s="274"/>
      <c r="W42665" s="276"/>
    </row>
    <row r="42666" spans="19:23">
      <c r="S42666" s="275"/>
      <c r="T42666" s="274"/>
      <c r="W42666" s="276"/>
    </row>
    <row r="42667" spans="19:23">
      <c r="S42667" s="275"/>
      <c r="T42667" s="274"/>
      <c r="W42667" s="276"/>
    </row>
    <row r="42668" spans="19:23">
      <c r="S42668" s="275"/>
      <c r="T42668" s="274"/>
      <c r="W42668" s="276"/>
    </row>
    <row r="42669" spans="19:23">
      <c r="S42669" s="275"/>
      <c r="T42669" s="274"/>
      <c r="W42669" s="276"/>
    </row>
    <row r="42670" spans="19:23">
      <c r="S42670" s="275"/>
      <c r="T42670" s="274"/>
      <c r="W42670" s="276"/>
    </row>
    <row r="42671" spans="19:23">
      <c r="S42671" s="275"/>
      <c r="T42671" s="274"/>
      <c r="W42671" s="276"/>
    </row>
    <row r="42672" spans="19:23">
      <c r="S42672" s="275"/>
      <c r="T42672" s="274"/>
      <c r="W42672" s="276"/>
    </row>
    <row r="42673" spans="19:23">
      <c r="S42673" s="275"/>
      <c r="T42673" s="274"/>
      <c r="W42673" s="276"/>
    </row>
    <row r="42674" spans="19:23">
      <c r="S42674" s="275"/>
      <c r="T42674" s="274"/>
      <c r="W42674" s="276"/>
    </row>
    <row r="42675" spans="19:23">
      <c r="S42675" s="275"/>
      <c r="T42675" s="274"/>
      <c r="W42675" s="276"/>
    </row>
    <row r="42676" spans="19:23">
      <c r="S42676" s="275"/>
      <c r="T42676" s="274"/>
      <c r="W42676" s="276"/>
    </row>
    <row r="42677" spans="19:23">
      <c r="S42677" s="275"/>
      <c r="T42677" s="274"/>
      <c r="W42677" s="276"/>
    </row>
    <row r="42678" spans="19:23">
      <c r="S42678" s="275"/>
      <c r="T42678" s="274"/>
      <c r="W42678" s="276"/>
    </row>
    <row r="42679" spans="19:23">
      <c r="S42679" s="275"/>
      <c r="T42679" s="274"/>
      <c r="W42679" s="276"/>
    </row>
    <row r="42680" spans="19:23">
      <c r="S42680" s="275"/>
      <c r="T42680" s="274"/>
      <c r="W42680" s="276"/>
    </row>
    <row r="42681" spans="19:23">
      <c r="S42681" s="275"/>
      <c r="T42681" s="274"/>
      <c r="W42681" s="276"/>
    </row>
    <row r="42682" spans="19:23">
      <c r="S42682" s="275"/>
      <c r="T42682" s="274"/>
      <c r="W42682" s="276"/>
    </row>
    <row r="42683" spans="19:23">
      <c r="S42683" s="275"/>
      <c r="T42683" s="274"/>
      <c r="W42683" s="276"/>
    </row>
    <row r="42684" spans="19:23">
      <c r="S42684" s="275"/>
      <c r="T42684" s="274"/>
      <c r="W42684" s="276"/>
    </row>
    <row r="42685" spans="19:23">
      <c r="S42685" s="275"/>
      <c r="T42685" s="274"/>
      <c r="W42685" s="276"/>
    </row>
    <row r="42686" spans="19:23">
      <c r="S42686" s="275"/>
      <c r="T42686" s="274"/>
      <c r="W42686" s="276"/>
    </row>
    <row r="42687" spans="19:23">
      <c r="S42687" s="275"/>
      <c r="T42687" s="274"/>
      <c r="W42687" s="276"/>
    </row>
    <row r="42688" spans="19:23">
      <c r="S42688" s="275"/>
      <c r="T42688" s="274"/>
      <c r="W42688" s="276"/>
    </row>
    <row r="42689" spans="19:23">
      <c r="S42689" s="275"/>
      <c r="T42689" s="274"/>
      <c r="W42689" s="276"/>
    </row>
    <row r="42690" spans="19:23">
      <c r="S42690" s="275"/>
      <c r="T42690" s="274"/>
      <c r="W42690" s="276"/>
    </row>
    <row r="42691" spans="19:23">
      <c r="S42691" s="275"/>
      <c r="T42691" s="274"/>
      <c r="W42691" s="276"/>
    </row>
    <row r="42692" spans="19:23">
      <c r="S42692" s="275"/>
      <c r="T42692" s="274"/>
      <c r="W42692" s="276"/>
    </row>
    <row r="42693" spans="19:23">
      <c r="S42693" s="275"/>
      <c r="T42693" s="274"/>
      <c r="W42693" s="276"/>
    </row>
    <row r="42694" spans="19:23">
      <c r="S42694" s="275"/>
      <c r="T42694" s="274"/>
      <c r="W42694" s="276"/>
    </row>
    <row r="42695" spans="19:23">
      <c r="S42695" s="275"/>
      <c r="T42695" s="274"/>
      <c r="W42695" s="276"/>
    </row>
    <row r="42696" spans="19:23">
      <c r="S42696" s="275"/>
      <c r="T42696" s="274"/>
      <c r="W42696" s="276"/>
    </row>
    <row r="42697" spans="19:23">
      <c r="S42697" s="275"/>
      <c r="T42697" s="274"/>
      <c r="W42697" s="276"/>
    </row>
    <row r="42698" spans="19:23">
      <c r="S42698" s="275"/>
      <c r="T42698" s="274"/>
      <c r="W42698" s="276"/>
    </row>
    <row r="42699" spans="19:23">
      <c r="S42699" s="275"/>
      <c r="T42699" s="274"/>
      <c r="W42699" s="276"/>
    </row>
    <row r="42700" spans="19:23">
      <c r="S42700" s="275"/>
      <c r="T42700" s="274"/>
      <c r="W42700" s="276"/>
    </row>
    <row r="42701" spans="19:23">
      <c r="S42701" s="275"/>
      <c r="T42701" s="274"/>
      <c r="W42701" s="276"/>
    </row>
    <row r="42702" spans="19:23">
      <c r="S42702" s="275"/>
      <c r="T42702" s="274"/>
      <c r="W42702" s="276"/>
    </row>
    <row r="42703" spans="19:23">
      <c r="S42703" s="275"/>
      <c r="T42703" s="274"/>
      <c r="W42703" s="276"/>
    </row>
    <row r="42704" spans="19:23">
      <c r="S42704" s="275"/>
      <c r="T42704" s="274"/>
      <c r="W42704" s="276"/>
    </row>
    <row r="42705" spans="19:23">
      <c r="S42705" s="275"/>
      <c r="T42705" s="274"/>
      <c r="W42705" s="276"/>
    </row>
    <row r="42706" spans="19:23">
      <c r="S42706" s="275"/>
      <c r="T42706" s="274"/>
      <c r="W42706" s="276"/>
    </row>
    <row r="42707" spans="19:23">
      <c r="S42707" s="275"/>
      <c r="T42707" s="274"/>
      <c r="W42707" s="276"/>
    </row>
    <row r="42708" spans="19:23">
      <c r="S42708" s="275"/>
      <c r="T42708" s="274"/>
      <c r="W42708" s="276"/>
    </row>
    <row r="42709" spans="19:23">
      <c r="S42709" s="275"/>
      <c r="T42709" s="274"/>
      <c r="W42709" s="276"/>
    </row>
    <row r="42710" spans="19:23">
      <c r="S42710" s="275"/>
      <c r="T42710" s="274"/>
      <c r="W42710" s="276"/>
    </row>
    <row r="42711" spans="19:23">
      <c r="S42711" s="275"/>
      <c r="T42711" s="274"/>
      <c r="W42711" s="276"/>
    </row>
    <row r="42712" spans="19:23">
      <c r="S42712" s="275"/>
      <c r="T42712" s="274"/>
      <c r="W42712" s="276"/>
    </row>
    <row r="42713" spans="19:23">
      <c r="S42713" s="275"/>
      <c r="T42713" s="274"/>
      <c r="W42713" s="276"/>
    </row>
    <row r="42714" spans="19:23">
      <c r="S42714" s="275"/>
      <c r="T42714" s="274"/>
      <c r="W42714" s="276"/>
    </row>
    <row r="42715" spans="19:23">
      <c r="S42715" s="275"/>
      <c r="T42715" s="274"/>
      <c r="W42715" s="276"/>
    </row>
    <row r="42716" spans="19:23">
      <c r="S42716" s="275"/>
      <c r="T42716" s="274"/>
      <c r="W42716" s="276"/>
    </row>
    <row r="42717" spans="19:23">
      <c r="S42717" s="275"/>
      <c r="T42717" s="274"/>
      <c r="W42717" s="276"/>
    </row>
    <row r="42718" spans="19:23">
      <c r="S42718" s="275"/>
      <c r="T42718" s="274"/>
      <c r="W42718" s="276"/>
    </row>
    <row r="42719" spans="19:23">
      <c r="S42719" s="275"/>
      <c r="T42719" s="274"/>
      <c r="W42719" s="276"/>
    </row>
    <row r="42720" spans="19:23">
      <c r="S42720" s="275"/>
      <c r="T42720" s="274"/>
      <c r="W42720" s="276"/>
    </row>
    <row r="42721" spans="19:23">
      <c r="S42721" s="275"/>
      <c r="T42721" s="274"/>
      <c r="W42721" s="276"/>
    </row>
    <row r="42722" spans="19:23">
      <c r="S42722" s="275"/>
      <c r="T42722" s="274"/>
      <c r="W42722" s="276"/>
    </row>
    <row r="42723" spans="19:23">
      <c r="S42723" s="275"/>
      <c r="T42723" s="274"/>
      <c r="W42723" s="276"/>
    </row>
    <row r="42724" spans="19:23">
      <c r="S42724" s="275"/>
      <c r="T42724" s="274"/>
      <c r="W42724" s="276"/>
    </row>
    <row r="42725" spans="19:23">
      <c r="S42725" s="275"/>
      <c r="T42725" s="274"/>
      <c r="W42725" s="276"/>
    </row>
    <row r="42726" spans="19:23">
      <c r="S42726" s="275"/>
      <c r="T42726" s="274"/>
      <c r="W42726" s="276"/>
    </row>
    <row r="42727" spans="19:23">
      <c r="S42727" s="275"/>
      <c r="T42727" s="274"/>
      <c r="W42727" s="276"/>
    </row>
    <row r="42728" spans="19:23">
      <c r="S42728" s="275"/>
      <c r="T42728" s="274"/>
      <c r="W42728" s="276"/>
    </row>
    <row r="42729" spans="19:23">
      <c r="S42729" s="275"/>
      <c r="T42729" s="274"/>
      <c r="W42729" s="276"/>
    </row>
    <row r="42730" spans="19:23">
      <c r="S42730" s="275"/>
      <c r="T42730" s="274"/>
      <c r="W42730" s="276"/>
    </row>
    <row r="42731" spans="19:23">
      <c r="S42731" s="275"/>
      <c r="T42731" s="274"/>
      <c r="W42731" s="276"/>
    </row>
    <row r="42732" spans="19:23">
      <c r="S42732" s="275"/>
      <c r="T42732" s="274"/>
      <c r="W42732" s="276"/>
    </row>
    <row r="42733" spans="19:23">
      <c r="S42733" s="275"/>
      <c r="T42733" s="274"/>
      <c r="W42733" s="276"/>
    </row>
    <row r="42734" spans="19:23">
      <c r="S42734" s="275"/>
      <c r="T42734" s="274"/>
      <c r="W42734" s="276"/>
    </row>
    <row r="42735" spans="19:23">
      <c r="S42735" s="275"/>
      <c r="T42735" s="274"/>
      <c r="W42735" s="276"/>
    </row>
    <row r="42736" spans="19:23">
      <c r="S42736" s="275"/>
      <c r="T42736" s="274"/>
      <c r="W42736" s="276"/>
    </row>
    <row r="42737" spans="19:23">
      <c r="S42737" s="275"/>
      <c r="T42737" s="274"/>
      <c r="W42737" s="276"/>
    </row>
    <row r="42738" spans="19:23">
      <c r="S42738" s="275"/>
      <c r="T42738" s="274"/>
      <c r="W42738" s="276"/>
    </row>
    <row r="42739" spans="19:23">
      <c r="S42739" s="275"/>
      <c r="T42739" s="274"/>
      <c r="W42739" s="276"/>
    </row>
    <row r="42740" spans="19:23">
      <c r="S42740" s="275"/>
      <c r="T42740" s="274"/>
      <c r="W42740" s="276"/>
    </row>
    <row r="42741" spans="19:23">
      <c r="S42741" s="275"/>
      <c r="T42741" s="274"/>
      <c r="W42741" s="276"/>
    </row>
    <row r="42742" spans="19:23">
      <c r="S42742" s="275"/>
      <c r="T42742" s="274"/>
      <c r="W42742" s="276"/>
    </row>
    <row r="42743" spans="19:23">
      <c r="S42743" s="275"/>
      <c r="T42743" s="274"/>
      <c r="W42743" s="276"/>
    </row>
    <row r="42744" spans="19:23">
      <c r="S42744" s="275"/>
      <c r="T42744" s="274"/>
      <c r="W42744" s="276"/>
    </row>
    <row r="42745" spans="19:23">
      <c r="S42745" s="275"/>
      <c r="T42745" s="274"/>
      <c r="W42745" s="276"/>
    </row>
    <row r="42746" spans="19:23">
      <c r="S42746" s="275"/>
      <c r="T42746" s="274"/>
      <c r="W42746" s="276"/>
    </row>
    <row r="42747" spans="19:23">
      <c r="S42747" s="275"/>
      <c r="T42747" s="274"/>
      <c r="W42747" s="276"/>
    </row>
    <row r="42748" spans="19:23">
      <c r="S42748" s="275"/>
      <c r="T42748" s="274"/>
      <c r="W42748" s="276"/>
    </row>
    <row r="42749" spans="19:23">
      <c r="S42749" s="275"/>
      <c r="T42749" s="274"/>
      <c r="W42749" s="276"/>
    </row>
    <row r="42750" spans="19:23">
      <c r="S42750" s="275"/>
      <c r="T42750" s="274"/>
      <c r="W42750" s="276"/>
    </row>
    <row r="42751" spans="19:23">
      <c r="S42751" s="275"/>
      <c r="T42751" s="274"/>
      <c r="W42751" s="276"/>
    </row>
    <row r="42752" spans="19:23">
      <c r="S42752" s="275"/>
      <c r="T42752" s="274"/>
      <c r="W42752" s="276"/>
    </row>
    <row r="42753" spans="19:23">
      <c r="S42753" s="275"/>
      <c r="T42753" s="274"/>
      <c r="W42753" s="276"/>
    </row>
    <row r="42754" spans="19:23">
      <c r="S42754" s="275"/>
      <c r="T42754" s="274"/>
      <c r="W42754" s="276"/>
    </row>
    <row r="42755" spans="19:23">
      <c r="S42755" s="275"/>
      <c r="T42755" s="274"/>
      <c r="W42755" s="276"/>
    </row>
    <row r="42756" spans="19:23">
      <c r="S42756" s="275"/>
      <c r="T42756" s="274"/>
      <c r="W42756" s="276"/>
    </row>
    <row r="42757" spans="19:23">
      <c r="S42757" s="275"/>
      <c r="T42757" s="274"/>
      <c r="W42757" s="276"/>
    </row>
    <row r="42758" spans="19:23">
      <c r="S42758" s="275"/>
      <c r="T42758" s="274"/>
      <c r="W42758" s="276"/>
    </row>
    <row r="42759" spans="19:23">
      <c r="S42759" s="275"/>
      <c r="T42759" s="274"/>
      <c r="W42759" s="276"/>
    </row>
    <row r="42760" spans="19:23">
      <c r="S42760" s="275"/>
      <c r="T42760" s="274"/>
      <c r="W42760" s="276"/>
    </row>
    <row r="42761" spans="19:23">
      <c r="S42761" s="275"/>
      <c r="T42761" s="274"/>
      <c r="W42761" s="276"/>
    </row>
    <row r="42762" spans="19:23">
      <c r="S42762" s="275"/>
      <c r="T42762" s="274"/>
      <c r="W42762" s="276"/>
    </row>
    <row r="42763" spans="19:23">
      <c r="S42763" s="275"/>
      <c r="T42763" s="274"/>
      <c r="W42763" s="276"/>
    </row>
    <row r="42764" spans="19:23">
      <c r="S42764" s="275"/>
      <c r="T42764" s="274"/>
      <c r="W42764" s="276"/>
    </row>
    <row r="42765" spans="19:23">
      <c r="S42765" s="275"/>
      <c r="T42765" s="274"/>
      <c r="W42765" s="276"/>
    </row>
    <row r="42766" spans="19:23">
      <c r="S42766" s="275"/>
      <c r="T42766" s="274"/>
      <c r="W42766" s="276"/>
    </row>
    <row r="42767" spans="19:23">
      <c r="S42767" s="275"/>
      <c r="T42767" s="274"/>
      <c r="W42767" s="276"/>
    </row>
    <row r="42768" spans="19:23">
      <c r="S42768" s="275"/>
      <c r="T42768" s="274"/>
      <c r="W42768" s="276"/>
    </row>
    <row r="42769" spans="19:23">
      <c r="S42769" s="275"/>
      <c r="T42769" s="274"/>
      <c r="W42769" s="276"/>
    </row>
    <row r="42770" spans="19:23">
      <c r="S42770" s="275"/>
      <c r="T42770" s="274"/>
      <c r="W42770" s="276"/>
    </row>
    <row r="42771" spans="19:23">
      <c r="S42771" s="275"/>
      <c r="T42771" s="274"/>
      <c r="W42771" s="276"/>
    </row>
    <row r="42772" spans="19:23">
      <c r="S42772" s="275"/>
      <c r="T42772" s="274"/>
      <c r="W42772" s="276"/>
    </row>
    <row r="42773" spans="19:23">
      <c r="S42773" s="275"/>
      <c r="T42773" s="274"/>
      <c r="W42773" s="276"/>
    </row>
    <row r="42774" spans="19:23">
      <c r="S42774" s="275"/>
      <c r="T42774" s="274"/>
      <c r="W42774" s="276"/>
    </row>
    <row r="42775" spans="19:23">
      <c r="S42775" s="275"/>
      <c r="T42775" s="274"/>
      <c r="W42775" s="276"/>
    </row>
    <row r="42776" spans="19:23">
      <c r="S42776" s="275"/>
      <c r="T42776" s="274"/>
      <c r="W42776" s="276"/>
    </row>
    <row r="42777" spans="19:23">
      <c r="S42777" s="275"/>
      <c r="T42777" s="274"/>
      <c r="W42777" s="276"/>
    </row>
    <row r="42778" spans="19:23">
      <c r="S42778" s="275"/>
      <c r="T42778" s="274"/>
      <c r="W42778" s="276"/>
    </row>
    <row r="42779" spans="19:23">
      <c r="S42779" s="275"/>
      <c r="T42779" s="274"/>
      <c r="W42779" s="276"/>
    </row>
    <row r="42780" spans="19:23">
      <c r="S42780" s="275"/>
      <c r="T42780" s="274"/>
      <c r="W42780" s="276"/>
    </row>
    <row r="42781" spans="19:23">
      <c r="S42781" s="275"/>
      <c r="T42781" s="274"/>
      <c r="W42781" s="276"/>
    </row>
    <row r="42782" spans="19:23">
      <c r="S42782" s="275"/>
      <c r="T42782" s="274"/>
      <c r="W42782" s="276"/>
    </row>
    <row r="42783" spans="19:23">
      <c r="S42783" s="275"/>
      <c r="T42783" s="274"/>
      <c r="W42783" s="276"/>
    </row>
    <row r="42784" spans="19:23">
      <c r="S42784" s="275"/>
      <c r="T42784" s="274"/>
      <c r="W42784" s="276"/>
    </row>
    <row r="42785" spans="19:23">
      <c r="S42785" s="275"/>
      <c r="T42785" s="274"/>
      <c r="W42785" s="276"/>
    </row>
    <row r="42786" spans="19:23">
      <c r="S42786" s="275"/>
      <c r="T42786" s="274"/>
      <c r="W42786" s="276"/>
    </row>
    <row r="42787" spans="19:23">
      <c r="S42787" s="275"/>
      <c r="T42787" s="274"/>
      <c r="W42787" s="276"/>
    </row>
    <row r="42788" spans="19:23">
      <c r="S42788" s="275"/>
      <c r="T42788" s="274"/>
      <c r="W42788" s="276"/>
    </row>
    <row r="42789" spans="19:23">
      <c r="S42789" s="275"/>
      <c r="T42789" s="274"/>
      <c r="W42789" s="276"/>
    </row>
    <row r="42790" spans="19:23">
      <c r="S42790" s="275"/>
      <c r="T42790" s="274"/>
      <c r="W42790" s="276"/>
    </row>
    <row r="42791" spans="19:23">
      <c r="S42791" s="275"/>
      <c r="T42791" s="274"/>
      <c r="W42791" s="276"/>
    </row>
    <row r="42792" spans="19:23">
      <c r="S42792" s="275"/>
      <c r="T42792" s="274"/>
      <c r="W42792" s="276"/>
    </row>
    <row r="42793" spans="19:23">
      <c r="S42793" s="275"/>
      <c r="T42793" s="274"/>
      <c r="W42793" s="276"/>
    </row>
    <row r="42794" spans="19:23">
      <c r="S42794" s="275"/>
      <c r="T42794" s="274"/>
      <c r="W42794" s="276"/>
    </row>
    <row r="42795" spans="19:23">
      <c r="S42795" s="275"/>
      <c r="T42795" s="274"/>
      <c r="W42795" s="276"/>
    </row>
    <row r="42796" spans="19:23">
      <c r="S42796" s="275"/>
      <c r="T42796" s="274"/>
      <c r="W42796" s="276"/>
    </row>
    <row r="42797" spans="19:23">
      <c r="S42797" s="275"/>
      <c r="T42797" s="274"/>
      <c r="W42797" s="276"/>
    </row>
    <row r="42798" spans="19:23">
      <c r="S42798" s="275"/>
      <c r="T42798" s="274"/>
      <c r="W42798" s="276"/>
    </row>
    <row r="42799" spans="19:23">
      <c r="S42799" s="275"/>
      <c r="T42799" s="274"/>
      <c r="W42799" s="276"/>
    </row>
    <row r="42800" spans="19:23">
      <c r="S42800" s="275"/>
      <c r="T42800" s="274"/>
      <c r="W42800" s="276"/>
    </row>
    <row r="42801" spans="19:23">
      <c r="S42801" s="275"/>
      <c r="T42801" s="274"/>
      <c r="W42801" s="276"/>
    </row>
    <row r="42802" spans="19:23">
      <c r="S42802" s="275"/>
      <c r="T42802" s="274"/>
      <c r="W42802" s="276"/>
    </row>
    <row r="42803" spans="19:23">
      <c r="S42803" s="275"/>
      <c r="T42803" s="274"/>
      <c r="W42803" s="276"/>
    </row>
    <row r="42804" spans="19:23">
      <c r="S42804" s="275"/>
      <c r="T42804" s="274"/>
      <c r="W42804" s="276"/>
    </row>
    <row r="42805" spans="19:23">
      <c r="S42805" s="275"/>
      <c r="T42805" s="274"/>
      <c r="W42805" s="276"/>
    </row>
    <row r="42806" spans="19:23">
      <c r="S42806" s="275"/>
      <c r="T42806" s="274"/>
      <c r="W42806" s="276"/>
    </row>
    <row r="42807" spans="19:23">
      <c r="S42807" s="275"/>
      <c r="T42807" s="274"/>
      <c r="W42807" s="276"/>
    </row>
    <row r="42808" spans="19:23">
      <c r="S42808" s="275"/>
      <c r="T42808" s="274"/>
      <c r="W42808" s="276"/>
    </row>
    <row r="42809" spans="19:23">
      <c r="S42809" s="275"/>
      <c r="T42809" s="274"/>
      <c r="W42809" s="276"/>
    </row>
    <row r="42810" spans="19:23">
      <c r="S42810" s="275"/>
      <c r="T42810" s="274"/>
      <c r="W42810" s="276"/>
    </row>
    <row r="42811" spans="19:23">
      <c r="S42811" s="275"/>
      <c r="T42811" s="274"/>
      <c r="W42811" s="276"/>
    </row>
    <row r="42812" spans="19:23">
      <c r="S42812" s="275"/>
      <c r="T42812" s="274"/>
      <c r="W42812" s="276"/>
    </row>
    <row r="42813" spans="19:23">
      <c r="S42813" s="275"/>
      <c r="T42813" s="274"/>
      <c r="W42813" s="276"/>
    </row>
    <row r="42814" spans="19:23">
      <c r="S42814" s="275"/>
      <c r="T42814" s="274"/>
      <c r="W42814" s="276"/>
    </row>
    <row r="42815" spans="19:23">
      <c r="S42815" s="275"/>
      <c r="T42815" s="274"/>
      <c r="W42815" s="276"/>
    </row>
    <row r="42816" spans="19:23">
      <c r="S42816" s="275"/>
      <c r="T42816" s="274"/>
      <c r="W42816" s="276"/>
    </row>
    <row r="42817" spans="19:23">
      <c r="S42817" s="275"/>
      <c r="T42817" s="274"/>
      <c r="W42817" s="276"/>
    </row>
    <row r="42818" spans="19:23">
      <c r="S42818" s="275"/>
      <c r="T42818" s="274"/>
      <c r="W42818" s="276"/>
    </row>
    <row r="42819" spans="19:23">
      <c r="S42819" s="275"/>
      <c r="T42819" s="274"/>
      <c r="W42819" s="276"/>
    </row>
    <row r="42820" spans="19:23">
      <c r="S42820" s="275"/>
      <c r="T42820" s="274"/>
      <c r="W42820" s="276"/>
    </row>
    <row r="42821" spans="19:23">
      <c r="S42821" s="275"/>
      <c r="T42821" s="274"/>
      <c r="W42821" s="276"/>
    </row>
    <row r="42822" spans="19:23">
      <c r="S42822" s="275"/>
      <c r="T42822" s="274"/>
      <c r="W42822" s="276"/>
    </row>
    <row r="42823" spans="19:23">
      <c r="S42823" s="275"/>
      <c r="T42823" s="274"/>
      <c r="W42823" s="276"/>
    </row>
    <row r="42824" spans="19:23">
      <c r="S42824" s="275"/>
      <c r="T42824" s="274"/>
      <c r="W42824" s="276"/>
    </row>
    <row r="42825" spans="19:23">
      <c r="S42825" s="275"/>
      <c r="T42825" s="274"/>
      <c r="W42825" s="276"/>
    </row>
    <row r="42826" spans="19:23">
      <c r="S42826" s="275"/>
      <c r="T42826" s="274"/>
      <c r="W42826" s="276"/>
    </row>
    <row r="42827" spans="19:23">
      <c r="S42827" s="275"/>
      <c r="T42827" s="274"/>
      <c r="W42827" s="276"/>
    </row>
    <row r="42828" spans="19:23">
      <c r="S42828" s="275"/>
      <c r="T42828" s="274"/>
      <c r="W42828" s="276"/>
    </row>
    <row r="42829" spans="19:23">
      <c r="S42829" s="275"/>
      <c r="T42829" s="274"/>
      <c r="W42829" s="276"/>
    </row>
    <row r="42830" spans="19:23">
      <c r="S42830" s="275"/>
      <c r="T42830" s="274"/>
      <c r="W42830" s="276"/>
    </row>
    <row r="42831" spans="19:23">
      <c r="S42831" s="275"/>
      <c r="T42831" s="274"/>
      <c r="W42831" s="276"/>
    </row>
    <row r="42832" spans="19:23">
      <c r="S42832" s="275"/>
      <c r="T42832" s="274"/>
      <c r="W42832" s="276"/>
    </row>
    <row r="42833" spans="19:23">
      <c r="S42833" s="275"/>
      <c r="T42833" s="274"/>
      <c r="W42833" s="276"/>
    </row>
    <row r="42834" spans="19:23">
      <c r="S42834" s="275"/>
      <c r="T42834" s="274"/>
      <c r="W42834" s="276"/>
    </row>
    <row r="42835" spans="19:23">
      <c r="S42835" s="275"/>
      <c r="T42835" s="274"/>
      <c r="W42835" s="276"/>
    </row>
    <row r="42836" spans="19:23">
      <c r="S42836" s="275"/>
      <c r="T42836" s="274"/>
      <c r="W42836" s="276"/>
    </row>
    <row r="42837" spans="19:23">
      <c r="S42837" s="275"/>
      <c r="T42837" s="274"/>
      <c r="W42837" s="276"/>
    </row>
    <row r="42838" spans="19:23">
      <c r="S42838" s="275"/>
      <c r="T42838" s="274"/>
      <c r="W42838" s="276"/>
    </row>
    <row r="42839" spans="19:23">
      <c r="S42839" s="275"/>
      <c r="T42839" s="274"/>
      <c r="W42839" s="276"/>
    </row>
    <row r="42840" spans="19:23">
      <c r="S42840" s="275"/>
      <c r="T42840" s="274"/>
      <c r="W42840" s="276"/>
    </row>
    <row r="42841" spans="19:23">
      <c r="S42841" s="275"/>
      <c r="T42841" s="274"/>
      <c r="W42841" s="276"/>
    </row>
    <row r="42842" spans="19:23">
      <c r="S42842" s="275"/>
      <c r="T42842" s="274"/>
      <c r="W42842" s="276"/>
    </row>
    <row r="42843" spans="19:23">
      <c r="S42843" s="275"/>
      <c r="T42843" s="274"/>
      <c r="W42843" s="276"/>
    </row>
    <row r="42844" spans="19:23">
      <c r="S42844" s="275"/>
      <c r="T42844" s="274"/>
      <c r="W42844" s="276"/>
    </row>
    <row r="42845" spans="19:23">
      <c r="S42845" s="275"/>
      <c r="T42845" s="274"/>
      <c r="W42845" s="276"/>
    </row>
    <row r="42846" spans="19:23">
      <c r="S42846" s="275"/>
      <c r="T42846" s="274"/>
      <c r="W42846" s="276"/>
    </row>
    <row r="42847" spans="19:23">
      <c r="S42847" s="275"/>
      <c r="T42847" s="274"/>
      <c r="W42847" s="276"/>
    </row>
    <row r="42848" spans="19:23">
      <c r="S42848" s="275"/>
      <c r="T42848" s="274"/>
      <c r="W42848" s="276"/>
    </row>
    <row r="42849" spans="19:23">
      <c r="S42849" s="275"/>
      <c r="T42849" s="274"/>
      <c r="W42849" s="276"/>
    </row>
    <row r="42850" spans="19:23">
      <c r="S42850" s="275"/>
      <c r="T42850" s="274"/>
      <c r="W42850" s="276"/>
    </row>
    <row r="42851" spans="19:23">
      <c r="S42851" s="275"/>
      <c r="T42851" s="274"/>
      <c r="W42851" s="276"/>
    </row>
    <row r="42852" spans="19:23">
      <c r="S42852" s="275"/>
      <c r="T42852" s="274"/>
      <c r="W42852" s="276"/>
    </row>
    <row r="42853" spans="19:23">
      <c r="S42853" s="275"/>
      <c r="T42853" s="274"/>
      <c r="W42853" s="276"/>
    </row>
    <row r="42854" spans="19:23">
      <c r="S42854" s="275"/>
      <c r="T42854" s="274"/>
      <c r="W42854" s="276"/>
    </row>
    <row r="42855" spans="19:23">
      <c r="S42855" s="275"/>
      <c r="T42855" s="274"/>
      <c r="W42855" s="276"/>
    </row>
    <row r="42856" spans="19:23">
      <c r="S42856" s="275"/>
      <c r="T42856" s="274"/>
      <c r="W42856" s="276"/>
    </row>
    <row r="42857" spans="19:23">
      <c r="S42857" s="275"/>
      <c r="T42857" s="274"/>
      <c r="W42857" s="276"/>
    </row>
    <row r="42858" spans="19:23">
      <c r="S42858" s="275"/>
      <c r="T42858" s="274"/>
      <c r="W42858" s="276"/>
    </row>
    <row r="42859" spans="19:23">
      <c r="S42859" s="275"/>
      <c r="T42859" s="274"/>
      <c r="W42859" s="276"/>
    </row>
    <row r="42860" spans="19:23">
      <c r="S42860" s="275"/>
      <c r="T42860" s="274"/>
      <c r="W42860" s="276"/>
    </row>
    <row r="42861" spans="19:23">
      <c r="S42861" s="275"/>
      <c r="T42861" s="274"/>
      <c r="W42861" s="276"/>
    </row>
    <row r="42862" spans="19:23">
      <c r="S42862" s="275"/>
      <c r="T42862" s="274"/>
      <c r="W42862" s="276"/>
    </row>
    <row r="42863" spans="19:23">
      <c r="S42863" s="275"/>
      <c r="T42863" s="274"/>
      <c r="W42863" s="276"/>
    </row>
    <row r="42864" spans="19:23">
      <c r="S42864" s="275"/>
      <c r="T42864" s="274"/>
      <c r="W42864" s="276"/>
    </row>
    <row r="42865" spans="19:23">
      <c r="S42865" s="275"/>
      <c r="T42865" s="274"/>
      <c r="W42865" s="276"/>
    </row>
    <row r="42866" spans="19:23">
      <c r="S42866" s="275"/>
      <c r="T42866" s="274"/>
      <c r="W42866" s="276"/>
    </row>
    <row r="42867" spans="19:23">
      <c r="S42867" s="275"/>
      <c r="T42867" s="274"/>
      <c r="W42867" s="276"/>
    </row>
    <row r="42868" spans="19:23">
      <c r="S42868" s="275"/>
      <c r="T42868" s="274"/>
      <c r="W42868" s="276"/>
    </row>
    <row r="42869" spans="19:23">
      <c r="S42869" s="275"/>
      <c r="T42869" s="274"/>
      <c r="W42869" s="276"/>
    </row>
    <row r="42870" spans="19:23">
      <c r="S42870" s="275"/>
      <c r="T42870" s="274"/>
      <c r="W42870" s="276"/>
    </row>
    <row r="42871" spans="19:23">
      <c r="S42871" s="275"/>
      <c r="T42871" s="274"/>
      <c r="W42871" s="276"/>
    </row>
    <row r="42872" spans="19:23">
      <c r="S42872" s="275"/>
      <c r="T42872" s="274"/>
      <c r="W42872" s="276"/>
    </row>
    <row r="42873" spans="19:23">
      <c r="S42873" s="275"/>
      <c r="T42873" s="274"/>
      <c r="W42873" s="276"/>
    </row>
    <row r="42874" spans="19:23">
      <c r="S42874" s="275"/>
      <c r="T42874" s="274"/>
      <c r="W42874" s="276"/>
    </row>
    <row r="42875" spans="19:23">
      <c r="S42875" s="275"/>
      <c r="T42875" s="274"/>
      <c r="W42875" s="276"/>
    </row>
    <row r="42876" spans="19:23">
      <c r="S42876" s="275"/>
      <c r="T42876" s="274"/>
      <c r="W42876" s="276"/>
    </row>
    <row r="42877" spans="19:23">
      <c r="S42877" s="275"/>
      <c r="T42877" s="274"/>
      <c r="W42877" s="276"/>
    </row>
    <row r="42878" spans="19:23">
      <c r="S42878" s="275"/>
      <c r="T42878" s="274"/>
      <c r="W42878" s="276"/>
    </row>
    <row r="42879" spans="19:23">
      <c r="S42879" s="275"/>
      <c r="T42879" s="274"/>
      <c r="W42879" s="276"/>
    </row>
    <row r="42880" spans="19:23">
      <c r="S42880" s="275"/>
      <c r="T42880" s="274"/>
      <c r="W42880" s="276"/>
    </row>
    <row r="42881" spans="19:23">
      <c r="S42881" s="275"/>
      <c r="T42881" s="274"/>
      <c r="W42881" s="276"/>
    </row>
    <row r="42882" spans="19:23">
      <c r="S42882" s="275"/>
      <c r="T42882" s="274"/>
      <c r="W42882" s="276"/>
    </row>
    <row r="42883" spans="19:23">
      <c r="S42883" s="275"/>
      <c r="T42883" s="274"/>
      <c r="W42883" s="276"/>
    </row>
    <row r="42884" spans="19:23">
      <c r="S42884" s="275"/>
      <c r="T42884" s="274"/>
      <c r="W42884" s="276"/>
    </row>
    <row r="42885" spans="19:23">
      <c r="S42885" s="275"/>
      <c r="T42885" s="274"/>
      <c r="W42885" s="276"/>
    </row>
    <row r="42886" spans="19:23">
      <c r="S42886" s="275"/>
      <c r="T42886" s="274"/>
      <c r="W42886" s="276"/>
    </row>
    <row r="42887" spans="19:23">
      <c r="S42887" s="275"/>
      <c r="T42887" s="274"/>
      <c r="W42887" s="276"/>
    </row>
    <row r="42888" spans="19:23">
      <c r="S42888" s="275"/>
      <c r="T42888" s="274"/>
      <c r="W42888" s="276"/>
    </row>
    <row r="42889" spans="19:23">
      <c r="S42889" s="275"/>
      <c r="T42889" s="274"/>
      <c r="W42889" s="276"/>
    </row>
    <row r="42890" spans="19:23">
      <c r="S42890" s="275"/>
      <c r="T42890" s="274"/>
      <c r="W42890" s="276"/>
    </row>
    <row r="42891" spans="19:23">
      <c r="S42891" s="275"/>
      <c r="T42891" s="274"/>
      <c r="W42891" s="276"/>
    </row>
    <row r="42892" spans="19:23">
      <c r="S42892" s="275"/>
      <c r="T42892" s="274"/>
      <c r="W42892" s="276"/>
    </row>
    <row r="42893" spans="19:23">
      <c r="S42893" s="275"/>
      <c r="T42893" s="274"/>
      <c r="W42893" s="276"/>
    </row>
    <row r="42894" spans="19:23">
      <c r="S42894" s="275"/>
      <c r="T42894" s="274"/>
      <c r="W42894" s="276"/>
    </row>
    <row r="42895" spans="19:23">
      <c r="S42895" s="275"/>
      <c r="T42895" s="274"/>
      <c r="W42895" s="276"/>
    </row>
    <row r="42896" spans="19:23">
      <c r="S42896" s="275"/>
      <c r="T42896" s="274"/>
      <c r="W42896" s="276"/>
    </row>
    <row r="42897" spans="19:23">
      <c r="S42897" s="275"/>
      <c r="T42897" s="274"/>
      <c r="W42897" s="276"/>
    </row>
    <row r="42898" spans="19:23">
      <c r="S42898" s="275"/>
      <c r="T42898" s="274"/>
      <c r="W42898" s="276"/>
    </row>
    <row r="42899" spans="19:23">
      <c r="S42899" s="275"/>
      <c r="T42899" s="274"/>
      <c r="W42899" s="276"/>
    </row>
    <row r="42900" spans="19:23">
      <c r="S42900" s="275"/>
      <c r="T42900" s="274"/>
      <c r="W42900" s="276"/>
    </row>
    <row r="42901" spans="19:23">
      <c r="S42901" s="275"/>
      <c r="T42901" s="274"/>
      <c r="W42901" s="276"/>
    </row>
    <row r="42902" spans="19:23">
      <c r="S42902" s="275"/>
      <c r="T42902" s="274"/>
      <c r="W42902" s="276"/>
    </row>
    <row r="42903" spans="19:23">
      <c r="S42903" s="275"/>
      <c r="T42903" s="274"/>
      <c r="W42903" s="276"/>
    </row>
    <row r="42904" spans="19:23">
      <c r="S42904" s="275"/>
      <c r="T42904" s="274"/>
      <c r="W42904" s="276"/>
    </row>
    <row r="42905" spans="19:23">
      <c r="S42905" s="275"/>
      <c r="T42905" s="274"/>
      <c r="W42905" s="276"/>
    </row>
    <row r="42906" spans="19:23">
      <c r="S42906" s="275"/>
      <c r="T42906" s="274"/>
      <c r="W42906" s="276"/>
    </row>
    <row r="42907" spans="19:23">
      <c r="S42907" s="275"/>
      <c r="T42907" s="274"/>
      <c r="W42907" s="276"/>
    </row>
    <row r="42908" spans="19:23">
      <c r="S42908" s="275"/>
      <c r="T42908" s="274"/>
      <c r="W42908" s="276"/>
    </row>
    <row r="42909" spans="19:23">
      <c r="S42909" s="275"/>
      <c r="T42909" s="274"/>
      <c r="W42909" s="276"/>
    </row>
    <row r="42910" spans="19:23">
      <c r="S42910" s="275"/>
      <c r="T42910" s="274"/>
      <c r="W42910" s="276"/>
    </row>
    <row r="42911" spans="19:23">
      <c r="S42911" s="275"/>
      <c r="T42911" s="274"/>
      <c r="W42911" s="276"/>
    </row>
    <row r="42912" spans="19:23">
      <c r="S42912" s="275"/>
      <c r="T42912" s="274"/>
      <c r="W42912" s="276"/>
    </row>
    <row r="42913" spans="19:23">
      <c r="S42913" s="275"/>
      <c r="T42913" s="274"/>
      <c r="W42913" s="276"/>
    </row>
    <row r="42914" spans="19:23">
      <c r="S42914" s="275"/>
      <c r="T42914" s="274"/>
      <c r="W42914" s="276"/>
    </row>
    <row r="42915" spans="19:23">
      <c r="S42915" s="275"/>
      <c r="T42915" s="274"/>
      <c r="W42915" s="276"/>
    </row>
    <row r="42916" spans="19:23">
      <c r="S42916" s="275"/>
      <c r="T42916" s="274"/>
      <c r="W42916" s="276"/>
    </row>
    <row r="42917" spans="19:23">
      <c r="S42917" s="275"/>
      <c r="T42917" s="274"/>
      <c r="W42917" s="276"/>
    </row>
    <row r="42918" spans="19:23">
      <c r="S42918" s="275"/>
      <c r="T42918" s="274"/>
      <c r="W42918" s="276"/>
    </row>
    <row r="42919" spans="19:23">
      <c r="S42919" s="275"/>
      <c r="T42919" s="274"/>
      <c r="W42919" s="276"/>
    </row>
    <row r="42920" spans="19:23">
      <c r="S42920" s="275"/>
      <c r="T42920" s="274"/>
      <c r="W42920" s="276"/>
    </row>
    <row r="42921" spans="19:23">
      <c r="S42921" s="275"/>
      <c r="T42921" s="274"/>
      <c r="W42921" s="276"/>
    </row>
    <row r="42922" spans="19:23">
      <c r="S42922" s="275"/>
      <c r="T42922" s="274"/>
      <c r="W42922" s="276"/>
    </row>
    <row r="42923" spans="19:23">
      <c r="S42923" s="275"/>
      <c r="T42923" s="274"/>
      <c r="W42923" s="276"/>
    </row>
    <row r="42924" spans="19:23">
      <c r="S42924" s="275"/>
      <c r="T42924" s="274"/>
      <c r="W42924" s="276"/>
    </row>
    <row r="42925" spans="19:23">
      <c r="S42925" s="275"/>
      <c r="T42925" s="274"/>
      <c r="W42925" s="276"/>
    </row>
    <row r="42926" spans="19:23">
      <c r="S42926" s="275"/>
      <c r="T42926" s="274"/>
      <c r="W42926" s="276"/>
    </row>
    <row r="42927" spans="19:23">
      <c r="S42927" s="275"/>
      <c r="T42927" s="274"/>
      <c r="W42927" s="276"/>
    </row>
    <row r="42928" spans="19:23">
      <c r="S42928" s="275"/>
      <c r="T42928" s="274"/>
      <c r="W42928" s="276"/>
    </row>
    <row r="42929" spans="19:23">
      <c r="S42929" s="275"/>
      <c r="T42929" s="274"/>
      <c r="W42929" s="276"/>
    </row>
    <row r="42930" spans="19:23">
      <c r="S42930" s="275"/>
      <c r="T42930" s="274"/>
      <c r="W42930" s="276"/>
    </row>
    <row r="42931" spans="19:23">
      <c r="S42931" s="275"/>
      <c r="T42931" s="274"/>
      <c r="W42931" s="276"/>
    </row>
    <row r="42932" spans="19:23">
      <c r="S42932" s="275"/>
      <c r="T42932" s="274"/>
      <c r="W42932" s="276"/>
    </row>
    <row r="42933" spans="19:23">
      <c r="S42933" s="275"/>
      <c r="T42933" s="274"/>
      <c r="W42933" s="276"/>
    </row>
    <row r="42934" spans="19:23">
      <c r="S42934" s="275"/>
      <c r="T42934" s="274"/>
      <c r="W42934" s="276"/>
    </row>
    <row r="42935" spans="19:23">
      <c r="S42935" s="275"/>
      <c r="T42935" s="274"/>
      <c r="W42935" s="276"/>
    </row>
    <row r="42936" spans="19:23">
      <c r="S42936" s="275"/>
      <c r="T42936" s="274"/>
      <c r="W42936" s="276"/>
    </row>
    <row r="42937" spans="19:23">
      <c r="S42937" s="275"/>
      <c r="T42937" s="274"/>
      <c r="W42937" s="276"/>
    </row>
    <row r="42938" spans="19:23">
      <c r="S42938" s="275"/>
      <c r="T42938" s="274"/>
      <c r="W42938" s="276"/>
    </row>
    <row r="42939" spans="19:23">
      <c r="S42939" s="275"/>
      <c r="T42939" s="274"/>
      <c r="W42939" s="276"/>
    </row>
    <row r="42940" spans="19:23">
      <c r="S42940" s="275"/>
      <c r="T42940" s="274"/>
      <c r="W42940" s="276"/>
    </row>
    <row r="42941" spans="19:23">
      <c r="S42941" s="275"/>
      <c r="T42941" s="274"/>
      <c r="W42941" s="276"/>
    </row>
    <row r="42942" spans="19:23">
      <c r="S42942" s="275"/>
      <c r="T42942" s="274"/>
      <c r="W42942" s="276"/>
    </row>
    <row r="42943" spans="19:23">
      <c r="S42943" s="275"/>
      <c r="T42943" s="274"/>
      <c r="W42943" s="276"/>
    </row>
    <row r="42944" spans="19:23">
      <c r="S42944" s="275"/>
      <c r="T42944" s="274"/>
      <c r="W42944" s="276"/>
    </row>
    <row r="42945" spans="19:23">
      <c r="S42945" s="275"/>
      <c r="T42945" s="274"/>
      <c r="W42945" s="276"/>
    </row>
    <row r="42946" spans="19:23">
      <c r="S42946" s="275"/>
      <c r="T42946" s="274"/>
      <c r="W42946" s="276"/>
    </row>
    <row r="42947" spans="19:23">
      <c r="S42947" s="275"/>
      <c r="T42947" s="274"/>
      <c r="W42947" s="276"/>
    </row>
    <row r="42948" spans="19:23">
      <c r="S42948" s="275"/>
      <c r="T42948" s="274"/>
      <c r="W42948" s="276"/>
    </row>
    <row r="42949" spans="19:23">
      <c r="S42949" s="275"/>
      <c r="T42949" s="274"/>
      <c r="W42949" s="276"/>
    </row>
    <row r="42950" spans="19:23">
      <c r="S42950" s="275"/>
      <c r="T42950" s="274"/>
      <c r="W42950" s="276"/>
    </row>
    <row r="42951" spans="19:23">
      <c r="S42951" s="275"/>
      <c r="T42951" s="274"/>
      <c r="W42951" s="276"/>
    </row>
    <row r="42952" spans="19:23">
      <c r="S42952" s="275"/>
      <c r="T42952" s="274"/>
      <c r="W42952" s="276"/>
    </row>
    <row r="42953" spans="19:23">
      <c r="S42953" s="275"/>
      <c r="T42953" s="274"/>
      <c r="W42953" s="276"/>
    </row>
    <row r="42954" spans="19:23">
      <c r="S42954" s="275"/>
      <c r="T42954" s="274"/>
      <c r="W42954" s="276"/>
    </row>
    <row r="42955" spans="19:23">
      <c r="S42955" s="275"/>
      <c r="T42955" s="274"/>
      <c r="W42955" s="276"/>
    </row>
    <row r="42956" spans="19:23">
      <c r="S42956" s="275"/>
      <c r="T42956" s="274"/>
      <c r="W42956" s="276"/>
    </row>
    <row r="42957" spans="19:23">
      <c r="S42957" s="275"/>
      <c r="T42957" s="274"/>
      <c r="W42957" s="276"/>
    </row>
    <row r="42958" spans="19:23">
      <c r="S42958" s="275"/>
      <c r="T42958" s="274"/>
      <c r="W42958" s="276"/>
    </row>
    <row r="42959" spans="19:23">
      <c r="S42959" s="275"/>
      <c r="T42959" s="274"/>
      <c r="W42959" s="276"/>
    </row>
    <row r="42960" spans="19:23">
      <c r="S42960" s="275"/>
      <c r="T42960" s="274"/>
      <c r="W42960" s="276"/>
    </row>
    <row r="42961" spans="19:23">
      <c r="S42961" s="275"/>
      <c r="T42961" s="274"/>
      <c r="W42961" s="276"/>
    </row>
    <row r="42962" spans="19:23">
      <c r="S42962" s="275"/>
      <c r="T42962" s="274"/>
      <c r="W42962" s="276"/>
    </row>
    <row r="42963" spans="19:23">
      <c r="S42963" s="275"/>
      <c r="T42963" s="274"/>
      <c r="W42963" s="276"/>
    </row>
    <row r="42964" spans="19:23">
      <c r="S42964" s="275"/>
      <c r="T42964" s="274"/>
      <c r="W42964" s="276"/>
    </row>
    <row r="42965" spans="19:23">
      <c r="S42965" s="275"/>
      <c r="T42965" s="274"/>
      <c r="W42965" s="276"/>
    </row>
    <row r="42966" spans="19:23">
      <c r="S42966" s="275"/>
      <c r="T42966" s="274"/>
      <c r="W42966" s="276"/>
    </row>
    <row r="42967" spans="19:23">
      <c r="S42967" s="275"/>
      <c r="T42967" s="274"/>
      <c r="W42967" s="276"/>
    </row>
    <row r="42968" spans="19:23">
      <c r="S42968" s="275"/>
      <c r="T42968" s="274"/>
      <c r="W42968" s="276"/>
    </row>
    <row r="42969" spans="19:23">
      <c r="S42969" s="275"/>
      <c r="T42969" s="274"/>
      <c r="W42969" s="276"/>
    </row>
    <row r="42970" spans="19:23">
      <c r="S42970" s="275"/>
      <c r="T42970" s="274"/>
      <c r="W42970" s="276"/>
    </row>
    <row r="42971" spans="19:23">
      <c r="S42971" s="275"/>
      <c r="T42971" s="274"/>
      <c r="W42971" s="276"/>
    </row>
    <row r="42972" spans="19:23">
      <c r="S42972" s="275"/>
      <c r="T42972" s="274"/>
      <c r="W42972" s="276"/>
    </row>
    <row r="42973" spans="19:23">
      <c r="S42973" s="275"/>
      <c r="T42973" s="274"/>
      <c r="W42973" s="276"/>
    </row>
    <row r="42974" spans="19:23">
      <c r="S42974" s="275"/>
      <c r="T42974" s="274"/>
      <c r="W42974" s="276"/>
    </row>
    <row r="42975" spans="19:23">
      <c r="S42975" s="275"/>
      <c r="T42975" s="274"/>
      <c r="W42975" s="276"/>
    </row>
    <row r="42976" spans="19:23">
      <c r="S42976" s="275"/>
      <c r="T42976" s="274"/>
      <c r="W42976" s="276"/>
    </row>
    <row r="42977" spans="19:23">
      <c r="S42977" s="275"/>
      <c r="T42977" s="274"/>
      <c r="W42977" s="276"/>
    </row>
    <row r="42978" spans="19:23">
      <c r="S42978" s="275"/>
      <c r="T42978" s="274"/>
      <c r="W42978" s="276"/>
    </row>
    <row r="42979" spans="19:23">
      <c r="S42979" s="275"/>
      <c r="T42979" s="274"/>
      <c r="W42979" s="276"/>
    </row>
    <row r="42980" spans="19:23">
      <c r="S42980" s="275"/>
      <c r="T42980" s="274"/>
      <c r="W42980" s="276"/>
    </row>
    <row r="42981" spans="19:23">
      <c r="S42981" s="275"/>
      <c r="T42981" s="274"/>
      <c r="W42981" s="276"/>
    </row>
    <row r="42982" spans="19:23">
      <c r="S42982" s="275"/>
      <c r="T42982" s="274"/>
      <c r="W42982" s="276"/>
    </row>
    <row r="42983" spans="19:23">
      <c r="S42983" s="275"/>
      <c r="T42983" s="274"/>
      <c r="W42983" s="276"/>
    </row>
    <row r="42984" spans="19:23">
      <c r="S42984" s="275"/>
      <c r="T42984" s="274"/>
      <c r="W42984" s="276"/>
    </row>
    <row r="42985" spans="19:23">
      <c r="S42985" s="275"/>
      <c r="T42985" s="274"/>
      <c r="W42985" s="276"/>
    </row>
    <row r="42986" spans="19:23">
      <c r="S42986" s="275"/>
      <c r="T42986" s="274"/>
      <c r="W42986" s="276"/>
    </row>
    <row r="42987" spans="19:23">
      <c r="S42987" s="275"/>
      <c r="T42987" s="274"/>
      <c r="W42987" s="276"/>
    </row>
    <row r="42988" spans="19:23">
      <c r="S42988" s="275"/>
      <c r="T42988" s="274"/>
      <c r="W42988" s="276"/>
    </row>
    <row r="42989" spans="19:23">
      <c r="S42989" s="275"/>
      <c r="T42989" s="274"/>
      <c r="W42989" s="276"/>
    </row>
    <row r="42990" spans="19:23">
      <c r="S42990" s="275"/>
      <c r="T42990" s="274"/>
      <c r="W42990" s="276"/>
    </row>
    <row r="42991" spans="19:23">
      <c r="S42991" s="275"/>
      <c r="T42991" s="274"/>
      <c r="W42991" s="276"/>
    </row>
    <row r="42992" spans="19:23">
      <c r="S42992" s="275"/>
      <c r="T42992" s="274"/>
      <c r="W42992" s="276"/>
    </row>
    <row r="42993" spans="19:23">
      <c r="S42993" s="275"/>
      <c r="T42993" s="274"/>
      <c r="W42993" s="276"/>
    </row>
    <row r="42994" spans="19:23">
      <c r="S42994" s="275"/>
      <c r="T42994" s="274"/>
      <c r="W42994" s="276"/>
    </row>
    <row r="42995" spans="19:23">
      <c r="S42995" s="275"/>
      <c r="T42995" s="274"/>
      <c r="W42995" s="276"/>
    </row>
    <row r="42996" spans="19:23">
      <c r="S42996" s="275"/>
      <c r="T42996" s="274"/>
      <c r="W42996" s="276"/>
    </row>
    <row r="42997" spans="19:23">
      <c r="S42997" s="275"/>
      <c r="T42997" s="274"/>
      <c r="W42997" s="276"/>
    </row>
    <row r="42998" spans="19:23">
      <c r="S42998" s="275"/>
      <c r="T42998" s="274"/>
      <c r="W42998" s="276"/>
    </row>
    <row r="42999" spans="19:23">
      <c r="S42999" s="275"/>
      <c r="T42999" s="274"/>
      <c r="W42999" s="276"/>
    </row>
    <row r="43000" spans="19:23">
      <c r="S43000" s="275"/>
      <c r="T43000" s="274"/>
      <c r="W43000" s="276"/>
    </row>
    <row r="43001" spans="19:23">
      <c r="S43001" s="275"/>
      <c r="T43001" s="274"/>
      <c r="W43001" s="276"/>
    </row>
    <row r="43002" spans="19:23">
      <c r="S43002" s="275"/>
      <c r="T43002" s="274"/>
      <c r="W43002" s="276"/>
    </row>
    <row r="43003" spans="19:23">
      <c r="S43003" s="275"/>
      <c r="T43003" s="274"/>
      <c r="W43003" s="276"/>
    </row>
    <row r="43004" spans="19:23">
      <c r="S43004" s="275"/>
      <c r="T43004" s="274"/>
      <c r="W43004" s="276"/>
    </row>
    <row r="43005" spans="19:23">
      <c r="S43005" s="275"/>
      <c r="T43005" s="274"/>
      <c r="W43005" s="276"/>
    </row>
    <row r="43006" spans="19:23">
      <c r="S43006" s="275"/>
      <c r="T43006" s="274"/>
      <c r="W43006" s="276"/>
    </row>
    <row r="43007" spans="19:23">
      <c r="S43007" s="275"/>
      <c r="T43007" s="274"/>
      <c r="W43007" s="276"/>
    </row>
    <row r="43008" spans="19:23">
      <c r="S43008" s="275"/>
      <c r="T43008" s="274"/>
      <c r="W43008" s="276"/>
    </row>
    <row r="43009" spans="19:23">
      <c r="S43009" s="275"/>
      <c r="T43009" s="274"/>
      <c r="W43009" s="276"/>
    </row>
    <row r="43010" spans="19:23">
      <c r="S43010" s="275"/>
      <c r="T43010" s="274"/>
      <c r="W43010" s="276"/>
    </row>
    <row r="43011" spans="19:23">
      <c r="S43011" s="275"/>
      <c r="T43011" s="274"/>
      <c r="W43011" s="276"/>
    </row>
    <row r="43012" spans="19:23">
      <c r="S43012" s="275"/>
      <c r="T43012" s="274"/>
      <c r="W43012" s="276"/>
    </row>
    <row r="43013" spans="19:23">
      <c r="S43013" s="275"/>
      <c r="T43013" s="274"/>
      <c r="W43013" s="276"/>
    </row>
    <row r="43014" spans="19:23">
      <c r="S43014" s="275"/>
      <c r="T43014" s="274"/>
      <c r="W43014" s="276"/>
    </row>
    <row r="43015" spans="19:23">
      <c r="S43015" s="275"/>
      <c r="T43015" s="274"/>
      <c r="W43015" s="276"/>
    </row>
    <row r="43016" spans="19:23">
      <c r="S43016" s="275"/>
      <c r="T43016" s="274"/>
      <c r="W43016" s="276"/>
    </row>
    <row r="43017" spans="19:23">
      <c r="S43017" s="275"/>
      <c r="T43017" s="274"/>
      <c r="W43017" s="276"/>
    </row>
    <row r="43018" spans="19:23">
      <c r="S43018" s="275"/>
      <c r="T43018" s="274"/>
      <c r="W43018" s="276"/>
    </row>
    <row r="43019" spans="19:23">
      <c r="S43019" s="275"/>
      <c r="T43019" s="274"/>
      <c r="W43019" s="276"/>
    </row>
    <row r="43020" spans="19:23">
      <c r="S43020" s="275"/>
      <c r="T43020" s="274"/>
      <c r="W43020" s="276"/>
    </row>
    <row r="43021" spans="19:23">
      <c r="S43021" s="275"/>
      <c r="T43021" s="274"/>
      <c r="W43021" s="276"/>
    </row>
    <row r="43022" spans="19:23">
      <c r="S43022" s="275"/>
      <c r="T43022" s="274"/>
      <c r="W43022" s="276"/>
    </row>
    <row r="43023" spans="19:23">
      <c r="S43023" s="275"/>
      <c r="T43023" s="274"/>
      <c r="W43023" s="276"/>
    </row>
    <row r="43024" spans="19:23">
      <c r="S43024" s="275"/>
      <c r="T43024" s="274"/>
      <c r="W43024" s="276"/>
    </row>
    <row r="43025" spans="19:23">
      <c r="S43025" s="275"/>
      <c r="T43025" s="274"/>
      <c r="W43025" s="276"/>
    </row>
    <row r="43026" spans="19:23">
      <c r="S43026" s="275"/>
      <c r="T43026" s="274"/>
      <c r="W43026" s="276"/>
    </row>
    <row r="43027" spans="19:23">
      <c r="S43027" s="275"/>
      <c r="T43027" s="274"/>
      <c r="W43027" s="276"/>
    </row>
    <row r="43028" spans="19:23">
      <c r="S43028" s="275"/>
      <c r="T43028" s="274"/>
      <c r="W43028" s="276"/>
    </row>
    <row r="43029" spans="19:23">
      <c r="S43029" s="275"/>
      <c r="T43029" s="274"/>
      <c r="W43029" s="276"/>
    </row>
    <row r="43030" spans="19:23">
      <c r="S43030" s="275"/>
      <c r="T43030" s="274"/>
      <c r="W43030" s="276"/>
    </row>
    <row r="43031" spans="19:23">
      <c r="S43031" s="275"/>
      <c r="T43031" s="274"/>
      <c r="W43031" s="276"/>
    </row>
    <row r="43032" spans="19:23">
      <c r="S43032" s="275"/>
      <c r="T43032" s="274"/>
      <c r="W43032" s="276"/>
    </row>
    <row r="43033" spans="19:23">
      <c r="S43033" s="275"/>
      <c r="T43033" s="274"/>
      <c r="W43033" s="276"/>
    </row>
    <row r="43034" spans="19:23">
      <c r="S43034" s="275"/>
      <c r="T43034" s="274"/>
      <c r="W43034" s="276"/>
    </row>
    <row r="43035" spans="19:23">
      <c r="S43035" s="275"/>
      <c r="T43035" s="274"/>
      <c r="W43035" s="276"/>
    </row>
    <row r="43036" spans="19:23">
      <c r="S43036" s="275"/>
      <c r="T43036" s="274"/>
      <c r="W43036" s="276"/>
    </row>
    <row r="43037" spans="19:23">
      <c r="S43037" s="275"/>
      <c r="T43037" s="274"/>
      <c r="W43037" s="276"/>
    </row>
    <row r="43038" spans="19:23">
      <c r="S43038" s="275"/>
      <c r="T43038" s="274"/>
      <c r="W43038" s="276"/>
    </row>
    <row r="43039" spans="19:23">
      <c r="S43039" s="275"/>
      <c r="T43039" s="274"/>
      <c r="W43039" s="276"/>
    </row>
    <row r="43040" spans="19:23">
      <c r="S43040" s="275"/>
      <c r="T43040" s="274"/>
      <c r="W43040" s="276"/>
    </row>
    <row r="43041" spans="19:23">
      <c r="S43041" s="275"/>
      <c r="T43041" s="274"/>
      <c r="W43041" s="276"/>
    </row>
    <row r="43042" spans="19:23">
      <c r="S43042" s="275"/>
      <c r="T43042" s="274"/>
      <c r="W43042" s="276"/>
    </row>
    <row r="43043" spans="19:23">
      <c r="S43043" s="275"/>
      <c r="T43043" s="274"/>
      <c r="W43043" s="276"/>
    </row>
    <row r="43044" spans="19:23">
      <c r="S43044" s="275"/>
      <c r="T43044" s="274"/>
      <c r="W43044" s="276"/>
    </row>
    <row r="43045" spans="19:23">
      <c r="S43045" s="275"/>
      <c r="T43045" s="274"/>
      <c r="W43045" s="276"/>
    </row>
    <row r="43046" spans="19:23">
      <c r="S43046" s="275"/>
      <c r="T43046" s="274"/>
      <c r="W43046" s="276"/>
    </row>
    <row r="43047" spans="19:23">
      <c r="S43047" s="275"/>
      <c r="T43047" s="274"/>
      <c r="W43047" s="276"/>
    </row>
    <row r="43048" spans="19:23">
      <c r="S43048" s="275"/>
      <c r="T43048" s="274"/>
      <c r="W43048" s="276"/>
    </row>
    <row r="43049" spans="19:23">
      <c r="S43049" s="275"/>
      <c r="T43049" s="274"/>
      <c r="W43049" s="276"/>
    </row>
    <row r="43050" spans="19:23">
      <c r="S43050" s="275"/>
      <c r="T43050" s="274"/>
      <c r="W43050" s="276"/>
    </row>
    <row r="43051" spans="19:23">
      <c r="S43051" s="275"/>
      <c r="T43051" s="274"/>
      <c r="W43051" s="276"/>
    </row>
    <row r="43052" spans="19:23">
      <c r="S43052" s="275"/>
      <c r="T43052" s="274"/>
      <c r="W43052" s="276"/>
    </row>
    <row r="43053" spans="19:23">
      <c r="S43053" s="275"/>
      <c r="T43053" s="274"/>
      <c r="W43053" s="276"/>
    </row>
    <row r="43054" spans="19:23">
      <c r="S43054" s="275"/>
      <c r="T43054" s="274"/>
      <c r="W43054" s="276"/>
    </row>
    <row r="43055" spans="19:23">
      <c r="S43055" s="275"/>
      <c r="T43055" s="274"/>
      <c r="W43055" s="276"/>
    </row>
    <row r="43056" spans="19:23">
      <c r="S43056" s="275"/>
      <c r="T43056" s="274"/>
      <c r="W43056" s="276"/>
    </row>
    <row r="43057" spans="19:23">
      <c r="S43057" s="275"/>
      <c r="T43057" s="274"/>
      <c r="W43057" s="276"/>
    </row>
    <row r="43058" spans="19:23">
      <c r="S43058" s="275"/>
      <c r="T43058" s="274"/>
      <c r="W43058" s="276"/>
    </row>
    <row r="43059" spans="19:23">
      <c r="S43059" s="275"/>
      <c r="T43059" s="274"/>
      <c r="W43059" s="276"/>
    </row>
    <row r="43060" spans="19:23">
      <c r="S43060" s="275"/>
      <c r="T43060" s="274"/>
      <c r="W43060" s="276"/>
    </row>
    <row r="43061" spans="19:23">
      <c r="S43061" s="275"/>
      <c r="T43061" s="274"/>
      <c r="W43061" s="276"/>
    </row>
    <row r="43062" spans="19:23">
      <c r="S43062" s="275"/>
      <c r="T43062" s="274"/>
      <c r="W43062" s="276"/>
    </row>
    <row r="43063" spans="19:23">
      <c r="S43063" s="275"/>
      <c r="T43063" s="274"/>
      <c r="W43063" s="276"/>
    </row>
    <row r="43064" spans="19:23">
      <c r="S43064" s="275"/>
      <c r="T43064" s="274"/>
      <c r="W43064" s="276"/>
    </row>
    <row r="43065" spans="19:23">
      <c r="S43065" s="275"/>
      <c r="T43065" s="274"/>
      <c r="W43065" s="276"/>
    </row>
    <row r="43066" spans="19:23">
      <c r="S43066" s="275"/>
      <c r="T43066" s="274"/>
      <c r="W43066" s="276"/>
    </row>
    <row r="43067" spans="19:23">
      <c r="S43067" s="275"/>
      <c r="T43067" s="274"/>
      <c r="W43067" s="276"/>
    </row>
    <row r="43068" spans="19:23">
      <c r="S43068" s="275"/>
      <c r="T43068" s="274"/>
      <c r="W43068" s="276"/>
    </row>
    <row r="43069" spans="19:23">
      <c r="S43069" s="275"/>
      <c r="T43069" s="274"/>
      <c r="W43069" s="276"/>
    </row>
    <row r="43070" spans="19:23">
      <c r="S43070" s="275"/>
      <c r="T43070" s="274"/>
      <c r="W43070" s="276"/>
    </row>
    <row r="43071" spans="19:23">
      <c r="S43071" s="275"/>
      <c r="T43071" s="274"/>
      <c r="W43071" s="276"/>
    </row>
    <row r="43072" spans="19:23">
      <c r="S43072" s="275"/>
      <c r="T43072" s="274"/>
      <c r="W43072" s="276"/>
    </row>
    <row r="43073" spans="19:23">
      <c r="S43073" s="275"/>
      <c r="T43073" s="274"/>
      <c r="W43073" s="276"/>
    </row>
    <row r="43074" spans="19:23">
      <c r="S43074" s="275"/>
      <c r="T43074" s="274"/>
      <c r="W43074" s="276"/>
    </row>
    <row r="43075" spans="19:23">
      <c r="S43075" s="275"/>
      <c r="T43075" s="274"/>
      <c r="W43075" s="276"/>
    </row>
    <row r="43076" spans="19:23">
      <c r="S43076" s="275"/>
      <c r="T43076" s="274"/>
      <c r="W43076" s="276"/>
    </row>
    <row r="43077" spans="19:23">
      <c r="S43077" s="275"/>
      <c r="T43077" s="274"/>
      <c r="W43077" s="276"/>
    </row>
    <row r="43078" spans="19:23">
      <c r="S43078" s="275"/>
      <c r="T43078" s="274"/>
      <c r="W43078" s="276"/>
    </row>
    <row r="43079" spans="19:23">
      <c r="S43079" s="275"/>
      <c r="T43079" s="274"/>
      <c r="W43079" s="276"/>
    </row>
    <row r="43080" spans="19:23">
      <c r="S43080" s="275"/>
      <c r="T43080" s="274"/>
      <c r="W43080" s="276"/>
    </row>
    <row r="43081" spans="19:23">
      <c r="S43081" s="275"/>
      <c r="T43081" s="274"/>
      <c r="W43081" s="276"/>
    </row>
    <row r="43082" spans="19:23">
      <c r="S43082" s="275"/>
      <c r="T43082" s="274"/>
      <c r="W43082" s="276"/>
    </row>
    <row r="43083" spans="19:23">
      <c r="S43083" s="275"/>
      <c r="T43083" s="274"/>
      <c r="W43083" s="276"/>
    </row>
    <row r="43084" spans="19:23">
      <c r="S43084" s="275"/>
      <c r="T43084" s="274"/>
      <c r="W43084" s="276"/>
    </row>
    <row r="43085" spans="19:23">
      <c r="S43085" s="275"/>
      <c r="T43085" s="274"/>
      <c r="W43085" s="276"/>
    </row>
    <row r="43086" spans="19:23">
      <c r="S43086" s="275"/>
      <c r="T43086" s="274"/>
      <c r="W43086" s="276"/>
    </row>
    <row r="43087" spans="19:23">
      <c r="S43087" s="275"/>
      <c r="T43087" s="274"/>
      <c r="W43087" s="276"/>
    </row>
    <row r="43088" spans="19:23">
      <c r="S43088" s="275"/>
      <c r="T43088" s="274"/>
      <c r="W43088" s="276"/>
    </row>
    <row r="43089" spans="19:23">
      <c r="S43089" s="275"/>
      <c r="T43089" s="274"/>
      <c r="W43089" s="276"/>
    </row>
    <row r="43090" spans="19:23">
      <c r="S43090" s="275"/>
      <c r="T43090" s="274"/>
      <c r="W43090" s="276"/>
    </row>
    <row r="43091" spans="19:23">
      <c r="S43091" s="275"/>
      <c r="T43091" s="274"/>
      <c r="W43091" s="276"/>
    </row>
    <row r="43092" spans="19:23">
      <c r="S43092" s="275"/>
      <c r="T43092" s="274"/>
      <c r="W43092" s="276"/>
    </row>
    <row r="43093" spans="19:23">
      <c r="S43093" s="275"/>
      <c r="T43093" s="274"/>
      <c r="W43093" s="276"/>
    </row>
    <row r="43094" spans="19:23">
      <c r="S43094" s="275"/>
      <c r="T43094" s="274"/>
      <c r="W43094" s="276"/>
    </row>
    <row r="43095" spans="19:23">
      <c r="S43095" s="275"/>
      <c r="T43095" s="274"/>
      <c r="W43095" s="276"/>
    </row>
    <row r="43096" spans="19:23">
      <c r="S43096" s="275"/>
      <c r="T43096" s="274"/>
      <c r="W43096" s="276"/>
    </row>
    <row r="43097" spans="19:23">
      <c r="S43097" s="275"/>
      <c r="T43097" s="274"/>
      <c r="W43097" s="276"/>
    </row>
    <row r="43098" spans="19:23">
      <c r="S43098" s="275"/>
      <c r="T43098" s="274"/>
      <c r="W43098" s="276"/>
    </row>
    <row r="43099" spans="19:23">
      <c r="S43099" s="275"/>
      <c r="T43099" s="274"/>
      <c r="W43099" s="276"/>
    </row>
    <row r="43100" spans="19:23">
      <c r="S43100" s="275"/>
      <c r="T43100" s="274"/>
      <c r="W43100" s="276"/>
    </row>
    <row r="43101" spans="19:23">
      <c r="S43101" s="275"/>
      <c r="T43101" s="274"/>
      <c r="W43101" s="276"/>
    </row>
    <row r="43102" spans="19:23">
      <c r="S43102" s="275"/>
      <c r="T43102" s="274"/>
      <c r="W43102" s="276"/>
    </row>
    <row r="43103" spans="19:23">
      <c r="S43103" s="275"/>
      <c r="T43103" s="274"/>
      <c r="W43103" s="276"/>
    </row>
    <row r="43104" spans="19:23">
      <c r="S43104" s="275"/>
      <c r="T43104" s="274"/>
      <c r="W43104" s="276"/>
    </row>
    <row r="43105" spans="19:23">
      <c r="S43105" s="275"/>
      <c r="T43105" s="274"/>
      <c r="W43105" s="276"/>
    </row>
    <row r="43106" spans="19:23">
      <c r="S43106" s="275"/>
      <c r="T43106" s="274"/>
      <c r="W43106" s="276"/>
    </row>
    <row r="43107" spans="19:23">
      <c r="S43107" s="275"/>
      <c r="T43107" s="274"/>
      <c r="W43107" s="276"/>
    </row>
    <row r="43108" spans="19:23">
      <c r="S43108" s="275"/>
      <c r="T43108" s="274"/>
      <c r="W43108" s="276"/>
    </row>
    <row r="43109" spans="19:23">
      <c r="S43109" s="275"/>
      <c r="T43109" s="274"/>
      <c r="W43109" s="276"/>
    </row>
    <row r="43110" spans="19:23">
      <c r="S43110" s="275"/>
      <c r="T43110" s="274"/>
      <c r="W43110" s="276"/>
    </row>
    <row r="43111" spans="19:23">
      <c r="S43111" s="275"/>
      <c r="T43111" s="274"/>
      <c r="W43111" s="276"/>
    </row>
    <row r="43112" spans="19:23">
      <c r="S43112" s="275"/>
      <c r="T43112" s="274"/>
      <c r="W43112" s="276"/>
    </row>
    <row r="43113" spans="19:23">
      <c r="S43113" s="275"/>
      <c r="T43113" s="274"/>
      <c r="W43113" s="276"/>
    </row>
    <row r="43114" spans="19:23">
      <c r="S43114" s="275"/>
      <c r="T43114" s="274"/>
      <c r="W43114" s="276"/>
    </row>
    <row r="43115" spans="19:23">
      <c r="S43115" s="275"/>
      <c r="T43115" s="274"/>
      <c r="W43115" s="276"/>
    </row>
    <row r="43116" spans="19:23">
      <c r="S43116" s="275"/>
      <c r="T43116" s="274"/>
      <c r="W43116" s="276"/>
    </row>
    <row r="43117" spans="19:23">
      <c r="S43117" s="275"/>
      <c r="T43117" s="274"/>
      <c r="W43117" s="276"/>
    </row>
    <row r="43118" spans="19:23">
      <c r="S43118" s="275"/>
      <c r="T43118" s="274"/>
      <c r="W43118" s="276"/>
    </row>
    <row r="43119" spans="19:23">
      <c r="S43119" s="275"/>
      <c r="T43119" s="274"/>
      <c r="W43119" s="276"/>
    </row>
    <row r="43120" spans="19:23">
      <c r="S43120" s="275"/>
      <c r="T43120" s="274"/>
      <c r="W43120" s="276"/>
    </row>
    <row r="43121" spans="19:23">
      <c r="S43121" s="275"/>
      <c r="T43121" s="274"/>
      <c r="W43121" s="276"/>
    </row>
    <row r="43122" spans="19:23">
      <c r="S43122" s="275"/>
      <c r="T43122" s="274"/>
      <c r="W43122" s="276"/>
    </row>
    <row r="43123" spans="19:23">
      <c r="S43123" s="275"/>
      <c r="T43123" s="274"/>
      <c r="W43123" s="276"/>
    </row>
    <row r="43124" spans="19:23">
      <c r="S43124" s="275"/>
      <c r="T43124" s="274"/>
      <c r="W43124" s="276"/>
    </row>
    <row r="43125" spans="19:23">
      <c r="S43125" s="275"/>
      <c r="T43125" s="274"/>
      <c r="W43125" s="276"/>
    </row>
    <row r="43126" spans="19:23">
      <c r="S43126" s="275"/>
      <c r="T43126" s="274"/>
      <c r="W43126" s="276"/>
    </row>
    <row r="43127" spans="19:23">
      <c r="S43127" s="275"/>
      <c r="T43127" s="274"/>
      <c r="W43127" s="276"/>
    </row>
    <row r="43128" spans="19:23">
      <c r="S43128" s="275"/>
      <c r="T43128" s="274"/>
      <c r="W43128" s="276"/>
    </row>
    <row r="43129" spans="19:23">
      <c r="S43129" s="275"/>
      <c r="T43129" s="274"/>
      <c r="W43129" s="276"/>
    </row>
    <row r="43130" spans="19:23">
      <c r="S43130" s="275"/>
      <c r="T43130" s="274"/>
      <c r="W43130" s="276"/>
    </row>
    <row r="43131" spans="19:23">
      <c r="S43131" s="275"/>
      <c r="T43131" s="274"/>
      <c r="W43131" s="276"/>
    </row>
    <row r="43132" spans="19:23">
      <c r="S43132" s="275"/>
      <c r="T43132" s="274"/>
      <c r="W43132" s="276"/>
    </row>
    <row r="43133" spans="19:23">
      <c r="S43133" s="275"/>
      <c r="T43133" s="274"/>
      <c r="W43133" s="276"/>
    </row>
    <row r="43134" spans="19:23">
      <c r="S43134" s="275"/>
      <c r="T43134" s="274"/>
      <c r="W43134" s="276"/>
    </row>
    <row r="43135" spans="19:23">
      <c r="S43135" s="275"/>
      <c r="T43135" s="274"/>
      <c r="W43135" s="276"/>
    </row>
    <row r="43136" spans="19:23">
      <c r="S43136" s="275"/>
      <c r="T43136" s="274"/>
      <c r="W43136" s="276"/>
    </row>
    <row r="43137" spans="19:23">
      <c r="S43137" s="275"/>
      <c r="T43137" s="274"/>
      <c r="W43137" s="276"/>
    </row>
    <row r="43138" spans="19:23">
      <c r="S43138" s="275"/>
      <c r="T43138" s="274"/>
      <c r="W43138" s="276"/>
    </row>
    <row r="43139" spans="19:23">
      <c r="S43139" s="275"/>
      <c r="T43139" s="274"/>
      <c r="W43139" s="276"/>
    </row>
    <row r="43140" spans="19:23">
      <c r="S43140" s="275"/>
      <c r="T43140" s="274"/>
      <c r="W43140" s="276"/>
    </row>
    <row r="43141" spans="19:23">
      <c r="S43141" s="275"/>
      <c r="T43141" s="274"/>
      <c r="W43141" s="276"/>
    </row>
    <row r="43142" spans="19:23">
      <c r="S43142" s="275"/>
      <c r="T43142" s="274"/>
      <c r="W43142" s="276"/>
    </row>
    <row r="43143" spans="19:23">
      <c r="S43143" s="275"/>
      <c r="T43143" s="274"/>
      <c r="W43143" s="276"/>
    </row>
    <row r="43144" spans="19:23">
      <c r="S43144" s="275"/>
      <c r="T43144" s="274"/>
      <c r="W43144" s="276"/>
    </row>
    <row r="43145" spans="19:23">
      <c r="S43145" s="275"/>
      <c r="T43145" s="274"/>
      <c r="W43145" s="276"/>
    </row>
    <row r="43146" spans="19:23">
      <c r="S43146" s="275"/>
      <c r="T43146" s="274"/>
      <c r="W43146" s="276"/>
    </row>
    <row r="43147" spans="19:23">
      <c r="S43147" s="275"/>
      <c r="T43147" s="274"/>
      <c r="W43147" s="276"/>
    </row>
    <row r="43148" spans="19:23">
      <c r="S43148" s="275"/>
      <c r="T43148" s="274"/>
      <c r="W43148" s="276"/>
    </row>
    <row r="43149" spans="19:23">
      <c r="S43149" s="275"/>
      <c r="T43149" s="274"/>
      <c r="W43149" s="276"/>
    </row>
    <row r="43150" spans="19:23">
      <c r="S43150" s="275"/>
      <c r="T43150" s="274"/>
      <c r="W43150" s="276"/>
    </row>
    <row r="43151" spans="19:23">
      <c r="S43151" s="275"/>
      <c r="T43151" s="274"/>
      <c r="W43151" s="276"/>
    </row>
    <row r="43152" spans="19:23">
      <c r="S43152" s="275"/>
      <c r="T43152" s="274"/>
      <c r="W43152" s="276"/>
    </row>
    <row r="43153" spans="19:23">
      <c r="S43153" s="275"/>
      <c r="T43153" s="274"/>
      <c r="W43153" s="276"/>
    </row>
    <row r="43154" spans="19:23">
      <c r="S43154" s="275"/>
      <c r="T43154" s="274"/>
      <c r="W43154" s="276"/>
    </row>
    <row r="43155" spans="19:23">
      <c r="S43155" s="275"/>
      <c r="T43155" s="274"/>
      <c r="W43155" s="276"/>
    </row>
    <row r="43156" spans="19:23">
      <c r="S43156" s="275"/>
      <c r="T43156" s="274"/>
      <c r="W43156" s="276"/>
    </row>
    <row r="43157" spans="19:23">
      <c r="S43157" s="275"/>
      <c r="T43157" s="274"/>
      <c r="W43157" s="276"/>
    </row>
    <row r="43158" spans="19:23">
      <c r="S43158" s="275"/>
      <c r="T43158" s="274"/>
      <c r="W43158" s="276"/>
    </row>
    <row r="43159" spans="19:23">
      <c r="S43159" s="275"/>
      <c r="T43159" s="274"/>
      <c r="W43159" s="276"/>
    </row>
    <row r="43160" spans="19:23">
      <c r="S43160" s="275"/>
      <c r="T43160" s="274"/>
      <c r="W43160" s="276"/>
    </row>
    <row r="43161" spans="19:23">
      <c r="S43161" s="275"/>
      <c r="T43161" s="274"/>
      <c r="W43161" s="276"/>
    </row>
    <row r="43162" spans="19:23">
      <c r="S43162" s="275"/>
      <c r="T43162" s="274"/>
      <c r="W43162" s="276"/>
    </row>
    <row r="43163" spans="19:23">
      <c r="S43163" s="275"/>
      <c r="T43163" s="274"/>
      <c r="W43163" s="276"/>
    </row>
    <row r="43164" spans="19:23">
      <c r="S43164" s="275"/>
      <c r="T43164" s="274"/>
      <c r="W43164" s="276"/>
    </row>
    <row r="43165" spans="19:23">
      <c r="S43165" s="275"/>
      <c r="T43165" s="274"/>
      <c r="W43165" s="276"/>
    </row>
    <row r="43166" spans="19:23">
      <c r="S43166" s="275"/>
      <c r="T43166" s="274"/>
      <c r="W43166" s="276"/>
    </row>
    <row r="43167" spans="19:23">
      <c r="S43167" s="275"/>
      <c r="T43167" s="274"/>
      <c r="W43167" s="276"/>
    </row>
    <row r="43168" spans="19:23">
      <c r="S43168" s="275"/>
      <c r="T43168" s="274"/>
      <c r="W43168" s="276"/>
    </row>
    <row r="43169" spans="19:23">
      <c r="S43169" s="275"/>
      <c r="T43169" s="274"/>
      <c r="W43169" s="276"/>
    </row>
    <row r="43170" spans="19:23">
      <c r="S43170" s="275"/>
      <c r="T43170" s="274"/>
      <c r="W43170" s="276"/>
    </row>
    <row r="43171" spans="19:23">
      <c r="S43171" s="275"/>
      <c r="T43171" s="274"/>
      <c r="W43171" s="276"/>
    </row>
    <row r="43172" spans="19:23">
      <c r="S43172" s="275"/>
      <c r="T43172" s="274"/>
      <c r="W43172" s="276"/>
    </row>
    <row r="43173" spans="19:23">
      <c r="S43173" s="275"/>
      <c r="T43173" s="274"/>
      <c r="W43173" s="276"/>
    </row>
    <row r="43174" spans="19:23">
      <c r="S43174" s="275"/>
      <c r="T43174" s="274"/>
      <c r="W43174" s="276"/>
    </row>
    <row r="43175" spans="19:23">
      <c r="S43175" s="275"/>
      <c r="T43175" s="274"/>
      <c r="W43175" s="276"/>
    </row>
    <row r="43176" spans="19:23">
      <c r="S43176" s="275"/>
      <c r="T43176" s="274"/>
      <c r="W43176" s="276"/>
    </row>
    <row r="43177" spans="19:23">
      <c r="S43177" s="275"/>
      <c r="T43177" s="274"/>
      <c r="W43177" s="276"/>
    </row>
    <row r="43178" spans="19:23">
      <c r="S43178" s="275"/>
      <c r="T43178" s="274"/>
      <c r="W43178" s="276"/>
    </row>
    <row r="43179" spans="19:23">
      <c r="S43179" s="275"/>
      <c r="T43179" s="274"/>
      <c r="W43179" s="276"/>
    </row>
    <row r="43180" spans="19:23">
      <c r="S43180" s="275"/>
      <c r="T43180" s="274"/>
      <c r="W43180" s="276"/>
    </row>
    <row r="43181" spans="19:23">
      <c r="S43181" s="275"/>
      <c r="T43181" s="274"/>
      <c r="W43181" s="276"/>
    </row>
    <row r="43182" spans="19:23">
      <c r="S43182" s="275"/>
      <c r="T43182" s="274"/>
      <c r="W43182" s="276"/>
    </row>
    <row r="43183" spans="19:23">
      <c r="S43183" s="275"/>
      <c r="T43183" s="274"/>
      <c r="W43183" s="276"/>
    </row>
    <row r="43184" spans="19:23">
      <c r="S43184" s="275"/>
      <c r="T43184" s="274"/>
      <c r="W43184" s="276"/>
    </row>
    <row r="43185" spans="19:23">
      <c r="S43185" s="275"/>
      <c r="T43185" s="274"/>
      <c r="W43185" s="276"/>
    </row>
    <row r="43186" spans="19:23">
      <c r="S43186" s="275"/>
      <c r="T43186" s="274"/>
      <c r="W43186" s="276"/>
    </row>
    <row r="43187" spans="19:23">
      <c r="S43187" s="275"/>
      <c r="T43187" s="274"/>
      <c r="W43187" s="276"/>
    </row>
    <row r="43188" spans="19:23">
      <c r="S43188" s="275"/>
      <c r="T43188" s="274"/>
      <c r="W43188" s="276"/>
    </row>
    <row r="43189" spans="19:23">
      <c r="S43189" s="275"/>
      <c r="T43189" s="274"/>
      <c r="W43189" s="276"/>
    </row>
    <row r="43190" spans="19:23">
      <c r="S43190" s="275"/>
      <c r="T43190" s="274"/>
      <c r="W43190" s="276"/>
    </row>
    <row r="43191" spans="19:23">
      <c r="S43191" s="275"/>
      <c r="T43191" s="274"/>
      <c r="W43191" s="276"/>
    </row>
    <row r="43192" spans="19:23">
      <c r="S43192" s="275"/>
      <c r="T43192" s="274"/>
      <c r="W43192" s="276"/>
    </row>
    <row r="43193" spans="19:23">
      <c r="S43193" s="275"/>
      <c r="T43193" s="274"/>
      <c r="W43193" s="276"/>
    </row>
    <row r="43194" spans="19:23">
      <c r="S43194" s="275"/>
      <c r="T43194" s="274"/>
      <c r="W43194" s="276"/>
    </row>
    <row r="43195" spans="19:23">
      <c r="S43195" s="275"/>
      <c r="T43195" s="274"/>
      <c r="W43195" s="276"/>
    </row>
    <row r="43196" spans="19:23">
      <c r="S43196" s="275"/>
      <c r="T43196" s="274"/>
      <c r="W43196" s="276"/>
    </row>
    <row r="43197" spans="19:23">
      <c r="S43197" s="275"/>
      <c r="T43197" s="274"/>
      <c r="W43197" s="276"/>
    </row>
    <row r="43198" spans="19:23">
      <c r="S43198" s="275"/>
      <c r="T43198" s="274"/>
      <c r="W43198" s="276"/>
    </row>
    <row r="43199" spans="19:23">
      <c r="S43199" s="275"/>
      <c r="T43199" s="274"/>
      <c r="W43199" s="276"/>
    </row>
    <row r="43200" spans="19:23">
      <c r="S43200" s="275"/>
      <c r="T43200" s="274"/>
      <c r="W43200" s="276"/>
    </row>
    <row r="43201" spans="19:23">
      <c r="S43201" s="275"/>
      <c r="T43201" s="274"/>
      <c r="W43201" s="276"/>
    </row>
    <row r="43202" spans="19:23">
      <c r="S43202" s="275"/>
      <c r="T43202" s="274"/>
      <c r="W43202" s="276"/>
    </row>
    <row r="43203" spans="19:23">
      <c r="S43203" s="275"/>
      <c r="T43203" s="274"/>
      <c r="W43203" s="276"/>
    </row>
    <row r="43204" spans="19:23">
      <c r="S43204" s="275"/>
      <c r="T43204" s="274"/>
      <c r="W43204" s="276"/>
    </row>
    <row r="43205" spans="19:23">
      <c r="S43205" s="275"/>
      <c r="T43205" s="274"/>
      <c r="W43205" s="276"/>
    </row>
    <row r="43206" spans="19:23">
      <c r="S43206" s="275"/>
      <c r="T43206" s="274"/>
      <c r="W43206" s="276"/>
    </row>
    <row r="43207" spans="19:23">
      <c r="S43207" s="275"/>
      <c r="T43207" s="274"/>
      <c r="W43207" s="276"/>
    </row>
    <row r="43208" spans="19:23">
      <c r="S43208" s="275"/>
      <c r="T43208" s="274"/>
      <c r="W43208" s="276"/>
    </row>
    <row r="43209" spans="19:23">
      <c r="S43209" s="275"/>
      <c r="T43209" s="274"/>
      <c r="W43209" s="276"/>
    </row>
    <row r="43210" spans="19:23">
      <c r="S43210" s="275"/>
      <c r="T43210" s="274"/>
      <c r="W43210" s="276"/>
    </row>
    <row r="43211" spans="19:23">
      <c r="S43211" s="275"/>
      <c r="T43211" s="274"/>
      <c r="W43211" s="276"/>
    </row>
    <row r="43212" spans="19:23">
      <c r="S43212" s="275"/>
      <c r="T43212" s="274"/>
      <c r="W43212" s="276"/>
    </row>
    <row r="43213" spans="19:23">
      <c r="S43213" s="275"/>
      <c r="T43213" s="274"/>
      <c r="W43213" s="276"/>
    </row>
    <row r="43214" spans="19:23">
      <c r="S43214" s="275"/>
      <c r="T43214" s="274"/>
      <c r="W43214" s="276"/>
    </row>
    <row r="43215" spans="19:23">
      <c r="S43215" s="275"/>
      <c r="T43215" s="274"/>
      <c r="W43215" s="276"/>
    </row>
    <row r="43216" spans="19:23">
      <c r="S43216" s="275"/>
      <c r="T43216" s="274"/>
      <c r="W43216" s="276"/>
    </row>
    <row r="43217" spans="19:23">
      <c r="S43217" s="275"/>
      <c r="T43217" s="274"/>
      <c r="W43217" s="276"/>
    </row>
    <row r="43218" spans="19:23">
      <c r="S43218" s="275"/>
      <c r="T43218" s="274"/>
      <c r="W43218" s="276"/>
    </row>
    <row r="43219" spans="19:23">
      <c r="S43219" s="275"/>
      <c r="T43219" s="274"/>
      <c r="W43219" s="276"/>
    </row>
    <row r="43220" spans="19:23">
      <c r="S43220" s="275"/>
      <c r="T43220" s="274"/>
      <c r="W43220" s="276"/>
    </row>
    <row r="43221" spans="19:23">
      <c r="S43221" s="275"/>
      <c r="T43221" s="274"/>
      <c r="W43221" s="276"/>
    </row>
    <row r="43222" spans="19:23">
      <c r="S43222" s="275"/>
      <c r="T43222" s="274"/>
      <c r="W43222" s="276"/>
    </row>
    <row r="43223" spans="19:23">
      <c r="S43223" s="275"/>
      <c r="T43223" s="274"/>
      <c r="W43223" s="276"/>
    </row>
    <row r="43224" spans="19:23">
      <c r="S43224" s="275"/>
      <c r="T43224" s="274"/>
      <c r="W43224" s="276"/>
    </row>
    <row r="43225" spans="19:23">
      <c r="S43225" s="275"/>
      <c r="T43225" s="274"/>
      <c r="W43225" s="276"/>
    </row>
    <row r="43226" spans="19:23">
      <c r="S43226" s="275"/>
      <c r="T43226" s="274"/>
      <c r="W43226" s="276"/>
    </row>
    <row r="43227" spans="19:23">
      <c r="S43227" s="275"/>
      <c r="T43227" s="274"/>
      <c r="W43227" s="276"/>
    </row>
    <row r="43228" spans="19:23">
      <c r="S43228" s="275"/>
      <c r="T43228" s="274"/>
      <c r="W43228" s="276"/>
    </row>
    <row r="43229" spans="19:23">
      <c r="S43229" s="275"/>
      <c r="T43229" s="274"/>
      <c r="W43229" s="276"/>
    </row>
    <row r="43230" spans="19:23">
      <c r="S43230" s="275"/>
      <c r="T43230" s="274"/>
      <c r="W43230" s="276"/>
    </row>
    <row r="43231" spans="19:23">
      <c r="S43231" s="275"/>
      <c r="T43231" s="274"/>
      <c r="W43231" s="276"/>
    </row>
    <row r="43232" spans="19:23">
      <c r="S43232" s="275"/>
      <c r="T43232" s="274"/>
      <c r="W43232" s="276"/>
    </row>
    <row r="43233" spans="19:23">
      <c r="S43233" s="275"/>
      <c r="T43233" s="274"/>
      <c r="W43233" s="276"/>
    </row>
    <row r="43234" spans="19:23">
      <c r="S43234" s="275"/>
      <c r="T43234" s="274"/>
      <c r="W43234" s="276"/>
    </row>
    <row r="43235" spans="19:23">
      <c r="S43235" s="275"/>
      <c r="T43235" s="274"/>
      <c r="W43235" s="276"/>
    </row>
    <row r="43236" spans="19:23">
      <c r="S43236" s="275"/>
      <c r="T43236" s="274"/>
      <c r="W43236" s="276"/>
    </row>
    <row r="43237" spans="19:23">
      <c r="S43237" s="275"/>
      <c r="T43237" s="274"/>
      <c r="W43237" s="276"/>
    </row>
    <row r="43238" spans="19:23">
      <c r="S43238" s="275"/>
      <c r="T43238" s="274"/>
      <c r="W43238" s="276"/>
    </row>
    <row r="43239" spans="19:23">
      <c r="S43239" s="275"/>
      <c r="T43239" s="274"/>
      <c r="W43239" s="276"/>
    </row>
    <row r="43240" spans="19:23">
      <c r="S43240" s="275"/>
      <c r="T43240" s="274"/>
      <c r="W43240" s="276"/>
    </row>
    <row r="43241" spans="19:23">
      <c r="S43241" s="275"/>
      <c r="T43241" s="274"/>
      <c r="W43241" s="276"/>
    </row>
    <row r="43242" spans="19:23">
      <c r="S43242" s="275"/>
      <c r="T43242" s="274"/>
      <c r="W43242" s="276"/>
    </row>
    <row r="43243" spans="19:23">
      <c r="S43243" s="275"/>
      <c r="T43243" s="274"/>
      <c r="W43243" s="276"/>
    </row>
    <row r="43244" spans="19:23">
      <c r="S43244" s="275"/>
      <c r="T43244" s="274"/>
      <c r="W43244" s="276"/>
    </row>
    <row r="43245" spans="19:23">
      <c r="S43245" s="275"/>
      <c r="T43245" s="274"/>
      <c r="W43245" s="276"/>
    </row>
    <row r="43246" spans="19:23">
      <c r="S43246" s="275"/>
      <c r="T43246" s="274"/>
      <c r="W43246" s="276"/>
    </row>
    <row r="43247" spans="19:23">
      <c r="S43247" s="275"/>
      <c r="T43247" s="274"/>
      <c r="W43247" s="276"/>
    </row>
    <row r="43248" spans="19:23">
      <c r="S43248" s="275"/>
      <c r="T43248" s="274"/>
      <c r="W43248" s="276"/>
    </row>
    <row r="43249" spans="19:23">
      <c r="S43249" s="275"/>
      <c r="T43249" s="274"/>
      <c r="W43249" s="276"/>
    </row>
    <row r="43250" spans="19:23">
      <c r="S43250" s="275"/>
      <c r="T43250" s="274"/>
      <c r="W43250" s="276"/>
    </row>
    <row r="43251" spans="19:23">
      <c r="S43251" s="275"/>
      <c r="T43251" s="274"/>
      <c r="W43251" s="276"/>
    </row>
    <row r="43252" spans="19:23">
      <c r="S43252" s="275"/>
      <c r="T43252" s="274"/>
      <c r="W43252" s="276"/>
    </row>
    <row r="43253" spans="19:23">
      <c r="S43253" s="275"/>
      <c r="T43253" s="274"/>
      <c r="W43253" s="276"/>
    </row>
    <row r="43254" spans="19:23">
      <c r="S43254" s="275"/>
      <c r="T43254" s="274"/>
      <c r="W43254" s="276"/>
    </row>
    <row r="43255" spans="19:23">
      <c r="S43255" s="275"/>
      <c r="T43255" s="274"/>
      <c r="W43255" s="276"/>
    </row>
    <row r="43256" spans="19:23">
      <c r="S43256" s="275"/>
      <c r="T43256" s="274"/>
      <c r="W43256" s="276"/>
    </row>
    <row r="43257" spans="19:23">
      <c r="S43257" s="275"/>
      <c r="T43257" s="274"/>
      <c r="W43257" s="276"/>
    </row>
    <row r="43258" spans="19:23">
      <c r="S43258" s="275"/>
      <c r="T43258" s="274"/>
      <c r="W43258" s="276"/>
    </row>
    <row r="43259" spans="19:23">
      <c r="S43259" s="275"/>
      <c r="T43259" s="274"/>
      <c r="W43259" s="276"/>
    </row>
    <row r="43260" spans="19:23">
      <c r="S43260" s="275"/>
      <c r="T43260" s="274"/>
      <c r="W43260" s="276"/>
    </row>
    <row r="43261" spans="19:23">
      <c r="S43261" s="275"/>
      <c r="T43261" s="274"/>
      <c r="W43261" s="276"/>
    </row>
    <row r="43262" spans="19:23">
      <c r="S43262" s="275"/>
      <c r="T43262" s="274"/>
      <c r="W43262" s="276"/>
    </row>
    <row r="43263" spans="19:23">
      <c r="S43263" s="275"/>
      <c r="T43263" s="274"/>
      <c r="W43263" s="276"/>
    </row>
    <row r="43264" spans="19:23">
      <c r="S43264" s="275"/>
      <c r="T43264" s="274"/>
      <c r="W43264" s="276"/>
    </row>
    <row r="43265" spans="19:23">
      <c r="S43265" s="275"/>
      <c r="T43265" s="274"/>
      <c r="W43265" s="276"/>
    </row>
    <row r="43266" spans="19:23">
      <c r="S43266" s="275"/>
      <c r="T43266" s="274"/>
      <c r="W43266" s="276"/>
    </row>
    <row r="43267" spans="19:23">
      <c r="S43267" s="275"/>
      <c r="T43267" s="274"/>
      <c r="W43267" s="276"/>
    </row>
    <row r="43268" spans="19:23">
      <c r="S43268" s="275"/>
      <c r="T43268" s="274"/>
      <c r="W43268" s="276"/>
    </row>
    <row r="43269" spans="19:23">
      <c r="S43269" s="275"/>
      <c r="T43269" s="274"/>
      <c r="W43269" s="276"/>
    </row>
    <row r="43270" spans="19:23">
      <c r="S43270" s="275"/>
      <c r="T43270" s="274"/>
      <c r="W43270" s="276"/>
    </row>
    <row r="43271" spans="19:23">
      <c r="S43271" s="275"/>
      <c r="T43271" s="274"/>
      <c r="W43271" s="276"/>
    </row>
    <row r="43272" spans="19:23">
      <c r="S43272" s="275"/>
      <c r="T43272" s="274"/>
      <c r="W43272" s="276"/>
    </row>
    <row r="43273" spans="19:23">
      <c r="S43273" s="275"/>
      <c r="T43273" s="274"/>
      <c r="W43273" s="276"/>
    </row>
    <row r="43274" spans="19:23">
      <c r="S43274" s="275"/>
      <c r="T43274" s="274"/>
      <c r="W43274" s="276"/>
    </row>
    <row r="43275" spans="19:23">
      <c r="S43275" s="275"/>
      <c r="T43275" s="274"/>
      <c r="W43275" s="276"/>
    </row>
    <row r="43276" spans="19:23">
      <c r="S43276" s="275"/>
      <c r="T43276" s="274"/>
      <c r="W43276" s="276"/>
    </row>
    <row r="43277" spans="19:23">
      <c r="S43277" s="275"/>
      <c r="T43277" s="274"/>
      <c r="W43277" s="276"/>
    </row>
    <row r="43278" spans="19:23">
      <c r="S43278" s="275"/>
      <c r="T43278" s="274"/>
      <c r="W43278" s="276"/>
    </row>
    <row r="43279" spans="19:23">
      <c r="S43279" s="275"/>
      <c r="T43279" s="274"/>
      <c r="W43279" s="276"/>
    </row>
    <row r="43280" spans="19:23">
      <c r="S43280" s="275"/>
      <c r="T43280" s="274"/>
      <c r="W43280" s="276"/>
    </row>
    <row r="43281" spans="19:23">
      <c r="S43281" s="275"/>
      <c r="T43281" s="274"/>
      <c r="W43281" s="276"/>
    </row>
    <row r="43282" spans="19:23">
      <c r="S43282" s="275"/>
      <c r="T43282" s="274"/>
      <c r="W43282" s="276"/>
    </row>
    <row r="43283" spans="19:23">
      <c r="S43283" s="275"/>
      <c r="T43283" s="274"/>
      <c r="W43283" s="276"/>
    </row>
    <row r="43284" spans="19:23">
      <c r="S43284" s="275"/>
      <c r="T43284" s="274"/>
      <c r="W43284" s="276"/>
    </row>
    <row r="43285" spans="19:23">
      <c r="S43285" s="275"/>
      <c r="T43285" s="274"/>
      <c r="W43285" s="276"/>
    </row>
    <row r="43286" spans="19:23">
      <c r="S43286" s="275"/>
      <c r="T43286" s="274"/>
      <c r="W43286" s="276"/>
    </row>
    <row r="43287" spans="19:23">
      <c r="S43287" s="275"/>
      <c r="T43287" s="274"/>
      <c r="W43287" s="276"/>
    </row>
    <row r="43288" spans="19:23">
      <c r="S43288" s="275"/>
      <c r="T43288" s="274"/>
      <c r="W43288" s="276"/>
    </row>
    <row r="43289" spans="19:23">
      <c r="S43289" s="275"/>
      <c r="T43289" s="274"/>
      <c r="W43289" s="276"/>
    </row>
    <row r="43290" spans="19:23">
      <c r="S43290" s="275"/>
      <c r="T43290" s="274"/>
      <c r="W43290" s="276"/>
    </row>
    <row r="43291" spans="19:23">
      <c r="S43291" s="275"/>
      <c r="T43291" s="274"/>
      <c r="W43291" s="276"/>
    </row>
    <row r="43292" spans="19:23">
      <c r="S43292" s="275"/>
      <c r="T43292" s="274"/>
      <c r="W43292" s="276"/>
    </row>
    <row r="43293" spans="19:23">
      <c r="S43293" s="275"/>
      <c r="T43293" s="274"/>
      <c r="W43293" s="276"/>
    </row>
    <row r="43294" spans="19:23">
      <c r="S43294" s="275"/>
      <c r="T43294" s="274"/>
      <c r="W43294" s="276"/>
    </row>
    <row r="43295" spans="19:23">
      <c r="S43295" s="275"/>
      <c r="T43295" s="274"/>
      <c r="W43295" s="276"/>
    </row>
    <row r="43296" spans="19:23">
      <c r="S43296" s="275"/>
      <c r="T43296" s="274"/>
      <c r="W43296" s="276"/>
    </row>
    <row r="43297" spans="19:23">
      <c r="S43297" s="275"/>
      <c r="T43297" s="274"/>
      <c r="W43297" s="276"/>
    </row>
    <row r="43298" spans="19:23">
      <c r="S43298" s="275"/>
      <c r="T43298" s="274"/>
      <c r="W43298" s="276"/>
    </row>
    <row r="43299" spans="19:23">
      <c r="S43299" s="275"/>
      <c r="T43299" s="274"/>
      <c r="W43299" s="276"/>
    </row>
    <row r="43300" spans="19:23">
      <c r="S43300" s="275"/>
      <c r="T43300" s="274"/>
      <c r="W43300" s="276"/>
    </row>
    <row r="43301" spans="19:23">
      <c r="S43301" s="275"/>
      <c r="T43301" s="274"/>
      <c r="W43301" s="276"/>
    </row>
    <row r="43302" spans="19:23">
      <c r="S43302" s="275"/>
      <c r="T43302" s="274"/>
      <c r="W43302" s="276"/>
    </row>
    <row r="43303" spans="19:23">
      <c r="S43303" s="275"/>
      <c r="T43303" s="274"/>
      <c r="W43303" s="276"/>
    </row>
    <row r="43304" spans="19:23">
      <c r="S43304" s="275"/>
      <c r="T43304" s="274"/>
      <c r="W43304" s="276"/>
    </row>
    <row r="43305" spans="19:23">
      <c r="S43305" s="275"/>
      <c r="T43305" s="274"/>
      <c r="W43305" s="276"/>
    </row>
    <row r="43306" spans="19:23">
      <c r="S43306" s="275"/>
      <c r="T43306" s="274"/>
      <c r="W43306" s="276"/>
    </row>
    <row r="43307" spans="19:23">
      <c r="S43307" s="275"/>
      <c r="T43307" s="274"/>
      <c r="W43307" s="276"/>
    </row>
    <row r="43308" spans="19:23">
      <c r="S43308" s="275"/>
      <c r="T43308" s="274"/>
      <c r="W43308" s="276"/>
    </row>
    <row r="43309" spans="19:23">
      <c r="S43309" s="275"/>
      <c r="T43309" s="274"/>
      <c r="W43309" s="276"/>
    </row>
    <row r="43310" spans="19:23">
      <c r="S43310" s="275"/>
      <c r="T43310" s="274"/>
      <c r="W43310" s="276"/>
    </row>
    <row r="43311" spans="19:23">
      <c r="S43311" s="275"/>
      <c r="T43311" s="274"/>
      <c r="W43311" s="276"/>
    </row>
    <row r="43312" spans="19:23">
      <c r="S43312" s="275"/>
      <c r="T43312" s="274"/>
      <c r="W43312" s="276"/>
    </row>
    <row r="43313" spans="19:23">
      <c r="S43313" s="275"/>
      <c r="T43313" s="274"/>
      <c r="W43313" s="276"/>
    </row>
    <row r="43314" spans="19:23">
      <c r="S43314" s="275"/>
      <c r="T43314" s="274"/>
      <c r="W43314" s="276"/>
    </row>
    <row r="43315" spans="19:23">
      <c r="S43315" s="275"/>
      <c r="T43315" s="274"/>
      <c r="W43315" s="276"/>
    </row>
    <row r="43316" spans="19:23">
      <c r="S43316" s="275"/>
      <c r="T43316" s="274"/>
      <c r="W43316" s="276"/>
    </row>
    <row r="43317" spans="19:23">
      <c r="S43317" s="275"/>
      <c r="T43317" s="274"/>
      <c r="W43317" s="276"/>
    </row>
    <row r="43318" spans="19:23">
      <c r="S43318" s="275"/>
      <c r="T43318" s="274"/>
      <c r="W43318" s="276"/>
    </row>
    <row r="43319" spans="19:23">
      <c r="S43319" s="275"/>
      <c r="T43319" s="274"/>
      <c r="W43319" s="276"/>
    </row>
    <row r="43320" spans="19:23">
      <c r="S43320" s="275"/>
      <c r="T43320" s="274"/>
      <c r="W43320" s="276"/>
    </row>
    <row r="43321" spans="19:23">
      <c r="S43321" s="275"/>
      <c r="T43321" s="274"/>
      <c r="W43321" s="276"/>
    </row>
    <row r="43322" spans="19:23">
      <c r="S43322" s="275"/>
      <c r="T43322" s="274"/>
      <c r="W43322" s="276"/>
    </row>
    <row r="43323" spans="19:23">
      <c r="S43323" s="275"/>
      <c r="T43323" s="274"/>
      <c r="W43323" s="276"/>
    </row>
    <row r="43324" spans="19:23">
      <c r="S43324" s="275"/>
      <c r="T43324" s="274"/>
      <c r="W43324" s="276"/>
    </row>
    <row r="43325" spans="19:23">
      <c r="S43325" s="275"/>
      <c r="T43325" s="274"/>
      <c r="W43325" s="276"/>
    </row>
    <row r="43326" spans="19:23">
      <c r="S43326" s="275"/>
      <c r="T43326" s="274"/>
      <c r="W43326" s="276"/>
    </row>
    <row r="43327" spans="19:23">
      <c r="S43327" s="275"/>
      <c r="T43327" s="274"/>
      <c r="W43327" s="276"/>
    </row>
    <row r="43328" spans="19:23">
      <c r="S43328" s="275"/>
      <c r="T43328" s="274"/>
      <c r="W43328" s="276"/>
    </row>
    <row r="43329" spans="19:23">
      <c r="S43329" s="275"/>
      <c r="T43329" s="274"/>
      <c r="W43329" s="276"/>
    </row>
    <row r="43330" spans="19:23">
      <c r="S43330" s="275"/>
      <c r="T43330" s="274"/>
      <c r="W43330" s="276"/>
    </row>
    <row r="43331" spans="19:23">
      <c r="S43331" s="275"/>
      <c r="T43331" s="274"/>
      <c r="W43331" s="276"/>
    </row>
    <row r="43332" spans="19:23">
      <c r="S43332" s="275"/>
      <c r="T43332" s="274"/>
      <c r="W43332" s="276"/>
    </row>
    <row r="43333" spans="19:23">
      <c r="S43333" s="275"/>
      <c r="T43333" s="274"/>
      <c r="W43333" s="276"/>
    </row>
    <row r="43334" spans="19:23">
      <c r="S43334" s="275"/>
      <c r="T43334" s="274"/>
      <c r="W43334" s="276"/>
    </row>
    <row r="43335" spans="19:23">
      <c r="S43335" s="275"/>
      <c r="T43335" s="274"/>
      <c r="W43335" s="276"/>
    </row>
    <row r="43336" spans="19:23">
      <c r="S43336" s="275"/>
      <c r="T43336" s="274"/>
      <c r="W43336" s="276"/>
    </row>
    <row r="43337" spans="19:23">
      <c r="S43337" s="275"/>
      <c r="T43337" s="274"/>
      <c r="W43337" s="276"/>
    </row>
    <row r="43338" spans="19:23">
      <c r="S43338" s="275"/>
      <c r="T43338" s="274"/>
      <c r="W43338" s="276"/>
    </row>
    <row r="43339" spans="19:23">
      <c r="S43339" s="275"/>
      <c r="T43339" s="274"/>
      <c r="W43339" s="276"/>
    </row>
    <row r="43340" spans="19:23">
      <c r="S43340" s="275"/>
      <c r="T43340" s="274"/>
      <c r="W43340" s="276"/>
    </row>
    <row r="43341" spans="19:23">
      <c r="S43341" s="275"/>
      <c r="T43341" s="274"/>
      <c r="W43341" s="276"/>
    </row>
    <row r="43342" spans="19:23">
      <c r="S43342" s="275"/>
      <c r="T43342" s="274"/>
      <c r="W43342" s="276"/>
    </row>
    <row r="43343" spans="19:23">
      <c r="S43343" s="275"/>
      <c r="T43343" s="274"/>
      <c r="W43343" s="276"/>
    </row>
    <row r="43344" spans="19:23">
      <c r="S43344" s="275"/>
      <c r="T43344" s="274"/>
      <c r="W43344" s="276"/>
    </row>
    <row r="43345" spans="19:23">
      <c r="S43345" s="275"/>
      <c r="T43345" s="274"/>
      <c r="W43345" s="276"/>
    </row>
    <row r="43346" spans="19:23">
      <c r="S43346" s="275"/>
      <c r="T43346" s="274"/>
      <c r="W43346" s="276"/>
    </row>
    <row r="43347" spans="19:23">
      <c r="S43347" s="275"/>
      <c r="T43347" s="274"/>
      <c r="W43347" s="276"/>
    </row>
    <row r="43348" spans="19:23">
      <c r="S43348" s="275"/>
      <c r="T43348" s="274"/>
      <c r="W43348" s="276"/>
    </row>
    <row r="43349" spans="19:23">
      <c r="S43349" s="275"/>
      <c r="T43349" s="274"/>
      <c r="W43349" s="276"/>
    </row>
    <row r="43350" spans="19:23">
      <c r="S43350" s="275"/>
      <c r="T43350" s="274"/>
      <c r="W43350" s="276"/>
    </row>
    <row r="43351" spans="19:23">
      <c r="S43351" s="275"/>
      <c r="T43351" s="274"/>
      <c r="W43351" s="276"/>
    </row>
    <row r="43352" spans="19:23">
      <c r="S43352" s="275"/>
      <c r="T43352" s="274"/>
      <c r="W43352" s="276"/>
    </row>
    <row r="43353" spans="19:23">
      <c r="S43353" s="275"/>
      <c r="T43353" s="274"/>
      <c r="W43353" s="276"/>
    </row>
    <row r="43354" spans="19:23">
      <c r="S43354" s="275"/>
      <c r="T43354" s="274"/>
      <c r="W43354" s="276"/>
    </row>
    <row r="43355" spans="19:23">
      <c r="S43355" s="275"/>
      <c r="T43355" s="274"/>
      <c r="W43355" s="276"/>
    </row>
    <row r="43356" spans="19:23">
      <c r="S43356" s="275"/>
      <c r="T43356" s="274"/>
      <c r="W43356" s="276"/>
    </row>
    <row r="43357" spans="19:23">
      <c r="S43357" s="275"/>
      <c r="T43357" s="274"/>
      <c r="W43357" s="276"/>
    </row>
    <row r="43358" spans="19:23">
      <c r="S43358" s="275"/>
      <c r="T43358" s="274"/>
      <c r="W43358" s="276"/>
    </row>
    <row r="43359" spans="19:23">
      <c r="S43359" s="275"/>
      <c r="T43359" s="274"/>
      <c r="W43359" s="276"/>
    </row>
    <row r="43360" spans="19:23">
      <c r="S43360" s="275"/>
      <c r="T43360" s="274"/>
      <c r="W43360" s="276"/>
    </row>
    <row r="43361" spans="19:23">
      <c r="S43361" s="275"/>
      <c r="T43361" s="274"/>
      <c r="W43361" s="276"/>
    </row>
    <row r="43362" spans="19:23">
      <c r="S43362" s="275"/>
      <c r="T43362" s="274"/>
      <c r="W43362" s="276"/>
    </row>
    <row r="43363" spans="19:23">
      <c r="S43363" s="275"/>
      <c r="T43363" s="274"/>
      <c r="W43363" s="276"/>
    </row>
    <row r="43364" spans="19:23">
      <c r="S43364" s="275"/>
      <c r="T43364" s="274"/>
      <c r="W43364" s="276"/>
    </row>
    <row r="43365" spans="19:23">
      <c r="S43365" s="275"/>
      <c r="T43365" s="274"/>
      <c r="W43365" s="276"/>
    </row>
    <row r="43366" spans="19:23">
      <c r="S43366" s="275"/>
      <c r="T43366" s="274"/>
      <c r="W43366" s="276"/>
    </row>
    <row r="43367" spans="19:23">
      <c r="S43367" s="275"/>
      <c r="T43367" s="274"/>
      <c r="W43367" s="276"/>
    </row>
    <row r="43368" spans="19:23">
      <c r="S43368" s="275"/>
      <c r="T43368" s="274"/>
      <c r="W43368" s="276"/>
    </row>
    <row r="43369" spans="19:23">
      <c r="S43369" s="275"/>
      <c r="T43369" s="274"/>
      <c r="W43369" s="276"/>
    </row>
    <row r="43370" spans="19:23">
      <c r="S43370" s="275"/>
      <c r="T43370" s="274"/>
      <c r="W43370" s="276"/>
    </row>
    <row r="43371" spans="19:23">
      <c r="S43371" s="275"/>
      <c r="T43371" s="274"/>
      <c r="W43371" s="276"/>
    </row>
    <row r="43372" spans="19:23">
      <c r="S43372" s="275"/>
      <c r="T43372" s="274"/>
      <c r="W43372" s="276"/>
    </row>
    <row r="43373" spans="19:23">
      <c r="S43373" s="275"/>
      <c r="T43373" s="274"/>
      <c r="W43373" s="276"/>
    </row>
    <row r="43374" spans="19:23">
      <c r="S43374" s="275"/>
      <c r="T43374" s="274"/>
      <c r="W43374" s="276"/>
    </row>
    <row r="43375" spans="19:23">
      <c r="S43375" s="275"/>
      <c r="T43375" s="274"/>
      <c r="W43375" s="276"/>
    </row>
    <row r="43376" spans="19:23">
      <c r="S43376" s="275"/>
      <c r="T43376" s="274"/>
      <c r="W43376" s="276"/>
    </row>
    <row r="43377" spans="19:23">
      <c r="S43377" s="275"/>
      <c r="T43377" s="274"/>
      <c r="W43377" s="276"/>
    </row>
    <row r="43378" spans="19:23">
      <c r="S43378" s="275"/>
      <c r="T43378" s="274"/>
      <c r="W43378" s="276"/>
    </row>
    <row r="43379" spans="19:23">
      <c r="S43379" s="275"/>
      <c r="T43379" s="274"/>
      <c r="W43379" s="276"/>
    </row>
    <row r="43380" spans="19:23">
      <c r="S43380" s="275"/>
      <c r="T43380" s="274"/>
      <c r="W43380" s="276"/>
    </row>
    <row r="43381" spans="19:23">
      <c r="S43381" s="275"/>
      <c r="T43381" s="274"/>
      <c r="W43381" s="276"/>
    </row>
    <row r="43382" spans="19:23">
      <c r="S43382" s="275"/>
      <c r="T43382" s="274"/>
      <c r="W43382" s="276"/>
    </row>
    <row r="43383" spans="19:23">
      <c r="S43383" s="275"/>
      <c r="T43383" s="274"/>
      <c r="W43383" s="276"/>
    </row>
    <row r="43384" spans="19:23">
      <c r="S43384" s="275"/>
      <c r="T43384" s="274"/>
      <c r="W43384" s="276"/>
    </row>
    <row r="43385" spans="19:23">
      <c r="S43385" s="275"/>
      <c r="T43385" s="274"/>
      <c r="W43385" s="276"/>
    </row>
    <row r="43386" spans="19:23">
      <c r="S43386" s="275"/>
      <c r="T43386" s="274"/>
      <c r="W43386" s="276"/>
    </row>
    <row r="43387" spans="19:23">
      <c r="S43387" s="275"/>
      <c r="T43387" s="274"/>
      <c r="W43387" s="276"/>
    </row>
    <row r="43388" spans="19:23">
      <c r="S43388" s="275"/>
      <c r="T43388" s="274"/>
      <c r="W43388" s="276"/>
    </row>
    <row r="43389" spans="19:23">
      <c r="S43389" s="275"/>
      <c r="T43389" s="274"/>
      <c r="W43389" s="276"/>
    </row>
    <row r="43390" spans="19:23">
      <c r="S43390" s="275"/>
      <c r="T43390" s="274"/>
      <c r="W43390" s="276"/>
    </row>
    <row r="43391" spans="19:23">
      <c r="S43391" s="275"/>
      <c r="T43391" s="274"/>
      <c r="W43391" s="276"/>
    </row>
    <row r="43392" spans="19:23">
      <c r="S43392" s="275"/>
      <c r="T43392" s="274"/>
      <c r="W43392" s="276"/>
    </row>
    <row r="43393" spans="19:23">
      <c r="S43393" s="275"/>
      <c r="T43393" s="274"/>
      <c r="W43393" s="276"/>
    </row>
    <row r="43394" spans="19:23">
      <c r="S43394" s="275"/>
      <c r="T43394" s="274"/>
      <c r="W43394" s="276"/>
    </row>
    <row r="43395" spans="19:23">
      <c r="S43395" s="275"/>
      <c r="T43395" s="274"/>
      <c r="W43395" s="276"/>
    </row>
    <row r="43396" spans="19:23">
      <c r="S43396" s="275"/>
      <c r="T43396" s="274"/>
      <c r="W43396" s="276"/>
    </row>
    <row r="43397" spans="19:23">
      <c r="S43397" s="275"/>
      <c r="T43397" s="274"/>
      <c r="W43397" s="276"/>
    </row>
    <row r="43398" spans="19:23">
      <c r="S43398" s="275"/>
      <c r="T43398" s="274"/>
      <c r="W43398" s="276"/>
    </row>
    <row r="43399" spans="19:23">
      <c r="S43399" s="275"/>
      <c r="T43399" s="274"/>
      <c r="W43399" s="276"/>
    </row>
    <row r="43400" spans="19:23">
      <c r="S43400" s="275"/>
      <c r="T43400" s="274"/>
      <c r="W43400" s="276"/>
    </row>
    <row r="43401" spans="19:23">
      <c r="S43401" s="275"/>
      <c r="T43401" s="274"/>
      <c r="W43401" s="276"/>
    </row>
    <row r="43402" spans="19:23">
      <c r="S43402" s="275"/>
      <c r="T43402" s="274"/>
      <c r="W43402" s="276"/>
    </row>
    <row r="43403" spans="19:23">
      <c r="S43403" s="275"/>
      <c r="T43403" s="274"/>
      <c r="W43403" s="276"/>
    </row>
    <row r="43404" spans="19:23">
      <c r="S43404" s="275"/>
      <c r="T43404" s="274"/>
      <c r="W43404" s="276"/>
    </row>
    <row r="43405" spans="19:23">
      <c r="S43405" s="275"/>
      <c r="T43405" s="274"/>
      <c r="W43405" s="276"/>
    </row>
    <row r="43406" spans="19:23">
      <c r="S43406" s="275"/>
      <c r="T43406" s="274"/>
      <c r="W43406" s="276"/>
    </row>
    <row r="43407" spans="19:23">
      <c r="S43407" s="275"/>
      <c r="T43407" s="274"/>
      <c r="W43407" s="276"/>
    </row>
    <row r="43408" spans="19:23">
      <c r="S43408" s="275"/>
      <c r="T43408" s="274"/>
      <c r="W43408" s="276"/>
    </row>
    <row r="43409" spans="19:23">
      <c r="S43409" s="275"/>
      <c r="T43409" s="274"/>
      <c r="W43409" s="276"/>
    </row>
    <row r="43410" spans="19:23">
      <c r="S43410" s="275"/>
      <c r="T43410" s="274"/>
      <c r="W43410" s="276"/>
    </row>
    <row r="43411" spans="19:23">
      <c r="S43411" s="275"/>
      <c r="T43411" s="274"/>
      <c r="W43411" s="276"/>
    </row>
    <row r="43412" spans="19:23">
      <c r="S43412" s="275"/>
      <c r="T43412" s="274"/>
      <c r="W43412" s="276"/>
    </row>
    <row r="43413" spans="19:23">
      <c r="S43413" s="275"/>
      <c r="T43413" s="274"/>
      <c r="W43413" s="276"/>
    </row>
    <row r="43414" spans="19:23">
      <c r="S43414" s="275"/>
      <c r="T43414" s="274"/>
      <c r="W43414" s="276"/>
    </row>
    <row r="43415" spans="19:23">
      <c r="S43415" s="275"/>
      <c r="T43415" s="274"/>
      <c r="W43415" s="276"/>
    </row>
    <row r="43416" spans="19:23">
      <c r="S43416" s="275"/>
      <c r="T43416" s="274"/>
      <c r="W43416" s="276"/>
    </row>
    <row r="43417" spans="19:23">
      <c r="S43417" s="275"/>
      <c r="T43417" s="274"/>
      <c r="W43417" s="276"/>
    </row>
    <row r="43418" spans="19:23">
      <c r="S43418" s="275"/>
      <c r="T43418" s="274"/>
      <c r="W43418" s="276"/>
    </row>
    <row r="43419" spans="19:23">
      <c r="S43419" s="275"/>
      <c r="T43419" s="274"/>
      <c r="W43419" s="276"/>
    </row>
    <row r="43420" spans="19:23">
      <c r="S43420" s="275"/>
      <c r="T43420" s="274"/>
      <c r="W43420" s="276"/>
    </row>
    <row r="43421" spans="19:23">
      <c r="S43421" s="275"/>
      <c r="T43421" s="274"/>
      <c r="W43421" s="276"/>
    </row>
    <row r="43422" spans="19:23">
      <c r="S43422" s="275"/>
      <c r="T43422" s="274"/>
      <c r="W43422" s="276"/>
    </row>
    <row r="43423" spans="19:23">
      <c r="S43423" s="275"/>
      <c r="T43423" s="274"/>
      <c r="W43423" s="276"/>
    </row>
    <row r="43424" spans="19:23">
      <c r="S43424" s="275"/>
      <c r="T43424" s="274"/>
      <c r="W43424" s="276"/>
    </row>
    <row r="43425" spans="19:23">
      <c r="S43425" s="275"/>
      <c r="T43425" s="274"/>
      <c r="W43425" s="276"/>
    </row>
    <row r="43426" spans="19:23">
      <c r="S43426" s="275"/>
      <c r="T43426" s="274"/>
      <c r="W43426" s="276"/>
    </row>
    <row r="43427" spans="19:23">
      <c r="S43427" s="275"/>
      <c r="T43427" s="274"/>
      <c r="W43427" s="276"/>
    </row>
    <row r="43428" spans="19:23">
      <c r="S43428" s="275"/>
      <c r="T43428" s="274"/>
      <c r="W43428" s="276"/>
    </row>
    <row r="43429" spans="19:23">
      <c r="S43429" s="275"/>
      <c r="T43429" s="274"/>
      <c r="W43429" s="276"/>
    </row>
    <row r="43430" spans="19:23">
      <c r="S43430" s="275"/>
      <c r="T43430" s="274"/>
      <c r="W43430" s="276"/>
    </row>
    <row r="43431" spans="19:23">
      <c r="S43431" s="275"/>
      <c r="T43431" s="274"/>
      <c r="W43431" s="276"/>
    </row>
    <row r="43432" spans="19:23">
      <c r="S43432" s="275"/>
      <c r="T43432" s="274"/>
      <c r="W43432" s="276"/>
    </row>
    <row r="43433" spans="19:23">
      <c r="S43433" s="275"/>
      <c r="T43433" s="274"/>
      <c r="W43433" s="276"/>
    </row>
    <row r="43434" spans="19:23">
      <c r="S43434" s="275"/>
      <c r="T43434" s="274"/>
      <c r="W43434" s="276"/>
    </row>
    <row r="43435" spans="19:23">
      <c r="S43435" s="275"/>
      <c r="T43435" s="274"/>
      <c r="W43435" s="276"/>
    </row>
    <row r="43436" spans="19:23">
      <c r="S43436" s="275"/>
      <c r="T43436" s="274"/>
      <c r="W43436" s="276"/>
    </row>
    <row r="43437" spans="19:23">
      <c r="S43437" s="275"/>
      <c r="T43437" s="274"/>
      <c r="W43437" s="276"/>
    </row>
    <row r="43438" spans="19:23">
      <c r="S43438" s="275"/>
      <c r="T43438" s="274"/>
      <c r="W43438" s="276"/>
    </row>
    <row r="43439" spans="19:23">
      <c r="S43439" s="275"/>
      <c r="T43439" s="274"/>
      <c r="W43439" s="276"/>
    </row>
    <row r="43440" spans="19:23">
      <c r="S43440" s="275"/>
      <c r="T43440" s="274"/>
      <c r="W43440" s="276"/>
    </row>
    <row r="43441" spans="19:23">
      <c r="S43441" s="275"/>
      <c r="T43441" s="274"/>
      <c r="W43441" s="276"/>
    </row>
    <row r="43442" spans="19:23">
      <c r="S43442" s="275"/>
      <c r="T43442" s="274"/>
      <c r="W43442" s="276"/>
    </row>
    <row r="43443" spans="19:23">
      <c r="S43443" s="275"/>
      <c r="T43443" s="274"/>
      <c r="W43443" s="276"/>
    </row>
    <row r="43444" spans="19:23">
      <c r="S43444" s="275"/>
      <c r="T43444" s="274"/>
      <c r="W43444" s="276"/>
    </row>
    <row r="43445" spans="19:23">
      <c r="S43445" s="275"/>
      <c r="T43445" s="274"/>
      <c r="W43445" s="276"/>
    </row>
    <row r="43446" spans="19:23">
      <c r="S43446" s="275"/>
      <c r="T43446" s="274"/>
      <c r="W43446" s="276"/>
    </row>
    <row r="43447" spans="19:23">
      <c r="S43447" s="275"/>
      <c r="T43447" s="274"/>
      <c r="W43447" s="276"/>
    </row>
    <row r="43448" spans="19:23">
      <c r="S43448" s="275"/>
      <c r="T43448" s="274"/>
      <c r="W43448" s="276"/>
    </row>
    <row r="43449" spans="19:23">
      <c r="S43449" s="275"/>
      <c r="T43449" s="274"/>
      <c r="W43449" s="276"/>
    </row>
    <row r="43450" spans="19:23">
      <c r="S43450" s="275"/>
      <c r="T43450" s="274"/>
      <c r="W43450" s="276"/>
    </row>
    <row r="43451" spans="19:23">
      <c r="S43451" s="275"/>
      <c r="T43451" s="274"/>
      <c r="W43451" s="276"/>
    </row>
    <row r="43452" spans="19:23">
      <c r="S43452" s="275"/>
      <c r="T43452" s="274"/>
      <c r="W43452" s="276"/>
    </row>
    <row r="43453" spans="19:23">
      <c r="S43453" s="275"/>
      <c r="T43453" s="274"/>
      <c r="W43453" s="276"/>
    </row>
    <row r="43454" spans="19:23">
      <c r="S43454" s="275"/>
      <c r="T43454" s="274"/>
      <c r="W43454" s="276"/>
    </row>
    <row r="43455" spans="19:23">
      <c r="S43455" s="275"/>
      <c r="T43455" s="274"/>
      <c r="W43455" s="276"/>
    </row>
    <row r="43456" spans="19:23">
      <c r="S43456" s="275"/>
      <c r="T43456" s="274"/>
      <c r="W43456" s="276"/>
    </row>
    <row r="43457" spans="19:23">
      <c r="S43457" s="275"/>
      <c r="T43457" s="274"/>
      <c r="W43457" s="276"/>
    </row>
    <row r="43458" spans="19:23">
      <c r="S43458" s="275"/>
      <c r="T43458" s="274"/>
      <c r="W43458" s="276"/>
    </row>
    <row r="43459" spans="19:23">
      <c r="S43459" s="275"/>
      <c r="T43459" s="274"/>
      <c r="W43459" s="276"/>
    </row>
    <row r="43460" spans="19:23">
      <c r="S43460" s="275"/>
      <c r="T43460" s="274"/>
      <c r="W43460" s="276"/>
    </row>
    <row r="43461" spans="19:23">
      <c r="S43461" s="275"/>
      <c r="T43461" s="274"/>
      <c r="W43461" s="276"/>
    </row>
    <row r="43462" spans="19:23">
      <c r="S43462" s="275"/>
      <c r="T43462" s="274"/>
      <c r="W43462" s="276"/>
    </row>
    <row r="43463" spans="19:23">
      <c r="S43463" s="275"/>
      <c r="T43463" s="274"/>
      <c r="W43463" s="276"/>
    </row>
    <row r="43464" spans="19:23">
      <c r="S43464" s="275"/>
      <c r="T43464" s="274"/>
      <c r="W43464" s="276"/>
    </row>
    <row r="43465" spans="19:23">
      <c r="S43465" s="275"/>
      <c r="T43465" s="274"/>
      <c r="W43465" s="276"/>
    </row>
    <row r="43466" spans="19:23">
      <c r="S43466" s="275"/>
      <c r="T43466" s="274"/>
      <c r="W43466" s="276"/>
    </row>
    <row r="43467" spans="19:23">
      <c r="S43467" s="275"/>
      <c r="T43467" s="274"/>
      <c r="W43467" s="276"/>
    </row>
    <row r="43468" spans="19:23">
      <c r="S43468" s="275"/>
      <c r="T43468" s="274"/>
      <c r="W43468" s="276"/>
    </row>
    <row r="43469" spans="19:23">
      <c r="S43469" s="275"/>
      <c r="T43469" s="274"/>
      <c r="W43469" s="276"/>
    </row>
    <row r="43470" spans="19:23">
      <c r="S43470" s="275"/>
      <c r="T43470" s="274"/>
      <c r="W43470" s="276"/>
    </row>
    <row r="43471" spans="19:23">
      <c r="S43471" s="275"/>
      <c r="T43471" s="274"/>
      <c r="W43471" s="276"/>
    </row>
    <row r="43472" spans="19:23">
      <c r="S43472" s="275"/>
      <c r="T43472" s="274"/>
      <c r="W43472" s="276"/>
    </row>
    <row r="43473" spans="19:23">
      <c r="S43473" s="275"/>
      <c r="T43473" s="274"/>
      <c r="W43473" s="276"/>
    </row>
    <row r="43474" spans="19:23">
      <c r="S43474" s="275"/>
      <c r="T43474" s="274"/>
      <c r="W43474" s="276"/>
    </row>
    <row r="43475" spans="19:23">
      <c r="S43475" s="275"/>
      <c r="T43475" s="274"/>
      <c r="W43475" s="276"/>
    </row>
    <row r="43476" spans="19:23">
      <c r="S43476" s="275"/>
      <c r="T43476" s="274"/>
      <c r="W43476" s="276"/>
    </row>
    <row r="43477" spans="19:23">
      <c r="S43477" s="275"/>
      <c r="T43477" s="274"/>
      <c r="W43477" s="276"/>
    </row>
    <row r="43478" spans="19:23">
      <c r="S43478" s="275"/>
      <c r="T43478" s="274"/>
      <c r="W43478" s="276"/>
    </row>
    <row r="43479" spans="19:23">
      <c r="S43479" s="275"/>
      <c r="T43479" s="274"/>
      <c r="W43479" s="276"/>
    </row>
    <row r="43480" spans="19:23">
      <c r="S43480" s="275"/>
      <c r="T43480" s="274"/>
      <c r="W43480" s="276"/>
    </row>
    <row r="43481" spans="19:23">
      <c r="S43481" s="275"/>
      <c r="T43481" s="274"/>
      <c r="W43481" s="276"/>
    </row>
    <row r="43482" spans="19:23">
      <c r="S43482" s="275"/>
      <c r="T43482" s="274"/>
      <c r="W43482" s="276"/>
    </row>
    <row r="43483" spans="19:23">
      <c r="S43483" s="275"/>
      <c r="T43483" s="274"/>
      <c r="W43483" s="276"/>
    </row>
    <row r="43484" spans="19:23">
      <c r="S43484" s="275"/>
      <c r="T43484" s="274"/>
      <c r="W43484" s="276"/>
    </row>
    <row r="43485" spans="19:23">
      <c r="S43485" s="275"/>
      <c r="T43485" s="274"/>
      <c r="W43485" s="276"/>
    </row>
    <row r="43486" spans="19:23">
      <c r="S43486" s="275"/>
      <c r="T43486" s="274"/>
      <c r="W43486" s="276"/>
    </row>
    <row r="43487" spans="19:23">
      <c r="S43487" s="275"/>
      <c r="T43487" s="274"/>
      <c r="W43487" s="276"/>
    </row>
    <row r="43488" spans="19:23">
      <c r="S43488" s="275"/>
      <c r="T43488" s="274"/>
      <c r="W43488" s="276"/>
    </row>
    <row r="43489" spans="19:23">
      <c r="S43489" s="275"/>
      <c r="T43489" s="274"/>
      <c r="W43489" s="276"/>
    </row>
    <row r="43490" spans="19:23">
      <c r="S43490" s="275"/>
      <c r="T43490" s="274"/>
      <c r="W43490" s="276"/>
    </row>
    <row r="43491" spans="19:23">
      <c r="S43491" s="275"/>
      <c r="T43491" s="274"/>
      <c r="W43491" s="276"/>
    </row>
    <row r="43492" spans="19:23">
      <c r="S43492" s="275"/>
      <c r="T43492" s="274"/>
      <c r="W43492" s="276"/>
    </row>
    <row r="43493" spans="19:23">
      <c r="S43493" s="275"/>
      <c r="T43493" s="274"/>
      <c r="W43493" s="276"/>
    </row>
    <row r="43494" spans="19:23">
      <c r="S43494" s="275"/>
      <c r="T43494" s="274"/>
      <c r="W43494" s="276"/>
    </row>
    <row r="43495" spans="19:23">
      <c r="S43495" s="275"/>
      <c r="T43495" s="274"/>
      <c r="W43495" s="276"/>
    </row>
    <row r="43496" spans="19:23">
      <c r="S43496" s="275"/>
      <c r="T43496" s="274"/>
      <c r="W43496" s="276"/>
    </row>
    <row r="43497" spans="19:23">
      <c r="S43497" s="275"/>
      <c r="T43497" s="274"/>
      <c r="W43497" s="276"/>
    </row>
    <row r="43498" spans="19:23">
      <c r="S43498" s="275"/>
      <c r="T43498" s="274"/>
      <c r="W43498" s="276"/>
    </row>
    <row r="43499" spans="19:23">
      <c r="S43499" s="275"/>
      <c r="T43499" s="274"/>
      <c r="W43499" s="276"/>
    </row>
    <row r="43500" spans="19:23">
      <c r="S43500" s="275"/>
      <c r="T43500" s="274"/>
      <c r="W43500" s="276"/>
    </row>
    <row r="43501" spans="19:23">
      <c r="S43501" s="275"/>
      <c r="T43501" s="274"/>
      <c r="W43501" s="276"/>
    </row>
    <row r="43502" spans="19:23">
      <c r="S43502" s="275"/>
      <c r="T43502" s="274"/>
      <c r="W43502" s="276"/>
    </row>
    <row r="43503" spans="19:23">
      <c r="S43503" s="275"/>
      <c r="T43503" s="274"/>
      <c r="W43503" s="276"/>
    </row>
    <row r="43504" spans="19:23">
      <c r="S43504" s="275"/>
      <c r="T43504" s="274"/>
      <c r="W43504" s="276"/>
    </row>
    <row r="43505" spans="19:23">
      <c r="S43505" s="275"/>
      <c r="T43505" s="274"/>
      <c r="W43505" s="276"/>
    </row>
    <row r="43506" spans="19:23">
      <c r="S43506" s="275"/>
      <c r="T43506" s="274"/>
      <c r="W43506" s="276"/>
    </row>
    <row r="43507" spans="19:23">
      <c r="S43507" s="275"/>
      <c r="T43507" s="274"/>
      <c r="W43507" s="276"/>
    </row>
    <row r="43508" spans="19:23">
      <c r="S43508" s="275"/>
      <c r="T43508" s="274"/>
      <c r="W43508" s="276"/>
    </row>
    <row r="43509" spans="19:23">
      <c r="S43509" s="275"/>
      <c r="T43509" s="274"/>
      <c r="W43509" s="276"/>
    </row>
    <row r="43510" spans="19:23">
      <c r="S43510" s="275"/>
      <c r="T43510" s="274"/>
      <c r="W43510" s="276"/>
    </row>
    <row r="43511" spans="19:23">
      <c r="S43511" s="275"/>
      <c r="T43511" s="274"/>
      <c r="W43511" s="276"/>
    </row>
    <row r="43512" spans="19:23">
      <c r="S43512" s="275"/>
      <c r="T43512" s="274"/>
      <c r="W43512" s="276"/>
    </row>
    <row r="43513" spans="19:23">
      <c r="S43513" s="275"/>
      <c r="T43513" s="274"/>
      <c r="W43513" s="276"/>
    </row>
    <row r="43514" spans="19:23">
      <c r="S43514" s="275"/>
      <c r="T43514" s="274"/>
      <c r="W43514" s="276"/>
    </row>
    <row r="43515" spans="19:23">
      <c r="S43515" s="275"/>
      <c r="T43515" s="274"/>
      <c r="W43515" s="276"/>
    </row>
    <row r="43516" spans="19:23">
      <c r="S43516" s="275"/>
      <c r="T43516" s="274"/>
      <c r="W43516" s="276"/>
    </row>
    <row r="43517" spans="19:23">
      <c r="S43517" s="275"/>
      <c r="T43517" s="274"/>
      <c r="W43517" s="276"/>
    </row>
    <row r="43518" spans="19:23">
      <c r="S43518" s="275"/>
      <c r="T43518" s="274"/>
      <c r="W43518" s="276"/>
    </row>
    <row r="43519" spans="19:23">
      <c r="S43519" s="275"/>
      <c r="T43519" s="274"/>
      <c r="W43519" s="276"/>
    </row>
    <row r="43520" spans="19:23">
      <c r="S43520" s="275"/>
      <c r="T43520" s="274"/>
      <c r="W43520" s="276"/>
    </row>
    <row r="43521" spans="19:23">
      <c r="S43521" s="275"/>
      <c r="T43521" s="274"/>
      <c r="W43521" s="276"/>
    </row>
    <row r="43522" spans="19:23">
      <c r="S43522" s="275"/>
      <c r="T43522" s="274"/>
      <c r="W43522" s="276"/>
    </row>
    <row r="43523" spans="19:23">
      <c r="S43523" s="275"/>
      <c r="T43523" s="274"/>
      <c r="W43523" s="276"/>
    </row>
    <row r="43524" spans="19:23">
      <c r="S43524" s="275"/>
      <c r="T43524" s="274"/>
      <c r="W43524" s="276"/>
    </row>
    <row r="43525" spans="19:23">
      <c r="S43525" s="275"/>
      <c r="T43525" s="274"/>
      <c r="W43525" s="276"/>
    </row>
    <row r="43526" spans="19:23">
      <c r="S43526" s="275"/>
      <c r="T43526" s="274"/>
      <c r="W43526" s="276"/>
    </row>
    <row r="43527" spans="19:23">
      <c r="S43527" s="275"/>
      <c r="T43527" s="274"/>
      <c r="W43527" s="276"/>
    </row>
    <row r="43528" spans="19:23">
      <c r="S43528" s="275"/>
      <c r="T43528" s="274"/>
      <c r="W43528" s="276"/>
    </row>
    <row r="43529" spans="19:23">
      <c r="S43529" s="275"/>
      <c r="T43529" s="274"/>
      <c r="W43529" s="276"/>
    </row>
    <row r="43530" spans="19:23">
      <c r="S43530" s="275"/>
      <c r="T43530" s="274"/>
      <c r="W43530" s="276"/>
    </row>
    <row r="43531" spans="19:23">
      <c r="S43531" s="275"/>
      <c r="T43531" s="274"/>
      <c r="W43531" s="276"/>
    </row>
    <row r="43532" spans="19:23">
      <c r="S43532" s="275"/>
      <c r="T43532" s="274"/>
      <c r="W43532" s="276"/>
    </row>
    <row r="43533" spans="19:23">
      <c r="S43533" s="275"/>
      <c r="T43533" s="274"/>
      <c r="W43533" s="276"/>
    </row>
    <row r="43534" spans="19:23">
      <c r="S43534" s="275"/>
      <c r="T43534" s="274"/>
      <c r="W43534" s="276"/>
    </row>
    <row r="43535" spans="19:23">
      <c r="S43535" s="275"/>
      <c r="T43535" s="274"/>
      <c r="W43535" s="276"/>
    </row>
    <row r="43536" spans="19:23">
      <c r="S43536" s="275"/>
      <c r="T43536" s="274"/>
      <c r="W43536" s="276"/>
    </row>
    <row r="43537" spans="19:23">
      <c r="S43537" s="275"/>
      <c r="T43537" s="274"/>
      <c r="W43537" s="276"/>
    </row>
    <row r="43538" spans="19:23">
      <c r="S43538" s="275"/>
      <c r="T43538" s="274"/>
      <c r="W43538" s="276"/>
    </row>
    <row r="43539" spans="19:23">
      <c r="S43539" s="275"/>
      <c r="T43539" s="274"/>
      <c r="W43539" s="276"/>
    </row>
    <row r="43540" spans="19:23">
      <c r="S43540" s="275"/>
      <c r="T43540" s="274"/>
      <c r="W43540" s="276"/>
    </row>
    <row r="43541" spans="19:23">
      <c r="S43541" s="275"/>
      <c r="T43541" s="274"/>
      <c r="W43541" s="276"/>
    </row>
    <row r="43542" spans="19:23">
      <c r="S43542" s="275"/>
      <c r="T43542" s="274"/>
      <c r="W43542" s="276"/>
    </row>
    <row r="43543" spans="19:23">
      <c r="S43543" s="275"/>
      <c r="T43543" s="274"/>
      <c r="W43543" s="276"/>
    </row>
    <row r="43544" spans="19:23">
      <c r="S43544" s="275"/>
      <c r="T43544" s="274"/>
      <c r="W43544" s="276"/>
    </row>
    <row r="43545" spans="19:23">
      <c r="S43545" s="275"/>
      <c r="T43545" s="274"/>
      <c r="W43545" s="276"/>
    </row>
    <row r="43546" spans="19:23">
      <c r="S43546" s="275"/>
      <c r="T43546" s="274"/>
      <c r="W43546" s="276"/>
    </row>
    <row r="43547" spans="19:23">
      <c r="S43547" s="275"/>
      <c r="T43547" s="274"/>
      <c r="W43547" s="276"/>
    </row>
    <row r="43548" spans="19:23">
      <c r="S43548" s="275"/>
      <c r="T43548" s="274"/>
      <c r="W43548" s="276"/>
    </row>
    <row r="43549" spans="19:23">
      <c r="S43549" s="275"/>
      <c r="T43549" s="274"/>
      <c r="W43549" s="276"/>
    </row>
    <row r="43550" spans="19:23">
      <c r="S43550" s="275"/>
      <c r="T43550" s="274"/>
      <c r="W43550" s="276"/>
    </row>
    <row r="43551" spans="19:23">
      <c r="S43551" s="275"/>
      <c r="T43551" s="274"/>
      <c r="W43551" s="276"/>
    </row>
    <row r="43552" spans="19:23">
      <c r="S43552" s="275"/>
      <c r="T43552" s="274"/>
      <c r="W43552" s="276"/>
    </row>
    <row r="43553" spans="19:23">
      <c r="S43553" s="275"/>
      <c r="T43553" s="274"/>
      <c r="W43553" s="276"/>
    </row>
    <row r="43554" spans="19:23">
      <c r="S43554" s="275"/>
      <c r="T43554" s="274"/>
      <c r="W43554" s="276"/>
    </row>
    <row r="43555" spans="19:23">
      <c r="S43555" s="275"/>
      <c r="T43555" s="274"/>
      <c r="W43555" s="276"/>
    </row>
    <row r="43556" spans="19:23">
      <c r="S43556" s="275"/>
      <c r="T43556" s="274"/>
      <c r="W43556" s="276"/>
    </row>
    <row r="43557" spans="19:23">
      <c r="S43557" s="275"/>
      <c r="T43557" s="274"/>
      <c r="W43557" s="276"/>
    </row>
    <row r="43558" spans="19:23">
      <c r="S43558" s="275"/>
      <c r="T43558" s="274"/>
      <c r="W43558" s="276"/>
    </row>
    <row r="43559" spans="19:23">
      <c r="S43559" s="275"/>
      <c r="T43559" s="274"/>
      <c r="W43559" s="276"/>
    </row>
    <row r="43560" spans="19:23">
      <c r="S43560" s="275"/>
      <c r="T43560" s="274"/>
      <c r="W43560" s="276"/>
    </row>
    <row r="43561" spans="19:23">
      <c r="S43561" s="275"/>
      <c r="T43561" s="274"/>
      <c r="W43561" s="276"/>
    </row>
    <row r="43562" spans="19:23">
      <c r="S43562" s="275"/>
      <c r="T43562" s="274"/>
      <c r="W43562" s="276"/>
    </row>
    <row r="43563" spans="19:23">
      <c r="S43563" s="275"/>
      <c r="T43563" s="274"/>
      <c r="W43563" s="276"/>
    </row>
    <row r="43564" spans="19:23">
      <c r="S43564" s="275"/>
      <c r="T43564" s="274"/>
      <c r="W43564" s="276"/>
    </row>
    <row r="43565" spans="19:23">
      <c r="S43565" s="275"/>
      <c r="T43565" s="274"/>
      <c r="W43565" s="276"/>
    </row>
    <row r="43566" spans="19:23">
      <c r="S43566" s="275"/>
      <c r="T43566" s="274"/>
      <c r="W43566" s="276"/>
    </row>
    <row r="43567" spans="19:23">
      <c r="S43567" s="275"/>
      <c r="T43567" s="274"/>
      <c r="W43567" s="276"/>
    </row>
    <row r="43568" spans="19:23">
      <c r="S43568" s="275"/>
      <c r="T43568" s="274"/>
      <c r="W43568" s="276"/>
    </row>
    <row r="43569" spans="19:23">
      <c r="S43569" s="275"/>
      <c r="T43569" s="274"/>
      <c r="W43569" s="276"/>
    </row>
    <row r="43570" spans="19:23">
      <c r="S43570" s="275"/>
      <c r="T43570" s="274"/>
      <c r="W43570" s="276"/>
    </row>
    <row r="43571" spans="19:23">
      <c r="S43571" s="275"/>
      <c r="T43571" s="274"/>
      <c r="W43571" s="276"/>
    </row>
    <row r="43572" spans="19:23">
      <c r="S43572" s="275"/>
      <c r="T43572" s="274"/>
      <c r="W43572" s="276"/>
    </row>
    <row r="43573" spans="19:23">
      <c r="S43573" s="275"/>
      <c r="T43573" s="274"/>
      <c r="W43573" s="276"/>
    </row>
    <row r="43574" spans="19:23">
      <c r="S43574" s="275"/>
      <c r="T43574" s="274"/>
      <c r="W43574" s="276"/>
    </row>
    <row r="43575" spans="19:23">
      <c r="S43575" s="275"/>
      <c r="T43575" s="274"/>
      <c r="W43575" s="276"/>
    </row>
    <row r="43576" spans="19:23">
      <c r="S43576" s="275"/>
      <c r="T43576" s="274"/>
      <c r="W43576" s="276"/>
    </row>
    <row r="43577" spans="19:23">
      <c r="S43577" s="275"/>
      <c r="T43577" s="274"/>
      <c r="W43577" s="276"/>
    </row>
    <row r="43578" spans="19:23">
      <c r="S43578" s="275"/>
      <c r="T43578" s="274"/>
      <c r="W43578" s="276"/>
    </row>
    <row r="43579" spans="19:23">
      <c r="S43579" s="275"/>
      <c r="T43579" s="274"/>
      <c r="W43579" s="276"/>
    </row>
    <row r="43580" spans="19:23">
      <c r="S43580" s="275"/>
      <c r="T43580" s="274"/>
      <c r="W43580" s="276"/>
    </row>
    <row r="43581" spans="19:23">
      <c r="S43581" s="275"/>
      <c r="T43581" s="274"/>
      <c r="W43581" s="276"/>
    </row>
    <row r="43582" spans="19:23">
      <c r="S43582" s="275"/>
      <c r="T43582" s="274"/>
      <c r="W43582" s="276"/>
    </row>
    <row r="43583" spans="19:23">
      <c r="S43583" s="275"/>
      <c r="T43583" s="274"/>
      <c r="W43583" s="276"/>
    </row>
    <row r="43584" spans="19:23">
      <c r="S43584" s="275"/>
      <c r="T43584" s="274"/>
      <c r="W43584" s="276"/>
    </row>
    <row r="43585" spans="19:23">
      <c r="S43585" s="275"/>
      <c r="T43585" s="274"/>
      <c r="W43585" s="276"/>
    </row>
    <row r="43586" spans="19:23">
      <c r="S43586" s="275"/>
      <c r="T43586" s="274"/>
      <c r="W43586" s="276"/>
    </row>
    <row r="43587" spans="19:23">
      <c r="S43587" s="275"/>
      <c r="T43587" s="274"/>
      <c r="W43587" s="276"/>
    </row>
    <row r="43588" spans="19:23">
      <c r="S43588" s="275"/>
      <c r="T43588" s="274"/>
      <c r="W43588" s="276"/>
    </row>
    <row r="43589" spans="19:23">
      <c r="S43589" s="275"/>
      <c r="T43589" s="274"/>
      <c r="W43589" s="276"/>
    </row>
    <row r="43590" spans="19:23">
      <c r="S43590" s="275"/>
      <c r="T43590" s="274"/>
      <c r="W43590" s="276"/>
    </row>
    <row r="43591" spans="19:23">
      <c r="S43591" s="275"/>
      <c r="T43591" s="274"/>
      <c r="W43591" s="276"/>
    </row>
    <row r="43592" spans="19:23">
      <c r="S43592" s="275"/>
      <c r="T43592" s="274"/>
      <c r="W43592" s="276"/>
    </row>
    <row r="43593" spans="19:23">
      <c r="S43593" s="275"/>
      <c r="T43593" s="274"/>
      <c r="W43593" s="276"/>
    </row>
    <row r="43594" spans="19:23">
      <c r="S43594" s="275"/>
      <c r="T43594" s="274"/>
      <c r="W43594" s="276"/>
    </row>
    <row r="43595" spans="19:23">
      <c r="S43595" s="275"/>
      <c r="T43595" s="274"/>
      <c r="W43595" s="276"/>
    </row>
    <row r="43596" spans="19:23">
      <c r="S43596" s="275"/>
      <c r="T43596" s="274"/>
      <c r="W43596" s="276"/>
    </row>
    <row r="43597" spans="19:23">
      <c r="S43597" s="275"/>
      <c r="T43597" s="274"/>
      <c r="W43597" s="276"/>
    </row>
    <row r="43598" spans="19:23">
      <c r="S43598" s="275"/>
      <c r="T43598" s="274"/>
      <c r="W43598" s="276"/>
    </row>
    <row r="43599" spans="19:23">
      <c r="S43599" s="275"/>
      <c r="T43599" s="274"/>
      <c r="W43599" s="276"/>
    </row>
    <row r="43600" spans="19:23">
      <c r="S43600" s="275"/>
      <c r="T43600" s="274"/>
      <c r="W43600" s="276"/>
    </row>
    <row r="43601" spans="19:23">
      <c r="S43601" s="275"/>
      <c r="T43601" s="274"/>
      <c r="W43601" s="276"/>
    </row>
    <row r="43602" spans="19:23">
      <c r="S43602" s="275"/>
      <c r="T43602" s="274"/>
      <c r="W43602" s="276"/>
    </row>
    <row r="43603" spans="19:23">
      <c r="S43603" s="275"/>
      <c r="T43603" s="274"/>
      <c r="W43603" s="276"/>
    </row>
    <row r="43604" spans="19:23">
      <c r="S43604" s="275"/>
      <c r="T43604" s="274"/>
      <c r="W43604" s="276"/>
    </row>
    <row r="43605" spans="19:23">
      <c r="S43605" s="275"/>
      <c r="T43605" s="274"/>
      <c r="W43605" s="276"/>
    </row>
    <row r="43606" spans="19:23">
      <c r="S43606" s="275"/>
      <c r="T43606" s="274"/>
      <c r="W43606" s="276"/>
    </row>
    <row r="43607" spans="19:23">
      <c r="S43607" s="275"/>
      <c r="T43607" s="274"/>
      <c r="W43607" s="276"/>
    </row>
    <row r="43608" spans="19:23">
      <c r="S43608" s="275"/>
      <c r="T43608" s="274"/>
      <c r="W43608" s="276"/>
    </row>
    <row r="43609" spans="19:23">
      <c r="S43609" s="275"/>
      <c r="T43609" s="274"/>
      <c r="W43609" s="276"/>
    </row>
    <row r="43610" spans="19:23">
      <c r="S43610" s="275"/>
      <c r="T43610" s="274"/>
      <c r="W43610" s="276"/>
    </row>
    <row r="43611" spans="19:23">
      <c r="S43611" s="275"/>
      <c r="T43611" s="274"/>
      <c r="W43611" s="276"/>
    </row>
    <row r="43612" spans="19:23">
      <c r="S43612" s="275"/>
      <c r="T43612" s="274"/>
      <c r="W43612" s="276"/>
    </row>
    <row r="43613" spans="19:23">
      <c r="S43613" s="275"/>
      <c r="T43613" s="274"/>
      <c r="W43613" s="276"/>
    </row>
    <row r="43614" spans="19:23">
      <c r="S43614" s="275"/>
      <c r="T43614" s="274"/>
      <c r="W43614" s="276"/>
    </row>
    <row r="43615" spans="19:23">
      <c r="S43615" s="275"/>
      <c r="T43615" s="274"/>
      <c r="W43615" s="276"/>
    </row>
    <row r="43616" spans="19:23">
      <c r="S43616" s="275"/>
      <c r="T43616" s="274"/>
      <c r="W43616" s="276"/>
    </row>
    <row r="43617" spans="19:23">
      <c r="S43617" s="275"/>
      <c r="T43617" s="274"/>
      <c r="W43617" s="276"/>
    </row>
    <row r="43618" spans="19:23">
      <c r="S43618" s="275"/>
      <c r="T43618" s="274"/>
      <c r="W43618" s="276"/>
    </row>
    <row r="43619" spans="19:23">
      <c r="S43619" s="275"/>
      <c r="T43619" s="274"/>
      <c r="W43619" s="276"/>
    </row>
    <row r="43620" spans="19:23">
      <c r="S43620" s="275"/>
      <c r="T43620" s="274"/>
      <c r="W43620" s="276"/>
    </row>
    <row r="43621" spans="19:23">
      <c r="S43621" s="275"/>
      <c r="T43621" s="274"/>
      <c r="W43621" s="276"/>
    </row>
    <row r="43622" spans="19:23">
      <c r="S43622" s="275"/>
      <c r="T43622" s="274"/>
      <c r="W43622" s="276"/>
    </row>
    <row r="43623" spans="19:23">
      <c r="S43623" s="275"/>
      <c r="T43623" s="274"/>
      <c r="W43623" s="276"/>
    </row>
    <row r="43624" spans="19:23">
      <c r="S43624" s="275"/>
      <c r="T43624" s="274"/>
      <c r="W43624" s="276"/>
    </row>
    <row r="43625" spans="19:23">
      <c r="S43625" s="275"/>
      <c r="T43625" s="274"/>
      <c r="W43625" s="276"/>
    </row>
    <row r="43626" spans="19:23">
      <c r="S43626" s="275"/>
      <c r="T43626" s="274"/>
      <c r="W43626" s="276"/>
    </row>
    <row r="43627" spans="19:23">
      <c r="S43627" s="275"/>
      <c r="T43627" s="274"/>
      <c r="W43627" s="276"/>
    </row>
    <row r="43628" spans="19:23">
      <c r="S43628" s="275"/>
      <c r="T43628" s="274"/>
      <c r="W43628" s="276"/>
    </row>
    <row r="43629" spans="19:23">
      <c r="S43629" s="275"/>
      <c r="T43629" s="274"/>
      <c r="W43629" s="276"/>
    </row>
    <row r="43630" spans="19:23">
      <c r="S43630" s="275"/>
      <c r="T43630" s="274"/>
      <c r="W43630" s="276"/>
    </row>
    <row r="43631" spans="19:23">
      <c r="S43631" s="275"/>
      <c r="T43631" s="274"/>
      <c r="W43631" s="276"/>
    </row>
    <row r="43632" spans="19:23">
      <c r="S43632" s="275"/>
      <c r="T43632" s="274"/>
      <c r="W43632" s="276"/>
    </row>
    <row r="43633" spans="19:23">
      <c r="S43633" s="275"/>
      <c r="T43633" s="274"/>
      <c r="W43633" s="276"/>
    </row>
    <row r="43634" spans="19:23">
      <c r="S43634" s="275"/>
      <c r="T43634" s="274"/>
      <c r="W43634" s="276"/>
    </row>
    <row r="43635" spans="19:23">
      <c r="S43635" s="275"/>
      <c r="T43635" s="274"/>
      <c r="W43635" s="276"/>
    </row>
    <row r="43636" spans="19:23">
      <c r="S43636" s="275"/>
      <c r="T43636" s="274"/>
      <c r="W43636" s="276"/>
    </row>
    <row r="43637" spans="19:23">
      <c r="S43637" s="275"/>
      <c r="T43637" s="274"/>
      <c r="W43637" s="276"/>
    </row>
    <row r="43638" spans="19:23">
      <c r="S43638" s="275"/>
      <c r="T43638" s="274"/>
      <c r="W43638" s="276"/>
    </row>
    <row r="43639" spans="19:23">
      <c r="S43639" s="275"/>
      <c r="T43639" s="274"/>
      <c r="W43639" s="276"/>
    </row>
    <row r="43640" spans="19:23">
      <c r="S43640" s="275"/>
      <c r="T43640" s="274"/>
      <c r="W43640" s="276"/>
    </row>
    <row r="43641" spans="19:23">
      <c r="S43641" s="275"/>
      <c r="T43641" s="274"/>
      <c r="W43641" s="276"/>
    </row>
    <row r="43642" spans="19:23">
      <c r="S43642" s="275"/>
      <c r="T43642" s="274"/>
      <c r="W43642" s="276"/>
    </row>
    <row r="43643" spans="19:23">
      <c r="S43643" s="275"/>
      <c r="T43643" s="274"/>
      <c r="W43643" s="276"/>
    </row>
    <row r="43644" spans="19:23">
      <c r="S43644" s="275"/>
      <c r="T43644" s="274"/>
      <c r="W43644" s="276"/>
    </row>
    <row r="43645" spans="19:23">
      <c r="S43645" s="275"/>
      <c r="T43645" s="274"/>
      <c r="W43645" s="276"/>
    </row>
    <row r="43646" spans="19:23">
      <c r="S43646" s="275"/>
      <c r="T43646" s="274"/>
      <c r="W43646" s="276"/>
    </row>
    <row r="43647" spans="19:23">
      <c r="S43647" s="275"/>
      <c r="T43647" s="274"/>
      <c r="W43647" s="276"/>
    </row>
    <row r="43648" spans="19:23">
      <c r="S43648" s="275"/>
      <c r="T43648" s="274"/>
      <c r="W43648" s="276"/>
    </row>
    <row r="43649" spans="19:23">
      <c r="S43649" s="275"/>
      <c r="T43649" s="274"/>
      <c r="W43649" s="276"/>
    </row>
    <row r="43650" spans="19:23">
      <c r="S43650" s="275"/>
      <c r="T43650" s="274"/>
      <c r="W43650" s="276"/>
    </row>
    <row r="43651" spans="19:23">
      <c r="S43651" s="275"/>
      <c r="T43651" s="274"/>
      <c r="W43651" s="276"/>
    </row>
    <row r="43652" spans="19:23">
      <c r="S43652" s="275"/>
      <c r="T43652" s="274"/>
      <c r="W43652" s="276"/>
    </row>
    <row r="43653" spans="19:23">
      <c r="S43653" s="275"/>
      <c r="T43653" s="274"/>
      <c r="W43653" s="276"/>
    </row>
    <row r="43654" spans="19:23">
      <c r="S43654" s="275"/>
      <c r="T43654" s="274"/>
      <c r="W43654" s="276"/>
    </row>
    <row r="43655" spans="19:23">
      <c r="S43655" s="275"/>
      <c r="T43655" s="274"/>
      <c r="W43655" s="276"/>
    </row>
    <row r="43656" spans="19:23">
      <c r="S43656" s="275"/>
      <c r="T43656" s="274"/>
      <c r="W43656" s="276"/>
    </row>
    <row r="43657" spans="19:23">
      <c r="S43657" s="275"/>
      <c r="T43657" s="274"/>
      <c r="W43657" s="276"/>
    </row>
    <row r="43658" spans="19:23">
      <c r="S43658" s="275"/>
      <c r="T43658" s="274"/>
      <c r="W43658" s="276"/>
    </row>
    <row r="43659" spans="19:23">
      <c r="S43659" s="275"/>
      <c r="T43659" s="274"/>
      <c r="W43659" s="276"/>
    </row>
    <row r="43660" spans="19:23">
      <c r="S43660" s="275"/>
      <c r="T43660" s="274"/>
      <c r="W43660" s="276"/>
    </row>
    <row r="43661" spans="19:23">
      <c r="S43661" s="275"/>
      <c r="T43661" s="274"/>
      <c r="W43661" s="276"/>
    </row>
    <row r="43662" spans="19:23">
      <c r="S43662" s="275"/>
      <c r="T43662" s="274"/>
      <c r="W43662" s="276"/>
    </row>
    <row r="43663" spans="19:23">
      <c r="S43663" s="275"/>
      <c r="T43663" s="274"/>
      <c r="W43663" s="276"/>
    </row>
    <row r="43664" spans="19:23">
      <c r="S43664" s="275"/>
      <c r="T43664" s="274"/>
      <c r="W43664" s="276"/>
    </row>
    <row r="43665" spans="19:23">
      <c r="S43665" s="275"/>
      <c r="T43665" s="274"/>
      <c r="W43665" s="276"/>
    </row>
    <row r="43666" spans="19:23">
      <c r="S43666" s="275"/>
      <c r="T43666" s="274"/>
      <c r="W43666" s="276"/>
    </row>
    <row r="43667" spans="19:23">
      <c r="S43667" s="275"/>
      <c r="T43667" s="274"/>
      <c r="W43667" s="276"/>
    </row>
    <row r="43668" spans="19:23">
      <c r="S43668" s="275"/>
      <c r="T43668" s="274"/>
      <c r="W43668" s="276"/>
    </row>
    <row r="43669" spans="19:23">
      <c r="S43669" s="275"/>
      <c r="T43669" s="274"/>
      <c r="W43669" s="276"/>
    </row>
    <row r="43670" spans="19:23">
      <c r="S43670" s="275"/>
      <c r="T43670" s="274"/>
      <c r="W43670" s="276"/>
    </row>
    <row r="43671" spans="19:23">
      <c r="S43671" s="275"/>
      <c r="T43671" s="274"/>
      <c r="W43671" s="276"/>
    </row>
    <row r="43672" spans="19:23">
      <c r="S43672" s="275"/>
      <c r="T43672" s="274"/>
      <c r="W43672" s="276"/>
    </row>
    <row r="43673" spans="19:23">
      <c r="S43673" s="275"/>
      <c r="T43673" s="274"/>
      <c r="W43673" s="276"/>
    </row>
    <row r="43674" spans="19:23">
      <c r="S43674" s="275"/>
      <c r="T43674" s="274"/>
      <c r="W43674" s="276"/>
    </row>
    <row r="43675" spans="19:23">
      <c r="S43675" s="275"/>
      <c r="T43675" s="274"/>
      <c r="W43675" s="276"/>
    </row>
    <row r="43676" spans="19:23">
      <c r="S43676" s="275"/>
      <c r="T43676" s="274"/>
      <c r="W43676" s="276"/>
    </row>
    <row r="43677" spans="19:23">
      <c r="S43677" s="275"/>
      <c r="T43677" s="274"/>
      <c r="W43677" s="276"/>
    </row>
    <row r="43678" spans="19:23">
      <c r="S43678" s="275"/>
      <c r="T43678" s="274"/>
      <c r="W43678" s="276"/>
    </row>
    <row r="43679" spans="19:23">
      <c r="S43679" s="275"/>
      <c r="T43679" s="274"/>
      <c r="W43679" s="276"/>
    </row>
    <row r="43680" spans="19:23">
      <c r="S43680" s="275"/>
      <c r="T43680" s="274"/>
      <c r="W43680" s="276"/>
    </row>
    <row r="43681" spans="19:23">
      <c r="S43681" s="275"/>
      <c r="T43681" s="274"/>
      <c r="W43681" s="276"/>
    </row>
    <row r="43682" spans="19:23">
      <c r="S43682" s="275"/>
      <c r="T43682" s="274"/>
      <c r="W43682" s="276"/>
    </row>
    <row r="43683" spans="19:23">
      <c r="S43683" s="275"/>
      <c r="T43683" s="274"/>
      <c r="W43683" s="276"/>
    </row>
    <row r="43684" spans="19:23">
      <c r="S43684" s="275"/>
      <c r="T43684" s="274"/>
      <c r="W43684" s="276"/>
    </row>
    <row r="43685" spans="19:23">
      <c r="S43685" s="275"/>
      <c r="T43685" s="274"/>
      <c r="W43685" s="276"/>
    </row>
    <row r="43686" spans="19:23">
      <c r="S43686" s="275"/>
      <c r="T43686" s="274"/>
      <c r="W43686" s="276"/>
    </row>
    <row r="43687" spans="19:23">
      <c r="S43687" s="275"/>
      <c r="T43687" s="274"/>
      <c r="W43687" s="276"/>
    </row>
    <row r="43688" spans="19:23">
      <c r="S43688" s="275"/>
      <c r="T43688" s="274"/>
      <c r="W43688" s="276"/>
    </row>
    <row r="43689" spans="19:23">
      <c r="S43689" s="275"/>
      <c r="T43689" s="274"/>
      <c r="W43689" s="276"/>
    </row>
    <row r="43690" spans="19:23">
      <c r="S43690" s="275"/>
      <c r="T43690" s="274"/>
      <c r="W43690" s="276"/>
    </row>
    <row r="43691" spans="19:23">
      <c r="S43691" s="275"/>
      <c r="T43691" s="274"/>
      <c r="W43691" s="276"/>
    </row>
    <row r="43692" spans="19:23">
      <c r="S43692" s="275"/>
      <c r="T43692" s="274"/>
      <c r="W43692" s="276"/>
    </row>
    <row r="43693" spans="19:23">
      <c r="S43693" s="275"/>
      <c r="T43693" s="274"/>
      <c r="W43693" s="276"/>
    </row>
    <row r="43694" spans="19:23">
      <c r="S43694" s="275"/>
      <c r="T43694" s="274"/>
      <c r="W43694" s="276"/>
    </row>
    <row r="43695" spans="19:23">
      <c r="S43695" s="275"/>
      <c r="T43695" s="274"/>
      <c r="W43695" s="276"/>
    </row>
    <row r="43696" spans="19:23">
      <c r="S43696" s="275"/>
      <c r="T43696" s="274"/>
      <c r="W43696" s="276"/>
    </row>
    <row r="43697" spans="19:23">
      <c r="S43697" s="275"/>
      <c r="T43697" s="274"/>
      <c r="W43697" s="276"/>
    </row>
    <row r="43698" spans="19:23">
      <c r="S43698" s="275"/>
      <c r="T43698" s="274"/>
      <c r="W43698" s="276"/>
    </row>
    <row r="43699" spans="19:23">
      <c r="S43699" s="275"/>
      <c r="T43699" s="274"/>
      <c r="W43699" s="276"/>
    </row>
    <row r="43700" spans="19:23">
      <c r="S43700" s="275"/>
      <c r="T43700" s="274"/>
      <c r="W43700" s="276"/>
    </row>
    <row r="43701" spans="19:23">
      <c r="S43701" s="275"/>
      <c r="T43701" s="274"/>
      <c r="W43701" s="276"/>
    </row>
    <row r="43702" spans="19:23">
      <c r="S43702" s="275"/>
      <c r="T43702" s="274"/>
      <c r="W43702" s="276"/>
    </row>
    <row r="43703" spans="19:23">
      <c r="S43703" s="275"/>
      <c r="T43703" s="274"/>
      <c r="W43703" s="276"/>
    </row>
    <row r="43704" spans="19:23">
      <c r="S43704" s="275"/>
      <c r="T43704" s="274"/>
      <c r="W43704" s="276"/>
    </row>
    <row r="43705" spans="19:23">
      <c r="S43705" s="275"/>
      <c r="T43705" s="274"/>
      <c r="W43705" s="276"/>
    </row>
    <row r="43706" spans="19:23">
      <c r="S43706" s="275"/>
      <c r="T43706" s="274"/>
      <c r="W43706" s="276"/>
    </row>
    <row r="43707" spans="19:23">
      <c r="S43707" s="275"/>
      <c r="T43707" s="274"/>
      <c r="W43707" s="276"/>
    </row>
    <row r="43708" spans="19:23">
      <c r="S43708" s="275"/>
      <c r="T43708" s="274"/>
      <c r="W43708" s="276"/>
    </row>
    <row r="43709" spans="19:23">
      <c r="S43709" s="275"/>
      <c r="T43709" s="274"/>
      <c r="W43709" s="276"/>
    </row>
    <row r="43710" spans="19:23">
      <c r="S43710" s="275"/>
      <c r="T43710" s="274"/>
      <c r="W43710" s="276"/>
    </row>
    <row r="43711" spans="19:23">
      <c r="S43711" s="275"/>
      <c r="T43711" s="274"/>
      <c r="W43711" s="276"/>
    </row>
    <row r="43712" spans="19:23">
      <c r="S43712" s="275"/>
      <c r="T43712" s="274"/>
      <c r="W43712" s="276"/>
    </row>
    <row r="43713" spans="19:23">
      <c r="S43713" s="275"/>
      <c r="T43713" s="274"/>
      <c r="W43713" s="276"/>
    </row>
    <row r="43714" spans="19:23">
      <c r="S43714" s="275"/>
      <c r="T43714" s="274"/>
      <c r="W43714" s="276"/>
    </row>
    <row r="43715" spans="19:23">
      <c r="S43715" s="275"/>
      <c r="T43715" s="274"/>
      <c r="W43715" s="276"/>
    </row>
    <row r="43716" spans="19:23">
      <c r="S43716" s="275"/>
      <c r="T43716" s="274"/>
      <c r="W43716" s="276"/>
    </row>
    <row r="43717" spans="19:23">
      <c r="S43717" s="275"/>
      <c r="T43717" s="274"/>
      <c r="W43717" s="276"/>
    </row>
    <row r="43718" spans="19:23">
      <c r="S43718" s="275"/>
      <c r="T43718" s="274"/>
      <c r="W43718" s="276"/>
    </row>
    <row r="43719" spans="19:23">
      <c r="S43719" s="275"/>
      <c r="T43719" s="274"/>
      <c r="W43719" s="276"/>
    </row>
    <row r="43720" spans="19:23">
      <c r="S43720" s="275"/>
      <c r="T43720" s="274"/>
      <c r="W43720" s="276"/>
    </row>
    <row r="43721" spans="19:23">
      <c r="S43721" s="275"/>
      <c r="T43721" s="274"/>
      <c r="W43721" s="276"/>
    </row>
    <row r="43722" spans="19:23">
      <c r="S43722" s="275"/>
      <c r="T43722" s="274"/>
      <c r="W43722" s="276"/>
    </row>
    <row r="43723" spans="19:23">
      <c r="S43723" s="275"/>
      <c r="T43723" s="274"/>
      <c r="W43723" s="276"/>
    </row>
    <row r="43724" spans="19:23">
      <c r="S43724" s="275"/>
      <c r="T43724" s="274"/>
      <c r="W43724" s="276"/>
    </row>
    <row r="43725" spans="19:23">
      <c r="S43725" s="275"/>
      <c r="T43725" s="274"/>
      <c r="W43725" s="276"/>
    </row>
    <row r="43726" spans="19:23">
      <c r="S43726" s="275"/>
      <c r="T43726" s="274"/>
      <c r="W43726" s="276"/>
    </row>
    <row r="43727" spans="19:23">
      <c r="S43727" s="275"/>
      <c r="T43727" s="274"/>
      <c r="W43727" s="276"/>
    </row>
    <row r="43728" spans="19:23">
      <c r="S43728" s="275"/>
      <c r="T43728" s="274"/>
      <c r="W43728" s="276"/>
    </row>
    <row r="43729" spans="19:23">
      <c r="S43729" s="275"/>
      <c r="T43729" s="274"/>
      <c r="W43729" s="276"/>
    </row>
    <row r="43730" spans="19:23">
      <c r="S43730" s="275"/>
      <c r="T43730" s="274"/>
      <c r="W43730" s="276"/>
    </row>
    <row r="43731" spans="19:23">
      <c r="S43731" s="275"/>
      <c r="T43731" s="274"/>
      <c r="W43731" s="276"/>
    </row>
    <row r="43732" spans="19:23">
      <c r="S43732" s="275"/>
      <c r="T43732" s="274"/>
      <c r="W43732" s="276"/>
    </row>
    <row r="43733" spans="19:23">
      <c r="S43733" s="275"/>
      <c r="T43733" s="274"/>
      <c r="W43733" s="276"/>
    </row>
    <row r="43734" spans="19:23">
      <c r="S43734" s="275"/>
      <c r="T43734" s="274"/>
      <c r="W43734" s="276"/>
    </row>
    <row r="43735" spans="19:23">
      <c r="S43735" s="275"/>
      <c r="T43735" s="274"/>
      <c r="W43735" s="276"/>
    </row>
    <row r="43736" spans="19:23">
      <c r="S43736" s="275"/>
      <c r="T43736" s="274"/>
      <c r="W43736" s="276"/>
    </row>
    <row r="43737" spans="19:23">
      <c r="S43737" s="275"/>
      <c r="T43737" s="274"/>
      <c r="W43737" s="276"/>
    </row>
    <row r="43738" spans="19:23">
      <c r="S43738" s="275"/>
      <c r="T43738" s="274"/>
      <c r="W43738" s="276"/>
    </row>
    <row r="43739" spans="19:23">
      <c r="S43739" s="275"/>
      <c r="T43739" s="274"/>
      <c r="W43739" s="276"/>
    </row>
    <row r="43740" spans="19:23">
      <c r="S43740" s="275"/>
      <c r="T43740" s="274"/>
      <c r="W43740" s="276"/>
    </row>
    <row r="43741" spans="19:23">
      <c r="S43741" s="275"/>
      <c r="T43741" s="274"/>
      <c r="W43741" s="276"/>
    </row>
    <row r="43742" spans="19:23">
      <c r="S43742" s="275"/>
      <c r="T43742" s="274"/>
      <c r="W43742" s="276"/>
    </row>
    <row r="43743" spans="19:23">
      <c r="S43743" s="275"/>
      <c r="T43743" s="274"/>
      <c r="W43743" s="276"/>
    </row>
    <row r="43744" spans="19:23">
      <c r="S43744" s="275"/>
      <c r="T43744" s="274"/>
      <c r="W43744" s="276"/>
    </row>
    <row r="43745" spans="19:23">
      <c r="S43745" s="275"/>
      <c r="T43745" s="274"/>
      <c r="W43745" s="276"/>
    </row>
    <row r="43746" spans="19:23">
      <c r="S43746" s="275"/>
      <c r="T43746" s="274"/>
      <c r="W43746" s="276"/>
    </row>
    <row r="43747" spans="19:23">
      <c r="S43747" s="275"/>
      <c r="T43747" s="274"/>
      <c r="W43747" s="276"/>
    </row>
    <row r="43748" spans="19:23">
      <c r="S43748" s="275"/>
      <c r="T43748" s="274"/>
      <c r="W43748" s="276"/>
    </row>
    <row r="43749" spans="19:23">
      <c r="S43749" s="275"/>
      <c r="T43749" s="274"/>
      <c r="W43749" s="276"/>
    </row>
    <row r="43750" spans="19:23">
      <c r="S43750" s="275"/>
      <c r="T43750" s="274"/>
      <c r="W43750" s="276"/>
    </row>
    <row r="43751" spans="19:23">
      <c r="S43751" s="275"/>
      <c r="T43751" s="274"/>
      <c r="W43751" s="276"/>
    </row>
    <row r="43752" spans="19:23">
      <c r="S43752" s="275"/>
      <c r="T43752" s="274"/>
      <c r="W43752" s="276"/>
    </row>
    <row r="43753" spans="19:23">
      <c r="S43753" s="275"/>
      <c r="T43753" s="274"/>
      <c r="W43753" s="276"/>
    </row>
    <row r="43754" spans="19:23">
      <c r="S43754" s="275"/>
      <c r="T43754" s="274"/>
      <c r="W43754" s="276"/>
    </row>
    <row r="43755" spans="19:23">
      <c r="S43755" s="275"/>
      <c r="T43755" s="274"/>
      <c r="W43755" s="276"/>
    </row>
    <row r="43756" spans="19:23">
      <c r="S43756" s="275"/>
      <c r="T43756" s="274"/>
      <c r="W43756" s="276"/>
    </row>
    <row r="43757" spans="19:23">
      <c r="S43757" s="275"/>
      <c r="T43757" s="274"/>
      <c r="W43757" s="276"/>
    </row>
    <row r="43758" spans="19:23">
      <c r="S43758" s="275"/>
      <c r="T43758" s="274"/>
      <c r="W43758" s="276"/>
    </row>
    <row r="43759" spans="19:23">
      <c r="S43759" s="275"/>
      <c r="T43759" s="274"/>
      <c r="W43759" s="276"/>
    </row>
    <row r="43760" spans="19:23">
      <c r="S43760" s="275"/>
      <c r="T43760" s="274"/>
      <c r="W43760" s="276"/>
    </row>
    <row r="43761" spans="19:23">
      <c r="S43761" s="275"/>
      <c r="T43761" s="274"/>
      <c r="W43761" s="276"/>
    </row>
    <row r="43762" spans="19:23">
      <c r="S43762" s="275"/>
      <c r="T43762" s="274"/>
      <c r="W43762" s="276"/>
    </row>
    <row r="43763" spans="19:23">
      <c r="S43763" s="275"/>
      <c r="T43763" s="274"/>
      <c r="W43763" s="276"/>
    </row>
    <row r="43764" spans="19:23">
      <c r="S43764" s="275"/>
      <c r="T43764" s="274"/>
      <c r="W43764" s="276"/>
    </row>
    <row r="43765" spans="19:23">
      <c r="S43765" s="275"/>
      <c r="T43765" s="274"/>
      <c r="W43765" s="276"/>
    </row>
    <row r="43766" spans="19:23">
      <c r="S43766" s="275"/>
      <c r="T43766" s="274"/>
      <c r="W43766" s="276"/>
    </row>
    <row r="43767" spans="19:23">
      <c r="S43767" s="275"/>
      <c r="T43767" s="274"/>
      <c r="W43767" s="276"/>
    </row>
    <row r="43768" spans="19:23">
      <c r="S43768" s="275"/>
      <c r="T43768" s="274"/>
      <c r="W43768" s="276"/>
    </row>
    <row r="43769" spans="19:23">
      <c r="S43769" s="275"/>
      <c r="T43769" s="274"/>
      <c r="W43769" s="276"/>
    </row>
    <row r="43770" spans="19:23">
      <c r="S43770" s="275"/>
      <c r="T43770" s="274"/>
      <c r="W43770" s="276"/>
    </row>
    <row r="43771" spans="19:23">
      <c r="S43771" s="275"/>
      <c r="T43771" s="274"/>
      <c r="W43771" s="276"/>
    </row>
    <row r="43772" spans="19:23">
      <c r="S43772" s="275"/>
      <c r="T43772" s="274"/>
      <c r="W43772" s="276"/>
    </row>
    <row r="43773" spans="19:23">
      <c r="S43773" s="275"/>
      <c r="T43773" s="274"/>
      <c r="W43773" s="276"/>
    </row>
    <row r="43774" spans="19:23">
      <c r="S43774" s="275"/>
      <c r="T43774" s="274"/>
      <c r="W43774" s="276"/>
    </row>
    <row r="43775" spans="19:23">
      <c r="S43775" s="275"/>
      <c r="T43775" s="274"/>
      <c r="W43775" s="276"/>
    </row>
    <row r="43776" spans="19:23">
      <c r="S43776" s="275"/>
      <c r="T43776" s="274"/>
      <c r="W43776" s="276"/>
    </row>
    <row r="43777" spans="19:23">
      <c r="S43777" s="275"/>
      <c r="T43777" s="274"/>
      <c r="W43777" s="276"/>
    </row>
    <row r="43778" spans="19:23">
      <c r="S43778" s="275"/>
      <c r="T43778" s="274"/>
      <c r="W43778" s="276"/>
    </row>
    <row r="43779" spans="19:23">
      <c r="S43779" s="275"/>
      <c r="T43779" s="274"/>
      <c r="W43779" s="276"/>
    </row>
    <row r="43780" spans="19:23">
      <c r="S43780" s="275"/>
      <c r="T43780" s="274"/>
      <c r="W43780" s="276"/>
    </row>
    <row r="43781" spans="19:23">
      <c r="S43781" s="275"/>
      <c r="T43781" s="274"/>
      <c r="W43781" s="276"/>
    </row>
    <row r="43782" spans="19:23">
      <c r="S43782" s="275"/>
      <c r="T43782" s="274"/>
      <c r="W43782" s="276"/>
    </row>
    <row r="43783" spans="19:23">
      <c r="S43783" s="275"/>
      <c r="T43783" s="274"/>
      <c r="W43783" s="276"/>
    </row>
    <row r="43784" spans="19:23">
      <c r="S43784" s="275"/>
      <c r="T43784" s="274"/>
      <c r="W43784" s="276"/>
    </row>
    <row r="43785" spans="19:23">
      <c r="S43785" s="275"/>
      <c r="T43785" s="274"/>
      <c r="W43785" s="276"/>
    </row>
    <row r="43786" spans="19:23">
      <c r="S43786" s="275"/>
      <c r="T43786" s="274"/>
      <c r="W43786" s="276"/>
    </row>
    <row r="43787" spans="19:23">
      <c r="S43787" s="275"/>
      <c r="T43787" s="274"/>
      <c r="W43787" s="276"/>
    </row>
    <row r="43788" spans="19:23">
      <c r="S43788" s="275"/>
      <c r="T43788" s="274"/>
      <c r="W43788" s="276"/>
    </row>
    <row r="43789" spans="19:23">
      <c r="S43789" s="275"/>
      <c r="T43789" s="274"/>
      <c r="W43789" s="276"/>
    </row>
    <row r="43790" spans="19:23">
      <c r="S43790" s="275"/>
      <c r="T43790" s="274"/>
      <c r="W43790" s="276"/>
    </row>
    <row r="43791" spans="19:23">
      <c r="S43791" s="275"/>
      <c r="T43791" s="274"/>
      <c r="W43791" s="276"/>
    </row>
    <row r="43792" spans="19:23">
      <c r="S43792" s="275"/>
      <c r="T43792" s="274"/>
      <c r="W43792" s="276"/>
    </row>
    <row r="43793" spans="19:23">
      <c r="S43793" s="275"/>
      <c r="T43793" s="274"/>
      <c r="W43793" s="276"/>
    </row>
    <row r="43794" spans="19:23">
      <c r="S43794" s="275"/>
      <c r="T43794" s="274"/>
      <c r="W43794" s="276"/>
    </row>
    <row r="43795" spans="19:23">
      <c r="S43795" s="275"/>
      <c r="T43795" s="274"/>
      <c r="W43795" s="276"/>
    </row>
    <row r="43796" spans="19:23">
      <c r="S43796" s="275"/>
      <c r="T43796" s="274"/>
      <c r="W43796" s="276"/>
    </row>
    <row r="43797" spans="19:23">
      <c r="S43797" s="275"/>
      <c r="T43797" s="274"/>
      <c r="W43797" s="276"/>
    </row>
    <row r="43798" spans="19:23">
      <c r="S43798" s="275"/>
      <c r="T43798" s="274"/>
      <c r="W43798" s="276"/>
    </row>
    <row r="43799" spans="19:23">
      <c r="S43799" s="275"/>
      <c r="T43799" s="274"/>
      <c r="W43799" s="276"/>
    </row>
    <row r="43800" spans="19:23">
      <c r="S43800" s="275"/>
      <c r="T43800" s="274"/>
      <c r="W43800" s="276"/>
    </row>
    <row r="43801" spans="19:23">
      <c r="S43801" s="275"/>
      <c r="T43801" s="274"/>
      <c r="W43801" s="276"/>
    </row>
    <row r="43802" spans="19:23">
      <c r="S43802" s="275"/>
      <c r="T43802" s="274"/>
      <c r="W43802" s="276"/>
    </row>
    <row r="43803" spans="19:23">
      <c r="S43803" s="275"/>
      <c r="T43803" s="274"/>
      <c r="W43803" s="276"/>
    </row>
    <row r="43804" spans="19:23">
      <c r="S43804" s="275"/>
      <c r="T43804" s="274"/>
      <c r="W43804" s="276"/>
    </row>
    <row r="43805" spans="19:23">
      <c r="S43805" s="275"/>
      <c r="T43805" s="274"/>
      <c r="W43805" s="276"/>
    </row>
    <row r="43806" spans="19:23">
      <c r="S43806" s="275"/>
      <c r="T43806" s="274"/>
      <c r="W43806" s="276"/>
    </row>
    <row r="43807" spans="19:23">
      <c r="S43807" s="275"/>
      <c r="T43807" s="274"/>
      <c r="W43807" s="276"/>
    </row>
    <row r="43808" spans="19:23">
      <c r="S43808" s="275"/>
      <c r="T43808" s="274"/>
      <c r="W43808" s="276"/>
    </row>
    <row r="43809" spans="19:23">
      <c r="S43809" s="275"/>
      <c r="T43809" s="274"/>
      <c r="W43809" s="276"/>
    </row>
    <row r="43810" spans="19:23">
      <c r="S43810" s="275"/>
      <c r="T43810" s="274"/>
      <c r="W43810" s="276"/>
    </row>
    <row r="43811" spans="19:23">
      <c r="S43811" s="275"/>
      <c r="T43811" s="274"/>
      <c r="W43811" s="276"/>
    </row>
    <row r="43812" spans="19:23">
      <c r="S43812" s="275"/>
      <c r="T43812" s="274"/>
      <c r="W43812" s="276"/>
    </row>
    <row r="43813" spans="19:23">
      <c r="S43813" s="275"/>
      <c r="T43813" s="274"/>
      <c r="W43813" s="276"/>
    </row>
    <row r="43814" spans="19:23">
      <c r="S43814" s="275"/>
      <c r="T43814" s="274"/>
      <c r="W43814" s="276"/>
    </row>
    <row r="43815" spans="19:23">
      <c r="S43815" s="275"/>
      <c r="T43815" s="274"/>
      <c r="W43815" s="276"/>
    </row>
    <row r="43816" spans="19:23">
      <c r="S43816" s="275"/>
      <c r="T43816" s="274"/>
      <c r="W43816" s="276"/>
    </row>
    <row r="43817" spans="19:23">
      <c r="S43817" s="275"/>
      <c r="T43817" s="274"/>
      <c r="W43817" s="276"/>
    </row>
    <row r="43818" spans="19:23">
      <c r="S43818" s="275"/>
      <c r="T43818" s="274"/>
      <c r="W43818" s="276"/>
    </row>
    <row r="43819" spans="19:23">
      <c r="S43819" s="275"/>
      <c r="T43819" s="274"/>
      <c r="W43819" s="276"/>
    </row>
    <row r="43820" spans="19:23">
      <c r="S43820" s="275"/>
      <c r="T43820" s="274"/>
      <c r="W43820" s="276"/>
    </row>
    <row r="43821" spans="19:23">
      <c r="S43821" s="275"/>
      <c r="T43821" s="274"/>
      <c r="W43821" s="276"/>
    </row>
    <row r="43822" spans="19:23">
      <c r="S43822" s="275"/>
      <c r="T43822" s="274"/>
      <c r="W43822" s="276"/>
    </row>
    <row r="43823" spans="19:23">
      <c r="S43823" s="275"/>
      <c r="T43823" s="274"/>
      <c r="W43823" s="276"/>
    </row>
    <row r="43824" spans="19:23">
      <c r="S43824" s="275"/>
      <c r="T43824" s="274"/>
      <c r="W43824" s="276"/>
    </row>
    <row r="43825" spans="19:23">
      <c r="S43825" s="275"/>
      <c r="T43825" s="274"/>
      <c r="W43825" s="276"/>
    </row>
    <row r="43826" spans="19:23">
      <c r="S43826" s="275"/>
      <c r="T43826" s="274"/>
      <c r="W43826" s="276"/>
    </row>
    <row r="43827" spans="19:23">
      <c r="S43827" s="275"/>
      <c r="T43827" s="274"/>
      <c r="W43827" s="276"/>
    </row>
    <row r="43828" spans="19:23">
      <c r="S43828" s="275"/>
      <c r="T43828" s="274"/>
      <c r="W43828" s="276"/>
    </row>
    <row r="43829" spans="19:23">
      <c r="S43829" s="275"/>
      <c r="T43829" s="274"/>
      <c r="W43829" s="276"/>
    </row>
    <row r="43830" spans="19:23">
      <c r="S43830" s="275"/>
      <c r="T43830" s="274"/>
      <c r="W43830" s="276"/>
    </row>
    <row r="43831" spans="19:23">
      <c r="S43831" s="275"/>
      <c r="T43831" s="274"/>
      <c r="W43831" s="276"/>
    </row>
    <row r="43832" spans="19:23">
      <c r="S43832" s="275"/>
      <c r="T43832" s="274"/>
      <c r="W43832" s="276"/>
    </row>
    <row r="43833" spans="19:23">
      <c r="S43833" s="275"/>
      <c r="T43833" s="274"/>
      <c r="W43833" s="276"/>
    </row>
    <row r="43834" spans="19:23">
      <c r="S43834" s="275"/>
      <c r="T43834" s="274"/>
      <c r="W43834" s="276"/>
    </row>
    <row r="43835" spans="19:23">
      <c r="S43835" s="275"/>
      <c r="T43835" s="274"/>
      <c r="W43835" s="276"/>
    </row>
    <row r="43836" spans="19:23">
      <c r="S43836" s="275"/>
      <c r="T43836" s="274"/>
      <c r="W43836" s="276"/>
    </row>
    <row r="43837" spans="19:23">
      <c r="S43837" s="275"/>
      <c r="T43837" s="274"/>
      <c r="W43837" s="276"/>
    </row>
    <row r="43838" spans="19:23">
      <c r="S43838" s="275"/>
      <c r="T43838" s="274"/>
      <c r="W43838" s="276"/>
    </row>
    <row r="43839" spans="19:23">
      <c r="S43839" s="275"/>
      <c r="T43839" s="274"/>
      <c r="W43839" s="276"/>
    </row>
    <row r="43840" spans="19:23">
      <c r="S43840" s="275"/>
      <c r="T43840" s="274"/>
      <c r="W43840" s="276"/>
    </row>
    <row r="43841" spans="19:23">
      <c r="S43841" s="275"/>
      <c r="T43841" s="274"/>
      <c r="W43841" s="276"/>
    </row>
    <row r="43842" spans="19:23">
      <c r="S43842" s="275"/>
      <c r="T43842" s="274"/>
      <c r="W43842" s="276"/>
    </row>
    <row r="43843" spans="19:23">
      <c r="S43843" s="275"/>
      <c r="T43843" s="274"/>
      <c r="W43843" s="276"/>
    </row>
    <row r="43844" spans="19:23">
      <c r="S43844" s="275"/>
      <c r="T43844" s="274"/>
      <c r="W43844" s="276"/>
    </row>
    <row r="43845" spans="19:23">
      <c r="S43845" s="275"/>
      <c r="T43845" s="274"/>
      <c r="W43845" s="276"/>
    </row>
    <row r="43846" spans="19:23">
      <c r="S43846" s="275"/>
      <c r="T43846" s="274"/>
      <c r="W43846" s="276"/>
    </row>
    <row r="43847" spans="19:23">
      <c r="S43847" s="275"/>
      <c r="T43847" s="274"/>
      <c r="W43847" s="276"/>
    </row>
    <row r="43848" spans="19:23">
      <c r="S43848" s="275"/>
      <c r="T43848" s="274"/>
      <c r="W43848" s="276"/>
    </row>
    <row r="43849" spans="19:23">
      <c r="S43849" s="275"/>
      <c r="T43849" s="274"/>
      <c r="W43849" s="276"/>
    </row>
    <row r="43850" spans="19:23">
      <c r="S43850" s="275"/>
      <c r="T43850" s="274"/>
      <c r="W43850" s="276"/>
    </row>
    <row r="43851" spans="19:23">
      <c r="S43851" s="275"/>
      <c r="T43851" s="274"/>
      <c r="W43851" s="276"/>
    </row>
    <row r="43852" spans="19:23">
      <c r="S43852" s="275"/>
      <c r="T43852" s="274"/>
      <c r="W43852" s="276"/>
    </row>
    <row r="43853" spans="19:23">
      <c r="S43853" s="275"/>
      <c r="T43853" s="274"/>
      <c r="W43853" s="276"/>
    </row>
    <row r="43854" spans="19:23">
      <c r="S43854" s="275"/>
      <c r="T43854" s="274"/>
      <c r="W43854" s="276"/>
    </row>
    <row r="43855" spans="19:23">
      <c r="S43855" s="275"/>
      <c r="T43855" s="274"/>
      <c r="W43855" s="276"/>
    </row>
    <row r="43856" spans="19:23">
      <c r="S43856" s="275"/>
      <c r="T43856" s="274"/>
      <c r="W43856" s="276"/>
    </row>
    <row r="43857" spans="19:23">
      <c r="S43857" s="275"/>
      <c r="T43857" s="274"/>
      <c r="W43857" s="276"/>
    </row>
    <row r="43858" spans="19:23">
      <c r="S43858" s="275"/>
      <c r="T43858" s="274"/>
      <c r="W43858" s="276"/>
    </row>
    <row r="43859" spans="19:23">
      <c r="S43859" s="275"/>
      <c r="T43859" s="274"/>
      <c r="W43859" s="276"/>
    </row>
    <row r="43860" spans="19:23">
      <c r="S43860" s="275"/>
      <c r="T43860" s="274"/>
      <c r="W43860" s="276"/>
    </row>
    <row r="43861" spans="19:23">
      <c r="S43861" s="275"/>
      <c r="T43861" s="274"/>
      <c r="W43861" s="276"/>
    </row>
    <row r="43862" spans="19:23">
      <c r="S43862" s="275"/>
      <c r="T43862" s="274"/>
      <c r="W43862" s="276"/>
    </row>
    <row r="43863" spans="19:23">
      <c r="S43863" s="275"/>
      <c r="T43863" s="274"/>
      <c r="W43863" s="276"/>
    </row>
    <row r="43864" spans="19:23">
      <c r="S43864" s="275"/>
      <c r="T43864" s="274"/>
      <c r="W43864" s="276"/>
    </row>
    <row r="43865" spans="19:23">
      <c r="S43865" s="275"/>
      <c r="T43865" s="274"/>
      <c r="W43865" s="276"/>
    </row>
    <row r="43866" spans="19:23">
      <c r="S43866" s="275"/>
      <c r="T43866" s="274"/>
      <c r="W43866" s="276"/>
    </row>
    <row r="43867" spans="19:23">
      <c r="S43867" s="275"/>
      <c r="T43867" s="274"/>
      <c r="W43867" s="276"/>
    </row>
    <row r="43868" spans="19:23">
      <c r="S43868" s="275"/>
      <c r="T43868" s="274"/>
      <c r="W43868" s="276"/>
    </row>
    <row r="43869" spans="19:23">
      <c r="S43869" s="275"/>
      <c r="T43869" s="274"/>
      <c r="W43869" s="276"/>
    </row>
    <row r="43870" spans="19:23">
      <c r="S43870" s="275"/>
      <c r="T43870" s="274"/>
      <c r="W43870" s="276"/>
    </row>
    <row r="43871" spans="19:23">
      <c r="S43871" s="275"/>
      <c r="T43871" s="274"/>
      <c r="W43871" s="276"/>
    </row>
    <row r="43872" spans="19:23">
      <c r="S43872" s="275"/>
      <c r="T43872" s="274"/>
      <c r="W43872" s="276"/>
    </row>
    <row r="43873" spans="19:23">
      <c r="S43873" s="275"/>
      <c r="T43873" s="274"/>
      <c r="W43873" s="276"/>
    </row>
    <row r="43874" spans="19:23">
      <c r="S43874" s="275"/>
      <c r="T43874" s="274"/>
      <c r="W43874" s="276"/>
    </row>
    <row r="43875" spans="19:23">
      <c r="S43875" s="275"/>
      <c r="T43875" s="274"/>
      <c r="W43875" s="276"/>
    </row>
    <row r="43876" spans="19:23">
      <c r="S43876" s="275"/>
      <c r="T43876" s="274"/>
      <c r="W43876" s="276"/>
    </row>
    <row r="43877" spans="19:23">
      <c r="S43877" s="275"/>
      <c r="T43877" s="274"/>
      <c r="W43877" s="276"/>
    </row>
    <row r="43878" spans="19:23">
      <c r="S43878" s="275"/>
      <c r="T43878" s="274"/>
      <c r="W43878" s="276"/>
    </row>
    <row r="43879" spans="19:23">
      <c r="S43879" s="275"/>
      <c r="T43879" s="274"/>
      <c r="W43879" s="276"/>
    </row>
    <row r="43880" spans="19:23">
      <c r="S43880" s="275"/>
      <c r="T43880" s="274"/>
      <c r="W43880" s="276"/>
    </row>
    <row r="43881" spans="19:23">
      <c r="S43881" s="275"/>
      <c r="T43881" s="274"/>
      <c r="W43881" s="276"/>
    </row>
    <row r="43882" spans="19:23">
      <c r="S43882" s="275"/>
      <c r="T43882" s="274"/>
      <c r="W43882" s="276"/>
    </row>
    <row r="43883" spans="19:23">
      <c r="S43883" s="275"/>
      <c r="T43883" s="274"/>
      <c r="W43883" s="276"/>
    </row>
    <row r="43884" spans="19:23">
      <c r="S43884" s="275"/>
      <c r="T43884" s="274"/>
      <c r="W43884" s="276"/>
    </row>
    <row r="43885" spans="19:23">
      <c r="S43885" s="275"/>
      <c r="T43885" s="274"/>
      <c r="W43885" s="276"/>
    </row>
    <row r="43886" spans="19:23">
      <c r="S43886" s="275"/>
      <c r="T43886" s="274"/>
      <c r="W43886" s="276"/>
    </row>
    <row r="43887" spans="19:23">
      <c r="S43887" s="275"/>
      <c r="T43887" s="274"/>
      <c r="W43887" s="276"/>
    </row>
    <row r="43888" spans="19:23">
      <c r="S43888" s="275"/>
      <c r="T43888" s="274"/>
      <c r="W43888" s="276"/>
    </row>
    <row r="43889" spans="19:23">
      <c r="S43889" s="275"/>
      <c r="T43889" s="274"/>
      <c r="W43889" s="276"/>
    </row>
    <row r="43890" spans="19:23">
      <c r="S43890" s="275"/>
      <c r="T43890" s="274"/>
      <c r="W43890" s="276"/>
    </row>
    <row r="43891" spans="19:23">
      <c r="S43891" s="275"/>
      <c r="T43891" s="274"/>
      <c r="W43891" s="276"/>
    </row>
    <row r="43892" spans="19:23">
      <c r="S43892" s="275"/>
      <c r="T43892" s="274"/>
      <c r="W43892" s="276"/>
    </row>
    <row r="43893" spans="19:23">
      <c r="S43893" s="275"/>
      <c r="T43893" s="274"/>
      <c r="W43893" s="276"/>
    </row>
    <row r="43894" spans="19:23">
      <c r="S43894" s="275"/>
      <c r="T43894" s="274"/>
      <c r="W43894" s="276"/>
    </row>
    <row r="43895" spans="19:23">
      <c r="S43895" s="275"/>
      <c r="T43895" s="274"/>
      <c r="W43895" s="276"/>
    </row>
    <row r="43896" spans="19:23">
      <c r="S43896" s="275"/>
      <c r="T43896" s="274"/>
      <c r="W43896" s="276"/>
    </row>
    <row r="43897" spans="19:23">
      <c r="S43897" s="275"/>
      <c r="T43897" s="274"/>
      <c r="W43897" s="276"/>
    </row>
    <row r="43898" spans="19:23">
      <c r="S43898" s="275"/>
      <c r="T43898" s="274"/>
      <c r="W43898" s="276"/>
    </row>
    <row r="43899" spans="19:23">
      <c r="S43899" s="275"/>
      <c r="T43899" s="274"/>
      <c r="W43899" s="276"/>
    </row>
    <row r="43900" spans="19:23">
      <c r="S43900" s="275"/>
      <c r="T43900" s="274"/>
      <c r="W43900" s="276"/>
    </row>
    <row r="43901" spans="19:23">
      <c r="S43901" s="275"/>
      <c r="T43901" s="274"/>
      <c r="W43901" s="276"/>
    </row>
    <row r="43902" spans="19:23">
      <c r="S43902" s="275"/>
      <c r="T43902" s="274"/>
      <c r="W43902" s="276"/>
    </row>
    <row r="43903" spans="19:23">
      <c r="S43903" s="275"/>
      <c r="T43903" s="274"/>
      <c r="W43903" s="276"/>
    </row>
    <row r="43904" spans="19:23">
      <c r="S43904" s="275"/>
      <c r="T43904" s="274"/>
      <c r="W43904" s="276"/>
    </row>
    <row r="43905" spans="19:23">
      <c r="S43905" s="275"/>
      <c r="T43905" s="274"/>
      <c r="W43905" s="276"/>
    </row>
    <row r="43906" spans="19:23">
      <c r="S43906" s="275"/>
      <c r="T43906" s="274"/>
      <c r="W43906" s="276"/>
    </row>
    <row r="43907" spans="19:23">
      <c r="S43907" s="275"/>
      <c r="T43907" s="274"/>
      <c r="W43907" s="276"/>
    </row>
    <row r="43908" spans="19:23">
      <c r="S43908" s="275"/>
      <c r="T43908" s="274"/>
      <c r="W43908" s="276"/>
    </row>
    <row r="43909" spans="19:23">
      <c r="S43909" s="275"/>
      <c r="T43909" s="274"/>
      <c r="W43909" s="276"/>
    </row>
    <row r="43910" spans="19:23">
      <c r="S43910" s="275"/>
      <c r="T43910" s="274"/>
      <c r="W43910" s="276"/>
    </row>
    <row r="43911" spans="19:23">
      <c r="S43911" s="275"/>
      <c r="T43911" s="274"/>
      <c r="W43911" s="276"/>
    </row>
    <row r="43912" spans="19:23">
      <c r="S43912" s="275"/>
      <c r="T43912" s="274"/>
      <c r="W43912" s="276"/>
    </row>
    <row r="43913" spans="19:23">
      <c r="S43913" s="275"/>
      <c r="T43913" s="274"/>
      <c r="W43913" s="276"/>
    </row>
    <row r="43914" spans="19:23">
      <c r="S43914" s="275"/>
      <c r="T43914" s="274"/>
      <c r="W43914" s="276"/>
    </row>
    <row r="43915" spans="19:23">
      <c r="S43915" s="275"/>
      <c r="T43915" s="274"/>
      <c r="W43915" s="276"/>
    </row>
    <row r="43916" spans="19:23">
      <c r="S43916" s="275"/>
      <c r="T43916" s="274"/>
      <c r="W43916" s="276"/>
    </row>
    <row r="43917" spans="19:23">
      <c r="S43917" s="275"/>
      <c r="T43917" s="274"/>
      <c r="W43917" s="276"/>
    </row>
    <row r="43918" spans="19:23">
      <c r="S43918" s="275"/>
      <c r="T43918" s="274"/>
      <c r="W43918" s="276"/>
    </row>
    <row r="43919" spans="19:23">
      <c r="S43919" s="275"/>
      <c r="T43919" s="274"/>
      <c r="W43919" s="276"/>
    </row>
    <row r="43920" spans="19:23">
      <c r="S43920" s="275"/>
      <c r="T43920" s="274"/>
      <c r="W43920" s="276"/>
    </row>
    <row r="43921" spans="19:23">
      <c r="S43921" s="275"/>
      <c r="T43921" s="274"/>
      <c r="W43921" s="276"/>
    </row>
    <row r="43922" spans="19:23">
      <c r="S43922" s="275"/>
      <c r="T43922" s="274"/>
      <c r="W43922" s="276"/>
    </row>
    <row r="43923" spans="19:23">
      <c r="S43923" s="275"/>
      <c r="T43923" s="274"/>
      <c r="W43923" s="276"/>
    </row>
    <row r="43924" spans="19:23">
      <c r="S43924" s="275"/>
      <c r="T43924" s="274"/>
      <c r="W43924" s="276"/>
    </row>
    <row r="43925" spans="19:23">
      <c r="S43925" s="275"/>
      <c r="T43925" s="274"/>
      <c r="W43925" s="276"/>
    </row>
    <row r="43926" spans="19:23">
      <c r="S43926" s="275"/>
      <c r="T43926" s="274"/>
      <c r="W43926" s="276"/>
    </row>
    <row r="43927" spans="19:23">
      <c r="S43927" s="275"/>
      <c r="T43927" s="274"/>
      <c r="W43927" s="276"/>
    </row>
    <row r="43928" spans="19:23">
      <c r="S43928" s="275"/>
      <c r="T43928" s="274"/>
      <c r="W43928" s="276"/>
    </row>
    <row r="43929" spans="19:23">
      <c r="S43929" s="275"/>
      <c r="T43929" s="274"/>
      <c r="W43929" s="276"/>
    </row>
    <row r="43930" spans="19:23">
      <c r="S43930" s="275"/>
      <c r="T43930" s="274"/>
      <c r="W43930" s="276"/>
    </row>
    <row r="43931" spans="19:23">
      <c r="S43931" s="275"/>
      <c r="T43931" s="274"/>
      <c r="W43931" s="276"/>
    </row>
    <row r="43932" spans="19:23">
      <c r="S43932" s="275"/>
      <c r="T43932" s="274"/>
      <c r="W43932" s="276"/>
    </row>
    <row r="43933" spans="19:23">
      <c r="S43933" s="275"/>
      <c r="T43933" s="274"/>
      <c r="W43933" s="276"/>
    </row>
    <row r="43934" spans="19:23">
      <c r="S43934" s="275"/>
      <c r="T43934" s="274"/>
      <c r="W43934" s="276"/>
    </row>
    <row r="43935" spans="19:23">
      <c r="S43935" s="275"/>
      <c r="T43935" s="274"/>
      <c r="W43935" s="276"/>
    </row>
    <row r="43936" spans="19:23">
      <c r="S43936" s="275"/>
      <c r="T43936" s="274"/>
      <c r="W43936" s="276"/>
    </row>
    <row r="43937" spans="19:23">
      <c r="S43937" s="275"/>
      <c r="T43937" s="274"/>
      <c r="W43937" s="276"/>
    </row>
    <row r="43938" spans="19:23">
      <c r="S43938" s="275"/>
      <c r="T43938" s="274"/>
      <c r="W43938" s="276"/>
    </row>
    <row r="43939" spans="19:23">
      <c r="S43939" s="275"/>
      <c r="T43939" s="274"/>
      <c r="W43939" s="276"/>
    </row>
    <row r="43940" spans="19:23">
      <c r="S43940" s="275"/>
      <c r="T43940" s="274"/>
      <c r="W43940" s="276"/>
    </row>
    <row r="43941" spans="19:23">
      <c r="S43941" s="275"/>
      <c r="T43941" s="274"/>
      <c r="W43941" s="276"/>
    </row>
    <row r="43942" spans="19:23">
      <c r="S43942" s="275"/>
      <c r="T43942" s="274"/>
      <c r="W43942" s="276"/>
    </row>
    <row r="43943" spans="19:23">
      <c r="S43943" s="275"/>
      <c r="T43943" s="274"/>
      <c r="W43943" s="276"/>
    </row>
    <row r="43944" spans="19:23">
      <c r="S43944" s="275"/>
      <c r="T43944" s="274"/>
      <c r="W43944" s="276"/>
    </row>
    <row r="43945" spans="19:23">
      <c r="S43945" s="275"/>
      <c r="T43945" s="274"/>
      <c r="W43945" s="276"/>
    </row>
    <row r="43946" spans="19:23">
      <c r="S43946" s="275"/>
      <c r="T43946" s="274"/>
      <c r="W43946" s="276"/>
    </row>
    <row r="43947" spans="19:23">
      <c r="S43947" s="275"/>
      <c r="T43947" s="274"/>
      <c r="W43947" s="276"/>
    </row>
    <row r="43948" spans="19:23">
      <c r="S43948" s="275"/>
      <c r="T43948" s="274"/>
      <c r="W43948" s="276"/>
    </row>
    <row r="43949" spans="19:23">
      <c r="S43949" s="275"/>
      <c r="T43949" s="274"/>
      <c r="W43949" s="276"/>
    </row>
    <row r="43950" spans="19:23">
      <c r="S43950" s="275"/>
      <c r="T43950" s="274"/>
      <c r="W43950" s="276"/>
    </row>
    <row r="43951" spans="19:23">
      <c r="S43951" s="275"/>
      <c r="T43951" s="274"/>
      <c r="W43951" s="276"/>
    </row>
    <row r="43952" spans="19:23">
      <c r="S43952" s="275"/>
      <c r="T43952" s="274"/>
      <c r="W43952" s="276"/>
    </row>
    <row r="43953" spans="19:23">
      <c r="S43953" s="275"/>
      <c r="T43953" s="274"/>
      <c r="W43953" s="276"/>
    </row>
    <row r="43954" spans="19:23">
      <c r="S43954" s="275"/>
      <c r="T43954" s="274"/>
      <c r="W43954" s="276"/>
    </row>
    <row r="43955" spans="19:23">
      <c r="S43955" s="275"/>
      <c r="T43955" s="274"/>
      <c r="W43955" s="276"/>
    </row>
    <row r="43956" spans="19:23">
      <c r="S43956" s="275"/>
      <c r="T43956" s="274"/>
      <c r="W43956" s="276"/>
    </row>
    <row r="43957" spans="19:23">
      <c r="S43957" s="275"/>
      <c r="T43957" s="274"/>
      <c r="W43957" s="276"/>
    </row>
    <row r="43958" spans="19:23">
      <c r="S43958" s="275"/>
      <c r="T43958" s="274"/>
      <c r="W43958" s="276"/>
    </row>
    <row r="43959" spans="19:23">
      <c r="S43959" s="275"/>
      <c r="T43959" s="274"/>
      <c r="W43959" s="276"/>
    </row>
    <row r="43960" spans="19:23">
      <c r="S43960" s="275"/>
      <c r="T43960" s="274"/>
      <c r="W43960" s="276"/>
    </row>
    <row r="43961" spans="19:23">
      <c r="S43961" s="275"/>
      <c r="T43961" s="274"/>
      <c r="W43961" s="276"/>
    </row>
    <row r="43962" spans="19:23">
      <c r="S43962" s="275"/>
      <c r="T43962" s="274"/>
      <c r="W43962" s="276"/>
    </row>
    <row r="43963" spans="19:23">
      <c r="S43963" s="275"/>
      <c r="T43963" s="274"/>
      <c r="W43963" s="276"/>
    </row>
    <row r="43964" spans="19:23">
      <c r="S43964" s="275"/>
      <c r="T43964" s="274"/>
      <c r="W43964" s="276"/>
    </row>
    <row r="43965" spans="19:23">
      <c r="S43965" s="275"/>
      <c r="T43965" s="274"/>
      <c r="W43965" s="276"/>
    </row>
    <row r="43966" spans="19:23">
      <c r="S43966" s="275"/>
      <c r="T43966" s="274"/>
      <c r="W43966" s="276"/>
    </row>
    <row r="43967" spans="19:23">
      <c r="S43967" s="275"/>
      <c r="T43967" s="274"/>
      <c r="W43967" s="276"/>
    </row>
    <row r="43968" spans="19:23">
      <c r="S43968" s="275"/>
      <c r="T43968" s="274"/>
      <c r="W43968" s="276"/>
    </row>
    <row r="43969" spans="19:23">
      <c r="S43969" s="275"/>
      <c r="T43969" s="274"/>
      <c r="W43969" s="276"/>
    </row>
    <row r="43970" spans="19:23">
      <c r="S43970" s="275"/>
      <c r="T43970" s="274"/>
      <c r="W43970" s="276"/>
    </row>
    <row r="43971" spans="19:23">
      <c r="S43971" s="275"/>
      <c r="T43971" s="274"/>
      <c r="W43971" s="276"/>
    </row>
    <row r="43972" spans="19:23">
      <c r="S43972" s="275"/>
      <c r="T43972" s="274"/>
      <c r="W43972" s="276"/>
    </row>
    <row r="43973" spans="19:23">
      <c r="S43973" s="275"/>
      <c r="T43973" s="274"/>
      <c r="W43973" s="276"/>
    </row>
    <row r="43974" spans="19:23">
      <c r="S43974" s="275"/>
      <c r="T43974" s="274"/>
      <c r="W43974" s="276"/>
    </row>
    <row r="43975" spans="19:23">
      <c r="S43975" s="275"/>
      <c r="T43975" s="274"/>
      <c r="W43975" s="276"/>
    </row>
    <row r="43976" spans="19:23">
      <c r="S43976" s="275"/>
      <c r="T43976" s="274"/>
      <c r="W43976" s="276"/>
    </row>
    <row r="43977" spans="19:23">
      <c r="S43977" s="275"/>
      <c r="T43977" s="274"/>
      <c r="W43977" s="276"/>
    </row>
    <row r="43978" spans="19:23">
      <c r="S43978" s="275"/>
      <c r="T43978" s="274"/>
      <c r="W43978" s="276"/>
    </row>
    <row r="43979" spans="19:23">
      <c r="S43979" s="275"/>
      <c r="T43979" s="274"/>
      <c r="W43979" s="276"/>
    </row>
    <row r="43980" spans="19:23">
      <c r="S43980" s="275"/>
      <c r="T43980" s="274"/>
      <c r="W43980" s="276"/>
    </row>
    <row r="43981" spans="19:23">
      <c r="S43981" s="275"/>
      <c r="T43981" s="274"/>
      <c r="W43981" s="276"/>
    </row>
    <row r="43982" spans="19:23">
      <c r="S43982" s="275"/>
      <c r="T43982" s="274"/>
      <c r="W43982" s="276"/>
    </row>
    <row r="43983" spans="19:23">
      <c r="S43983" s="275"/>
      <c r="T43983" s="274"/>
      <c r="W43983" s="276"/>
    </row>
    <row r="43984" spans="19:23">
      <c r="S43984" s="275"/>
      <c r="T43984" s="274"/>
      <c r="W43984" s="276"/>
    </row>
    <row r="43985" spans="19:23">
      <c r="S43985" s="275"/>
      <c r="T43985" s="274"/>
      <c r="W43985" s="276"/>
    </row>
    <row r="43986" spans="19:23">
      <c r="S43986" s="275"/>
      <c r="T43986" s="274"/>
      <c r="W43986" s="276"/>
    </row>
    <row r="43987" spans="19:23">
      <c r="S43987" s="275"/>
      <c r="T43987" s="274"/>
      <c r="W43987" s="276"/>
    </row>
    <row r="43988" spans="19:23">
      <c r="S43988" s="275"/>
      <c r="T43988" s="274"/>
      <c r="W43988" s="276"/>
    </row>
    <row r="43989" spans="19:23">
      <c r="S43989" s="275"/>
      <c r="T43989" s="274"/>
      <c r="W43989" s="276"/>
    </row>
    <row r="43990" spans="19:23">
      <c r="S43990" s="275"/>
      <c r="T43990" s="274"/>
      <c r="W43990" s="276"/>
    </row>
    <row r="43991" spans="19:23">
      <c r="S43991" s="275"/>
      <c r="T43991" s="274"/>
      <c r="W43991" s="276"/>
    </row>
    <row r="43992" spans="19:23">
      <c r="S43992" s="275"/>
      <c r="T43992" s="274"/>
      <c r="W43992" s="276"/>
    </row>
    <row r="43993" spans="19:23">
      <c r="S43993" s="275"/>
      <c r="T43993" s="274"/>
      <c r="W43993" s="276"/>
    </row>
    <row r="43994" spans="19:23">
      <c r="S43994" s="275"/>
      <c r="T43994" s="274"/>
      <c r="W43994" s="276"/>
    </row>
    <row r="43995" spans="19:23">
      <c r="S43995" s="275"/>
      <c r="T43995" s="274"/>
      <c r="W43995" s="276"/>
    </row>
    <row r="43996" spans="19:23">
      <c r="S43996" s="275"/>
      <c r="T43996" s="274"/>
      <c r="W43996" s="276"/>
    </row>
    <row r="43997" spans="19:23">
      <c r="S43997" s="275"/>
      <c r="T43997" s="274"/>
      <c r="W43997" s="276"/>
    </row>
    <row r="43998" spans="19:23">
      <c r="S43998" s="275"/>
      <c r="T43998" s="274"/>
      <c r="W43998" s="276"/>
    </row>
    <row r="43999" spans="19:23">
      <c r="S43999" s="275"/>
      <c r="T43999" s="274"/>
      <c r="W43999" s="276"/>
    </row>
    <row r="44000" spans="19:23">
      <c r="S44000" s="275"/>
      <c r="T44000" s="274"/>
      <c r="W44000" s="276"/>
    </row>
    <row r="44001" spans="19:23">
      <c r="S44001" s="275"/>
      <c r="T44001" s="274"/>
      <c r="W44001" s="276"/>
    </row>
    <row r="44002" spans="19:23">
      <c r="S44002" s="275"/>
      <c r="T44002" s="274"/>
      <c r="W44002" s="276"/>
    </row>
    <row r="44003" spans="19:23">
      <c r="S44003" s="275"/>
      <c r="T44003" s="274"/>
      <c r="W44003" s="276"/>
    </row>
    <row r="44004" spans="19:23">
      <c r="S44004" s="275"/>
      <c r="T44004" s="274"/>
      <c r="W44004" s="276"/>
    </row>
    <row r="44005" spans="19:23">
      <c r="S44005" s="275"/>
      <c r="T44005" s="274"/>
      <c r="W44005" s="276"/>
    </row>
    <row r="44006" spans="19:23">
      <c r="S44006" s="275"/>
      <c r="T44006" s="274"/>
      <c r="W44006" s="276"/>
    </row>
    <row r="44007" spans="19:23">
      <c r="S44007" s="275"/>
      <c r="T44007" s="274"/>
      <c r="W44007" s="276"/>
    </row>
    <row r="44008" spans="19:23">
      <c r="S44008" s="275"/>
      <c r="T44008" s="274"/>
      <c r="W44008" s="276"/>
    </row>
    <row r="44009" spans="19:23">
      <c r="S44009" s="275"/>
      <c r="T44009" s="274"/>
      <c r="W44009" s="276"/>
    </row>
    <row r="44010" spans="19:23">
      <c r="S44010" s="275"/>
      <c r="T44010" s="274"/>
      <c r="W44010" s="276"/>
    </row>
    <row r="44011" spans="19:23">
      <c r="S44011" s="275"/>
      <c r="T44011" s="274"/>
      <c r="W44011" s="276"/>
    </row>
    <row r="44012" spans="19:23">
      <c r="S44012" s="275"/>
      <c r="T44012" s="274"/>
      <c r="W44012" s="276"/>
    </row>
    <row r="44013" spans="19:23">
      <c r="S44013" s="275"/>
      <c r="T44013" s="274"/>
      <c r="W44013" s="276"/>
    </row>
    <row r="44014" spans="19:23">
      <c r="S44014" s="275"/>
      <c r="T44014" s="274"/>
      <c r="W44014" s="276"/>
    </row>
    <row r="44015" spans="19:23">
      <c r="S44015" s="275"/>
      <c r="T44015" s="274"/>
      <c r="W44015" s="276"/>
    </row>
    <row r="44016" spans="19:23">
      <c r="S44016" s="275"/>
      <c r="T44016" s="274"/>
      <c r="W44016" s="276"/>
    </row>
    <row r="44017" spans="19:23">
      <c r="S44017" s="275"/>
      <c r="T44017" s="274"/>
      <c r="W44017" s="276"/>
    </row>
    <row r="44018" spans="19:23">
      <c r="S44018" s="275"/>
      <c r="T44018" s="274"/>
      <c r="W44018" s="276"/>
    </row>
    <row r="44019" spans="19:23">
      <c r="S44019" s="275"/>
      <c r="T44019" s="274"/>
      <c r="W44019" s="276"/>
    </row>
    <row r="44020" spans="19:23">
      <c r="S44020" s="275"/>
      <c r="T44020" s="274"/>
      <c r="W44020" s="276"/>
    </row>
    <row r="44021" spans="19:23">
      <c r="S44021" s="275"/>
      <c r="T44021" s="274"/>
      <c r="W44021" s="276"/>
    </row>
    <row r="44022" spans="19:23">
      <c r="S44022" s="275"/>
      <c r="T44022" s="274"/>
      <c r="W44022" s="276"/>
    </row>
    <row r="44023" spans="19:23">
      <c r="S44023" s="275"/>
      <c r="T44023" s="274"/>
      <c r="W44023" s="276"/>
    </row>
    <row r="44024" spans="19:23">
      <c r="S44024" s="275"/>
      <c r="T44024" s="274"/>
      <c r="W44024" s="276"/>
    </row>
    <row r="44025" spans="19:23">
      <c r="S44025" s="275"/>
      <c r="T44025" s="274"/>
      <c r="W44025" s="276"/>
    </row>
    <row r="44026" spans="19:23">
      <c r="S44026" s="275"/>
      <c r="T44026" s="274"/>
      <c r="W44026" s="276"/>
    </row>
    <row r="44027" spans="19:23">
      <c r="S44027" s="275"/>
      <c r="T44027" s="274"/>
      <c r="W44027" s="276"/>
    </row>
    <row r="44028" spans="19:23">
      <c r="S44028" s="275"/>
      <c r="T44028" s="274"/>
      <c r="W44028" s="276"/>
    </row>
    <row r="44029" spans="19:23">
      <c r="S44029" s="275"/>
      <c r="T44029" s="274"/>
      <c r="W44029" s="276"/>
    </row>
    <row r="44030" spans="19:23">
      <c r="S44030" s="275"/>
      <c r="T44030" s="274"/>
      <c r="W44030" s="276"/>
    </row>
    <row r="44031" spans="19:23">
      <c r="S44031" s="275"/>
      <c r="T44031" s="274"/>
      <c r="W44031" s="276"/>
    </row>
    <row r="44032" spans="19:23">
      <c r="S44032" s="275"/>
      <c r="T44032" s="274"/>
      <c r="W44032" s="276"/>
    </row>
    <row r="44033" spans="19:23">
      <c r="S44033" s="275"/>
      <c r="T44033" s="274"/>
      <c r="W44033" s="276"/>
    </row>
    <row r="44034" spans="19:23">
      <c r="S44034" s="275"/>
      <c r="T44034" s="274"/>
      <c r="W44034" s="276"/>
    </row>
    <row r="44035" spans="19:23">
      <c r="S44035" s="275"/>
      <c r="T44035" s="274"/>
      <c r="W44035" s="276"/>
    </row>
    <row r="44036" spans="19:23">
      <c r="S44036" s="275"/>
      <c r="T44036" s="274"/>
      <c r="W44036" s="276"/>
    </row>
    <row r="44037" spans="19:23">
      <c r="S44037" s="275"/>
      <c r="T44037" s="274"/>
      <c r="W44037" s="276"/>
    </row>
    <row r="44038" spans="19:23">
      <c r="S44038" s="275"/>
      <c r="T44038" s="274"/>
      <c r="W44038" s="276"/>
    </row>
    <row r="44039" spans="19:23">
      <c r="S44039" s="275"/>
      <c r="T44039" s="274"/>
      <c r="W44039" s="276"/>
    </row>
    <row r="44040" spans="19:23">
      <c r="S44040" s="275"/>
      <c r="T44040" s="274"/>
      <c r="W44040" s="276"/>
    </row>
    <row r="44041" spans="19:23">
      <c r="S44041" s="275"/>
      <c r="T44041" s="274"/>
      <c r="W44041" s="276"/>
    </row>
    <row r="44042" spans="19:23">
      <c r="S44042" s="275"/>
      <c r="T44042" s="274"/>
      <c r="W44042" s="276"/>
    </row>
    <row r="44043" spans="19:23">
      <c r="S44043" s="275"/>
      <c r="T44043" s="274"/>
      <c r="W44043" s="276"/>
    </row>
    <row r="44044" spans="19:23">
      <c r="S44044" s="275"/>
      <c r="T44044" s="274"/>
      <c r="W44044" s="276"/>
    </row>
    <row r="44045" spans="19:23">
      <c r="S44045" s="275"/>
      <c r="T44045" s="274"/>
      <c r="W44045" s="276"/>
    </row>
    <row r="44046" spans="19:23">
      <c r="S44046" s="275"/>
      <c r="T44046" s="274"/>
      <c r="W44046" s="276"/>
    </row>
    <row r="44047" spans="19:23">
      <c r="S44047" s="275"/>
      <c r="T44047" s="274"/>
      <c r="W44047" s="276"/>
    </row>
    <row r="44048" spans="19:23">
      <c r="S44048" s="275"/>
      <c r="T44048" s="274"/>
      <c r="W44048" s="276"/>
    </row>
    <row r="44049" spans="19:23">
      <c r="S44049" s="275"/>
      <c r="T44049" s="274"/>
      <c r="W44049" s="276"/>
    </row>
    <row r="44050" spans="19:23">
      <c r="S44050" s="275"/>
      <c r="T44050" s="274"/>
      <c r="W44050" s="276"/>
    </row>
    <row r="44051" spans="19:23">
      <c r="S44051" s="275"/>
      <c r="T44051" s="274"/>
      <c r="W44051" s="276"/>
    </row>
    <row r="44052" spans="19:23">
      <c r="S44052" s="275"/>
      <c r="T44052" s="274"/>
      <c r="W44052" s="276"/>
    </row>
    <row r="44053" spans="19:23">
      <c r="S44053" s="275"/>
      <c r="T44053" s="274"/>
      <c r="W44053" s="276"/>
    </row>
    <row r="44054" spans="19:23">
      <c r="S44054" s="275"/>
      <c r="T44054" s="274"/>
      <c r="W44054" s="276"/>
    </row>
    <row r="44055" spans="19:23">
      <c r="S44055" s="275"/>
      <c r="T44055" s="274"/>
      <c r="W44055" s="276"/>
    </row>
    <row r="44056" spans="19:23">
      <c r="S44056" s="275"/>
      <c r="T44056" s="274"/>
      <c r="W44056" s="276"/>
    </row>
    <row r="44057" spans="19:23">
      <c r="S44057" s="275"/>
      <c r="T44057" s="274"/>
      <c r="W44057" s="276"/>
    </row>
    <row r="44058" spans="19:23">
      <c r="S44058" s="275"/>
      <c r="T44058" s="274"/>
      <c r="W44058" s="276"/>
    </row>
    <row r="44059" spans="19:23">
      <c r="S44059" s="275"/>
      <c r="T44059" s="274"/>
      <c r="W44059" s="276"/>
    </row>
    <row r="44060" spans="19:23">
      <c r="S44060" s="275"/>
      <c r="T44060" s="274"/>
      <c r="W44060" s="276"/>
    </row>
    <row r="44061" spans="19:23">
      <c r="S44061" s="275"/>
      <c r="T44061" s="274"/>
      <c r="W44061" s="276"/>
    </row>
    <row r="44062" spans="19:23">
      <c r="S44062" s="275"/>
      <c r="T44062" s="274"/>
      <c r="W44062" s="276"/>
    </row>
    <row r="44063" spans="19:23">
      <c r="S44063" s="275"/>
      <c r="T44063" s="274"/>
      <c r="W44063" s="276"/>
    </row>
    <row r="44064" spans="19:23">
      <c r="S44064" s="275"/>
      <c r="T44064" s="274"/>
      <c r="W44064" s="276"/>
    </row>
    <row r="44065" spans="19:23">
      <c r="S44065" s="275"/>
      <c r="T44065" s="274"/>
      <c r="W44065" s="276"/>
    </row>
    <row r="44066" spans="19:23">
      <c r="S44066" s="275"/>
      <c r="T44066" s="274"/>
      <c r="W44066" s="276"/>
    </row>
    <row r="44067" spans="19:23">
      <c r="S44067" s="275"/>
      <c r="T44067" s="274"/>
      <c r="W44067" s="276"/>
    </row>
    <row r="44068" spans="19:23">
      <c r="S44068" s="275"/>
      <c r="T44068" s="274"/>
      <c r="W44068" s="276"/>
    </row>
    <row r="44069" spans="19:23">
      <c r="S44069" s="275"/>
      <c r="T44069" s="274"/>
      <c r="W44069" s="276"/>
    </row>
    <row r="44070" spans="19:23">
      <c r="S44070" s="275"/>
      <c r="T44070" s="274"/>
      <c r="W44070" s="276"/>
    </row>
    <row r="44071" spans="19:23">
      <c r="S44071" s="275"/>
      <c r="T44071" s="274"/>
      <c r="W44071" s="276"/>
    </row>
    <row r="44072" spans="19:23">
      <c r="S44072" s="275"/>
      <c r="T44072" s="274"/>
      <c r="W44072" s="276"/>
    </row>
    <row r="44073" spans="19:23">
      <c r="S44073" s="275"/>
      <c r="T44073" s="274"/>
      <c r="W44073" s="276"/>
    </row>
    <row r="44074" spans="19:23">
      <c r="S44074" s="275"/>
      <c r="T44074" s="274"/>
      <c r="W44074" s="276"/>
    </row>
    <row r="44075" spans="19:23">
      <c r="S44075" s="275"/>
      <c r="T44075" s="274"/>
      <c r="W44075" s="276"/>
    </row>
    <row r="44076" spans="19:23">
      <c r="S44076" s="275"/>
      <c r="T44076" s="274"/>
      <c r="W44076" s="276"/>
    </row>
    <row r="44077" spans="19:23">
      <c r="S44077" s="275"/>
      <c r="T44077" s="274"/>
      <c r="W44077" s="276"/>
    </row>
    <row r="44078" spans="19:23">
      <c r="S44078" s="275"/>
      <c r="T44078" s="274"/>
      <c r="W44078" s="276"/>
    </row>
    <row r="44079" spans="19:23">
      <c r="S44079" s="275"/>
      <c r="T44079" s="274"/>
      <c r="W44079" s="276"/>
    </row>
    <row r="44080" spans="19:23">
      <c r="S44080" s="275"/>
      <c r="T44080" s="274"/>
      <c r="W44080" s="276"/>
    </row>
    <row r="44081" spans="19:23">
      <c r="S44081" s="275"/>
      <c r="T44081" s="274"/>
      <c r="W44081" s="276"/>
    </row>
    <row r="44082" spans="19:23">
      <c r="S44082" s="275"/>
      <c r="T44082" s="274"/>
      <c r="W44082" s="276"/>
    </row>
    <row r="44083" spans="19:23">
      <c r="S44083" s="275"/>
      <c r="T44083" s="274"/>
      <c r="W44083" s="276"/>
    </row>
    <row r="44084" spans="19:23">
      <c r="S44084" s="275"/>
      <c r="T44084" s="274"/>
      <c r="W44084" s="276"/>
    </row>
    <row r="44085" spans="19:23">
      <c r="S44085" s="275"/>
      <c r="T44085" s="274"/>
      <c r="W44085" s="276"/>
    </row>
    <row r="44086" spans="19:23">
      <c r="S44086" s="275"/>
      <c r="T44086" s="274"/>
      <c r="W44086" s="276"/>
    </row>
    <row r="44087" spans="19:23">
      <c r="S44087" s="275"/>
      <c r="T44087" s="274"/>
      <c r="W44087" s="276"/>
    </row>
    <row r="44088" spans="19:23">
      <c r="S44088" s="275"/>
      <c r="T44088" s="274"/>
      <c r="W44088" s="276"/>
    </row>
    <row r="44089" spans="19:23">
      <c r="S44089" s="275"/>
      <c r="T44089" s="274"/>
      <c r="W44089" s="276"/>
    </row>
    <row r="44090" spans="19:23">
      <c r="S44090" s="275"/>
      <c r="T44090" s="274"/>
      <c r="W44090" s="276"/>
    </row>
    <row r="44091" spans="19:23">
      <c r="S44091" s="275"/>
      <c r="T44091" s="274"/>
      <c r="W44091" s="276"/>
    </row>
    <row r="44092" spans="19:23">
      <c r="S44092" s="275"/>
      <c r="T44092" s="274"/>
      <c r="W44092" s="276"/>
    </row>
    <row r="44093" spans="19:23">
      <c r="S44093" s="275"/>
      <c r="T44093" s="274"/>
      <c r="W44093" s="276"/>
    </row>
    <row r="44094" spans="19:23">
      <c r="S44094" s="275"/>
      <c r="T44094" s="274"/>
      <c r="W44094" s="276"/>
    </row>
    <row r="44095" spans="19:23">
      <c r="S44095" s="275"/>
      <c r="T44095" s="274"/>
      <c r="W44095" s="276"/>
    </row>
    <row r="44096" spans="19:23">
      <c r="S44096" s="275"/>
      <c r="T44096" s="274"/>
      <c r="W44096" s="276"/>
    </row>
    <row r="44097" spans="19:23">
      <c r="S44097" s="275"/>
      <c r="T44097" s="274"/>
      <c r="W44097" s="276"/>
    </row>
    <row r="44098" spans="19:23">
      <c r="S44098" s="275"/>
      <c r="T44098" s="274"/>
      <c r="W44098" s="276"/>
    </row>
    <row r="44099" spans="19:23">
      <c r="S44099" s="275"/>
      <c r="T44099" s="274"/>
      <c r="W44099" s="276"/>
    </row>
    <row r="44100" spans="19:23">
      <c r="S44100" s="275"/>
      <c r="T44100" s="274"/>
      <c r="W44100" s="276"/>
    </row>
    <row r="44101" spans="19:23">
      <c r="S44101" s="275"/>
      <c r="T44101" s="274"/>
      <c r="W44101" s="276"/>
    </row>
    <row r="44102" spans="19:23">
      <c r="S44102" s="275"/>
      <c r="T44102" s="274"/>
      <c r="W44102" s="276"/>
    </row>
    <row r="44103" spans="19:23">
      <c r="S44103" s="275"/>
      <c r="T44103" s="274"/>
      <c r="W44103" s="276"/>
    </row>
    <row r="44104" spans="19:23">
      <c r="S44104" s="275"/>
      <c r="T44104" s="274"/>
      <c r="W44104" s="276"/>
    </row>
    <row r="44105" spans="19:23">
      <c r="S44105" s="275"/>
      <c r="T44105" s="274"/>
      <c r="W44105" s="276"/>
    </row>
    <row r="44106" spans="19:23">
      <c r="S44106" s="275"/>
      <c r="T44106" s="274"/>
      <c r="W44106" s="276"/>
    </row>
    <row r="44107" spans="19:23">
      <c r="S44107" s="275"/>
      <c r="T44107" s="274"/>
      <c r="W44107" s="276"/>
    </row>
    <row r="44108" spans="19:23">
      <c r="S44108" s="275"/>
      <c r="T44108" s="274"/>
      <c r="W44108" s="276"/>
    </row>
    <row r="44109" spans="19:23">
      <c r="S44109" s="275"/>
      <c r="T44109" s="274"/>
      <c r="W44109" s="276"/>
    </row>
    <row r="44110" spans="19:23">
      <c r="S44110" s="275"/>
      <c r="T44110" s="274"/>
      <c r="W44110" s="276"/>
    </row>
    <row r="44111" spans="19:23">
      <c r="S44111" s="275"/>
      <c r="T44111" s="274"/>
      <c r="W44111" s="276"/>
    </row>
    <row r="44112" spans="19:23">
      <c r="S44112" s="275"/>
      <c r="T44112" s="274"/>
      <c r="W44112" s="276"/>
    </row>
    <row r="44113" spans="19:23">
      <c r="S44113" s="275"/>
      <c r="T44113" s="274"/>
      <c r="W44113" s="276"/>
    </row>
    <row r="44114" spans="19:23">
      <c r="S44114" s="275"/>
      <c r="T44114" s="274"/>
      <c r="W44114" s="276"/>
    </row>
    <row r="44115" spans="19:23">
      <c r="S44115" s="275"/>
      <c r="T44115" s="274"/>
      <c r="W44115" s="276"/>
    </row>
    <row r="44116" spans="19:23">
      <c r="S44116" s="275"/>
      <c r="T44116" s="274"/>
      <c r="W44116" s="276"/>
    </row>
    <row r="44117" spans="19:23">
      <c r="S44117" s="275"/>
      <c r="T44117" s="274"/>
      <c r="W44117" s="276"/>
    </row>
    <row r="44118" spans="19:23">
      <c r="S44118" s="275"/>
      <c r="T44118" s="274"/>
      <c r="W44118" s="276"/>
    </row>
    <row r="44119" spans="19:23">
      <c r="S44119" s="275"/>
      <c r="T44119" s="274"/>
      <c r="W44119" s="276"/>
    </row>
    <row r="44120" spans="19:23">
      <c r="S44120" s="275"/>
      <c r="T44120" s="274"/>
      <c r="W44120" s="276"/>
    </row>
    <row r="44121" spans="19:23">
      <c r="S44121" s="275"/>
      <c r="T44121" s="274"/>
      <c r="W44121" s="276"/>
    </row>
    <row r="44122" spans="19:23">
      <c r="S44122" s="275"/>
      <c r="T44122" s="274"/>
      <c r="W44122" s="276"/>
    </row>
    <row r="44123" spans="19:23">
      <c r="S44123" s="275"/>
      <c r="T44123" s="274"/>
      <c r="W44123" s="276"/>
    </row>
    <row r="44124" spans="19:23">
      <c r="S44124" s="275"/>
      <c r="T44124" s="274"/>
      <c r="W44124" s="276"/>
    </row>
    <row r="44125" spans="19:23">
      <c r="S44125" s="275"/>
      <c r="T44125" s="274"/>
      <c r="W44125" s="276"/>
    </row>
    <row r="44126" spans="19:23">
      <c r="S44126" s="275"/>
      <c r="T44126" s="274"/>
      <c r="W44126" s="276"/>
    </row>
    <row r="44127" spans="19:23">
      <c r="S44127" s="275"/>
      <c r="T44127" s="274"/>
      <c r="W44127" s="276"/>
    </row>
    <row r="44128" spans="19:23">
      <c r="S44128" s="275"/>
      <c r="T44128" s="274"/>
      <c r="W44128" s="276"/>
    </row>
    <row r="44129" spans="19:23">
      <c r="S44129" s="275"/>
      <c r="T44129" s="274"/>
      <c r="W44129" s="276"/>
    </row>
    <row r="44130" spans="19:23">
      <c r="S44130" s="275"/>
      <c r="T44130" s="274"/>
      <c r="W44130" s="276"/>
    </row>
    <row r="44131" spans="19:23">
      <c r="S44131" s="275"/>
      <c r="T44131" s="274"/>
      <c r="W44131" s="276"/>
    </row>
    <row r="44132" spans="19:23">
      <c r="S44132" s="275"/>
      <c r="T44132" s="274"/>
      <c r="W44132" s="276"/>
    </row>
    <row r="44133" spans="19:23">
      <c r="S44133" s="275"/>
      <c r="T44133" s="274"/>
      <c r="W44133" s="276"/>
    </row>
    <row r="44134" spans="19:23">
      <c r="S44134" s="275"/>
      <c r="T44134" s="274"/>
      <c r="W44134" s="276"/>
    </row>
    <row r="44135" spans="19:23">
      <c r="S44135" s="275"/>
      <c r="T44135" s="274"/>
      <c r="W44135" s="276"/>
    </row>
    <row r="44136" spans="19:23">
      <c r="S44136" s="275"/>
      <c r="T44136" s="274"/>
      <c r="W44136" s="276"/>
    </row>
    <row r="44137" spans="19:23">
      <c r="S44137" s="275"/>
      <c r="T44137" s="274"/>
      <c r="W44137" s="276"/>
    </row>
    <row r="44138" spans="19:23">
      <c r="S44138" s="275"/>
      <c r="T44138" s="274"/>
      <c r="W44138" s="276"/>
    </row>
    <row r="44139" spans="19:23">
      <c r="S44139" s="275"/>
      <c r="T44139" s="274"/>
      <c r="W44139" s="276"/>
    </row>
    <row r="44140" spans="19:23">
      <c r="S44140" s="275"/>
      <c r="T44140" s="274"/>
      <c r="W44140" s="276"/>
    </row>
    <row r="44141" spans="19:23">
      <c r="S44141" s="275"/>
      <c r="T44141" s="274"/>
      <c r="W44141" s="276"/>
    </row>
    <row r="44142" spans="19:23">
      <c r="S44142" s="275"/>
      <c r="T44142" s="274"/>
      <c r="W44142" s="276"/>
    </row>
    <row r="44143" spans="19:23">
      <c r="S44143" s="275"/>
      <c r="T44143" s="274"/>
      <c r="W44143" s="276"/>
    </row>
    <row r="44144" spans="19:23">
      <c r="S44144" s="275"/>
      <c r="T44144" s="274"/>
      <c r="W44144" s="276"/>
    </row>
    <row r="44145" spans="19:23">
      <c r="S44145" s="275"/>
      <c r="T44145" s="274"/>
      <c r="W44145" s="276"/>
    </row>
    <row r="44146" spans="19:23">
      <c r="S44146" s="275"/>
      <c r="T44146" s="274"/>
      <c r="W44146" s="276"/>
    </row>
    <row r="44147" spans="19:23">
      <c r="S44147" s="275"/>
      <c r="T44147" s="274"/>
      <c r="W44147" s="276"/>
    </row>
    <row r="44148" spans="19:23">
      <c r="S44148" s="275"/>
      <c r="T44148" s="274"/>
      <c r="W44148" s="276"/>
    </row>
    <row r="44149" spans="19:23">
      <c r="S44149" s="275"/>
      <c r="T44149" s="274"/>
      <c r="W44149" s="276"/>
    </row>
    <row r="44150" spans="19:23">
      <c r="S44150" s="275"/>
      <c r="T44150" s="274"/>
      <c r="W44150" s="276"/>
    </row>
    <row r="44151" spans="19:23">
      <c r="S44151" s="275"/>
      <c r="T44151" s="274"/>
      <c r="W44151" s="276"/>
    </row>
    <row r="44152" spans="19:23">
      <c r="S44152" s="275"/>
      <c r="T44152" s="274"/>
      <c r="W44152" s="276"/>
    </row>
    <row r="44153" spans="19:23">
      <c r="S44153" s="275"/>
      <c r="T44153" s="274"/>
      <c r="W44153" s="276"/>
    </row>
    <row r="44154" spans="19:23">
      <c r="S44154" s="275"/>
      <c r="T44154" s="274"/>
      <c r="W44154" s="276"/>
    </row>
    <row r="44155" spans="19:23">
      <c r="S44155" s="275"/>
      <c r="T44155" s="274"/>
      <c r="W44155" s="276"/>
    </row>
    <row r="44156" spans="19:23">
      <c r="S44156" s="275"/>
      <c r="T44156" s="274"/>
      <c r="W44156" s="276"/>
    </row>
    <row r="44157" spans="19:23">
      <c r="S44157" s="275"/>
      <c r="T44157" s="274"/>
      <c r="W44157" s="276"/>
    </row>
    <row r="44158" spans="19:23">
      <c r="S44158" s="275"/>
      <c r="T44158" s="274"/>
      <c r="W44158" s="276"/>
    </row>
    <row r="44159" spans="19:23">
      <c r="S44159" s="275"/>
      <c r="T44159" s="274"/>
      <c r="W44159" s="276"/>
    </row>
    <row r="44160" spans="19:23">
      <c r="S44160" s="275"/>
      <c r="T44160" s="274"/>
      <c r="W44160" s="276"/>
    </row>
    <row r="44161" spans="19:23">
      <c r="S44161" s="275"/>
      <c r="T44161" s="274"/>
      <c r="W44161" s="276"/>
    </row>
    <row r="44162" spans="19:23">
      <c r="S44162" s="275"/>
      <c r="T44162" s="274"/>
      <c r="W44162" s="276"/>
    </row>
    <row r="44163" spans="19:23">
      <c r="S44163" s="275"/>
      <c r="T44163" s="274"/>
      <c r="W44163" s="276"/>
    </row>
    <row r="44164" spans="19:23">
      <c r="S44164" s="275"/>
      <c r="T44164" s="274"/>
      <c r="W44164" s="276"/>
    </row>
    <row r="44165" spans="19:23">
      <c r="S44165" s="275"/>
      <c r="T44165" s="274"/>
      <c r="W44165" s="276"/>
    </row>
    <row r="44166" spans="19:23">
      <c r="S44166" s="275"/>
      <c r="T44166" s="274"/>
      <c r="W44166" s="276"/>
    </row>
    <row r="44167" spans="19:23">
      <c r="S44167" s="275"/>
      <c r="T44167" s="274"/>
      <c r="W44167" s="276"/>
    </row>
    <row r="44168" spans="19:23">
      <c r="S44168" s="275"/>
      <c r="T44168" s="274"/>
      <c r="W44168" s="276"/>
    </row>
    <row r="44169" spans="19:23">
      <c r="S44169" s="275"/>
      <c r="T44169" s="274"/>
      <c r="W44169" s="276"/>
    </row>
    <row r="44170" spans="19:23">
      <c r="S44170" s="275"/>
      <c r="T44170" s="274"/>
      <c r="W44170" s="276"/>
    </row>
    <row r="44171" spans="19:23">
      <c r="S44171" s="275"/>
      <c r="T44171" s="274"/>
      <c r="W44171" s="276"/>
    </row>
    <row r="44172" spans="19:23">
      <c r="S44172" s="275"/>
      <c r="T44172" s="274"/>
      <c r="W44172" s="276"/>
    </row>
    <row r="44173" spans="19:23">
      <c r="S44173" s="275"/>
      <c r="T44173" s="274"/>
      <c r="W44173" s="276"/>
    </row>
    <row r="44174" spans="19:23">
      <c r="S44174" s="275"/>
      <c r="T44174" s="274"/>
      <c r="W44174" s="276"/>
    </row>
    <row r="44175" spans="19:23">
      <c r="S44175" s="275"/>
      <c r="T44175" s="274"/>
      <c r="W44175" s="276"/>
    </row>
    <row r="44176" spans="19:23">
      <c r="S44176" s="275"/>
      <c r="T44176" s="274"/>
      <c r="W44176" s="276"/>
    </row>
    <row r="44177" spans="19:23">
      <c r="S44177" s="275"/>
      <c r="T44177" s="274"/>
      <c r="W44177" s="276"/>
    </row>
    <row r="44178" spans="19:23">
      <c r="S44178" s="275"/>
      <c r="T44178" s="274"/>
      <c r="W44178" s="276"/>
    </row>
    <row r="44179" spans="19:23">
      <c r="S44179" s="275"/>
      <c r="T44179" s="274"/>
      <c r="W44179" s="276"/>
    </row>
    <row r="44180" spans="19:23">
      <c r="S44180" s="275"/>
      <c r="T44180" s="274"/>
      <c r="W44180" s="276"/>
    </row>
    <row r="44181" spans="19:23">
      <c r="S44181" s="275"/>
      <c r="T44181" s="274"/>
      <c r="W44181" s="276"/>
    </row>
    <row r="44182" spans="19:23">
      <c r="S44182" s="275"/>
      <c r="T44182" s="274"/>
      <c r="W44182" s="276"/>
    </row>
    <row r="44183" spans="19:23">
      <c r="S44183" s="275"/>
      <c r="T44183" s="274"/>
      <c r="W44183" s="276"/>
    </row>
    <row r="44184" spans="19:23">
      <c r="S44184" s="275"/>
      <c r="T44184" s="274"/>
      <c r="W44184" s="276"/>
    </row>
    <row r="44185" spans="19:23">
      <c r="S44185" s="275"/>
      <c r="T44185" s="274"/>
      <c r="W44185" s="276"/>
    </row>
    <row r="44186" spans="19:23">
      <c r="S44186" s="275"/>
      <c r="T44186" s="274"/>
      <c r="W44186" s="276"/>
    </row>
    <row r="44187" spans="19:23">
      <c r="S44187" s="275"/>
      <c r="T44187" s="274"/>
      <c r="W44187" s="276"/>
    </row>
    <row r="44188" spans="19:23">
      <c r="S44188" s="275"/>
      <c r="T44188" s="274"/>
      <c r="W44188" s="276"/>
    </row>
    <row r="44189" spans="19:23">
      <c r="S44189" s="275"/>
      <c r="T44189" s="274"/>
      <c r="W44189" s="276"/>
    </row>
    <row r="44190" spans="19:23">
      <c r="S44190" s="275"/>
      <c r="T44190" s="274"/>
      <c r="W44190" s="276"/>
    </row>
    <row r="44191" spans="19:23">
      <c r="S44191" s="275"/>
      <c r="T44191" s="274"/>
      <c r="W44191" s="276"/>
    </row>
    <row r="44192" spans="19:23">
      <c r="S44192" s="275"/>
      <c r="T44192" s="274"/>
      <c r="W44192" s="276"/>
    </row>
    <row r="44193" spans="19:23">
      <c r="S44193" s="275"/>
      <c r="T44193" s="274"/>
      <c r="W44193" s="276"/>
    </row>
    <row r="44194" spans="19:23">
      <c r="S44194" s="275"/>
      <c r="T44194" s="274"/>
      <c r="W44194" s="276"/>
    </row>
    <row r="44195" spans="19:23">
      <c r="S44195" s="275"/>
      <c r="T44195" s="274"/>
      <c r="W44195" s="276"/>
    </row>
    <row r="44196" spans="19:23">
      <c r="S44196" s="275"/>
      <c r="T44196" s="274"/>
      <c r="W44196" s="276"/>
    </row>
    <row r="44197" spans="19:23">
      <c r="S44197" s="275"/>
      <c r="T44197" s="274"/>
      <c r="W44197" s="276"/>
    </row>
    <row r="44198" spans="19:23">
      <c r="S44198" s="275"/>
      <c r="T44198" s="274"/>
      <c r="W44198" s="276"/>
    </row>
    <row r="44199" spans="19:23">
      <c r="S44199" s="275"/>
      <c r="T44199" s="274"/>
      <c r="W44199" s="276"/>
    </row>
    <row r="44200" spans="19:23">
      <c r="S44200" s="275"/>
      <c r="T44200" s="274"/>
      <c r="W44200" s="276"/>
    </row>
    <row r="44201" spans="19:23">
      <c r="S44201" s="275"/>
      <c r="T44201" s="274"/>
      <c r="W44201" s="276"/>
    </row>
    <row r="44202" spans="19:23">
      <c r="S44202" s="275"/>
      <c r="T44202" s="274"/>
      <c r="W44202" s="276"/>
    </row>
    <row r="44203" spans="19:23">
      <c r="S44203" s="275"/>
      <c r="T44203" s="274"/>
      <c r="W44203" s="276"/>
    </row>
    <row r="44204" spans="19:23">
      <c r="S44204" s="275"/>
      <c r="T44204" s="274"/>
      <c r="W44204" s="276"/>
    </row>
    <row r="44205" spans="19:23">
      <c r="S44205" s="275"/>
      <c r="T44205" s="274"/>
      <c r="W44205" s="276"/>
    </row>
    <row r="44206" spans="19:23">
      <c r="S44206" s="275"/>
      <c r="T44206" s="274"/>
      <c r="W44206" s="276"/>
    </row>
    <row r="44207" spans="19:23">
      <c r="S44207" s="275"/>
      <c r="T44207" s="274"/>
      <c r="W44207" s="276"/>
    </row>
    <row r="44208" spans="19:23">
      <c r="S44208" s="275"/>
      <c r="T44208" s="274"/>
      <c r="W44208" s="276"/>
    </row>
    <row r="44209" spans="19:23">
      <c r="S44209" s="275"/>
      <c r="T44209" s="274"/>
      <c r="W44209" s="276"/>
    </row>
    <row r="44210" spans="19:23">
      <c r="S44210" s="275"/>
      <c r="T44210" s="274"/>
      <c r="W44210" s="276"/>
    </row>
    <row r="44211" spans="19:23">
      <c r="S44211" s="275"/>
      <c r="T44211" s="274"/>
      <c r="W44211" s="276"/>
    </row>
    <row r="44212" spans="19:23">
      <c r="S44212" s="275"/>
      <c r="T44212" s="274"/>
      <c r="W44212" s="276"/>
    </row>
    <row r="44213" spans="19:23">
      <c r="S44213" s="275"/>
      <c r="T44213" s="274"/>
      <c r="W44213" s="276"/>
    </row>
    <row r="44214" spans="19:23">
      <c r="S44214" s="275"/>
      <c r="T44214" s="274"/>
      <c r="W44214" s="276"/>
    </row>
    <row r="44215" spans="19:23">
      <c r="S44215" s="275"/>
      <c r="T44215" s="274"/>
      <c r="W44215" s="276"/>
    </row>
    <row r="44216" spans="19:23">
      <c r="S44216" s="275"/>
      <c r="T44216" s="274"/>
      <c r="W44216" s="276"/>
    </row>
    <row r="44217" spans="19:23">
      <c r="S44217" s="275"/>
      <c r="T44217" s="274"/>
      <c r="W44217" s="276"/>
    </row>
    <row r="44218" spans="19:23">
      <c r="S44218" s="275"/>
      <c r="T44218" s="274"/>
      <c r="W44218" s="276"/>
    </row>
    <row r="44219" spans="19:23">
      <c r="S44219" s="275"/>
      <c r="T44219" s="274"/>
      <c r="W44219" s="276"/>
    </row>
    <row r="44220" spans="19:23">
      <c r="S44220" s="275"/>
      <c r="T44220" s="274"/>
      <c r="W44220" s="276"/>
    </row>
    <row r="44221" spans="19:23">
      <c r="S44221" s="275"/>
      <c r="T44221" s="274"/>
      <c r="W44221" s="276"/>
    </row>
    <row r="44222" spans="19:23">
      <c r="S44222" s="275"/>
      <c r="T44222" s="274"/>
      <c r="W44222" s="276"/>
    </row>
    <row r="44223" spans="19:23">
      <c r="S44223" s="275"/>
      <c r="T44223" s="274"/>
      <c r="W44223" s="276"/>
    </row>
    <row r="44224" spans="19:23">
      <c r="S44224" s="275"/>
      <c r="T44224" s="274"/>
      <c r="W44224" s="276"/>
    </row>
    <row r="44225" spans="19:23">
      <c r="S44225" s="275"/>
      <c r="T44225" s="274"/>
      <c r="W44225" s="276"/>
    </row>
    <row r="44226" spans="19:23">
      <c r="S44226" s="275"/>
      <c r="T44226" s="274"/>
      <c r="W44226" s="276"/>
    </row>
    <row r="44227" spans="19:23">
      <c r="S44227" s="275"/>
      <c r="T44227" s="274"/>
      <c r="W44227" s="276"/>
    </row>
    <row r="44228" spans="19:23">
      <c r="S44228" s="275"/>
      <c r="T44228" s="274"/>
      <c r="W44228" s="276"/>
    </row>
    <row r="44229" spans="19:23">
      <c r="S44229" s="275"/>
      <c r="T44229" s="274"/>
      <c r="W44229" s="276"/>
    </row>
    <row r="44230" spans="19:23">
      <c r="S44230" s="275"/>
      <c r="T44230" s="274"/>
      <c r="W44230" s="276"/>
    </row>
    <row r="44231" spans="19:23">
      <c r="S44231" s="275"/>
      <c r="T44231" s="274"/>
      <c r="W44231" s="276"/>
    </row>
    <row r="44232" spans="19:23">
      <c r="S44232" s="275"/>
      <c r="T44232" s="274"/>
      <c r="W44232" s="276"/>
    </row>
    <row r="44233" spans="19:23">
      <c r="S44233" s="275"/>
      <c r="T44233" s="274"/>
      <c r="W44233" s="276"/>
    </row>
    <row r="44234" spans="19:23">
      <c r="S44234" s="275"/>
      <c r="T44234" s="274"/>
      <c r="W44234" s="276"/>
    </row>
    <row r="44235" spans="19:23">
      <c r="S44235" s="275"/>
      <c r="T44235" s="274"/>
      <c r="W44235" s="276"/>
    </row>
    <row r="44236" spans="19:23">
      <c r="S44236" s="275"/>
      <c r="T44236" s="274"/>
      <c r="W44236" s="276"/>
    </row>
    <row r="44237" spans="19:23">
      <c r="S44237" s="275"/>
      <c r="T44237" s="274"/>
      <c r="W44237" s="276"/>
    </row>
    <row r="44238" spans="19:23">
      <c r="S44238" s="275"/>
      <c r="T44238" s="274"/>
      <c r="W44238" s="276"/>
    </row>
    <row r="44239" spans="19:23">
      <c r="S44239" s="275"/>
      <c r="T44239" s="274"/>
      <c r="W44239" s="276"/>
    </row>
    <row r="44240" spans="19:23">
      <c r="S44240" s="275"/>
      <c r="T44240" s="274"/>
      <c r="W44240" s="276"/>
    </row>
    <row r="44241" spans="19:23">
      <c r="S44241" s="275"/>
      <c r="T44241" s="274"/>
      <c r="W44241" s="276"/>
    </row>
    <row r="44242" spans="19:23">
      <c r="S44242" s="275"/>
      <c r="T44242" s="274"/>
      <c r="W44242" s="276"/>
    </row>
    <row r="44243" spans="19:23">
      <c r="S44243" s="275"/>
      <c r="T44243" s="274"/>
      <c r="W44243" s="276"/>
    </row>
    <row r="44244" spans="19:23">
      <c r="S44244" s="275"/>
      <c r="T44244" s="274"/>
      <c r="W44244" s="276"/>
    </row>
    <row r="44245" spans="19:23">
      <c r="S44245" s="275"/>
      <c r="T44245" s="274"/>
      <c r="W44245" s="276"/>
    </row>
    <row r="44246" spans="19:23">
      <c r="S44246" s="275"/>
      <c r="T44246" s="274"/>
      <c r="W44246" s="276"/>
    </row>
    <row r="44247" spans="19:23">
      <c r="S44247" s="275"/>
      <c r="T44247" s="274"/>
      <c r="W44247" s="276"/>
    </row>
    <row r="44248" spans="19:23">
      <c r="S44248" s="275"/>
      <c r="T44248" s="274"/>
      <c r="W44248" s="276"/>
    </row>
    <row r="44249" spans="19:23">
      <c r="S44249" s="275"/>
      <c r="T44249" s="274"/>
      <c r="W44249" s="276"/>
    </row>
    <row r="44250" spans="19:23">
      <c r="S44250" s="275"/>
      <c r="T44250" s="274"/>
      <c r="W44250" s="276"/>
    </row>
    <row r="44251" spans="19:23">
      <c r="S44251" s="275"/>
      <c r="T44251" s="274"/>
      <c r="W44251" s="276"/>
    </row>
    <row r="44252" spans="19:23">
      <c r="S44252" s="275"/>
      <c r="T44252" s="274"/>
      <c r="W44252" s="276"/>
    </row>
    <row r="44253" spans="19:23">
      <c r="S44253" s="275"/>
      <c r="T44253" s="274"/>
      <c r="W44253" s="276"/>
    </row>
    <row r="44254" spans="19:23">
      <c r="S44254" s="275"/>
      <c r="T44254" s="274"/>
      <c r="W44254" s="276"/>
    </row>
    <row r="44255" spans="19:23">
      <c r="S44255" s="275"/>
      <c r="T44255" s="274"/>
      <c r="W44255" s="276"/>
    </row>
    <row r="44256" spans="19:23">
      <c r="S44256" s="275"/>
      <c r="T44256" s="274"/>
      <c r="W44256" s="276"/>
    </row>
    <row r="44257" spans="19:23">
      <c r="S44257" s="275"/>
      <c r="T44257" s="274"/>
      <c r="W44257" s="276"/>
    </row>
    <row r="44258" spans="19:23">
      <c r="S44258" s="275"/>
      <c r="T44258" s="274"/>
      <c r="W44258" s="276"/>
    </row>
    <row r="44259" spans="19:23">
      <c r="S44259" s="275"/>
      <c r="T44259" s="274"/>
      <c r="W44259" s="276"/>
    </row>
    <row r="44260" spans="19:23">
      <c r="S44260" s="275"/>
      <c r="T44260" s="274"/>
      <c r="W44260" s="276"/>
    </row>
    <row r="44261" spans="19:23">
      <c r="S44261" s="275"/>
      <c r="T44261" s="274"/>
      <c r="W44261" s="276"/>
    </row>
    <row r="44262" spans="19:23">
      <c r="S44262" s="275"/>
      <c r="T44262" s="274"/>
      <c r="W44262" s="276"/>
    </row>
    <row r="44263" spans="19:23">
      <c r="S44263" s="275"/>
      <c r="T44263" s="274"/>
      <c r="W44263" s="276"/>
    </row>
    <row r="44264" spans="19:23">
      <c r="S44264" s="275"/>
      <c r="T44264" s="274"/>
      <c r="W44264" s="276"/>
    </row>
    <row r="44265" spans="19:23">
      <c r="S44265" s="275"/>
      <c r="T44265" s="274"/>
      <c r="W44265" s="276"/>
    </row>
    <row r="44266" spans="19:23">
      <c r="S44266" s="275"/>
      <c r="T44266" s="274"/>
      <c r="W44266" s="276"/>
    </row>
    <row r="44267" spans="19:23">
      <c r="S44267" s="275"/>
      <c r="T44267" s="274"/>
      <c r="W44267" s="276"/>
    </row>
    <row r="44268" spans="19:23">
      <c r="S44268" s="275"/>
      <c r="T44268" s="274"/>
      <c r="W44268" s="276"/>
    </row>
    <row r="44269" spans="19:23">
      <c r="S44269" s="275"/>
      <c r="T44269" s="274"/>
      <c r="W44269" s="276"/>
    </row>
    <row r="44270" spans="19:23">
      <c r="S44270" s="275"/>
      <c r="T44270" s="274"/>
      <c r="W44270" s="276"/>
    </row>
    <row r="44271" spans="19:23">
      <c r="S44271" s="275"/>
      <c r="T44271" s="274"/>
      <c r="W44271" s="276"/>
    </row>
    <row r="44272" spans="19:23">
      <c r="S44272" s="275"/>
      <c r="T44272" s="274"/>
      <c r="W44272" s="276"/>
    </row>
    <row r="44273" spans="19:23">
      <c r="S44273" s="275"/>
      <c r="T44273" s="274"/>
      <c r="W44273" s="276"/>
    </row>
    <row r="44274" spans="19:23">
      <c r="S44274" s="275"/>
      <c r="T44274" s="274"/>
      <c r="W44274" s="276"/>
    </row>
    <row r="44275" spans="19:23">
      <c r="S44275" s="275"/>
      <c r="T44275" s="274"/>
      <c r="W44275" s="276"/>
    </row>
    <row r="44276" spans="19:23">
      <c r="S44276" s="275"/>
      <c r="T44276" s="274"/>
      <c r="W44276" s="276"/>
    </row>
    <row r="44277" spans="19:23">
      <c r="S44277" s="275"/>
      <c r="T44277" s="274"/>
      <c r="W44277" s="276"/>
    </row>
    <row r="44278" spans="19:23">
      <c r="S44278" s="275"/>
      <c r="T44278" s="274"/>
      <c r="W44278" s="276"/>
    </row>
    <row r="44279" spans="19:23">
      <c r="S44279" s="275"/>
      <c r="T44279" s="274"/>
      <c r="W44279" s="276"/>
    </row>
    <row r="44280" spans="19:23">
      <c r="S44280" s="275"/>
      <c r="T44280" s="274"/>
      <c r="W44280" s="276"/>
    </row>
    <row r="44281" spans="19:23">
      <c r="S44281" s="275"/>
      <c r="T44281" s="274"/>
      <c r="W44281" s="276"/>
    </row>
    <row r="44282" spans="19:23">
      <c r="S44282" s="275"/>
      <c r="T44282" s="274"/>
      <c r="W44282" s="276"/>
    </row>
    <row r="44283" spans="19:23">
      <c r="S44283" s="275"/>
      <c r="T44283" s="274"/>
      <c r="W44283" s="276"/>
    </row>
    <row r="44284" spans="19:23">
      <c r="S44284" s="275"/>
      <c r="T44284" s="274"/>
      <c r="W44284" s="276"/>
    </row>
    <row r="44285" spans="19:23">
      <c r="S44285" s="275"/>
      <c r="T44285" s="274"/>
      <c r="W44285" s="276"/>
    </row>
    <row r="44286" spans="19:23">
      <c r="S44286" s="275"/>
      <c r="T44286" s="274"/>
      <c r="W44286" s="276"/>
    </row>
    <row r="44287" spans="19:23">
      <c r="S44287" s="275"/>
      <c r="T44287" s="274"/>
      <c r="W44287" s="276"/>
    </row>
    <row r="44288" spans="19:23">
      <c r="S44288" s="275"/>
      <c r="T44288" s="274"/>
      <c r="W44288" s="276"/>
    </row>
    <row r="44289" spans="19:23">
      <c r="S44289" s="275"/>
      <c r="T44289" s="274"/>
      <c r="W44289" s="276"/>
    </row>
    <row r="44290" spans="19:23">
      <c r="S44290" s="275"/>
      <c r="T44290" s="274"/>
      <c r="W44290" s="276"/>
    </row>
    <row r="44291" spans="19:23">
      <c r="S44291" s="275"/>
      <c r="T44291" s="274"/>
      <c r="W44291" s="276"/>
    </row>
    <row r="44292" spans="19:23">
      <c r="S44292" s="275"/>
      <c r="T44292" s="274"/>
      <c r="W44292" s="276"/>
    </row>
    <row r="44293" spans="19:23">
      <c r="S44293" s="275"/>
      <c r="T44293" s="274"/>
      <c r="W44293" s="276"/>
    </row>
    <row r="44294" spans="19:23">
      <c r="S44294" s="275"/>
      <c r="T44294" s="274"/>
      <c r="W44294" s="276"/>
    </row>
    <row r="44295" spans="19:23">
      <c r="S44295" s="275"/>
      <c r="T44295" s="274"/>
      <c r="W44295" s="276"/>
    </row>
    <row r="44296" spans="19:23">
      <c r="S44296" s="275"/>
      <c r="T44296" s="274"/>
      <c r="W44296" s="276"/>
    </row>
    <row r="44297" spans="19:23">
      <c r="S44297" s="275"/>
      <c r="T44297" s="274"/>
      <c r="W44297" s="276"/>
    </row>
    <row r="44298" spans="19:23">
      <c r="S44298" s="275"/>
      <c r="T44298" s="274"/>
      <c r="W44298" s="276"/>
    </row>
    <row r="44299" spans="19:23">
      <c r="S44299" s="275"/>
      <c r="T44299" s="274"/>
      <c r="W44299" s="276"/>
    </row>
    <row r="44300" spans="19:23">
      <c r="S44300" s="275"/>
      <c r="T44300" s="274"/>
      <c r="W44300" s="276"/>
    </row>
    <row r="44301" spans="19:23">
      <c r="S44301" s="275"/>
      <c r="T44301" s="274"/>
      <c r="W44301" s="276"/>
    </row>
    <row r="44302" spans="19:23">
      <c r="S44302" s="275"/>
      <c r="T44302" s="274"/>
      <c r="W44302" s="276"/>
    </row>
    <row r="44303" spans="19:23">
      <c r="S44303" s="275"/>
      <c r="T44303" s="274"/>
      <c r="W44303" s="276"/>
    </row>
    <row r="44304" spans="19:23">
      <c r="S44304" s="275"/>
      <c r="T44304" s="274"/>
      <c r="W44304" s="276"/>
    </row>
    <row r="44305" spans="19:23">
      <c r="S44305" s="275"/>
      <c r="T44305" s="274"/>
      <c r="W44305" s="276"/>
    </row>
    <row r="44306" spans="19:23">
      <c r="S44306" s="275"/>
      <c r="T44306" s="274"/>
      <c r="W44306" s="276"/>
    </row>
    <row r="44307" spans="19:23">
      <c r="S44307" s="275"/>
      <c r="T44307" s="274"/>
      <c r="W44307" s="276"/>
    </row>
    <row r="44308" spans="19:23">
      <c r="S44308" s="275"/>
      <c r="T44308" s="274"/>
      <c r="W44308" s="276"/>
    </row>
    <row r="44309" spans="19:23">
      <c r="S44309" s="275"/>
      <c r="T44309" s="274"/>
      <c r="W44309" s="276"/>
    </row>
    <row r="44310" spans="19:23">
      <c r="S44310" s="275"/>
      <c r="T44310" s="274"/>
      <c r="W44310" s="276"/>
    </row>
    <row r="44311" spans="19:23">
      <c r="S44311" s="275"/>
      <c r="T44311" s="274"/>
      <c r="W44311" s="276"/>
    </row>
    <row r="44312" spans="19:23">
      <c r="S44312" s="275"/>
      <c r="T44312" s="274"/>
      <c r="W44312" s="276"/>
    </row>
    <row r="44313" spans="19:23">
      <c r="S44313" s="275"/>
      <c r="T44313" s="274"/>
      <c r="W44313" s="276"/>
    </row>
    <row r="44314" spans="19:23">
      <c r="S44314" s="275"/>
      <c r="T44314" s="274"/>
      <c r="W44314" s="276"/>
    </row>
    <row r="44315" spans="19:23">
      <c r="S44315" s="275"/>
      <c r="T44315" s="274"/>
      <c r="W44315" s="276"/>
    </row>
    <row r="44316" spans="19:23">
      <c r="S44316" s="275"/>
      <c r="T44316" s="274"/>
      <c r="W44316" s="276"/>
    </row>
    <row r="44317" spans="19:23">
      <c r="S44317" s="275"/>
      <c r="T44317" s="274"/>
      <c r="W44317" s="276"/>
    </row>
    <row r="44318" spans="19:23">
      <c r="S44318" s="275"/>
      <c r="T44318" s="274"/>
      <c r="W44318" s="276"/>
    </row>
    <row r="44319" spans="19:23">
      <c r="S44319" s="275"/>
      <c r="T44319" s="274"/>
      <c r="W44319" s="276"/>
    </row>
    <row r="44320" spans="19:23">
      <c r="S44320" s="275"/>
      <c r="T44320" s="274"/>
      <c r="W44320" s="276"/>
    </row>
    <row r="44321" spans="19:23">
      <c r="S44321" s="275"/>
      <c r="T44321" s="274"/>
      <c r="W44321" s="276"/>
    </row>
    <row r="44322" spans="19:23">
      <c r="S44322" s="275"/>
      <c r="T44322" s="274"/>
      <c r="W44322" s="276"/>
    </row>
    <row r="44323" spans="19:23">
      <c r="S44323" s="275"/>
      <c r="T44323" s="274"/>
      <c r="W44323" s="276"/>
    </row>
    <row r="44324" spans="19:23">
      <c r="S44324" s="275"/>
      <c r="T44324" s="274"/>
      <c r="W44324" s="276"/>
    </row>
    <row r="44325" spans="19:23">
      <c r="S44325" s="275"/>
      <c r="T44325" s="274"/>
      <c r="W44325" s="276"/>
    </row>
    <row r="44326" spans="19:23">
      <c r="S44326" s="275"/>
      <c r="T44326" s="274"/>
      <c r="W44326" s="276"/>
    </row>
    <row r="44327" spans="19:23">
      <c r="S44327" s="275"/>
      <c r="T44327" s="274"/>
      <c r="W44327" s="276"/>
    </row>
    <row r="44328" spans="19:23">
      <c r="S44328" s="275"/>
      <c r="T44328" s="274"/>
      <c r="W44328" s="276"/>
    </row>
    <row r="44329" spans="19:23">
      <c r="S44329" s="275"/>
      <c r="T44329" s="274"/>
      <c r="W44329" s="276"/>
    </row>
    <row r="44330" spans="19:23">
      <c r="S44330" s="275"/>
      <c r="T44330" s="274"/>
      <c r="W44330" s="276"/>
    </row>
    <row r="44331" spans="19:23">
      <c r="S44331" s="275"/>
      <c r="T44331" s="274"/>
      <c r="W44331" s="276"/>
    </row>
    <row r="44332" spans="19:23">
      <c r="S44332" s="275"/>
      <c r="T44332" s="274"/>
      <c r="W44332" s="276"/>
    </row>
    <row r="44333" spans="19:23">
      <c r="S44333" s="275"/>
      <c r="T44333" s="274"/>
      <c r="W44333" s="276"/>
    </row>
    <row r="44334" spans="19:23">
      <c r="S44334" s="275"/>
      <c r="T44334" s="274"/>
      <c r="W44334" s="276"/>
    </row>
    <row r="44335" spans="19:23">
      <c r="S44335" s="275"/>
      <c r="T44335" s="274"/>
      <c r="W44335" s="276"/>
    </row>
    <row r="44336" spans="19:23">
      <c r="S44336" s="275"/>
      <c r="T44336" s="274"/>
      <c r="W44336" s="276"/>
    </row>
    <row r="44337" spans="19:23">
      <c r="S44337" s="275"/>
      <c r="T44337" s="274"/>
      <c r="W44337" s="276"/>
    </row>
    <row r="44338" spans="19:23">
      <c r="S44338" s="275"/>
      <c r="T44338" s="274"/>
      <c r="W44338" s="276"/>
    </row>
    <row r="44339" spans="19:23">
      <c r="S44339" s="275"/>
      <c r="T44339" s="274"/>
      <c r="W44339" s="276"/>
    </row>
    <row r="44340" spans="19:23">
      <c r="S44340" s="275"/>
      <c r="T44340" s="274"/>
      <c r="W44340" s="276"/>
    </row>
    <row r="44341" spans="19:23">
      <c r="S44341" s="275"/>
      <c r="T44341" s="274"/>
      <c r="W44341" s="276"/>
    </row>
    <row r="44342" spans="19:23">
      <c r="S44342" s="275"/>
      <c r="T44342" s="274"/>
      <c r="W44342" s="276"/>
    </row>
    <row r="44343" spans="19:23">
      <c r="S44343" s="275"/>
      <c r="T44343" s="274"/>
      <c r="W44343" s="276"/>
    </row>
    <row r="44344" spans="19:23">
      <c r="S44344" s="275"/>
      <c r="T44344" s="274"/>
      <c r="W44344" s="276"/>
    </row>
    <row r="44345" spans="19:23">
      <c r="S44345" s="275"/>
      <c r="T44345" s="274"/>
      <c r="W44345" s="276"/>
    </row>
    <row r="44346" spans="19:23">
      <c r="S44346" s="275"/>
      <c r="T44346" s="274"/>
      <c r="W44346" s="276"/>
    </row>
    <row r="44347" spans="19:23">
      <c r="S44347" s="275"/>
      <c r="T44347" s="274"/>
      <c r="W44347" s="276"/>
    </row>
    <row r="44348" spans="19:23">
      <c r="S44348" s="275"/>
      <c r="T44348" s="274"/>
      <c r="W44348" s="276"/>
    </row>
    <row r="44349" spans="19:23">
      <c r="S44349" s="275"/>
      <c r="T44349" s="274"/>
      <c r="W44349" s="276"/>
    </row>
    <row r="44350" spans="19:23">
      <c r="S44350" s="275"/>
      <c r="T44350" s="274"/>
      <c r="W44350" s="276"/>
    </row>
    <row r="44351" spans="19:23">
      <c r="S44351" s="275"/>
      <c r="T44351" s="274"/>
      <c r="W44351" s="276"/>
    </row>
    <row r="44352" spans="19:23">
      <c r="S44352" s="275"/>
      <c r="T44352" s="274"/>
      <c r="W44352" s="276"/>
    </row>
    <row r="44353" spans="19:23">
      <c r="S44353" s="275"/>
      <c r="T44353" s="274"/>
      <c r="W44353" s="276"/>
    </row>
    <row r="44354" spans="19:23">
      <c r="S44354" s="275"/>
      <c r="T44354" s="274"/>
      <c r="W44354" s="276"/>
    </row>
    <row r="44355" spans="19:23">
      <c r="S44355" s="275"/>
      <c r="T44355" s="274"/>
      <c r="W44355" s="276"/>
    </row>
    <row r="44356" spans="19:23">
      <c r="S44356" s="275"/>
      <c r="T44356" s="274"/>
      <c r="W44356" s="276"/>
    </row>
    <row r="44357" spans="19:23">
      <c r="S44357" s="275"/>
      <c r="T44357" s="274"/>
      <c r="W44357" s="276"/>
    </row>
    <row r="44358" spans="19:23">
      <c r="S44358" s="275"/>
      <c r="T44358" s="274"/>
      <c r="W44358" s="276"/>
    </row>
    <row r="44359" spans="19:23">
      <c r="S44359" s="275"/>
      <c r="T44359" s="274"/>
      <c r="W44359" s="276"/>
    </row>
    <row r="44360" spans="19:23">
      <c r="S44360" s="275"/>
      <c r="T44360" s="274"/>
      <c r="W44360" s="276"/>
    </row>
    <row r="44361" spans="19:23">
      <c r="S44361" s="275"/>
      <c r="T44361" s="274"/>
      <c r="W44361" s="276"/>
    </row>
    <row r="44362" spans="19:23">
      <c r="S44362" s="275"/>
      <c r="T44362" s="274"/>
      <c r="W44362" s="276"/>
    </row>
    <row r="44363" spans="19:23">
      <c r="S44363" s="275"/>
      <c r="T44363" s="274"/>
      <c r="W44363" s="276"/>
    </row>
    <row r="44364" spans="19:23">
      <c r="S44364" s="275"/>
      <c r="T44364" s="274"/>
      <c r="W44364" s="276"/>
    </row>
    <row r="44365" spans="19:23">
      <c r="S44365" s="275"/>
      <c r="T44365" s="274"/>
      <c r="W44365" s="276"/>
    </row>
    <row r="44366" spans="19:23">
      <c r="S44366" s="275"/>
      <c r="T44366" s="274"/>
      <c r="W44366" s="276"/>
    </row>
    <row r="44367" spans="19:23">
      <c r="S44367" s="275"/>
      <c r="T44367" s="274"/>
      <c r="W44367" s="276"/>
    </row>
    <row r="44368" spans="19:23">
      <c r="S44368" s="275"/>
      <c r="T44368" s="274"/>
      <c r="W44368" s="276"/>
    </row>
    <row r="44369" spans="19:23">
      <c r="S44369" s="275"/>
      <c r="T44369" s="274"/>
      <c r="W44369" s="276"/>
    </row>
    <row r="44370" spans="19:23">
      <c r="S44370" s="275"/>
      <c r="T44370" s="274"/>
      <c r="W44370" s="276"/>
    </row>
    <row r="44371" spans="19:23">
      <c r="S44371" s="275"/>
      <c r="T44371" s="274"/>
      <c r="W44371" s="276"/>
    </row>
    <row r="44372" spans="19:23">
      <c r="S44372" s="275"/>
      <c r="T44372" s="274"/>
      <c r="W44372" s="276"/>
    </row>
    <row r="44373" spans="19:23">
      <c r="S44373" s="275"/>
      <c r="T44373" s="274"/>
      <c r="W44373" s="276"/>
    </row>
    <row r="44374" spans="19:23">
      <c r="S44374" s="275"/>
      <c r="T44374" s="274"/>
      <c r="W44374" s="276"/>
    </row>
    <row r="44375" spans="19:23">
      <c r="S44375" s="275"/>
      <c r="T44375" s="274"/>
      <c r="W44375" s="276"/>
    </row>
    <row r="44376" spans="19:23">
      <c r="S44376" s="275"/>
      <c r="T44376" s="274"/>
      <c r="W44376" s="276"/>
    </row>
    <row r="44377" spans="19:23">
      <c r="S44377" s="275"/>
      <c r="T44377" s="274"/>
      <c r="W44377" s="276"/>
    </row>
    <row r="44378" spans="19:23">
      <c r="S44378" s="275"/>
      <c r="T44378" s="274"/>
      <c r="W44378" s="276"/>
    </row>
    <row r="44379" spans="19:23">
      <c r="S44379" s="275"/>
      <c r="T44379" s="274"/>
      <c r="W44379" s="276"/>
    </row>
    <row r="44380" spans="19:23">
      <c r="S44380" s="275"/>
      <c r="T44380" s="274"/>
      <c r="W44380" s="276"/>
    </row>
    <row r="44381" spans="19:23">
      <c r="S44381" s="275"/>
      <c r="T44381" s="274"/>
      <c r="W44381" s="276"/>
    </row>
    <row r="44382" spans="19:23">
      <c r="S44382" s="275"/>
      <c r="T44382" s="274"/>
      <c r="W44382" s="276"/>
    </row>
    <row r="44383" spans="19:23">
      <c r="S44383" s="275"/>
      <c r="T44383" s="274"/>
      <c r="W44383" s="276"/>
    </row>
    <row r="44384" spans="19:23">
      <c r="S44384" s="275"/>
      <c r="T44384" s="274"/>
      <c r="W44384" s="276"/>
    </row>
    <row r="44385" spans="19:23">
      <c r="S44385" s="275"/>
      <c r="T44385" s="274"/>
      <c r="W44385" s="276"/>
    </row>
    <row r="44386" spans="19:23">
      <c r="S44386" s="275"/>
      <c r="T44386" s="274"/>
      <c r="W44386" s="276"/>
    </row>
    <row r="44387" spans="19:23">
      <c r="S44387" s="275"/>
      <c r="T44387" s="274"/>
      <c r="W44387" s="276"/>
    </row>
    <row r="44388" spans="19:23">
      <c r="S44388" s="275"/>
      <c r="T44388" s="274"/>
      <c r="W44388" s="276"/>
    </row>
    <row r="44389" spans="19:23">
      <c r="S44389" s="275"/>
      <c r="T44389" s="274"/>
      <c r="W44389" s="276"/>
    </row>
    <row r="44390" spans="19:23">
      <c r="S44390" s="275"/>
      <c r="T44390" s="274"/>
      <c r="W44390" s="276"/>
    </row>
    <row r="44391" spans="19:23">
      <c r="S44391" s="275"/>
      <c r="T44391" s="274"/>
      <c r="W44391" s="276"/>
    </row>
    <row r="44392" spans="19:23">
      <c r="S44392" s="275"/>
      <c r="T44392" s="274"/>
      <c r="W44392" s="276"/>
    </row>
    <row r="44393" spans="19:23">
      <c r="S44393" s="275"/>
      <c r="T44393" s="274"/>
      <c r="W44393" s="276"/>
    </row>
    <row r="44394" spans="19:23">
      <c r="S44394" s="275"/>
      <c r="T44394" s="274"/>
      <c r="W44394" s="276"/>
    </row>
    <row r="44395" spans="19:23">
      <c r="S44395" s="275"/>
      <c r="T44395" s="274"/>
      <c r="W44395" s="276"/>
    </row>
    <row r="44396" spans="19:23">
      <c r="S44396" s="275"/>
      <c r="T44396" s="274"/>
      <c r="W44396" s="276"/>
    </row>
    <row r="44397" spans="19:23">
      <c r="S44397" s="275"/>
      <c r="T44397" s="274"/>
      <c r="W44397" s="276"/>
    </row>
    <row r="44398" spans="19:23">
      <c r="S44398" s="275"/>
      <c r="T44398" s="274"/>
      <c r="W44398" s="276"/>
    </row>
    <row r="44399" spans="19:23">
      <c r="S44399" s="275"/>
      <c r="T44399" s="274"/>
      <c r="W44399" s="276"/>
    </row>
    <row r="44400" spans="19:23">
      <c r="S44400" s="275"/>
      <c r="T44400" s="274"/>
      <c r="W44400" s="276"/>
    </row>
    <row r="44401" spans="19:23">
      <c r="S44401" s="275"/>
      <c r="T44401" s="274"/>
      <c r="W44401" s="276"/>
    </row>
    <row r="44402" spans="19:23">
      <c r="S44402" s="275"/>
      <c r="T44402" s="274"/>
      <c r="W44402" s="276"/>
    </row>
    <row r="44403" spans="19:23">
      <c r="S44403" s="275"/>
      <c r="T44403" s="274"/>
      <c r="W44403" s="276"/>
    </row>
    <row r="44404" spans="19:23">
      <c r="S44404" s="275"/>
      <c r="T44404" s="274"/>
      <c r="W44404" s="276"/>
    </row>
    <row r="44405" spans="19:23">
      <c r="S44405" s="275"/>
      <c r="T44405" s="274"/>
      <c r="W44405" s="276"/>
    </row>
    <row r="44406" spans="19:23">
      <c r="S44406" s="275"/>
      <c r="T44406" s="274"/>
      <c r="W44406" s="276"/>
    </row>
    <row r="44407" spans="19:23">
      <c r="S44407" s="275"/>
      <c r="T44407" s="274"/>
      <c r="W44407" s="276"/>
    </row>
    <row r="44408" spans="19:23">
      <c r="S44408" s="275"/>
      <c r="T44408" s="274"/>
      <c r="W44408" s="276"/>
    </row>
    <row r="44409" spans="19:23">
      <c r="S44409" s="275"/>
      <c r="T44409" s="274"/>
      <c r="W44409" s="276"/>
    </row>
    <row r="44410" spans="19:23">
      <c r="S44410" s="275"/>
      <c r="T44410" s="274"/>
      <c r="W44410" s="276"/>
    </row>
    <row r="44411" spans="19:23">
      <c r="S44411" s="275"/>
      <c r="T44411" s="274"/>
      <c r="W44411" s="276"/>
    </row>
    <row r="44412" spans="19:23">
      <c r="S44412" s="275"/>
      <c r="T44412" s="274"/>
      <c r="W44412" s="276"/>
    </row>
    <row r="44413" spans="19:23">
      <c r="S44413" s="275"/>
      <c r="T44413" s="274"/>
      <c r="W44413" s="276"/>
    </row>
    <row r="44414" spans="19:23">
      <c r="S44414" s="275"/>
      <c r="T44414" s="274"/>
      <c r="W44414" s="276"/>
    </row>
    <row r="44415" spans="19:23">
      <c r="S44415" s="275"/>
      <c r="T44415" s="274"/>
      <c r="W44415" s="276"/>
    </row>
    <row r="44416" spans="19:23">
      <c r="S44416" s="275"/>
      <c r="T44416" s="274"/>
      <c r="W44416" s="276"/>
    </row>
    <row r="44417" spans="19:23">
      <c r="S44417" s="275"/>
      <c r="T44417" s="274"/>
      <c r="W44417" s="276"/>
    </row>
    <row r="44418" spans="19:23">
      <c r="S44418" s="275"/>
      <c r="T44418" s="274"/>
      <c r="W44418" s="276"/>
    </row>
    <row r="44419" spans="19:23">
      <c r="S44419" s="275"/>
      <c r="T44419" s="274"/>
      <c r="W44419" s="276"/>
    </row>
    <row r="44420" spans="19:23">
      <c r="S44420" s="275"/>
      <c r="T44420" s="274"/>
      <c r="W44420" s="276"/>
    </row>
    <row r="44421" spans="19:23">
      <c r="S44421" s="275"/>
      <c r="T44421" s="274"/>
      <c r="W44421" s="276"/>
    </row>
    <row r="44422" spans="19:23">
      <c r="S44422" s="275"/>
      <c r="T44422" s="274"/>
      <c r="W44422" s="276"/>
    </row>
    <row r="44423" spans="19:23">
      <c r="S44423" s="275"/>
      <c r="T44423" s="274"/>
      <c r="W44423" s="276"/>
    </row>
    <row r="44424" spans="19:23">
      <c r="S44424" s="275"/>
      <c r="T44424" s="274"/>
      <c r="W44424" s="276"/>
    </row>
    <row r="44425" spans="19:23">
      <c r="S44425" s="275"/>
      <c r="T44425" s="274"/>
      <c r="W44425" s="276"/>
    </row>
    <row r="44426" spans="19:23">
      <c r="S44426" s="275"/>
      <c r="T44426" s="274"/>
      <c r="W44426" s="276"/>
    </row>
    <row r="44427" spans="19:23">
      <c r="S44427" s="275"/>
      <c r="T44427" s="274"/>
      <c r="W44427" s="276"/>
    </row>
    <row r="44428" spans="19:23">
      <c r="S44428" s="275"/>
      <c r="T44428" s="274"/>
      <c r="W44428" s="276"/>
    </row>
    <row r="44429" spans="19:23">
      <c r="S44429" s="275"/>
      <c r="T44429" s="274"/>
      <c r="W44429" s="276"/>
    </row>
    <row r="44430" spans="19:23">
      <c r="S44430" s="275"/>
      <c r="T44430" s="274"/>
      <c r="W44430" s="276"/>
    </row>
    <row r="44431" spans="19:23">
      <c r="S44431" s="275"/>
      <c r="T44431" s="274"/>
      <c r="W44431" s="276"/>
    </row>
    <row r="44432" spans="19:23">
      <c r="S44432" s="275"/>
      <c r="T44432" s="274"/>
      <c r="W44432" s="276"/>
    </row>
    <row r="44433" spans="19:23">
      <c r="S44433" s="275"/>
      <c r="T44433" s="274"/>
      <c r="W44433" s="276"/>
    </row>
    <row r="44434" spans="19:23">
      <c r="S44434" s="275"/>
      <c r="T44434" s="274"/>
      <c r="W44434" s="276"/>
    </row>
    <row r="44435" spans="19:23">
      <c r="S44435" s="275"/>
      <c r="T44435" s="274"/>
      <c r="W44435" s="276"/>
    </row>
    <row r="44436" spans="19:23">
      <c r="S44436" s="275"/>
      <c r="T44436" s="274"/>
      <c r="W44436" s="276"/>
    </row>
    <row r="44437" spans="19:23">
      <c r="S44437" s="275"/>
      <c r="T44437" s="274"/>
      <c r="W44437" s="276"/>
    </row>
    <row r="44438" spans="19:23">
      <c r="S44438" s="275"/>
      <c r="T44438" s="274"/>
      <c r="W44438" s="276"/>
    </row>
    <row r="44439" spans="19:23">
      <c r="S44439" s="275"/>
      <c r="T44439" s="274"/>
      <c r="W44439" s="276"/>
    </row>
    <row r="44440" spans="19:23">
      <c r="S44440" s="275"/>
      <c r="T44440" s="274"/>
      <c r="W44440" s="276"/>
    </row>
    <row r="44441" spans="19:23">
      <c r="S44441" s="275"/>
      <c r="T44441" s="274"/>
      <c r="W44441" s="276"/>
    </row>
    <row r="44442" spans="19:23">
      <c r="S44442" s="275"/>
      <c r="T44442" s="274"/>
      <c r="W44442" s="276"/>
    </row>
    <row r="44443" spans="19:23">
      <c r="S44443" s="275"/>
      <c r="T44443" s="274"/>
      <c r="W44443" s="276"/>
    </row>
    <row r="44444" spans="19:23">
      <c r="S44444" s="275"/>
      <c r="T44444" s="274"/>
      <c r="W44444" s="276"/>
    </row>
    <row r="44445" spans="19:23">
      <c r="S44445" s="275"/>
      <c r="T44445" s="274"/>
      <c r="W44445" s="276"/>
    </row>
    <row r="44446" spans="19:23">
      <c r="S44446" s="275"/>
      <c r="T44446" s="274"/>
      <c r="W44446" s="276"/>
    </row>
    <row r="44447" spans="19:23">
      <c r="S44447" s="275"/>
      <c r="T44447" s="274"/>
      <c r="W44447" s="276"/>
    </row>
    <row r="44448" spans="19:23">
      <c r="S44448" s="275"/>
      <c r="T44448" s="274"/>
      <c r="W44448" s="276"/>
    </row>
    <row r="44449" spans="19:23">
      <c r="S44449" s="275"/>
      <c r="T44449" s="274"/>
      <c r="W44449" s="276"/>
    </row>
    <row r="44450" spans="19:23">
      <c r="S44450" s="275"/>
      <c r="T44450" s="274"/>
      <c r="W44450" s="276"/>
    </row>
    <row r="44451" spans="19:23">
      <c r="S44451" s="275"/>
      <c r="T44451" s="274"/>
      <c r="W44451" s="276"/>
    </row>
    <row r="44452" spans="19:23">
      <c r="S44452" s="275"/>
      <c r="T44452" s="274"/>
      <c r="W44452" s="276"/>
    </row>
    <row r="44453" spans="19:23">
      <c r="S44453" s="275"/>
      <c r="T44453" s="274"/>
      <c r="W44453" s="276"/>
    </row>
    <row r="44454" spans="19:23">
      <c r="S44454" s="275"/>
      <c r="T44454" s="274"/>
      <c r="W44454" s="276"/>
    </row>
    <row r="44455" spans="19:23">
      <c r="S44455" s="275"/>
      <c r="T44455" s="274"/>
      <c r="W44455" s="276"/>
    </row>
    <row r="44456" spans="19:23">
      <c r="S44456" s="275"/>
      <c r="T44456" s="274"/>
      <c r="W44456" s="276"/>
    </row>
    <row r="44457" spans="19:23">
      <c r="S44457" s="275"/>
      <c r="T44457" s="274"/>
      <c r="W44457" s="276"/>
    </row>
    <row r="44458" spans="19:23">
      <c r="S44458" s="275"/>
      <c r="T44458" s="274"/>
      <c r="W44458" s="276"/>
    </row>
    <row r="44459" spans="19:23">
      <c r="S44459" s="275"/>
      <c r="T44459" s="274"/>
      <c r="W44459" s="276"/>
    </row>
    <row r="44460" spans="19:23">
      <c r="S44460" s="275"/>
      <c r="T44460" s="274"/>
      <c r="W44460" s="276"/>
    </row>
    <row r="44461" spans="19:23">
      <c r="S44461" s="275"/>
      <c r="T44461" s="274"/>
      <c r="W44461" s="276"/>
    </row>
    <row r="44462" spans="19:23">
      <c r="S44462" s="275"/>
      <c r="T44462" s="274"/>
      <c r="W44462" s="276"/>
    </row>
    <row r="44463" spans="19:23">
      <c r="S44463" s="275"/>
      <c r="T44463" s="274"/>
      <c r="W44463" s="276"/>
    </row>
    <row r="44464" spans="19:23">
      <c r="S44464" s="275"/>
      <c r="T44464" s="274"/>
      <c r="W44464" s="276"/>
    </row>
    <row r="44465" spans="19:23">
      <c r="S44465" s="275"/>
      <c r="T44465" s="274"/>
      <c r="W44465" s="276"/>
    </row>
    <row r="44466" spans="19:23">
      <c r="S44466" s="275"/>
      <c r="T44466" s="274"/>
      <c r="W44466" s="276"/>
    </row>
    <row r="44467" spans="19:23">
      <c r="S44467" s="275"/>
      <c r="T44467" s="274"/>
      <c r="W44467" s="276"/>
    </row>
    <row r="44468" spans="19:23">
      <c r="S44468" s="275"/>
      <c r="T44468" s="274"/>
      <c r="W44468" s="276"/>
    </row>
    <row r="44469" spans="19:23">
      <c r="S44469" s="275"/>
      <c r="T44469" s="274"/>
      <c r="W44469" s="276"/>
    </row>
    <row r="44470" spans="19:23">
      <c r="S44470" s="275"/>
      <c r="T44470" s="274"/>
      <c r="W44470" s="276"/>
    </row>
    <row r="44471" spans="19:23">
      <c r="S44471" s="275"/>
      <c r="T44471" s="274"/>
      <c r="W44471" s="276"/>
    </row>
    <row r="44472" spans="19:23">
      <c r="S44472" s="275"/>
      <c r="T44472" s="274"/>
      <c r="W44472" s="276"/>
    </row>
    <row r="44473" spans="19:23">
      <c r="S44473" s="275"/>
      <c r="T44473" s="274"/>
      <c r="W44473" s="276"/>
    </row>
    <row r="44474" spans="19:23">
      <c r="S44474" s="275"/>
      <c r="T44474" s="274"/>
      <c r="W44474" s="276"/>
    </row>
    <row r="44475" spans="19:23">
      <c r="S44475" s="275"/>
      <c r="T44475" s="274"/>
      <c r="W44475" s="276"/>
    </row>
    <row r="44476" spans="19:23">
      <c r="S44476" s="275"/>
      <c r="T44476" s="274"/>
      <c r="W44476" s="276"/>
    </row>
    <row r="44477" spans="19:23">
      <c r="S44477" s="275"/>
      <c r="T44477" s="274"/>
      <c r="W44477" s="276"/>
    </row>
    <row r="44478" spans="19:23">
      <c r="S44478" s="275"/>
      <c r="T44478" s="274"/>
      <c r="W44478" s="276"/>
    </row>
    <row r="44479" spans="19:23">
      <c r="S44479" s="275"/>
      <c r="T44479" s="274"/>
      <c r="W44479" s="276"/>
    </row>
    <row r="44480" spans="19:23">
      <c r="S44480" s="275"/>
      <c r="T44480" s="274"/>
      <c r="W44480" s="276"/>
    </row>
    <row r="44481" spans="19:23">
      <c r="S44481" s="275"/>
      <c r="T44481" s="274"/>
      <c r="W44481" s="276"/>
    </row>
    <row r="44482" spans="19:23">
      <c r="S44482" s="275"/>
      <c r="T44482" s="274"/>
      <c r="W44482" s="276"/>
    </row>
    <row r="44483" spans="19:23">
      <c r="S44483" s="275"/>
      <c r="T44483" s="274"/>
      <c r="W44483" s="276"/>
    </row>
    <row r="44484" spans="19:23">
      <c r="S44484" s="275"/>
      <c r="T44484" s="274"/>
      <c r="W44484" s="276"/>
    </row>
    <row r="44485" spans="19:23">
      <c r="S44485" s="275"/>
      <c r="T44485" s="274"/>
      <c r="W44485" s="276"/>
    </row>
    <row r="44486" spans="19:23">
      <c r="S44486" s="275"/>
      <c r="T44486" s="274"/>
      <c r="W44486" s="276"/>
    </row>
    <row r="44487" spans="19:23">
      <c r="S44487" s="275"/>
      <c r="T44487" s="274"/>
      <c r="W44487" s="276"/>
    </row>
    <row r="44488" spans="19:23">
      <c r="S44488" s="275"/>
      <c r="T44488" s="274"/>
      <c r="W44488" s="276"/>
    </row>
    <row r="44489" spans="19:23">
      <c r="S44489" s="275"/>
      <c r="T44489" s="274"/>
      <c r="W44489" s="276"/>
    </row>
    <row r="44490" spans="19:23">
      <c r="S44490" s="275"/>
      <c r="T44490" s="274"/>
      <c r="W44490" s="276"/>
    </row>
    <row r="44491" spans="19:23">
      <c r="S44491" s="275"/>
      <c r="T44491" s="274"/>
      <c r="W44491" s="276"/>
    </row>
    <row r="44492" spans="19:23">
      <c r="S44492" s="275"/>
      <c r="T44492" s="274"/>
      <c r="W44492" s="276"/>
    </row>
    <row r="44493" spans="19:23">
      <c r="S44493" s="275"/>
      <c r="T44493" s="274"/>
      <c r="W44493" s="276"/>
    </row>
    <row r="44494" spans="19:23">
      <c r="S44494" s="275"/>
      <c r="T44494" s="274"/>
      <c r="W44494" s="276"/>
    </row>
    <row r="44495" spans="19:23">
      <c r="S44495" s="275"/>
      <c r="T44495" s="274"/>
      <c r="W44495" s="276"/>
    </row>
    <row r="44496" spans="19:23">
      <c r="S44496" s="275"/>
      <c r="T44496" s="274"/>
      <c r="W44496" s="276"/>
    </row>
    <row r="44497" spans="19:23">
      <c r="S44497" s="275"/>
      <c r="T44497" s="274"/>
      <c r="W44497" s="276"/>
    </row>
    <row r="44498" spans="19:23">
      <c r="S44498" s="275"/>
      <c r="T44498" s="274"/>
      <c r="W44498" s="276"/>
    </row>
    <row r="44499" spans="19:23">
      <c r="S44499" s="275"/>
      <c r="T44499" s="274"/>
      <c r="W44499" s="276"/>
    </row>
    <row r="44500" spans="19:23">
      <c r="S44500" s="275"/>
      <c r="T44500" s="274"/>
      <c r="W44500" s="276"/>
    </row>
    <row r="44501" spans="19:23">
      <c r="S44501" s="275"/>
      <c r="T44501" s="274"/>
      <c r="W44501" s="276"/>
    </row>
    <row r="44502" spans="19:23">
      <c r="S44502" s="275"/>
      <c r="T44502" s="274"/>
      <c r="W44502" s="276"/>
    </row>
    <row r="44503" spans="19:23">
      <c r="S44503" s="275"/>
      <c r="T44503" s="274"/>
      <c r="W44503" s="276"/>
    </row>
    <row r="44504" spans="19:23">
      <c r="S44504" s="275"/>
      <c r="T44504" s="274"/>
      <c r="W44504" s="276"/>
    </row>
    <row r="44505" spans="19:23">
      <c r="S44505" s="275"/>
      <c r="T44505" s="274"/>
      <c r="W44505" s="276"/>
    </row>
    <row r="44506" spans="19:23">
      <c r="S44506" s="275"/>
      <c r="T44506" s="274"/>
      <c r="W44506" s="276"/>
    </row>
    <row r="44507" spans="19:23">
      <c r="S44507" s="275"/>
      <c r="T44507" s="274"/>
      <c r="W44507" s="276"/>
    </row>
    <row r="44508" spans="19:23">
      <c r="S44508" s="275"/>
      <c r="T44508" s="274"/>
      <c r="W44508" s="276"/>
    </row>
    <row r="44509" spans="19:23">
      <c r="S44509" s="275"/>
      <c r="T44509" s="274"/>
      <c r="W44509" s="276"/>
    </row>
    <row r="44510" spans="19:23">
      <c r="S44510" s="275"/>
      <c r="T44510" s="274"/>
      <c r="W44510" s="276"/>
    </row>
    <row r="44511" spans="19:23">
      <c r="S44511" s="275"/>
      <c r="T44511" s="274"/>
      <c r="W44511" s="276"/>
    </row>
    <row r="44512" spans="19:23">
      <c r="S44512" s="275"/>
      <c r="T44512" s="274"/>
      <c r="W44512" s="276"/>
    </row>
    <row r="44513" spans="19:23">
      <c r="S44513" s="275"/>
      <c r="T44513" s="274"/>
      <c r="W44513" s="276"/>
    </row>
    <row r="44514" spans="19:23">
      <c r="S44514" s="275"/>
      <c r="T44514" s="274"/>
      <c r="W44514" s="276"/>
    </row>
    <row r="44515" spans="19:23">
      <c r="S44515" s="275"/>
      <c r="T44515" s="274"/>
      <c r="W44515" s="276"/>
    </row>
    <row r="44516" spans="19:23">
      <c r="S44516" s="275"/>
      <c r="T44516" s="274"/>
      <c r="W44516" s="276"/>
    </row>
    <row r="44517" spans="19:23">
      <c r="S44517" s="275"/>
      <c r="T44517" s="274"/>
      <c r="W44517" s="276"/>
    </row>
    <row r="44518" spans="19:23">
      <c r="S44518" s="275"/>
      <c r="T44518" s="274"/>
      <c r="W44518" s="276"/>
    </row>
    <row r="44519" spans="19:23">
      <c r="S44519" s="275"/>
      <c r="T44519" s="274"/>
      <c r="W44519" s="276"/>
    </row>
    <row r="44520" spans="19:23">
      <c r="S44520" s="275"/>
      <c r="T44520" s="274"/>
      <c r="W44520" s="276"/>
    </row>
    <row r="44521" spans="19:23">
      <c r="S44521" s="275"/>
      <c r="T44521" s="274"/>
      <c r="W44521" s="276"/>
    </row>
    <row r="44522" spans="19:23">
      <c r="S44522" s="275"/>
      <c r="T44522" s="274"/>
      <c r="W44522" s="276"/>
    </row>
    <row r="44523" spans="19:23">
      <c r="S44523" s="275"/>
      <c r="T44523" s="274"/>
      <c r="W44523" s="276"/>
    </row>
    <row r="44524" spans="19:23">
      <c r="S44524" s="275"/>
      <c r="T44524" s="274"/>
      <c r="W44524" s="276"/>
    </row>
    <row r="44525" spans="19:23">
      <c r="S44525" s="275"/>
      <c r="T44525" s="274"/>
      <c r="W44525" s="276"/>
    </row>
    <row r="44526" spans="19:23">
      <c r="S44526" s="275"/>
      <c r="T44526" s="274"/>
      <c r="W44526" s="276"/>
    </row>
    <row r="44527" spans="19:23">
      <c r="S44527" s="275"/>
      <c r="T44527" s="274"/>
      <c r="W44527" s="276"/>
    </row>
    <row r="44528" spans="19:23">
      <c r="S44528" s="275"/>
      <c r="T44528" s="274"/>
      <c r="W44528" s="276"/>
    </row>
    <row r="44529" spans="19:23">
      <c r="S44529" s="275"/>
      <c r="T44529" s="274"/>
      <c r="W44529" s="276"/>
    </row>
    <row r="44530" spans="19:23">
      <c r="S44530" s="275"/>
      <c r="T44530" s="274"/>
      <c r="W44530" s="276"/>
    </row>
    <row r="44531" spans="19:23">
      <c r="S44531" s="275"/>
      <c r="T44531" s="274"/>
      <c r="W44531" s="276"/>
    </row>
    <row r="44532" spans="19:23">
      <c r="S44532" s="275"/>
      <c r="T44532" s="274"/>
      <c r="W44532" s="276"/>
    </row>
    <row r="44533" spans="19:23">
      <c r="S44533" s="275"/>
      <c r="T44533" s="274"/>
      <c r="W44533" s="276"/>
    </row>
    <row r="44534" spans="19:23">
      <c r="S44534" s="275"/>
      <c r="T44534" s="274"/>
      <c r="W44534" s="276"/>
    </row>
    <row r="44535" spans="19:23">
      <c r="S44535" s="275"/>
      <c r="T44535" s="274"/>
      <c r="W44535" s="276"/>
    </row>
    <row r="44536" spans="19:23">
      <c r="S44536" s="275"/>
      <c r="T44536" s="274"/>
      <c r="W44536" s="276"/>
    </row>
    <row r="44537" spans="19:23">
      <c r="S44537" s="275"/>
      <c r="T44537" s="274"/>
      <c r="W44537" s="276"/>
    </row>
    <row r="44538" spans="19:23">
      <c r="S44538" s="275"/>
      <c r="T44538" s="274"/>
      <c r="W44538" s="276"/>
    </row>
    <row r="44539" spans="19:23">
      <c r="S44539" s="275"/>
      <c r="T44539" s="274"/>
      <c r="W44539" s="276"/>
    </row>
    <row r="44540" spans="19:23">
      <c r="S44540" s="275"/>
      <c r="T44540" s="274"/>
      <c r="W44540" s="276"/>
    </row>
    <row r="44541" spans="19:23">
      <c r="S44541" s="275"/>
      <c r="T44541" s="274"/>
      <c r="W44541" s="276"/>
    </row>
    <row r="44542" spans="19:23">
      <c r="S44542" s="275"/>
      <c r="T44542" s="274"/>
      <c r="W44542" s="276"/>
    </row>
    <row r="44543" spans="19:23">
      <c r="S44543" s="275"/>
      <c r="T44543" s="274"/>
      <c r="W44543" s="276"/>
    </row>
    <row r="44544" spans="19:23">
      <c r="S44544" s="275"/>
      <c r="T44544" s="274"/>
      <c r="W44544" s="276"/>
    </row>
    <row r="44545" spans="19:23">
      <c r="S44545" s="275"/>
      <c r="T44545" s="274"/>
      <c r="W44545" s="276"/>
    </row>
    <row r="44546" spans="19:23">
      <c r="S44546" s="275"/>
      <c r="T44546" s="274"/>
      <c r="W44546" s="276"/>
    </row>
    <row r="44547" spans="19:23">
      <c r="S44547" s="275"/>
      <c r="T44547" s="274"/>
      <c r="W44547" s="276"/>
    </row>
    <row r="44548" spans="19:23">
      <c r="S44548" s="275"/>
      <c r="T44548" s="274"/>
      <c r="W44548" s="276"/>
    </row>
    <row r="44549" spans="19:23">
      <c r="S44549" s="275"/>
      <c r="T44549" s="274"/>
      <c r="W44549" s="276"/>
    </row>
    <row r="44550" spans="19:23">
      <c r="S44550" s="275"/>
      <c r="T44550" s="274"/>
      <c r="W44550" s="276"/>
    </row>
    <row r="44551" spans="19:23">
      <c r="S44551" s="275"/>
      <c r="T44551" s="274"/>
      <c r="W44551" s="276"/>
    </row>
    <row r="44552" spans="19:23">
      <c r="S44552" s="275"/>
      <c r="T44552" s="274"/>
      <c r="W44552" s="276"/>
    </row>
    <row r="44553" spans="19:23">
      <c r="S44553" s="275"/>
      <c r="T44553" s="274"/>
      <c r="W44553" s="276"/>
    </row>
    <row r="44554" spans="19:23">
      <c r="S44554" s="275"/>
      <c r="T44554" s="274"/>
      <c r="W44554" s="276"/>
    </row>
    <row r="44555" spans="19:23">
      <c r="S44555" s="275"/>
      <c r="T44555" s="274"/>
      <c r="W44555" s="276"/>
    </row>
    <row r="44556" spans="19:23">
      <c r="S44556" s="275"/>
      <c r="T44556" s="274"/>
      <c r="W44556" s="276"/>
    </row>
    <row r="44557" spans="19:23">
      <c r="S44557" s="275"/>
      <c r="T44557" s="274"/>
      <c r="W44557" s="276"/>
    </row>
    <row r="44558" spans="19:23">
      <c r="S44558" s="275"/>
      <c r="T44558" s="274"/>
      <c r="W44558" s="276"/>
    </row>
    <row r="44559" spans="19:23">
      <c r="S44559" s="275"/>
      <c r="T44559" s="274"/>
      <c r="W44559" s="276"/>
    </row>
    <row r="44560" spans="19:23">
      <c r="S44560" s="275"/>
      <c r="T44560" s="274"/>
      <c r="W44560" s="276"/>
    </row>
    <row r="44561" spans="19:23">
      <c r="S44561" s="275"/>
      <c r="T44561" s="274"/>
      <c r="W44561" s="276"/>
    </row>
    <row r="44562" spans="19:23">
      <c r="S44562" s="275"/>
      <c r="T44562" s="274"/>
      <c r="W44562" s="276"/>
    </row>
    <row r="44563" spans="19:23">
      <c r="S44563" s="275"/>
      <c r="T44563" s="274"/>
      <c r="W44563" s="276"/>
    </row>
    <row r="44564" spans="19:23">
      <c r="S44564" s="275"/>
      <c r="T44564" s="274"/>
      <c r="W44564" s="276"/>
    </row>
    <row r="44565" spans="19:23">
      <c r="S44565" s="275"/>
      <c r="T44565" s="274"/>
      <c r="W44565" s="276"/>
    </row>
    <row r="44566" spans="19:23">
      <c r="S44566" s="275"/>
      <c r="T44566" s="274"/>
      <c r="W44566" s="276"/>
    </row>
    <row r="44567" spans="19:23">
      <c r="S44567" s="275"/>
      <c r="T44567" s="274"/>
      <c r="W44567" s="276"/>
    </row>
    <row r="44568" spans="19:23">
      <c r="S44568" s="275"/>
      <c r="T44568" s="274"/>
      <c r="W44568" s="276"/>
    </row>
    <row r="44569" spans="19:23">
      <c r="S44569" s="275"/>
      <c r="T44569" s="274"/>
      <c r="W44569" s="276"/>
    </row>
    <row r="44570" spans="19:23">
      <c r="S44570" s="275"/>
      <c r="T44570" s="274"/>
      <c r="W44570" s="276"/>
    </row>
    <row r="44571" spans="19:23">
      <c r="S44571" s="275"/>
      <c r="T44571" s="274"/>
      <c r="W44571" s="276"/>
    </row>
    <row r="44572" spans="19:23">
      <c r="S44572" s="275"/>
      <c r="T44572" s="274"/>
      <c r="W44572" s="276"/>
    </row>
    <row r="44573" spans="19:23">
      <c r="S44573" s="275"/>
      <c r="T44573" s="274"/>
      <c r="W44573" s="276"/>
    </row>
    <row r="44574" spans="19:23">
      <c r="S44574" s="275"/>
      <c r="T44574" s="274"/>
      <c r="W44574" s="276"/>
    </row>
    <row r="44575" spans="19:23">
      <c r="S44575" s="275"/>
      <c r="T44575" s="274"/>
      <c r="W44575" s="276"/>
    </row>
    <row r="44576" spans="19:23">
      <c r="S44576" s="275"/>
      <c r="T44576" s="274"/>
      <c r="W44576" s="276"/>
    </row>
    <row r="44577" spans="19:23">
      <c r="S44577" s="275"/>
      <c r="T44577" s="274"/>
      <c r="W44577" s="276"/>
    </row>
    <row r="44578" spans="19:23">
      <c r="S44578" s="275"/>
      <c r="T44578" s="274"/>
      <c r="W44578" s="276"/>
    </row>
    <row r="44579" spans="19:23">
      <c r="S44579" s="275"/>
      <c r="T44579" s="274"/>
      <c r="W44579" s="276"/>
    </row>
    <row r="44580" spans="19:23">
      <c r="S44580" s="275"/>
      <c r="T44580" s="274"/>
      <c r="W44580" s="276"/>
    </row>
    <row r="44581" spans="19:23">
      <c r="S44581" s="275"/>
      <c r="T44581" s="274"/>
      <c r="W44581" s="276"/>
    </row>
    <row r="44582" spans="19:23">
      <c r="S44582" s="275"/>
      <c r="T44582" s="274"/>
      <c r="W44582" s="276"/>
    </row>
    <row r="44583" spans="19:23">
      <c r="S44583" s="275"/>
      <c r="T44583" s="274"/>
      <c r="W44583" s="276"/>
    </row>
    <row r="44584" spans="19:23">
      <c r="S44584" s="275"/>
      <c r="T44584" s="274"/>
      <c r="W44584" s="276"/>
    </row>
    <row r="44585" spans="19:23">
      <c r="S44585" s="275"/>
      <c r="T44585" s="274"/>
      <c r="W44585" s="276"/>
    </row>
    <row r="44586" spans="19:23">
      <c r="S44586" s="275"/>
      <c r="T44586" s="274"/>
      <c r="W44586" s="276"/>
    </row>
    <row r="44587" spans="19:23">
      <c r="S44587" s="275"/>
      <c r="T44587" s="274"/>
      <c r="W44587" s="276"/>
    </row>
    <row r="44588" spans="19:23">
      <c r="S44588" s="275"/>
      <c r="T44588" s="274"/>
      <c r="W44588" s="276"/>
    </row>
    <row r="44589" spans="19:23">
      <c r="S44589" s="275"/>
      <c r="T44589" s="274"/>
      <c r="W44589" s="276"/>
    </row>
    <row r="44590" spans="19:23">
      <c r="S44590" s="275"/>
      <c r="T44590" s="274"/>
      <c r="W44590" s="276"/>
    </row>
    <row r="44591" spans="19:23">
      <c r="S44591" s="275"/>
      <c r="T44591" s="274"/>
      <c r="W44591" s="276"/>
    </row>
    <row r="44592" spans="19:23">
      <c r="S44592" s="275"/>
      <c r="T44592" s="274"/>
      <c r="W44592" s="276"/>
    </row>
    <row r="44593" spans="19:23">
      <c r="S44593" s="275"/>
      <c r="T44593" s="274"/>
      <c r="W44593" s="276"/>
    </row>
    <row r="44594" spans="19:23">
      <c r="S44594" s="275"/>
      <c r="T44594" s="274"/>
      <c r="W44594" s="276"/>
    </row>
    <row r="44595" spans="19:23">
      <c r="S44595" s="275"/>
      <c r="T44595" s="274"/>
      <c r="W44595" s="276"/>
    </row>
    <row r="44596" spans="19:23">
      <c r="S44596" s="275"/>
      <c r="T44596" s="274"/>
      <c r="W44596" s="276"/>
    </row>
    <row r="44597" spans="19:23">
      <c r="S44597" s="275"/>
      <c r="T44597" s="274"/>
      <c r="W44597" s="276"/>
    </row>
    <row r="44598" spans="19:23">
      <c r="S44598" s="275"/>
      <c r="T44598" s="274"/>
      <c r="W44598" s="276"/>
    </row>
    <row r="44599" spans="19:23">
      <c r="S44599" s="275"/>
      <c r="T44599" s="274"/>
      <c r="W44599" s="276"/>
    </row>
    <row r="44600" spans="19:23">
      <c r="S44600" s="275"/>
      <c r="T44600" s="274"/>
      <c r="W44600" s="276"/>
    </row>
    <row r="44601" spans="19:23">
      <c r="S44601" s="275"/>
      <c r="T44601" s="274"/>
      <c r="W44601" s="276"/>
    </row>
    <row r="44602" spans="19:23">
      <c r="S44602" s="275"/>
      <c r="T44602" s="274"/>
      <c r="W44602" s="276"/>
    </row>
    <row r="44603" spans="19:23">
      <c r="S44603" s="275"/>
      <c r="T44603" s="274"/>
      <c r="W44603" s="276"/>
    </row>
    <row r="44604" spans="19:23">
      <c r="S44604" s="275"/>
      <c r="T44604" s="274"/>
      <c r="W44604" s="276"/>
    </row>
    <row r="44605" spans="19:23">
      <c r="S44605" s="275"/>
      <c r="T44605" s="274"/>
      <c r="W44605" s="276"/>
    </row>
    <row r="44606" spans="19:23">
      <c r="S44606" s="275"/>
      <c r="T44606" s="274"/>
      <c r="W44606" s="276"/>
    </row>
    <row r="44607" spans="19:23">
      <c r="S44607" s="275"/>
      <c r="T44607" s="274"/>
      <c r="W44607" s="276"/>
    </row>
    <row r="44608" spans="19:23">
      <c r="S44608" s="275"/>
      <c r="T44608" s="274"/>
      <c r="W44608" s="276"/>
    </row>
    <row r="44609" spans="19:23">
      <c r="S44609" s="275"/>
      <c r="T44609" s="274"/>
      <c r="W44609" s="276"/>
    </row>
    <row r="44610" spans="19:23">
      <c r="S44610" s="275"/>
      <c r="T44610" s="274"/>
      <c r="W44610" s="276"/>
    </row>
    <row r="44611" spans="19:23">
      <c r="S44611" s="275"/>
      <c r="T44611" s="274"/>
      <c r="W44611" s="276"/>
    </row>
    <row r="44612" spans="19:23">
      <c r="S44612" s="275"/>
      <c r="T44612" s="274"/>
      <c r="W44612" s="276"/>
    </row>
    <row r="44613" spans="19:23">
      <c r="S44613" s="275"/>
      <c r="T44613" s="274"/>
      <c r="W44613" s="276"/>
    </row>
    <row r="44614" spans="19:23">
      <c r="S44614" s="275"/>
      <c r="T44614" s="274"/>
      <c r="W44614" s="276"/>
    </row>
    <row r="44615" spans="19:23">
      <c r="S44615" s="275"/>
      <c r="T44615" s="274"/>
      <c r="W44615" s="276"/>
    </row>
    <row r="44616" spans="19:23">
      <c r="S44616" s="275"/>
      <c r="T44616" s="274"/>
      <c r="W44616" s="276"/>
    </row>
    <row r="44617" spans="19:23">
      <c r="S44617" s="275"/>
      <c r="T44617" s="274"/>
      <c r="W44617" s="276"/>
    </row>
    <row r="44618" spans="19:23">
      <c r="S44618" s="275"/>
      <c r="T44618" s="274"/>
      <c r="W44618" s="276"/>
    </row>
    <row r="44619" spans="19:23">
      <c r="S44619" s="275"/>
      <c r="T44619" s="274"/>
      <c r="W44619" s="276"/>
    </row>
    <row r="44620" spans="19:23">
      <c r="S44620" s="275"/>
      <c r="T44620" s="274"/>
      <c r="W44620" s="276"/>
    </row>
    <row r="44621" spans="19:23">
      <c r="S44621" s="275"/>
      <c r="T44621" s="274"/>
      <c r="W44621" s="276"/>
    </row>
    <row r="44622" spans="19:23">
      <c r="S44622" s="275"/>
      <c r="T44622" s="274"/>
      <c r="W44622" s="276"/>
    </row>
    <row r="44623" spans="19:23">
      <c r="S44623" s="275"/>
      <c r="T44623" s="274"/>
      <c r="W44623" s="276"/>
    </row>
    <row r="44624" spans="19:23">
      <c r="S44624" s="275"/>
      <c r="T44624" s="274"/>
      <c r="W44624" s="276"/>
    </row>
    <row r="44625" spans="19:23">
      <c r="S44625" s="275"/>
      <c r="T44625" s="274"/>
      <c r="W44625" s="276"/>
    </row>
    <row r="44626" spans="19:23">
      <c r="S44626" s="275"/>
      <c r="T44626" s="274"/>
      <c r="W44626" s="276"/>
    </row>
    <row r="44627" spans="19:23">
      <c r="S44627" s="275"/>
      <c r="T44627" s="274"/>
      <c r="W44627" s="276"/>
    </row>
    <row r="44628" spans="19:23">
      <c r="S44628" s="275"/>
      <c r="T44628" s="274"/>
      <c r="W44628" s="276"/>
    </row>
    <row r="44629" spans="19:23">
      <c r="S44629" s="275"/>
      <c r="T44629" s="274"/>
      <c r="W44629" s="276"/>
    </row>
    <row r="44630" spans="19:23">
      <c r="S44630" s="275"/>
      <c r="T44630" s="274"/>
      <c r="W44630" s="276"/>
    </row>
    <row r="44631" spans="19:23">
      <c r="S44631" s="275"/>
      <c r="T44631" s="274"/>
      <c r="W44631" s="276"/>
    </row>
    <row r="44632" spans="19:23">
      <c r="S44632" s="275"/>
      <c r="T44632" s="274"/>
      <c r="W44632" s="276"/>
    </row>
    <row r="44633" spans="19:23">
      <c r="S44633" s="275"/>
      <c r="T44633" s="274"/>
      <c r="W44633" s="276"/>
    </row>
    <row r="44634" spans="19:23">
      <c r="S44634" s="275"/>
      <c r="T44634" s="274"/>
      <c r="W44634" s="276"/>
    </row>
    <row r="44635" spans="19:23">
      <c r="S44635" s="275"/>
      <c r="T44635" s="274"/>
      <c r="W44635" s="276"/>
    </row>
    <row r="44636" spans="19:23">
      <c r="S44636" s="275"/>
      <c r="T44636" s="274"/>
      <c r="W44636" s="276"/>
    </row>
    <row r="44637" spans="19:23">
      <c r="S44637" s="275"/>
      <c r="T44637" s="274"/>
      <c r="W44637" s="276"/>
    </row>
    <row r="44638" spans="19:23">
      <c r="S44638" s="275"/>
      <c r="T44638" s="274"/>
      <c r="W44638" s="276"/>
    </row>
    <row r="44639" spans="19:23">
      <c r="S44639" s="275"/>
      <c r="T44639" s="274"/>
      <c r="W44639" s="276"/>
    </row>
    <row r="44640" spans="19:23">
      <c r="S44640" s="275"/>
      <c r="T44640" s="274"/>
      <c r="W44640" s="276"/>
    </row>
    <row r="44641" spans="19:23">
      <c r="S44641" s="275"/>
      <c r="T44641" s="274"/>
      <c r="W44641" s="276"/>
    </row>
    <row r="44642" spans="19:23">
      <c r="S44642" s="275"/>
      <c r="T44642" s="274"/>
      <c r="W44642" s="276"/>
    </row>
    <row r="44643" spans="19:23">
      <c r="S44643" s="275"/>
      <c r="T44643" s="274"/>
      <c r="W44643" s="276"/>
    </row>
    <row r="44644" spans="19:23">
      <c r="S44644" s="275"/>
      <c r="T44644" s="274"/>
      <c r="W44644" s="276"/>
    </row>
    <row r="44645" spans="19:23">
      <c r="S44645" s="275"/>
      <c r="T44645" s="274"/>
      <c r="W44645" s="276"/>
    </row>
    <row r="44646" spans="19:23">
      <c r="S44646" s="275"/>
      <c r="T44646" s="274"/>
      <c r="W44646" s="276"/>
    </row>
    <row r="44647" spans="19:23">
      <c r="S44647" s="275"/>
      <c r="T44647" s="274"/>
      <c r="W44647" s="276"/>
    </row>
    <row r="44648" spans="19:23">
      <c r="S44648" s="275"/>
      <c r="T44648" s="274"/>
      <c r="W44648" s="276"/>
    </row>
    <row r="44649" spans="19:23">
      <c r="S44649" s="275"/>
      <c r="T44649" s="274"/>
      <c r="W44649" s="276"/>
    </row>
    <row r="44650" spans="19:23">
      <c r="S44650" s="275"/>
      <c r="T44650" s="274"/>
      <c r="W44650" s="276"/>
    </row>
    <row r="44651" spans="19:23">
      <c r="S44651" s="275"/>
      <c r="T44651" s="274"/>
      <c r="W44651" s="276"/>
    </row>
    <row r="44652" spans="19:23">
      <c r="S44652" s="275"/>
      <c r="T44652" s="274"/>
      <c r="W44652" s="276"/>
    </row>
    <row r="44653" spans="19:23">
      <c r="S44653" s="275"/>
      <c r="T44653" s="274"/>
      <c r="W44653" s="276"/>
    </row>
    <row r="44654" spans="19:23">
      <c r="S44654" s="275"/>
      <c r="T44654" s="274"/>
      <c r="W44654" s="276"/>
    </row>
    <row r="44655" spans="19:23">
      <c r="S44655" s="275"/>
      <c r="T44655" s="274"/>
      <c r="W44655" s="276"/>
    </row>
    <row r="44656" spans="19:23">
      <c r="S44656" s="275"/>
      <c r="T44656" s="274"/>
      <c r="W44656" s="276"/>
    </row>
    <row r="44657" spans="19:23">
      <c r="S44657" s="275"/>
      <c r="T44657" s="274"/>
      <c r="W44657" s="276"/>
    </row>
    <row r="44658" spans="19:23">
      <c r="S44658" s="275"/>
      <c r="T44658" s="274"/>
      <c r="W44658" s="276"/>
    </row>
    <row r="44659" spans="19:23">
      <c r="S44659" s="275"/>
      <c r="T44659" s="274"/>
      <c r="W44659" s="276"/>
    </row>
    <row r="44660" spans="19:23">
      <c r="S44660" s="275"/>
      <c r="T44660" s="274"/>
      <c r="W44660" s="276"/>
    </row>
    <row r="44661" spans="19:23">
      <c r="S44661" s="275"/>
      <c r="T44661" s="274"/>
      <c r="W44661" s="276"/>
    </row>
    <row r="44662" spans="19:23">
      <c r="S44662" s="275"/>
      <c r="T44662" s="274"/>
      <c r="W44662" s="276"/>
    </row>
    <row r="44663" spans="19:23">
      <c r="S44663" s="275"/>
      <c r="T44663" s="274"/>
      <c r="W44663" s="276"/>
    </row>
    <row r="44664" spans="19:23">
      <c r="S44664" s="275"/>
      <c r="T44664" s="274"/>
      <c r="W44664" s="276"/>
    </row>
    <row r="44665" spans="19:23">
      <c r="S44665" s="275"/>
      <c r="T44665" s="274"/>
      <c r="W44665" s="276"/>
    </row>
    <row r="44666" spans="19:23">
      <c r="S44666" s="275"/>
      <c r="T44666" s="274"/>
      <c r="W44666" s="276"/>
    </row>
    <row r="44667" spans="19:23">
      <c r="S44667" s="275"/>
      <c r="T44667" s="274"/>
      <c r="W44667" s="276"/>
    </row>
    <row r="44668" spans="19:23">
      <c r="S44668" s="275"/>
      <c r="T44668" s="274"/>
      <c r="W44668" s="276"/>
    </row>
    <row r="44669" spans="19:23">
      <c r="S44669" s="275"/>
      <c r="T44669" s="274"/>
      <c r="W44669" s="276"/>
    </row>
    <row r="44670" spans="19:23">
      <c r="S44670" s="275"/>
      <c r="T44670" s="274"/>
      <c r="W44670" s="276"/>
    </row>
    <row r="44671" spans="19:23">
      <c r="S44671" s="275"/>
      <c r="T44671" s="274"/>
      <c r="W44671" s="276"/>
    </row>
    <row r="44672" spans="19:23">
      <c r="S44672" s="275"/>
      <c r="T44672" s="274"/>
      <c r="W44672" s="276"/>
    </row>
    <row r="44673" spans="19:23">
      <c r="S44673" s="275"/>
      <c r="T44673" s="274"/>
      <c r="W44673" s="276"/>
    </row>
    <row r="44674" spans="19:23">
      <c r="S44674" s="275"/>
      <c r="T44674" s="274"/>
      <c r="W44674" s="276"/>
    </row>
    <row r="44675" spans="19:23">
      <c r="S44675" s="275"/>
      <c r="T44675" s="274"/>
      <c r="W44675" s="276"/>
    </row>
    <row r="44676" spans="19:23">
      <c r="S44676" s="275"/>
      <c r="T44676" s="274"/>
      <c r="W44676" s="276"/>
    </row>
    <row r="44677" spans="19:23">
      <c r="S44677" s="275"/>
      <c r="T44677" s="274"/>
      <c r="W44677" s="276"/>
    </row>
    <row r="44678" spans="19:23">
      <c r="S44678" s="275"/>
      <c r="T44678" s="274"/>
      <c r="W44678" s="276"/>
    </row>
    <row r="44679" spans="19:23">
      <c r="S44679" s="275"/>
      <c r="T44679" s="274"/>
      <c r="W44679" s="276"/>
    </row>
    <row r="44680" spans="19:23">
      <c r="S44680" s="275"/>
      <c r="T44680" s="274"/>
      <c r="W44680" s="276"/>
    </row>
    <row r="44681" spans="19:23">
      <c r="S44681" s="275"/>
      <c r="T44681" s="274"/>
      <c r="W44681" s="276"/>
    </row>
    <row r="44682" spans="19:23">
      <c r="S44682" s="275"/>
      <c r="T44682" s="274"/>
      <c r="W44682" s="276"/>
    </row>
    <row r="44683" spans="19:23">
      <c r="S44683" s="275"/>
      <c r="T44683" s="274"/>
      <c r="W44683" s="276"/>
    </row>
    <row r="44684" spans="19:23">
      <c r="S44684" s="275"/>
      <c r="T44684" s="274"/>
      <c r="W44684" s="276"/>
    </row>
    <row r="44685" spans="19:23">
      <c r="S44685" s="275"/>
      <c r="T44685" s="274"/>
      <c r="W44685" s="276"/>
    </row>
    <row r="44686" spans="19:23">
      <c r="S44686" s="275"/>
      <c r="T44686" s="274"/>
      <c r="W44686" s="276"/>
    </row>
    <row r="44687" spans="19:23">
      <c r="S44687" s="275"/>
      <c r="T44687" s="274"/>
      <c r="W44687" s="276"/>
    </row>
    <row r="44688" spans="19:23">
      <c r="S44688" s="275"/>
      <c r="T44688" s="274"/>
      <c r="W44688" s="276"/>
    </row>
    <row r="44689" spans="19:23">
      <c r="S44689" s="275"/>
      <c r="T44689" s="274"/>
      <c r="W44689" s="276"/>
    </row>
    <row r="44690" spans="19:23">
      <c r="S44690" s="275"/>
      <c r="T44690" s="274"/>
      <c r="W44690" s="276"/>
    </row>
    <row r="44691" spans="19:23">
      <c r="S44691" s="275"/>
      <c r="T44691" s="274"/>
      <c r="W44691" s="276"/>
    </row>
    <row r="44692" spans="19:23">
      <c r="S44692" s="275"/>
      <c r="T44692" s="274"/>
      <c r="W44692" s="276"/>
    </row>
    <row r="44693" spans="19:23">
      <c r="S44693" s="275"/>
      <c r="T44693" s="274"/>
      <c r="W44693" s="276"/>
    </row>
    <row r="44694" spans="19:23">
      <c r="S44694" s="275"/>
      <c r="T44694" s="274"/>
      <c r="W44694" s="276"/>
    </row>
    <row r="44695" spans="19:23">
      <c r="S44695" s="275"/>
      <c r="T44695" s="274"/>
      <c r="W44695" s="276"/>
    </row>
    <row r="44696" spans="19:23">
      <c r="S44696" s="275"/>
      <c r="T44696" s="274"/>
      <c r="W44696" s="276"/>
    </row>
    <row r="44697" spans="19:23">
      <c r="S44697" s="275"/>
      <c r="T44697" s="274"/>
      <c r="W44697" s="276"/>
    </row>
    <row r="44698" spans="19:23">
      <c r="S44698" s="275"/>
      <c r="T44698" s="274"/>
      <c r="W44698" s="276"/>
    </row>
    <row r="44699" spans="19:23">
      <c r="S44699" s="275"/>
      <c r="T44699" s="274"/>
      <c r="W44699" s="276"/>
    </row>
    <row r="44700" spans="19:23">
      <c r="S44700" s="275"/>
      <c r="T44700" s="274"/>
      <c r="W44700" s="276"/>
    </row>
    <row r="44701" spans="19:23">
      <c r="S44701" s="275"/>
      <c r="T44701" s="274"/>
      <c r="W44701" s="276"/>
    </row>
    <row r="44702" spans="19:23">
      <c r="S44702" s="275"/>
      <c r="T44702" s="274"/>
      <c r="W44702" s="276"/>
    </row>
    <row r="44703" spans="19:23">
      <c r="S44703" s="275"/>
      <c r="T44703" s="274"/>
      <c r="W44703" s="276"/>
    </row>
    <row r="44704" spans="19:23">
      <c r="S44704" s="275"/>
      <c r="T44704" s="274"/>
      <c r="W44704" s="276"/>
    </row>
    <row r="44705" spans="19:23">
      <c r="S44705" s="275"/>
      <c r="T44705" s="274"/>
      <c r="W44705" s="276"/>
    </row>
    <row r="44706" spans="19:23">
      <c r="S44706" s="275"/>
      <c r="T44706" s="274"/>
      <c r="W44706" s="276"/>
    </row>
    <row r="44707" spans="19:23">
      <c r="S44707" s="275"/>
      <c r="T44707" s="274"/>
      <c r="W44707" s="276"/>
    </row>
    <row r="44708" spans="19:23">
      <c r="S44708" s="275"/>
      <c r="T44708" s="274"/>
      <c r="W44708" s="276"/>
    </row>
    <row r="44709" spans="19:23">
      <c r="S44709" s="275"/>
      <c r="T44709" s="274"/>
      <c r="W44709" s="276"/>
    </row>
    <row r="44710" spans="19:23">
      <c r="S44710" s="275"/>
      <c r="T44710" s="274"/>
      <c r="W44710" s="276"/>
    </row>
    <row r="44711" spans="19:23">
      <c r="S44711" s="275"/>
      <c r="T44711" s="274"/>
      <c r="W44711" s="276"/>
    </row>
    <row r="44712" spans="19:23">
      <c r="S44712" s="275"/>
      <c r="T44712" s="274"/>
      <c r="W44712" s="276"/>
    </row>
    <row r="44713" spans="19:23">
      <c r="S44713" s="275"/>
      <c r="T44713" s="274"/>
      <c r="W44713" s="276"/>
    </row>
    <row r="44714" spans="19:23">
      <c r="S44714" s="275"/>
      <c r="T44714" s="274"/>
      <c r="W44714" s="276"/>
    </row>
    <row r="44715" spans="19:23">
      <c r="S44715" s="275"/>
      <c r="T44715" s="274"/>
      <c r="W44715" s="276"/>
    </row>
    <row r="44716" spans="19:23">
      <c r="S44716" s="275"/>
      <c r="T44716" s="274"/>
      <c r="W44716" s="276"/>
    </row>
    <row r="44717" spans="19:23">
      <c r="S44717" s="275"/>
      <c r="T44717" s="274"/>
      <c r="W44717" s="276"/>
    </row>
    <row r="44718" spans="19:23">
      <c r="S44718" s="275"/>
      <c r="T44718" s="274"/>
      <c r="W44718" s="276"/>
    </row>
    <row r="44719" spans="19:23">
      <c r="S44719" s="275"/>
      <c r="T44719" s="274"/>
      <c r="W44719" s="276"/>
    </row>
    <row r="44720" spans="19:23">
      <c r="S44720" s="275"/>
      <c r="T44720" s="274"/>
      <c r="W44720" s="276"/>
    </row>
    <row r="44721" spans="19:23">
      <c r="S44721" s="275"/>
      <c r="T44721" s="274"/>
      <c r="W44721" s="276"/>
    </row>
    <row r="44722" spans="19:23">
      <c r="S44722" s="275"/>
      <c r="T44722" s="274"/>
      <c r="W44722" s="276"/>
    </row>
    <row r="44723" spans="19:23">
      <c r="S44723" s="275"/>
      <c r="T44723" s="274"/>
      <c r="W44723" s="276"/>
    </row>
    <row r="44724" spans="19:23">
      <c r="S44724" s="275"/>
      <c r="T44724" s="274"/>
      <c r="W44724" s="276"/>
    </row>
    <row r="44725" spans="19:23">
      <c r="S44725" s="275"/>
      <c r="T44725" s="274"/>
      <c r="W44725" s="276"/>
    </row>
    <row r="44726" spans="19:23">
      <c r="S44726" s="275"/>
      <c r="T44726" s="274"/>
      <c r="W44726" s="276"/>
    </row>
    <row r="44727" spans="19:23">
      <c r="S44727" s="275"/>
      <c r="T44727" s="274"/>
      <c r="W44727" s="276"/>
    </row>
    <row r="44728" spans="19:23">
      <c r="S44728" s="275"/>
      <c r="T44728" s="274"/>
      <c r="W44728" s="276"/>
    </row>
    <row r="44729" spans="19:23">
      <c r="S44729" s="275"/>
      <c r="T44729" s="274"/>
      <c r="W44729" s="276"/>
    </row>
    <row r="44730" spans="19:23">
      <c r="S44730" s="275"/>
      <c r="T44730" s="274"/>
      <c r="W44730" s="276"/>
    </row>
    <row r="44731" spans="19:23">
      <c r="S44731" s="275"/>
      <c r="T44731" s="274"/>
      <c r="W44731" s="276"/>
    </row>
    <row r="44732" spans="19:23">
      <c r="S44732" s="275"/>
      <c r="T44732" s="274"/>
      <c r="W44732" s="276"/>
    </row>
    <row r="44733" spans="19:23">
      <c r="S44733" s="275"/>
      <c r="T44733" s="274"/>
      <c r="W44733" s="276"/>
    </row>
    <row r="44734" spans="19:23">
      <c r="S44734" s="275"/>
      <c r="T44734" s="274"/>
      <c r="W44734" s="276"/>
    </row>
    <row r="44735" spans="19:23">
      <c r="S44735" s="275"/>
      <c r="T44735" s="274"/>
      <c r="W44735" s="276"/>
    </row>
    <row r="44736" spans="19:23">
      <c r="S44736" s="275"/>
      <c r="T44736" s="274"/>
      <c r="W44736" s="276"/>
    </row>
    <row r="44737" spans="19:23">
      <c r="S44737" s="275"/>
      <c r="T44737" s="274"/>
      <c r="W44737" s="276"/>
    </row>
    <row r="44738" spans="19:23">
      <c r="S44738" s="275"/>
      <c r="T44738" s="274"/>
      <c r="W44738" s="276"/>
    </row>
    <row r="44739" spans="19:23">
      <c r="S44739" s="275"/>
      <c r="T44739" s="274"/>
      <c r="W44739" s="276"/>
    </row>
    <row r="44740" spans="19:23">
      <c r="S44740" s="275"/>
      <c r="T44740" s="274"/>
      <c r="W44740" s="276"/>
    </row>
    <row r="44741" spans="19:23">
      <c r="S44741" s="275"/>
      <c r="T44741" s="274"/>
      <c r="W44741" s="276"/>
    </row>
    <row r="44742" spans="19:23">
      <c r="S44742" s="275"/>
      <c r="T44742" s="274"/>
      <c r="W44742" s="276"/>
    </row>
    <row r="44743" spans="19:23">
      <c r="S44743" s="275"/>
      <c r="T44743" s="274"/>
      <c r="W44743" s="276"/>
    </row>
    <row r="44744" spans="19:23">
      <c r="S44744" s="275"/>
      <c r="T44744" s="274"/>
      <c r="W44744" s="276"/>
    </row>
    <row r="44745" spans="19:23">
      <c r="S44745" s="275"/>
      <c r="T44745" s="274"/>
      <c r="W44745" s="276"/>
    </row>
    <row r="44746" spans="19:23">
      <c r="S44746" s="275"/>
      <c r="T44746" s="274"/>
      <c r="W44746" s="276"/>
    </row>
    <row r="44747" spans="19:23">
      <c r="S44747" s="275"/>
      <c r="T44747" s="274"/>
      <c r="W44747" s="276"/>
    </row>
    <row r="44748" spans="19:23">
      <c r="S44748" s="275"/>
      <c r="T44748" s="274"/>
      <c r="W44748" s="276"/>
    </row>
    <row r="44749" spans="19:23">
      <c r="S44749" s="275"/>
      <c r="T44749" s="274"/>
      <c r="W44749" s="276"/>
    </row>
    <row r="44750" spans="19:23">
      <c r="S44750" s="275"/>
      <c r="T44750" s="274"/>
      <c r="W44750" s="276"/>
    </row>
    <row r="44751" spans="19:23">
      <c r="S44751" s="275"/>
      <c r="T44751" s="274"/>
      <c r="W44751" s="276"/>
    </row>
    <row r="44752" spans="19:23">
      <c r="S44752" s="275"/>
      <c r="T44752" s="274"/>
      <c r="W44752" s="276"/>
    </row>
    <row r="44753" spans="19:23">
      <c r="S44753" s="275"/>
      <c r="T44753" s="274"/>
      <c r="W44753" s="276"/>
    </row>
    <row r="44754" spans="19:23">
      <c r="S44754" s="275"/>
      <c r="T44754" s="274"/>
      <c r="W44754" s="276"/>
    </row>
    <row r="44755" spans="19:23">
      <c r="S44755" s="275"/>
      <c r="T44755" s="274"/>
      <c r="W44755" s="276"/>
    </row>
    <row r="44756" spans="19:23">
      <c r="S44756" s="275"/>
      <c r="T44756" s="274"/>
      <c r="W44756" s="276"/>
    </row>
    <row r="44757" spans="19:23">
      <c r="S44757" s="275"/>
      <c r="T44757" s="274"/>
      <c r="W44757" s="276"/>
    </row>
    <row r="44758" spans="19:23">
      <c r="S44758" s="275"/>
      <c r="T44758" s="274"/>
      <c r="W44758" s="276"/>
    </row>
    <row r="44759" spans="19:23">
      <c r="S44759" s="275"/>
      <c r="T44759" s="274"/>
      <c r="W44759" s="276"/>
    </row>
    <row r="44760" spans="19:23">
      <c r="S44760" s="275"/>
      <c r="T44760" s="274"/>
      <c r="W44760" s="276"/>
    </row>
    <row r="44761" spans="19:23">
      <c r="S44761" s="275"/>
      <c r="T44761" s="274"/>
      <c r="W44761" s="276"/>
    </row>
    <row r="44762" spans="19:23">
      <c r="S44762" s="275"/>
      <c r="T44762" s="274"/>
      <c r="W44762" s="276"/>
    </row>
    <row r="44763" spans="19:23">
      <c r="S44763" s="275"/>
      <c r="T44763" s="274"/>
      <c r="W44763" s="276"/>
    </row>
    <row r="44764" spans="19:23">
      <c r="S44764" s="275"/>
      <c r="T44764" s="274"/>
      <c r="W44764" s="276"/>
    </row>
    <row r="44765" spans="19:23">
      <c r="S44765" s="275"/>
      <c r="T44765" s="274"/>
      <c r="W44765" s="276"/>
    </row>
    <row r="44766" spans="19:23">
      <c r="S44766" s="275"/>
      <c r="T44766" s="274"/>
      <c r="W44766" s="276"/>
    </row>
    <row r="44767" spans="19:23">
      <c r="S44767" s="275"/>
      <c r="T44767" s="274"/>
      <c r="W44767" s="276"/>
    </row>
    <row r="44768" spans="19:23">
      <c r="S44768" s="275"/>
      <c r="T44768" s="274"/>
      <c r="W44768" s="276"/>
    </row>
    <row r="44769" spans="19:23">
      <c r="S44769" s="275"/>
      <c r="T44769" s="274"/>
      <c r="W44769" s="276"/>
    </row>
    <row r="44770" spans="19:23">
      <c r="S44770" s="275"/>
      <c r="T44770" s="274"/>
      <c r="W44770" s="276"/>
    </row>
    <row r="44771" spans="19:23">
      <c r="S44771" s="275"/>
      <c r="T44771" s="274"/>
      <c r="W44771" s="276"/>
    </row>
    <row r="44772" spans="19:23">
      <c r="S44772" s="275"/>
      <c r="T44772" s="274"/>
      <c r="W44772" s="276"/>
    </row>
    <row r="44773" spans="19:23">
      <c r="S44773" s="275"/>
      <c r="T44773" s="274"/>
      <c r="W44773" s="276"/>
    </row>
    <row r="44774" spans="19:23">
      <c r="S44774" s="275"/>
      <c r="T44774" s="274"/>
      <c r="W44774" s="276"/>
    </row>
    <row r="44775" spans="19:23">
      <c r="S44775" s="275"/>
      <c r="T44775" s="274"/>
      <c r="W44775" s="276"/>
    </row>
    <row r="44776" spans="19:23">
      <c r="S44776" s="275"/>
      <c r="T44776" s="274"/>
      <c r="W44776" s="276"/>
    </row>
    <row r="44777" spans="19:23">
      <c r="S44777" s="275"/>
      <c r="T44777" s="274"/>
      <c r="W44777" s="276"/>
    </row>
    <row r="44778" spans="19:23">
      <c r="S44778" s="275"/>
      <c r="T44778" s="274"/>
      <c r="W44778" s="276"/>
    </row>
    <row r="44779" spans="19:23">
      <c r="S44779" s="275"/>
      <c r="T44779" s="274"/>
      <c r="W44779" s="276"/>
    </row>
    <row r="44780" spans="19:23">
      <c r="S44780" s="275"/>
      <c r="T44780" s="274"/>
      <c r="W44780" s="276"/>
    </row>
    <row r="44781" spans="19:23">
      <c r="S44781" s="275"/>
      <c r="T44781" s="274"/>
      <c r="W44781" s="276"/>
    </row>
    <row r="44782" spans="19:23">
      <c r="S44782" s="275"/>
      <c r="T44782" s="274"/>
      <c r="W44782" s="276"/>
    </row>
    <row r="44783" spans="19:23">
      <c r="S44783" s="275"/>
      <c r="T44783" s="274"/>
      <c r="W44783" s="276"/>
    </row>
    <row r="44784" spans="19:23">
      <c r="S44784" s="275"/>
      <c r="T44784" s="274"/>
      <c r="W44784" s="276"/>
    </row>
    <row r="44785" spans="19:23">
      <c r="S44785" s="275"/>
      <c r="T44785" s="274"/>
      <c r="W44785" s="276"/>
    </row>
    <row r="44786" spans="19:23">
      <c r="S44786" s="275"/>
      <c r="T44786" s="274"/>
      <c r="W44786" s="276"/>
    </row>
    <row r="44787" spans="19:23">
      <c r="S44787" s="275"/>
      <c r="T44787" s="274"/>
      <c r="W44787" s="276"/>
    </row>
    <row r="44788" spans="19:23">
      <c r="S44788" s="275"/>
      <c r="T44788" s="274"/>
      <c r="W44788" s="276"/>
    </row>
    <row r="44789" spans="19:23">
      <c r="S44789" s="275"/>
      <c r="T44789" s="274"/>
      <c r="W44789" s="276"/>
    </row>
    <row r="44790" spans="19:23">
      <c r="S44790" s="275"/>
      <c r="T44790" s="274"/>
      <c r="W44790" s="276"/>
    </row>
    <row r="44791" spans="19:23">
      <c r="S44791" s="275"/>
      <c r="T44791" s="274"/>
      <c r="W44791" s="276"/>
    </row>
    <row r="44792" spans="19:23">
      <c r="S44792" s="275"/>
      <c r="T44792" s="274"/>
      <c r="W44792" s="276"/>
    </row>
    <row r="44793" spans="19:23">
      <c r="S44793" s="275"/>
      <c r="T44793" s="274"/>
      <c r="W44793" s="276"/>
    </row>
    <row r="44794" spans="19:23">
      <c r="S44794" s="275"/>
      <c r="T44794" s="274"/>
      <c r="W44794" s="276"/>
    </row>
    <row r="44795" spans="19:23">
      <c r="S44795" s="275"/>
      <c r="T44795" s="274"/>
      <c r="W44795" s="276"/>
    </row>
    <row r="44796" spans="19:23">
      <c r="S44796" s="275"/>
      <c r="T44796" s="274"/>
      <c r="W44796" s="276"/>
    </row>
    <row r="44797" spans="19:23">
      <c r="S44797" s="275"/>
      <c r="T44797" s="274"/>
      <c r="W44797" s="276"/>
    </row>
    <row r="44798" spans="19:23">
      <c r="S44798" s="275"/>
      <c r="T44798" s="274"/>
      <c r="W44798" s="276"/>
    </row>
    <row r="44799" spans="19:23">
      <c r="S44799" s="275"/>
      <c r="T44799" s="274"/>
      <c r="W44799" s="276"/>
    </row>
    <row r="44800" spans="19:23">
      <c r="S44800" s="275"/>
      <c r="T44800" s="274"/>
      <c r="W44800" s="276"/>
    </row>
    <row r="44801" spans="19:23">
      <c r="S44801" s="275"/>
      <c r="T44801" s="274"/>
      <c r="W44801" s="276"/>
    </row>
    <row r="44802" spans="19:23">
      <c r="S44802" s="275"/>
      <c r="T44802" s="274"/>
      <c r="W44802" s="276"/>
    </row>
    <row r="44803" spans="19:23">
      <c r="S44803" s="275"/>
      <c r="T44803" s="274"/>
      <c r="W44803" s="276"/>
    </row>
    <row r="44804" spans="19:23">
      <c r="S44804" s="275"/>
      <c r="T44804" s="274"/>
      <c r="W44804" s="276"/>
    </row>
    <row r="44805" spans="19:23">
      <c r="S44805" s="275"/>
      <c r="T44805" s="274"/>
      <c r="W44805" s="276"/>
    </row>
    <row r="44806" spans="19:23">
      <c r="S44806" s="275"/>
      <c r="T44806" s="274"/>
      <c r="W44806" s="276"/>
    </row>
    <row r="44807" spans="19:23">
      <c r="S44807" s="275"/>
      <c r="T44807" s="274"/>
      <c r="W44807" s="276"/>
    </row>
    <row r="44808" spans="19:23">
      <c r="S44808" s="275"/>
      <c r="T44808" s="274"/>
      <c r="W44808" s="276"/>
    </row>
    <row r="44809" spans="19:23">
      <c r="S44809" s="275"/>
      <c r="T44809" s="274"/>
      <c r="W44809" s="276"/>
    </row>
    <row r="44810" spans="19:23">
      <c r="S44810" s="275"/>
      <c r="T44810" s="274"/>
      <c r="W44810" s="276"/>
    </row>
    <row r="44811" spans="19:23">
      <c r="S44811" s="275"/>
      <c r="T44811" s="274"/>
      <c r="W44811" s="276"/>
    </row>
    <row r="44812" spans="19:23">
      <c r="S44812" s="275"/>
      <c r="T44812" s="274"/>
      <c r="W44812" s="276"/>
    </row>
    <row r="44813" spans="19:23">
      <c r="S44813" s="275"/>
      <c r="T44813" s="274"/>
      <c r="W44813" s="276"/>
    </row>
    <row r="44814" spans="19:23">
      <c r="S44814" s="275"/>
      <c r="T44814" s="274"/>
      <c r="W44814" s="276"/>
    </row>
    <row r="44815" spans="19:23">
      <c r="S44815" s="275"/>
      <c r="T44815" s="274"/>
      <c r="W44815" s="276"/>
    </row>
    <row r="44816" spans="19:23">
      <c r="S44816" s="275"/>
      <c r="T44816" s="274"/>
      <c r="W44816" s="276"/>
    </row>
    <row r="44817" spans="19:23">
      <c r="S44817" s="275"/>
      <c r="T44817" s="274"/>
      <c r="W44817" s="276"/>
    </row>
    <row r="44818" spans="19:23">
      <c r="S44818" s="275"/>
      <c r="T44818" s="274"/>
      <c r="W44818" s="276"/>
    </row>
    <row r="44819" spans="19:23">
      <c r="S44819" s="275"/>
      <c r="T44819" s="274"/>
      <c r="W44819" s="276"/>
    </row>
    <row r="44820" spans="19:23">
      <c r="S44820" s="275"/>
      <c r="T44820" s="274"/>
      <c r="W44820" s="276"/>
    </row>
    <row r="44821" spans="19:23">
      <c r="S44821" s="275"/>
      <c r="T44821" s="274"/>
      <c r="W44821" s="276"/>
    </row>
    <row r="44822" spans="19:23">
      <c r="S44822" s="275"/>
      <c r="T44822" s="274"/>
      <c r="W44822" s="276"/>
    </row>
    <row r="44823" spans="19:23">
      <c r="S44823" s="275"/>
      <c r="T44823" s="274"/>
      <c r="W44823" s="276"/>
    </row>
    <row r="44824" spans="19:23">
      <c r="S44824" s="275"/>
      <c r="T44824" s="274"/>
      <c r="W44824" s="276"/>
    </row>
    <row r="44825" spans="19:23">
      <c r="S44825" s="275"/>
      <c r="T44825" s="274"/>
      <c r="W44825" s="276"/>
    </row>
    <row r="44826" spans="19:23">
      <c r="S44826" s="275"/>
      <c r="T44826" s="274"/>
      <c r="W44826" s="276"/>
    </row>
    <row r="44827" spans="19:23">
      <c r="S44827" s="275"/>
      <c r="T44827" s="274"/>
      <c r="W44827" s="276"/>
    </row>
    <row r="44828" spans="19:23">
      <c r="S44828" s="275"/>
      <c r="T44828" s="274"/>
      <c r="W44828" s="276"/>
    </row>
    <row r="44829" spans="19:23">
      <c r="S44829" s="275"/>
      <c r="T44829" s="274"/>
      <c r="W44829" s="276"/>
    </row>
    <row r="44830" spans="19:23">
      <c r="S44830" s="275"/>
      <c r="T44830" s="274"/>
      <c r="W44830" s="276"/>
    </row>
    <row r="44831" spans="19:23">
      <c r="S44831" s="275"/>
      <c r="T44831" s="274"/>
      <c r="W44831" s="276"/>
    </row>
    <row r="44832" spans="19:23">
      <c r="S44832" s="275"/>
      <c r="T44832" s="274"/>
      <c r="W44832" s="276"/>
    </row>
    <row r="44833" spans="19:23">
      <c r="S44833" s="275"/>
      <c r="T44833" s="274"/>
      <c r="W44833" s="276"/>
    </row>
    <row r="44834" spans="19:23">
      <c r="S44834" s="275"/>
      <c r="T44834" s="274"/>
      <c r="W44834" s="276"/>
    </row>
    <row r="44835" spans="19:23">
      <c r="S44835" s="275"/>
      <c r="T44835" s="274"/>
      <c r="W44835" s="276"/>
    </row>
    <row r="44836" spans="19:23">
      <c r="S44836" s="275"/>
      <c r="T44836" s="274"/>
      <c r="W44836" s="276"/>
    </row>
    <row r="44837" spans="19:23">
      <c r="S44837" s="275"/>
      <c r="T44837" s="274"/>
      <c r="W44837" s="276"/>
    </row>
    <row r="44838" spans="19:23">
      <c r="S44838" s="275"/>
      <c r="T44838" s="274"/>
      <c r="W44838" s="276"/>
    </row>
    <row r="44839" spans="19:23">
      <c r="S44839" s="275"/>
      <c r="T44839" s="274"/>
      <c r="W44839" s="276"/>
    </row>
    <row r="44840" spans="19:23">
      <c r="S44840" s="275"/>
      <c r="T44840" s="274"/>
      <c r="W44840" s="276"/>
    </row>
    <row r="44841" spans="19:23">
      <c r="S44841" s="275"/>
      <c r="T44841" s="274"/>
      <c r="W44841" s="276"/>
    </row>
    <row r="44842" spans="19:23">
      <c r="S44842" s="275"/>
      <c r="T44842" s="274"/>
      <c r="W44842" s="276"/>
    </row>
    <row r="44843" spans="19:23">
      <c r="S44843" s="275"/>
      <c r="T44843" s="274"/>
      <c r="W44843" s="276"/>
    </row>
    <row r="44844" spans="19:23">
      <c r="S44844" s="275"/>
      <c r="T44844" s="274"/>
      <c r="W44844" s="276"/>
    </row>
    <row r="44845" spans="19:23">
      <c r="S44845" s="275"/>
      <c r="T44845" s="274"/>
      <c r="W44845" s="276"/>
    </row>
    <row r="44846" spans="19:23">
      <c r="S44846" s="275"/>
      <c r="T44846" s="274"/>
      <c r="W44846" s="276"/>
    </row>
    <row r="44847" spans="19:23">
      <c r="S44847" s="275"/>
      <c r="T44847" s="274"/>
      <c r="W44847" s="276"/>
    </row>
    <row r="44848" spans="19:23">
      <c r="S44848" s="275"/>
      <c r="T44848" s="274"/>
      <c r="W44848" s="276"/>
    </row>
    <row r="44849" spans="19:23">
      <c r="S44849" s="275"/>
      <c r="T44849" s="274"/>
      <c r="W44849" s="276"/>
    </row>
    <row r="44850" spans="19:23">
      <c r="S44850" s="275"/>
      <c r="T44850" s="274"/>
      <c r="W44850" s="276"/>
    </row>
    <row r="44851" spans="19:23">
      <c r="S44851" s="275"/>
      <c r="T44851" s="274"/>
      <c r="W44851" s="276"/>
    </row>
    <row r="44852" spans="19:23">
      <c r="S44852" s="275"/>
      <c r="T44852" s="274"/>
      <c r="W44852" s="276"/>
    </row>
    <row r="44853" spans="19:23">
      <c r="S44853" s="275"/>
      <c r="T44853" s="274"/>
      <c r="W44853" s="276"/>
    </row>
    <row r="44854" spans="19:23">
      <c r="S44854" s="275"/>
      <c r="T44854" s="274"/>
      <c r="W44854" s="276"/>
    </row>
    <row r="44855" spans="19:23">
      <c r="S44855" s="275"/>
      <c r="T44855" s="274"/>
      <c r="W44855" s="276"/>
    </row>
    <row r="44856" spans="19:23">
      <c r="S44856" s="275"/>
      <c r="T44856" s="274"/>
      <c r="W44856" s="276"/>
    </row>
    <row r="44857" spans="19:23">
      <c r="S44857" s="275"/>
      <c r="T44857" s="274"/>
      <c r="W44857" s="276"/>
    </row>
    <row r="44858" spans="19:23">
      <c r="S44858" s="275"/>
      <c r="T44858" s="274"/>
      <c r="W44858" s="276"/>
    </row>
    <row r="44859" spans="19:23">
      <c r="S44859" s="275"/>
      <c r="T44859" s="274"/>
      <c r="W44859" s="276"/>
    </row>
    <row r="44860" spans="19:23">
      <c r="S44860" s="275"/>
      <c r="T44860" s="274"/>
      <c r="W44860" s="276"/>
    </row>
    <row r="44861" spans="19:23">
      <c r="S44861" s="275"/>
      <c r="T44861" s="274"/>
      <c r="W44861" s="276"/>
    </row>
    <row r="44862" spans="19:23">
      <c r="S44862" s="275"/>
      <c r="T44862" s="274"/>
      <c r="W44862" s="276"/>
    </row>
    <row r="44863" spans="19:23">
      <c r="S44863" s="275"/>
      <c r="T44863" s="274"/>
      <c r="W44863" s="276"/>
    </row>
    <row r="44864" spans="19:23">
      <c r="S44864" s="275"/>
      <c r="T44864" s="274"/>
      <c r="W44864" s="276"/>
    </row>
    <row r="44865" spans="19:23">
      <c r="S44865" s="275"/>
      <c r="T44865" s="274"/>
      <c r="W44865" s="276"/>
    </row>
    <row r="44866" spans="19:23">
      <c r="S44866" s="275"/>
      <c r="T44866" s="274"/>
      <c r="W44866" s="276"/>
    </row>
    <row r="44867" spans="19:23">
      <c r="S44867" s="275"/>
      <c r="T44867" s="274"/>
      <c r="W44867" s="276"/>
    </row>
    <row r="44868" spans="19:23">
      <c r="S44868" s="275"/>
      <c r="T44868" s="274"/>
      <c r="W44868" s="276"/>
    </row>
    <row r="44869" spans="19:23">
      <c r="S44869" s="275"/>
      <c r="T44869" s="274"/>
      <c r="W44869" s="276"/>
    </row>
    <row r="44870" spans="19:23">
      <c r="S44870" s="275"/>
      <c r="T44870" s="274"/>
      <c r="W44870" s="276"/>
    </row>
    <row r="44871" spans="19:23">
      <c r="S44871" s="275"/>
      <c r="T44871" s="274"/>
      <c r="W44871" s="276"/>
    </row>
    <row r="44872" spans="19:23">
      <c r="S44872" s="275"/>
      <c r="T44872" s="274"/>
      <c r="W44872" s="276"/>
    </row>
    <row r="44873" spans="19:23">
      <c r="S44873" s="275"/>
      <c r="T44873" s="274"/>
      <c r="W44873" s="276"/>
    </row>
    <row r="44874" spans="19:23">
      <c r="S44874" s="275"/>
      <c r="T44874" s="274"/>
      <c r="W44874" s="276"/>
    </row>
    <row r="44875" spans="19:23">
      <c r="S44875" s="275"/>
      <c r="T44875" s="274"/>
      <c r="W44875" s="276"/>
    </row>
    <row r="44876" spans="19:23">
      <c r="S44876" s="275"/>
      <c r="T44876" s="274"/>
      <c r="W44876" s="276"/>
    </row>
    <row r="44877" spans="19:23">
      <c r="S44877" s="275"/>
      <c r="T44877" s="274"/>
      <c r="W44877" s="276"/>
    </row>
    <row r="44878" spans="19:23">
      <c r="S44878" s="275"/>
      <c r="T44878" s="274"/>
      <c r="W44878" s="276"/>
    </row>
    <row r="44879" spans="19:23">
      <c r="S44879" s="275"/>
      <c r="T44879" s="274"/>
      <c r="W44879" s="276"/>
    </row>
    <row r="44880" spans="19:23">
      <c r="S44880" s="275"/>
      <c r="T44880" s="274"/>
      <c r="W44880" s="276"/>
    </row>
    <row r="44881" spans="19:23">
      <c r="S44881" s="275"/>
      <c r="T44881" s="274"/>
      <c r="W44881" s="276"/>
    </row>
    <row r="44882" spans="19:23">
      <c r="S44882" s="275"/>
      <c r="T44882" s="274"/>
      <c r="W44882" s="276"/>
    </row>
    <row r="44883" spans="19:23">
      <c r="S44883" s="275"/>
      <c r="T44883" s="274"/>
      <c r="W44883" s="276"/>
    </row>
    <row r="44884" spans="19:23">
      <c r="S44884" s="275"/>
      <c r="T44884" s="274"/>
      <c r="W44884" s="276"/>
    </row>
    <row r="44885" spans="19:23">
      <c r="S44885" s="275"/>
      <c r="T44885" s="274"/>
      <c r="W44885" s="276"/>
    </row>
    <row r="44886" spans="19:23">
      <c r="S44886" s="275"/>
      <c r="T44886" s="274"/>
      <c r="W44886" s="276"/>
    </row>
    <row r="44887" spans="19:23">
      <c r="S44887" s="275"/>
      <c r="T44887" s="274"/>
      <c r="W44887" s="276"/>
    </row>
    <row r="44888" spans="19:23">
      <c r="S44888" s="275"/>
      <c r="T44888" s="274"/>
      <c r="W44888" s="276"/>
    </row>
    <row r="44889" spans="19:23">
      <c r="S44889" s="275"/>
      <c r="T44889" s="274"/>
      <c r="W44889" s="276"/>
    </row>
    <row r="44890" spans="19:23">
      <c r="S44890" s="275"/>
      <c r="T44890" s="274"/>
      <c r="W44890" s="276"/>
    </row>
    <row r="44891" spans="19:23">
      <c r="S44891" s="275"/>
      <c r="T44891" s="274"/>
      <c r="W44891" s="276"/>
    </row>
    <row r="44892" spans="19:23">
      <c r="S44892" s="275"/>
      <c r="T44892" s="274"/>
      <c r="W44892" s="276"/>
    </row>
    <row r="44893" spans="19:23">
      <c r="S44893" s="275"/>
      <c r="T44893" s="274"/>
      <c r="W44893" s="276"/>
    </row>
    <row r="44894" spans="19:23">
      <c r="S44894" s="275"/>
      <c r="T44894" s="274"/>
      <c r="W44894" s="276"/>
    </row>
    <row r="44895" spans="19:23">
      <c r="S44895" s="275"/>
      <c r="T44895" s="274"/>
      <c r="W44895" s="276"/>
    </row>
    <row r="44896" spans="19:23">
      <c r="S44896" s="275"/>
      <c r="T44896" s="274"/>
      <c r="W44896" s="276"/>
    </row>
    <row r="44897" spans="19:23">
      <c r="S44897" s="275"/>
      <c r="T44897" s="274"/>
      <c r="W44897" s="276"/>
    </row>
    <row r="44898" spans="19:23">
      <c r="S44898" s="275"/>
      <c r="T44898" s="274"/>
      <c r="W44898" s="276"/>
    </row>
    <row r="44899" spans="19:23">
      <c r="S44899" s="275"/>
      <c r="T44899" s="274"/>
      <c r="W44899" s="276"/>
    </row>
    <row r="44900" spans="19:23">
      <c r="S44900" s="275"/>
      <c r="T44900" s="274"/>
      <c r="W44900" s="276"/>
    </row>
    <row r="44901" spans="19:23">
      <c r="S44901" s="275"/>
      <c r="T44901" s="274"/>
      <c r="W44901" s="276"/>
    </row>
    <row r="44902" spans="19:23">
      <c r="S44902" s="275"/>
      <c r="T44902" s="274"/>
      <c r="W44902" s="276"/>
    </row>
    <row r="44903" spans="19:23">
      <c r="S44903" s="275"/>
      <c r="T44903" s="274"/>
      <c r="W44903" s="276"/>
    </row>
    <row r="44904" spans="19:23">
      <c r="S44904" s="275"/>
      <c r="T44904" s="274"/>
      <c r="W44904" s="276"/>
    </row>
    <row r="44905" spans="19:23">
      <c r="S44905" s="275"/>
      <c r="T44905" s="274"/>
      <c r="W44905" s="276"/>
    </row>
    <row r="44906" spans="19:23">
      <c r="S44906" s="275"/>
      <c r="T44906" s="274"/>
      <c r="W44906" s="276"/>
    </row>
    <row r="44907" spans="19:23">
      <c r="S44907" s="275"/>
      <c r="T44907" s="274"/>
      <c r="W44907" s="276"/>
    </row>
    <row r="44908" spans="19:23">
      <c r="S44908" s="275"/>
      <c r="T44908" s="274"/>
      <c r="W44908" s="276"/>
    </row>
    <row r="44909" spans="19:23">
      <c r="S44909" s="275"/>
      <c r="T44909" s="274"/>
      <c r="W44909" s="276"/>
    </row>
    <row r="44910" spans="19:23">
      <c r="S44910" s="275"/>
      <c r="T44910" s="274"/>
      <c r="W44910" s="276"/>
    </row>
    <row r="44911" spans="19:23">
      <c r="S44911" s="275"/>
      <c r="T44911" s="274"/>
      <c r="W44911" s="276"/>
    </row>
    <row r="44912" spans="19:23">
      <c r="S44912" s="275"/>
      <c r="T44912" s="274"/>
      <c r="W44912" s="276"/>
    </row>
    <row r="44913" spans="19:23">
      <c r="S44913" s="275"/>
      <c r="T44913" s="274"/>
      <c r="W44913" s="276"/>
    </row>
    <row r="44914" spans="19:23">
      <c r="S44914" s="275"/>
      <c r="T44914" s="274"/>
      <c r="W44914" s="276"/>
    </row>
    <row r="44915" spans="19:23">
      <c r="S44915" s="275"/>
      <c r="T44915" s="274"/>
      <c r="W44915" s="276"/>
    </row>
    <row r="44916" spans="19:23">
      <c r="S44916" s="275"/>
      <c r="T44916" s="274"/>
      <c r="W44916" s="276"/>
    </row>
    <row r="44917" spans="19:23">
      <c r="S44917" s="275"/>
      <c r="T44917" s="274"/>
      <c r="W44917" s="276"/>
    </row>
    <row r="44918" spans="19:23">
      <c r="S44918" s="275"/>
      <c r="T44918" s="274"/>
      <c r="W44918" s="276"/>
    </row>
    <row r="44919" spans="19:23">
      <c r="S44919" s="275"/>
      <c r="T44919" s="274"/>
      <c r="W44919" s="276"/>
    </row>
    <row r="44920" spans="19:23">
      <c r="S44920" s="275"/>
      <c r="T44920" s="274"/>
      <c r="W44920" s="276"/>
    </row>
    <row r="44921" spans="19:23">
      <c r="S44921" s="275"/>
      <c r="T44921" s="274"/>
      <c r="W44921" s="276"/>
    </row>
    <row r="44922" spans="19:23">
      <c r="S44922" s="275"/>
      <c r="T44922" s="274"/>
      <c r="W44922" s="276"/>
    </row>
    <row r="44923" spans="19:23">
      <c r="S44923" s="275"/>
      <c r="T44923" s="274"/>
      <c r="W44923" s="276"/>
    </row>
    <row r="44924" spans="19:23">
      <c r="S44924" s="275"/>
      <c r="T44924" s="274"/>
      <c r="W44924" s="276"/>
    </row>
    <row r="44925" spans="19:23">
      <c r="S44925" s="275"/>
      <c r="T44925" s="274"/>
      <c r="W44925" s="276"/>
    </row>
    <row r="44926" spans="19:23">
      <c r="S44926" s="275"/>
      <c r="T44926" s="274"/>
      <c r="W44926" s="276"/>
    </row>
    <row r="44927" spans="19:23">
      <c r="S44927" s="275"/>
      <c r="T44927" s="274"/>
      <c r="W44927" s="276"/>
    </row>
    <row r="44928" spans="19:23">
      <c r="S44928" s="275"/>
      <c r="T44928" s="274"/>
      <c r="W44928" s="276"/>
    </row>
    <row r="44929" spans="19:23">
      <c r="S44929" s="275"/>
      <c r="T44929" s="274"/>
      <c r="W44929" s="276"/>
    </row>
    <row r="44930" spans="19:23">
      <c r="S44930" s="275"/>
      <c r="T44930" s="274"/>
      <c r="W44930" s="276"/>
    </row>
    <row r="44931" spans="19:23">
      <c r="S44931" s="275"/>
      <c r="T44931" s="274"/>
      <c r="W44931" s="276"/>
    </row>
    <row r="44932" spans="19:23">
      <c r="S44932" s="275"/>
      <c r="T44932" s="274"/>
      <c r="W44932" s="276"/>
    </row>
    <row r="44933" spans="19:23">
      <c r="S44933" s="275"/>
      <c r="T44933" s="274"/>
      <c r="W44933" s="276"/>
    </row>
    <row r="44934" spans="19:23">
      <c r="S44934" s="275"/>
      <c r="T44934" s="274"/>
      <c r="W44934" s="276"/>
    </row>
    <row r="44935" spans="19:23">
      <c r="S44935" s="275"/>
      <c r="T44935" s="274"/>
      <c r="W44935" s="276"/>
    </row>
    <row r="44936" spans="19:23">
      <c r="S44936" s="275"/>
      <c r="T44936" s="274"/>
      <c r="W44936" s="276"/>
    </row>
    <row r="44937" spans="19:23">
      <c r="S44937" s="275"/>
      <c r="T44937" s="274"/>
      <c r="W44937" s="276"/>
    </row>
    <row r="44938" spans="19:23">
      <c r="S44938" s="275"/>
      <c r="T44938" s="274"/>
      <c r="W44938" s="276"/>
    </row>
    <row r="44939" spans="19:23">
      <c r="S44939" s="275"/>
      <c r="T44939" s="274"/>
      <c r="W44939" s="276"/>
    </row>
    <row r="44940" spans="19:23">
      <c r="S44940" s="275"/>
      <c r="T44940" s="274"/>
      <c r="W44940" s="276"/>
    </row>
    <row r="44941" spans="19:23">
      <c r="S44941" s="275"/>
      <c r="T44941" s="274"/>
      <c r="W44941" s="276"/>
    </row>
    <row r="44942" spans="19:23">
      <c r="S44942" s="275"/>
      <c r="T44942" s="274"/>
      <c r="W44942" s="276"/>
    </row>
    <row r="44943" spans="19:23">
      <c r="S44943" s="275"/>
      <c r="T44943" s="274"/>
      <c r="W44943" s="276"/>
    </row>
    <row r="44944" spans="19:23">
      <c r="S44944" s="275"/>
      <c r="T44944" s="274"/>
      <c r="W44944" s="276"/>
    </row>
    <row r="44945" spans="19:23">
      <c r="S44945" s="275"/>
      <c r="T44945" s="274"/>
      <c r="W44945" s="276"/>
    </row>
    <row r="44946" spans="19:23">
      <c r="S44946" s="275"/>
      <c r="T44946" s="274"/>
      <c r="W44946" s="276"/>
    </row>
    <row r="44947" spans="19:23">
      <c r="S44947" s="275"/>
      <c r="T44947" s="274"/>
      <c r="W44947" s="276"/>
    </row>
    <row r="44948" spans="19:23">
      <c r="S44948" s="275"/>
      <c r="T44948" s="274"/>
      <c r="W44948" s="276"/>
    </row>
    <row r="44949" spans="19:23">
      <c r="S44949" s="275"/>
      <c r="T44949" s="274"/>
      <c r="W44949" s="276"/>
    </row>
    <row r="44950" spans="19:23">
      <c r="S44950" s="275"/>
      <c r="T44950" s="274"/>
      <c r="W44950" s="276"/>
    </row>
    <row r="44951" spans="19:23">
      <c r="S44951" s="275"/>
      <c r="T44951" s="274"/>
      <c r="W44951" s="276"/>
    </row>
    <row r="44952" spans="19:23">
      <c r="S44952" s="275"/>
      <c r="T44952" s="274"/>
      <c r="W44952" s="276"/>
    </row>
    <row r="44953" spans="19:23">
      <c r="S44953" s="275"/>
      <c r="T44953" s="274"/>
      <c r="W44953" s="276"/>
    </row>
    <row r="44954" spans="19:23">
      <c r="S44954" s="275"/>
      <c r="T44954" s="274"/>
      <c r="W44954" s="276"/>
    </row>
    <row r="44955" spans="19:23">
      <c r="S44955" s="275"/>
      <c r="T44955" s="274"/>
      <c r="W44955" s="276"/>
    </row>
    <row r="44956" spans="19:23">
      <c r="S44956" s="275"/>
      <c r="T44956" s="274"/>
      <c r="W44956" s="276"/>
    </row>
    <row r="44957" spans="19:23">
      <c r="S44957" s="275"/>
      <c r="T44957" s="274"/>
      <c r="W44957" s="276"/>
    </row>
    <row r="44958" spans="19:23">
      <c r="S44958" s="275"/>
      <c r="T44958" s="274"/>
      <c r="W44958" s="276"/>
    </row>
    <row r="44959" spans="19:23">
      <c r="S44959" s="275"/>
      <c r="T44959" s="274"/>
      <c r="W44959" s="276"/>
    </row>
    <row r="44960" spans="19:23">
      <c r="S44960" s="275"/>
      <c r="T44960" s="274"/>
      <c r="W44960" s="276"/>
    </row>
    <row r="44961" spans="19:23">
      <c r="S44961" s="275"/>
      <c r="T44961" s="274"/>
      <c r="W44961" s="276"/>
    </row>
    <row r="44962" spans="19:23">
      <c r="S44962" s="275"/>
      <c r="T44962" s="274"/>
      <c r="W44962" s="276"/>
    </row>
    <row r="44963" spans="19:23">
      <c r="S44963" s="275"/>
      <c r="T44963" s="274"/>
      <c r="W44963" s="276"/>
    </row>
    <row r="44964" spans="19:23">
      <c r="S44964" s="275"/>
      <c r="T44964" s="274"/>
      <c r="W44964" s="276"/>
    </row>
    <row r="44965" spans="19:23">
      <c r="S44965" s="275"/>
      <c r="T44965" s="274"/>
      <c r="W44965" s="276"/>
    </row>
    <row r="44966" spans="19:23">
      <c r="S44966" s="275"/>
      <c r="T44966" s="274"/>
      <c r="W44966" s="276"/>
    </row>
    <row r="44967" spans="19:23">
      <c r="S44967" s="275"/>
      <c r="T44967" s="274"/>
      <c r="W44967" s="276"/>
    </row>
    <row r="44968" spans="19:23">
      <c r="S44968" s="275"/>
      <c r="T44968" s="274"/>
      <c r="W44968" s="276"/>
    </row>
    <row r="44969" spans="19:23">
      <c r="S44969" s="275"/>
      <c r="T44969" s="274"/>
      <c r="W44969" s="276"/>
    </row>
    <row r="44970" spans="19:23">
      <c r="S44970" s="275"/>
      <c r="T44970" s="274"/>
      <c r="W44970" s="276"/>
    </row>
    <row r="44971" spans="19:23">
      <c r="S44971" s="275"/>
      <c r="T44971" s="274"/>
      <c r="W44971" s="276"/>
    </row>
    <row r="44972" spans="19:23">
      <c r="S44972" s="275"/>
      <c r="T44972" s="274"/>
      <c r="W44972" s="276"/>
    </row>
    <row r="44973" spans="19:23">
      <c r="S44973" s="275"/>
      <c r="T44973" s="274"/>
      <c r="W44973" s="276"/>
    </row>
    <row r="44974" spans="19:23">
      <c r="S44974" s="275"/>
      <c r="T44974" s="274"/>
      <c r="W44974" s="276"/>
    </row>
    <row r="44975" spans="19:23">
      <c r="S44975" s="275"/>
      <c r="T44975" s="274"/>
      <c r="W44975" s="276"/>
    </row>
    <row r="44976" spans="19:23">
      <c r="S44976" s="275"/>
      <c r="T44976" s="274"/>
      <c r="W44976" s="276"/>
    </row>
    <row r="44977" spans="19:23">
      <c r="S44977" s="275"/>
      <c r="T44977" s="274"/>
      <c r="W44977" s="276"/>
    </row>
    <row r="44978" spans="19:23">
      <c r="S44978" s="275"/>
      <c r="T44978" s="274"/>
      <c r="W44978" s="276"/>
    </row>
    <row r="44979" spans="19:23">
      <c r="S44979" s="275"/>
      <c r="T44979" s="274"/>
      <c r="W44979" s="276"/>
    </row>
    <row r="44980" spans="19:23">
      <c r="S44980" s="275"/>
      <c r="T44980" s="274"/>
      <c r="W44980" s="276"/>
    </row>
    <row r="44981" spans="19:23">
      <c r="S44981" s="275"/>
      <c r="T44981" s="274"/>
      <c r="W44981" s="276"/>
    </row>
    <row r="44982" spans="19:23">
      <c r="S44982" s="275"/>
      <c r="T44982" s="274"/>
      <c r="W44982" s="276"/>
    </row>
    <row r="44983" spans="19:23">
      <c r="S44983" s="275"/>
      <c r="T44983" s="274"/>
      <c r="W44983" s="276"/>
    </row>
    <row r="44984" spans="19:23">
      <c r="S44984" s="275"/>
      <c r="T44984" s="274"/>
      <c r="W44984" s="276"/>
    </row>
    <row r="44985" spans="19:23">
      <c r="S44985" s="275"/>
      <c r="T44985" s="274"/>
      <c r="W44985" s="276"/>
    </row>
    <row r="44986" spans="19:23">
      <c r="S44986" s="275"/>
      <c r="T44986" s="274"/>
      <c r="W44986" s="276"/>
    </row>
    <row r="44987" spans="19:23">
      <c r="S44987" s="275"/>
      <c r="T44987" s="274"/>
      <c r="W44987" s="276"/>
    </row>
    <row r="44988" spans="19:23">
      <c r="S44988" s="275"/>
      <c r="T44988" s="274"/>
      <c r="W44988" s="276"/>
    </row>
    <row r="44989" spans="19:23">
      <c r="S44989" s="275"/>
      <c r="T44989" s="274"/>
      <c r="W44989" s="276"/>
    </row>
    <row r="44990" spans="19:23">
      <c r="S44990" s="275"/>
      <c r="T44990" s="274"/>
      <c r="W44990" s="276"/>
    </row>
    <row r="44991" spans="19:23">
      <c r="S44991" s="275"/>
      <c r="T44991" s="274"/>
      <c r="W44991" s="276"/>
    </row>
    <row r="44992" spans="19:23">
      <c r="S44992" s="275"/>
      <c r="T44992" s="274"/>
      <c r="W44992" s="276"/>
    </row>
    <row r="44993" spans="19:23">
      <c r="S44993" s="275"/>
      <c r="T44993" s="274"/>
      <c r="W44993" s="276"/>
    </row>
    <row r="44994" spans="19:23">
      <c r="S44994" s="275"/>
      <c r="T44994" s="274"/>
      <c r="W44994" s="276"/>
    </row>
    <row r="44995" spans="19:23">
      <c r="S44995" s="275"/>
      <c r="T44995" s="274"/>
      <c r="W44995" s="276"/>
    </row>
    <row r="44996" spans="19:23">
      <c r="S44996" s="275"/>
      <c r="T44996" s="274"/>
      <c r="W44996" s="276"/>
    </row>
    <row r="44997" spans="19:23">
      <c r="S44997" s="275"/>
      <c r="T44997" s="274"/>
      <c r="W44997" s="276"/>
    </row>
    <row r="44998" spans="19:23">
      <c r="S44998" s="275"/>
      <c r="T44998" s="274"/>
      <c r="W44998" s="276"/>
    </row>
    <row r="44999" spans="19:23">
      <c r="S44999" s="275"/>
      <c r="T44999" s="274"/>
      <c r="W44999" s="276"/>
    </row>
    <row r="45000" spans="19:23">
      <c r="S45000" s="275"/>
      <c r="T45000" s="274"/>
      <c r="W45000" s="276"/>
    </row>
    <row r="45001" spans="19:23">
      <c r="S45001" s="275"/>
      <c r="T45001" s="274"/>
      <c r="W45001" s="276"/>
    </row>
    <row r="45002" spans="19:23">
      <c r="S45002" s="275"/>
      <c r="T45002" s="274"/>
      <c r="W45002" s="276"/>
    </row>
    <row r="45003" spans="19:23">
      <c r="S45003" s="275"/>
      <c r="T45003" s="274"/>
      <c r="W45003" s="276"/>
    </row>
    <row r="45004" spans="19:23">
      <c r="S45004" s="275"/>
      <c r="T45004" s="274"/>
      <c r="W45004" s="276"/>
    </row>
    <row r="45005" spans="19:23">
      <c r="S45005" s="275"/>
      <c r="T45005" s="274"/>
      <c r="W45005" s="276"/>
    </row>
    <row r="45006" spans="19:23">
      <c r="S45006" s="275"/>
      <c r="T45006" s="274"/>
      <c r="W45006" s="276"/>
    </row>
    <row r="45007" spans="19:23">
      <c r="S45007" s="275"/>
      <c r="T45007" s="274"/>
      <c r="W45007" s="276"/>
    </row>
    <row r="45008" spans="19:23">
      <c r="S45008" s="275"/>
      <c r="T45008" s="274"/>
      <c r="W45008" s="276"/>
    </row>
    <row r="45009" spans="19:23">
      <c r="S45009" s="275"/>
      <c r="T45009" s="274"/>
      <c r="W45009" s="276"/>
    </row>
    <row r="45010" spans="19:23">
      <c r="S45010" s="275"/>
      <c r="T45010" s="274"/>
      <c r="W45010" s="276"/>
    </row>
    <row r="45011" spans="19:23">
      <c r="S45011" s="275"/>
      <c r="T45011" s="274"/>
      <c r="W45011" s="276"/>
    </row>
    <row r="45012" spans="19:23">
      <c r="S45012" s="275"/>
      <c r="T45012" s="274"/>
      <c r="W45012" s="276"/>
    </row>
    <row r="45013" spans="19:23">
      <c r="S45013" s="275"/>
      <c r="T45013" s="274"/>
      <c r="W45013" s="276"/>
    </row>
    <row r="45014" spans="19:23">
      <c r="S45014" s="275"/>
      <c r="T45014" s="274"/>
      <c r="W45014" s="276"/>
    </row>
    <row r="45015" spans="19:23">
      <c r="S45015" s="275"/>
      <c r="T45015" s="274"/>
      <c r="W45015" s="276"/>
    </row>
    <row r="45016" spans="19:23">
      <c r="S45016" s="275"/>
      <c r="T45016" s="274"/>
      <c r="W45016" s="276"/>
    </row>
    <row r="45017" spans="19:23">
      <c r="S45017" s="275"/>
      <c r="T45017" s="274"/>
      <c r="W45017" s="276"/>
    </row>
    <row r="45018" spans="19:23">
      <c r="S45018" s="275"/>
      <c r="T45018" s="274"/>
      <c r="W45018" s="276"/>
    </row>
    <row r="45019" spans="19:23">
      <c r="S45019" s="275"/>
      <c r="T45019" s="274"/>
      <c r="W45019" s="276"/>
    </row>
    <row r="45020" spans="19:23">
      <c r="S45020" s="275"/>
      <c r="T45020" s="274"/>
      <c r="W45020" s="276"/>
    </row>
    <row r="45021" spans="19:23">
      <c r="S45021" s="275"/>
      <c r="T45021" s="274"/>
      <c r="W45021" s="276"/>
    </row>
    <row r="45022" spans="19:23">
      <c r="S45022" s="275"/>
      <c r="T45022" s="274"/>
      <c r="W45022" s="276"/>
    </row>
    <row r="45023" spans="19:23">
      <c r="S45023" s="275"/>
      <c r="T45023" s="274"/>
      <c r="W45023" s="276"/>
    </row>
    <row r="45024" spans="19:23">
      <c r="S45024" s="275"/>
      <c r="T45024" s="274"/>
      <c r="W45024" s="276"/>
    </row>
    <row r="45025" spans="19:23">
      <c r="S45025" s="275"/>
      <c r="T45025" s="274"/>
      <c r="W45025" s="276"/>
    </row>
    <row r="45026" spans="19:23">
      <c r="S45026" s="275"/>
      <c r="T45026" s="274"/>
      <c r="W45026" s="276"/>
    </row>
    <row r="45027" spans="19:23">
      <c r="S45027" s="275"/>
      <c r="T45027" s="274"/>
      <c r="W45027" s="276"/>
    </row>
    <row r="45028" spans="19:23">
      <c r="S45028" s="275"/>
      <c r="T45028" s="274"/>
      <c r="W45028" s="276"/>
    </row>
    <row r="45029" spans="19:23">
      <c r="S45029" s="275"/>
      <c r="T45029" s="274"/>
      <c r="W45029" s="276"/>
    </row>
    <row r="45030" spans="19:23">
      <c r="S45030" s="275"/>
      <c r="T45030" s="274"/>
      <c r="W45030" s="276"/>
    </row>
    <row r="45031" spans="19:23">
      <c r="S45031" s="275"/>
      <c r="T45031" s="274"/>
      <c r="W45031" s="276"/>
    </row>
    <row r="45032" spans="19:23">
      <c r="S45032" s="275"/>
      <c r="T45032" s="274"/>
      <c r="W45032" s="276"/>
    </row>
    <row r="45033" spans="19:23">
      <c r="S45033" s="275"/>
      <c r="T45033" s="274"/>
      <c r="W45033" s="276"/>
    </row>
    <row r="45034" spans="19:23">
      <c r="S45034" s="275"/>
      <c r="T45034" s="274"/>
      <c r="W45034" s="276"/>
    </row>
    <row r="45035" spans="19:23">
      <c r="S45035" s="275"/>
      <c r="T45035" s="274"/>
      <c r="W45035" s="276"/>
    </row>
    <row r="45036" spans="19:23">
      <c r="S45036" s="275"/>
      <c r="T45036" s="274"/>
      <c r="W45036" s="276"/>
    </row>
    <row r="45037" spans="19:23">
      <c r="S45037" s="275"/>
      <c r="T45037" s="274"/>
      <c r="W45037" s="276"/>
    </row>
    <row r="45038" spans="19:23">
      <c r="S45038" s="275"/>
      <c r="T45038" s="274"/>
      <c r="W45038" s="276"/>
    </row>
    <row r="45039" spans="19:23">
      <c r="S45039" s="275"/>
      <c r="T45039" s="274"/>
      <c r="W45039" s="276"/>
    </row>
    <row r="45040" spans="19:23">
      <c r="S45040" s="275"/>
      <c r="T45040" s="274"/>
      <c r="W45040" s="276"/>
    </row>
    <row r="45041" spans="19:23">
      <c r="S45041" s="275"/>
      <c r="T45041" s="274"/>
      <c r="W45041" s="276"/>
    </row>
    <row r="45042" spans="19:23">
      <c r="S45042" s="275"/>
      <c r="T45042" s="274"/>
      <c r="W45042" s="276"/>
    </row>
    <row r="45043" spans="19:23">
      <c r="S45043" s="275"/>
      <c r="T45043" s="274"/>
      <c r="W45043" s="276"/>
    </row>
    <row r="45044" spans="19:23">
      <c r="S45044" s="275"/>
      <c r="T45044" s="274"/>
      <c r="W45044" s="276"/>
    </row>
    <row r="45045" spans="19:23">
      <c r="S45045" s="275"/>
      <c r="T45045" s="274"/>
      <c r="W45045" s="276"/>
    </row>
    <row r="45046" spans="19:23">
      <c r="S45046" s="275"/>
      <c r="T45046" s="274"/>
      <c r="W45046" s="276"/>
    </row>
    <row r="45047" spans="19:23">
      <c r="S45047" s="275"/>
      <c r="T45047" s="274"/>
      <c r="W45047" s="276"/>
    </row>
    <row r="45048" spans="19:23">
      <c r="S45048" s="275"/>
      <c r="T45048" s="274"/>
      <c r="W45048" s="276"/>
    </row>
    <row r="45049" spans="19:23">
      <c r="S45049" s="275"/>
      <c r="T45049" s="274"/>
      <c r="W45049" s="276"/>
    </row>
    <row r="45050" spans="19:23">
      <c r="S45050" s="275"/>
      <c r="T45050" s="274"/>
      <c r="W45050" s="276"/>
    </row>
    <row r="45051" spans="19:23">
      <c r="S45051" s="275"/>
      <c r="T45051" s="274"/>
      <c r="W45051" s="276"/>
    </row>
    <row r="45052" spans="19:23">
      <c r="S45052" s="275"/>
      <c r="T45052" s="274"/>
      <c r="W45052" s="276"/>
    </row>
    <row r="45053" spans="19:23">
      <c r="S45053" s="275"/>
      <c r="T45053" s="274"/>
      <c r="W45053" s="276"/>
    </row>
    <row r="45054" spans="19:23">
      <c r="S45054" s="275"/>
      <c r="T45054" s="274"/>
      <c r="W45054" s="276"/>
    </row>
    <row r="45055" spans="19:23">
      <c r="S45055" s="275"/>
      <c r="T45055" s="274"/>
      <c r="W45055" s="276"/>
    </row>
    <row r="45056" spans="19:23">
      <c r="S45056" s="275"/>
      <c r="T45056" s="274"/>
      <c r="W45056" s="276"/>
    </row>
    <row r="45057" spans="19:23">
      <c r="S45057" s="275"/>
      <c r="T45057" s="274"/>
      <c r="W45057" s="276"/>
    </row>
    <row r="45058" spans="19:23">
      <c r="S45058" s="275"/>
      <c r="T45058" s="274"/>
      <c r="W45058" s="276"/>
    </row>
    <row r="45059" spans="19:23">
      <c r="S45059" s="275"/>
      <c r="T45059" s="274"/>
      <c r="W45059" s="276"/>
    </row>
    <row r="45060" spans="19:23">
      <c r="S45060" s="275"/>
      <c r="T45060" s="274"/>
      <c r="W45060" s="276"/>
    </row>
    <row r="45061" spans="19:23">
      <c r="S45061" s="275"/>
      <c r="T45061" s="274"/>
      <c r="W45061" s="276"/>
    </row>
    <row r="45062" spans="19:23">
      <c r="S45062" s="275"/>
      <c r="T45062" s="274"/>
      <c r="W45062" s="276"/>
    </row>
    <row r="45063" spans="19:23">
      <c r="S45063" s="275"/>
      <c r="T45063" s="274"/>
      <c r="W45063" s="276"/>
    </row>
    <row r="45064" spans="19:23">
      <c r="S45064" s="275"/>
      <c r="T45064" s="274"/>
      <c r="W45064" s="276"/>
    </row>
    <row r="45065" spans="19:23">
      <c r="S45065" s="275"/>
      <c r="T45065" s="274"/>
      <c r="W45065" s="276"/>
    </row>
    <row r="45066" spans="19:23">
      <c r="S45066" s="275"/>
      <c r="T45066" s="274"/>
      <c r="W45066" s="276"/>
    </row>
    <row r="45067" spans="19:23">
      <c r="S45067" s="275"/>
      <c r="T45067" s="274"/>
      <c r="W45067" s="276"/>
    </row>
    <row r="45068" spans="19:23">
      <c r="S45068" s="275"/>
      <c r="T45068" s="274"/>
      <c r="W45068" s="276"/>
    </row>
    <row r="45069" spans="19:23">
      <c r="S45069" s="275"/>
      <c r="T45069" s="274"/>
      <c r="W45069" s="276"/>
    </row>
    <row r="45070" spans="19:23">
      <c r="S45070" s="275"/>
      <c r="T45070" s="274"/>
      <c r="W45070" s="276"/>
    </row>
    <row r="45071" spans="19:23">
      <c r="S45071" s="275"/>
      <c r="T45071" s="274"/>
      <c r="W45071" s="276"/>
    </row>
    <row r="45072" spans="19:23">
      <c r="S45072" s="275"/>
      <c r="T45072" s="274"/>
      <c r="W45072" s="276"/>
    </row>
    <row r="45073" spans="19:23">
      <c r="S45073" s="275"/>
      <c r="T45073" s="274"/>
      <c r="W45073" s="276"/>
    </row>
    <row r="45074" spans="19:23">
      <c r="S45074" s="275"/>
      <c r="T45074" s="274"/>
      <c r="W45074" s="276"/>
    </row>
    <row r="45075" spans="19:23">
      <c r="S45075" s="275"/>
      <c r="T45075" s="274"/>
      <c r="W45075" s="276"/>
    </row>
    <row r="45076" spans="19:23">
      <c r="S45076" s="275"/>
      <c r="T45076" s="274"/>
      <c r="W45076" s="276"/>
    </row>
    <row r="45077" spans="19:23">
      <c r="S45077" s="275"/>
      <c r="T45077" s="274"/>
      <c r="W45077" s="276"/>
    </row>
    <row r="45078" spans="19:23">
      <c r="S45078" s="275"/>
      <c r="T45078" s="274"/>
      <c r="W45078" s="276"/>
    </row>
    <row r="45079" spans="19:23">
      <c r="S45079" s="275"/>
      <c r="T45079" s="274"/>
      <c r="W45079" s="276"/>
    </row>
    <row r="45080" spans="19:23">
      <c r="S45080" s="275"/>
      <c r="T45080" s="274"/>
      <c r="W45080" s="276"/>
    </row>
    <row r="45081" spans="19:23">
      <c r="S45081" s="275"/>
      <c r="T45081" s="274"/>
      <c r="W45081" s="276"/>
    </row>
    <row r="45082" spans="19:23">
      <c r="S45082" s="275"/>
      <c r="T45082" s="274"/>
      <c r="W45082" s="276"/>
    </row>
    <row r="45083" spans="19:23">
      <c r="S45083" s="275"/>
      <c r="T45083" s="274"/>
      <c r="W45083" s="276"/>
    </row>
    <row r="45084" spans="19:23">
      <c r="S45084" s="275"/>
      <c r="T45084" s="274"/>
      <c r="W45084" s="276"/>
    </row>
    <row r="45085" spans="19:23">
      <c r="S45085" s="275"/>
      <c r="T45085" s="274"/>
      <c r="W45085" s="276"/>
    </row>
    <row r="45086" spans="19:23">
      <c r="S45086" s="275"/>
      <c r="T45086" s="274"/>
      <c r="W45086" s="276"/>
    </row>
    <row r="45087" spans="19:23">
      <c r="S45087" s="275"/>
      <c r="T45087" s="274"/>
      <c r="W45087" s="276"/>
    </row>
    <row r="45088" spans="19:23">
      <c r="S45088" s="275"/>
      <c r="T45088" s="274"/>
      <c r="W45088" s="276"/>
    </row>
    <row r="45089" spans="19:23">
      <c r="S45089" s="275"/>
      <c r="T45089" s="274"/>
      <c r="W45089" s="276"/>
    </row>
    <row r="45090" spans="19:23">
      <c r="S45090" s="275"/>
      <c r="T45090" s="274"/>
      <c r="W45090" s="276"/>
    </row>
    <row r="45091" spans="19:23">
      <c r="S45091" s="275"/>
      <c r="T45091" s="274"/>
      <c r="W45091" s="276"/>
    </row>
    <row r="45092" spans="19:23">
      <c r="S45092" s="275"/>
      <c r="T45092" s="274"/>
      <c r="W45092" s="276"/>
    </row>
    <row r="45093" spans="19:23">
      <c r="S45093" s="275"/>
      <c r="T45093" s="274"/>
      <c r="W45093" s="276"/>
    </row>
    <row r="45094" spans="19:23">
      <c r="S45094" s="275"/>
      <c r="T45094" s="274"/>
      <c r="W45094" s="276"/>
    </row>
    <row r="45095" spans="19:23">
      <c r="S45095" s="275"/>
      <c r="T45095" s="274"/>
      <c r="W45095" s="276"/>
    </row>
    <row r="45096" spans="19:23">
      <c r="S45096" s="275"/>
      <c r="T45096" s="274"/>
      <c r="W45096" s="276"/>
    </row>
    <row r="45097" spans="19:23">
      <c r="S45097" s="275"/>
      <c r="T45097" s="274"/>
      <c r="W45097" s="276"/>
    </row>
    <row r="45098" spans="19:23">
      <c r="S45098" s="275"/>
      <c r="T45098" s="274"/>
      <c r="W45098" s="276"/>
    </row>
    <row r="45099" spans="19:23">
      <c r="S45099" s="275"/>
      <c r="T45099" s="274"/>
      <c r="W45099" s="276"/>
    </row>
    <row r="45100" spans="19:23">
      <c r="S45100" s="275"/>
      <c r="T45100" s="274"/>
      <c r="W45100" s="276"/>
    </row>
    <row r="45101" spans="19:23">
      <c r="S45101" s="275"/>
      <c r="T45101" s="274"/>
      <c r="W45101" s="276"/>
    </row>
    <row r="45102" spans="19:23">
      <c r="S45102" s="275"/>
      <c r="T45102" s="274"/>
      <c r="W45102" s="276"/>
    </row>
    <row r="45103" spans="19:23">
      <c r="S45103" s="275"/>
      <c r="T45103" s="274"/>
      <c r="W45103" s="276"/>
    </row>
    <row r="45104" spans="19:23">
      <c r="S45104" s="275"/>
      <c r="T45104" s="274"/>
      <c r="W45104" s="276"/>
    </row>
    <row r="45105" spans="19:23">
      <c r="S45105" s="275"/>
      <c r="T45105" s="274"/>
      <c r="W45105" s="276"/>
    </row>
    <row r="45106" spans="19:23">
      <c r="S45106" s="275"/>
      <c r="T45106" s="274"/>
      <c r="W45106" s="276"/>
    </row>
    <row r="45107" spans="19:23">
      <c r="S45107" s="275"/>
      <c r="T45107" s="274"/>
      <c r="W45107" s="276"/>
    </row>
    <row r="45108" spans="19:23">
      <c r="S45108" s="275"/>
      <c r="T45108" s="274"/>
      <c r="W45108" s="276"/>
    </row>
    <row r="45109" spans="19:23">
      <c r="S45109" s="275"/>
      <c r="T45109" s="274"/>
      <c r="W45109" s="276"/>
    </row>
    <row r="45110" spans="19:23">
      <c r="S45110" s="275"/>
      <c r="T45110" s="274"/>
      <c r="W45110" s="276"/>
    </row>
    <row r="45111" spans="19:23">
      <c r="S45111" s="275"/>
      <c r="T45111" s="274"/>
      <c r="W45111" s="276"/>
    </row>
    <row r="45112" spans="19:23">
      <c r="S45112" s="275"/>
      <c r="T45112" s="274"/>
      <c r="W45112" s="276"/>
    </row>
    <row r="45113" spans="19:23">
      <c r="S45113" s="275"/>
      <c r="T45113" s="274"/>
      <c r="W45113" s="276"/>
    </row>
    <row r="45114" spans="19:23">
      <c r="S45114" s="275"/>
      <c r="T45114" s="274"/>
      <c r="W45114" s="276"/>
    </row>
    <row r="45115" spans="19:23">
      <c r="S45115" s="275"/>
      <c r="T45115" s="274"/>
      <c r="W45115" s="276"/>
    </row>
    <row r="45116" spans="19:23">
      <c r="S45116" s="275"/>
      <c r="T45116" s="274"/>
      <c r="W45116" s="276"/>
    </row>
    <row r="45117" spans="19:23">
      <c r="S45117" s="275"/>
      <c r="T45117" s="274"/>
      <c r="W45117" s="276"/>
    </row>
    <row r="45118" spans="19:23">
      <c r="S45118" s="275"/>
      <c r="T45118" s="274"/>
      <c r="W45118" s="276"/>
    </row>
    <row r="45119" spans="19:23">
      <c r="S45119" s="275"/>
      <c r="T45119" s="274"/>
      <c r="W45119" s="276"/>
    </row>
    <row r="45120" spans="19:23">
      <c r="S45120" s="275"/>
      <c r="T45120" s="274"/>
      <c r="W45120" s="276"/>
    </row>
    <row r="45121" spans="19:23">
      <c r="S45121" s="275"/>
      <c r="T45121" s="274"/>
      <c r="W45121" s="276"/>
    </row>
    <row r="45122" spans="19:23">
      <c r="S45122" s="275"/>
      <c r="T45122" s="274"/>
      <c r="W45122" s="276"/>
    </row>
    <row r="45123" spans="19:23">
      <c r="S45123" s="275"/>
      <c r="T45123" s="274"/>
      <c r="W45123" s="276"/>
    </row>
    <row r="45124" spans="19:23">
      <c r="S45124" s="275"/>
      <c r="T45124" s="274"/>
      <c r="W45124" s="276"/>
    </row>
    <row r="45125" spans="19:23">
      <c r="S45125" s="275"/>
      <c r="T45125" s="274"/>
      <c r="W45125" s="276"/>
    </row>
    <row r="45126" spans="19:23">
      <c r="S45126" s="275"/>
      <c r="T45126" s="274"/>
      <c r="W45126" s="276"/>
    </row>
    <row r="45127" spans="19:23">
      <c r="S45127" s="275"/>
      <c r="T45127" s="274"/>
      <c r="W45127" s="276"/>
    </row>
    <row r="45128" spans="19:23">
      <c r="S45128" s="275"/>
      <c r="T45128" s="274"/>
      <c r="W45128" s="276"/>
    </row>
    <row r="45129" spans="19:23">
      <c r="S45129" s="275"/>
      <c r="T45129" s="274"/>
      <c r="W45129" s="276"/>
    </row>
    <row r="45130" spans="19:23">
      <c r="S45130" s="275"/>
      <c r="T45130" s="274"/>
      <c r="W45130" s="276"/>
    </row>
    <row r="45131" spans="19:23">
      <c r="S45131" s="275"/>
      <c r="T45131" s="274"/>
      <c r="W45131" s="276"/>
    </row>
    <row r="45132" spans="19:23">
      <c r="S45132" s="275"/>
      <c r="T45132" s="274"/>
      <c r="W45132" s="276"/>
    </row>
    <row r="45133" spans="19:23">
      <c r="S45133" s="275"/>
      <c r="T45133" s="274"/>
      <c r="W45133" s="276"/>
    </row>
    <row r="45134" spans="19:23">
      <c r="S45134" s="275"/>
      <c r="T45134" s="274"/>
      <c r="W45134" s="276"/>
    </row>
    <row r="45135" spans="19:23">
      <c r="S45135" s="275"/>
      <c r="T45135" s="274"/>
      <c r="W45135" s="276"/>
    </row>
    <row r="45136" spans="19:23">
      <c r="S45136" s="275"/>
      <c r="T45136" s="274"/>
      <c r="W45136" s="276"/>
    </row>
    <row r="45137" spans="19:23">
      <c r="S45137" s="275"/>
      <c r="T45137" s="274"/>
      <c r="W45137" s="276"/>
    </row>
    <row r="45138" spans="19:23">
      <c r="S45138" s="275"/>
      <c r="T45138" s="274"/>
      <c r="W45138" s="276"/>
    </row>
    <row r="45139" spans="19:23">
      <c r="S45139" s="275"/>
      <c r="T45139" s="274"/>
      <c r="W45139" s="276"/>
    </row>
    <row r="45140" spans="19:23">
      <c r="S45140" s="275"/>
      <c r="T45140" s="274"/>
      <c r="W45140" s="276"/>
    </row>
    <row r="45141" spans="19:23">
      <c r="S45141" s="275"/>
      <c r="T45141" s="274"/>
      <c r="W45141" s="276"/>
    </row>
    <row r="45142" spans="19:23">
      <c r="S45142" s="275"/>
      <c r="T45142" s="274"/>
      <c r="W45142" s="276"/>
    </row>
    <row r="45143" spans="19:23">
      <c r="S45143" s="275"/>
      <c r="T45143" s="274"/>
      <c r="W45143" s="276"/>
    </row>
    <row r="45144" spans="19:23">
      <c r="S45144" s="275"/>
      <c r="T45144" s="274"/>
      <c r="W45144" s="276"/>
    </row>
    <row r="45145" spans="19:23">
      <c r="S45145" s="275"/>
      <c r="T45145" s="274"/>
      <c r="W45145" s="276"/>
    </row>
    <row r="45146" spans="19:23">
      <c r="S45146" s="275"/>
      <c r="T45146" s="274"/>
      <c r="W45146" s="276"/>
    </row>
    <row r="45147" spans="19:23">
      <c r="S45147" s="275"/>
      <c r="T45147" s="274"/>
      <c r="W45147" s="276"/>
    </row>
    <row r="45148" spans="19:23">
      <c r="S45148" s="275"/>
      <c r="T45148" s="274"/>
      <c r="W45148" s="276"/>
    </row>
    <row r="45149" spans="19:23">
      <c r="S45149" s="275"/>
      <c r="T45149" s="274"/>
      <c r="W45149" s="276"/>
    </row>
    <row r="45150" spans="19:23">
      <c r="S45150" s="275"/>
      <c r="T45150" s="274"/>
      <c r="W45150" s="276"/>
    </row>
    <row r="45151" spans="19:23">
      <c r="S45151" s="275"/>
      <c r="T45151" s="274"/>
      <c r="W45151" s="276"/>
    </row>
    <row r="45152" spans="19:23">
      <c r="S45152" s="275"/>
      <c r="T45152" s="274"/>
      <c r="W45152" s="276"/>
    </row>
    <row r="45153" spans="19:23">
      <c r="S45153" s="275"/>
      <c r="T45153" s="274"/>
      <c r="W45153" s="276"/>
    </row>
    <row r="45154" spans="19:23">
      <c r="S45154" s="275"/>
      <c r="T45154" s="274"/>
      <c r="W45154" s="276"/>
    </row>
    <row r="45155" spans="19:23">
      <c r="S45155" s="275"/>
      <c r="T45155" s="274"/>
      <c r="W45155" s="276"/>
    </row>
    <row r="45156" spans="19:23">
      <c r="S45156" s="275"/>
      <c r="T45156" s="274"/>
      <c r="W45156" s="276"/>
    </row>
    <row r="45157" spans="19:23">
      <c r="S45157" s="275"/>
      <c r="T45157" s="274"/>
      <c r="W45157" s="276"/>
    </row>
    <row r="45158" spans="19:23">
      <c r="S45158" s="275"/>
      <c r="T45158" s="274"/>
      <c r="W45158" s="276"/>
    </row>
    <row r="45159" spans="19:23">
      <c r="S45159" s="275"/>
      <c r="T45159" s="274"/>
      <c r="W45159" s="276"/>
    </row>
    <row r="45160" spans="19:23">
      <c r="S45160" s="275"/>
      <c r="T45160" s="274"/>
      <c r="W45160" s="276"/>
    </row>
    <row r="45161" spans="19:23">
      <c r="S45161" s="275"/>
      <c r="T45161" s="274"/>
      <c r="W45161" s="276"/>
    </row>
    <row r="45162" spans="19:23">
      <c r="S45162" s="275"/>
      <c r="T45162" s="274"/>
      <c r="W45162" s="276"/>
    </row>
    <row r="45163" spans="19:23">
      <c r="S45163" s="275"/>
      <c r="T45163" s="274"/>
      <c r="W45163" s="276"/>
    </row>
    <row r="45164" spans="19:23">
      <c r="S45164" s="275"/>
      <c r="T45164" s="274"/>
      <c r="W45164" s="276"/>
    </row>
    <row r="45165" spans="19:23">
      <c r="S45165" s="275"/>
      <c r="T45165" s="274"/>
      <c r="W45165" s="276"/>
    </row>
    <row r="45166" spans="19:23">
      <c r="S45166" s="275"/>
      <c r="T45166" s="274"/>
      <c r="W45166" s="276"/>
    </row>
    <row r="45167" spans="19:23">
      <c r="S45167" s="275"/>
      <c r="T45167" s="274"/>
      <c r="W45167" s="276"/>
    </row>
    <row r="45168" spans="19:23">
      <c r="S45168" s="275"/>
      <c r="T45168" s="274"/>
      <c r="W45168" s="276"/>
    </row>
    <row r="45169" spans="19:23">
      <c r="S45169" s="275"/>
      <c r="T45169" s="274"/>
      <c r="W45169" s="276"/>
    </row>
    <row r="45170" spans="19:23">
      <c r="S45170" s="275"/>
      <c r="T45170" s="274"/>
      <c r="W45170" s="276"/>
    </row>
    <row r="45171" spans="19:23">
      <c r="S45171" s="275"/>
      <c r="T45171" s="274"/>
      <c r="W45171" s="276"/>
    </row>
    <row r="45172" spans="19:23">
      <c r="S45172" s="275"/>
      <c r="T45172" s="274"/>
      <c r="W45172" s="276"/>
    </row>
    <row r="45173" spans="19:23">
      <c r="S45173" s="275"/>
      <c r="T45173" s="274"/>
      <c r="W45173" s="276"/>
    </row>
    <row r="45174" spans="19:23">
      <c r="S45174" s="275"/>
      <c r="T45174" s="274"/>
      <c r="W45174" s="276"/>
    </row>
    <row r="45175" spans="19:23">
      <c r="S45175" s="275"/>
      <c r="T45175" s="274"/>
      <c r="W45175" s="276"/>
    </row>
    <row r="45176" spans="19:23">
      <c r="S45176" s="275"/>
      <c r="T45176" s="274"/>
      <c r="W45176" s="276"/>
    </row>
    <row r="45177" spans="19:23">
      <c r="S45177" s="275"/>
      <c r="T45177" s="274"/>
      <c r="W45177" s="276"/>
    </row>
    <row r="45178" spans="19:23">
      <c r="S45178" s="275"/>
      <c r="T45178" s="274"/>
      <c r="W45178" s="276"/>
    </row>
    <row r="45179" spans="19:23">
      <c r="S45179" s="275"/>
      <c r="T45179" s="274"/>
      <c r="W45179" s="276"/>
    </row>
    <row r="45180" spans="19:23">
      <c r="S45180" s="275"/>
      <c r="T45180" s="274"/>
      <c r="W45180" s="276"/>
    </row>
    <row r="45181" spans="19:23">
      <c r="S45181" s="275"/>
      <c r="T45181" s="274"/>
      <c r="W45181" s="276"/>
    </row>
    <row r="45182" spans="19:23">
      <c r="S45182" s="275"/>
      <c r="T45182" s="274"/>
      <c r="W45182" s="276"/>
    </row>
    <row r="45183" spans="19:23">
      <c r="S45183" s="275"/>
      <c r="T45183" s="274"/>
      <c r="W45183" s="276"/>
    </row>
    <row r="45184" spans="19:23">
      <c r="S45184" s="275"/>
      <c r="T45184" s="274"/>
      <c r="W45184" s="276"/>
    </row>
    <row r="45185" spans="19:23">
      <c r="S45185" s="275"/>
      <c r="T45185" s="274"/>
      <c r="W45185" s="276"/>
    </row>
    <row r="45186" spans="19:23">
      <c r="S45186" s="275"/>
      <c r="T45186" s="274"/>
      <c r="W45186" s="276"/>
    </row>
    <row r="45187" spans="19:23">
      <c r="S45187" s="275"/>
      <c r="T45187" s="274"/>
      <c r="W45187" s="276"/>
    </row>
    <row r="45188" spans="19:23">
      <c r="S45188" s="275"/>
      <c r="T45188" s="274"/>
      <c r="W45188" s="276"/>
    </row>
    <row r="45189" spans="19:23">
      <c r="S45189" s="275"/>
      <c r="T45189" s="274"/>
      <c r="W45189" s="276"/>
    </row>
    <row r="45190" spans="19:23">
      <c r="S45190" s="275"/>
      <c r="T45190" s="274"/>
      <c r="W45190" s="276"/>
    </row>
    <row r="45191" spans="19:23">
      <c r="S45191" s="275"/>
      <c r="T45191" s="274"/>
      <c r="W45191" s="276"/>
    </row>
    <row r="45192" spans="19:23">
      <c r="S45192" s="275"/>
      <c r="T45192" s="274"/>
      <c r="W45192" s="276"/>
    </row>
    <row r="45193" spans="19:23">
      <c r="S45193" s="275"/>
      <c r="T45193" s="274"/>
      <c r="W45193" s="276"/>
    </row>
    <row r="45194" spans="19:23">
      <c r="S45194" s="275"/>
      <c r="T45194" s="274"/>
      <c r="W45194" s="276"/>
    </row>
    <row r="45195" spans="19:23">
      <c r="S45195" s="275"/>
      <c r="T45195" s="274"/>
      <c r="W45195" s="276"/>
    </row>
    <row r="45196" spans="19:23">
      <c r="S45196" s="275"/>
      <c r="T45196" s="274"/>
      <c r="W45196" s="276"/>
    </row>
    <row r="45197" spans="19:23">
      <c r="S45197" s="275"/>
      <c r="T45197" s="274"/>
      <c r="W45197" s="276"/>
    </row>
    <row r="45198" spans="19:23">
      <c r="S45198" s="275"/>
      <c r="T45198" s="274"/>
      <c r="W45198" s="276"/>
    </row>
    <row r="45199" spans="19:23">
      <c r="S45199" s="275"/>
      <c r="T45199" s="274"/>
      <c r="W45199" s="276"/>
    </row>
    <row r="45200" spans="19:23">
      <c r="S45200" s="275"/>
      <c r="T45200" s="274"/>
      <c r="W45200" s="276"/>
    </row>
    <row r="45201" spans="19:23">
      <c r="S45201" s="275"/>
      <c r="T45201" s="274"/>
      <c r="W45201" s="276"/>
    </row>
    <row r="45202" spans="19:23">
      <c r="S45202" s="275"/>
      <c r="T45202" s="274"/>
      <c r="W45202" s="276"/>
    </row>
    <row r="45203" spans="19:23">
      <c r="S45203" s="275"/>
      <c r="T45203" s="274"/>
      <c r="W45203" s="276"/>
    </row>
    <row r="45204" spans="19:23">
      <c r="S45204" s="275"/>
      <c r="T45204" s="274"/>
      <c r="W45204" s="276"/>
    </row>
    <row r="45205" spans="19:23">
      <c r="S45205" s="275"/>
      <c r="T45205" s="274"/>
      <c r="W45205" s="276"/>
    </row>
    <row r="45206" spans="19:23">
      <c r="S45206" s="275"/>
      <c r="T45206" s="274"/>
      <c r="W45206" s="276"/>
    </row>
    <row r="45207" spans="19:23">
      <c r="S45207" s="275"/>
      <c r="T45207" s="274"/>
      <c r="W45207" s="276"/>
    </row>
    <row r="45208" spans="19:23">
      <c r="S45208" s="275"/>
      <c r="T45208" s="274"/>
      <c r="W45208" s="276"/>
    </row>
    <row r="45209" spans="19:23">
      <c r="S45209" s="275"/>
      <c r="T45209" s="274"/>
      <c r="W45209" s="276"/>
    </row>
    <row r="45210" spans="19:23">
      <c r="S45210" s="275"/>
      <c r="T45210" s="274"/>
      <c r="W45210" s="276"/>
    </row>
    <row r="45211" spans="19:23">
      <c r="S45211" s="275"/>
      <c r="T45211" s="274"/>
      <c r="W45211" s="276"/>
    </row>
    <row r="45212" spans="19:23">
      <c r="S45212" s="275"/>
      <c r="T45212" s="274"/>
      <c r="W45212" s="276"/>
    </row>
    <row r="45213" spans="19:23">
      <c r="S45213" s="275"/>
      <c r="T45213" s="274"/>
      <c r="W45213" s="276"/>
    </row>
    <row r="45214" spans="19:23">
      <c r="S45214" s="275"/>
      <c r="T45214" s="274"/>
      <c r="W45214" s="276"/>
    </row>
    <row r="45215" spans="19:23">
      <c r="S45215" s="275"/>
      <c r="T45215" s="274"/>
      <c r="W45215" s="276"/>
    </row>
    <row r="45216" spans="19:23">
      <c r="S45216" s="275"/>
      <c r="T45216" s="274"/>
      <c r="W45216" s="276"/>
    </row>
    <row r="45217" spans="19:23">
      <c r="S45217" s="275"/>
      <c r="T45217" s="274"/>
      <c r="W45217" s="276"/>
    </row>
    <row r="45218" spans="19:23">
      <c r="S45218" s="275"/>
      <c r="T45218" s="274"/>
      <c r="W45218" s="276"/>
    </row>
    <row r="45219" spans="19:23">
      <c r="S45219" s="275"/>
      <c r="T45219" s="274"/>
      <c r="W45219" s="276"/>
    </row>
    <row r="45220" spans="19:23">
      <c r="S45220" s="275"/>
      <c r="T45220" s="274"/>
      <c r="W45220" s="276"/>
    </row>
    <row r="45221" spans="19:23">
      <c r="S45221" s="275"/>
      <c r="T45221" s="274"/>
      <c r="W45221" s="276"/>
    </row>
    <row r="45222" spans="19:23">
      <c r="S45222" s="275"/>
      <c r="T45222" s="274"/>
      <c r="W45222" s="276"/>
    </row>
    <row r="45223" spans="19:23">
      <c r="S45223" s="275"/>
      <c r="T45223" s="274"/>
      <c r="W45223" s="276"/>
    </row>
    <row r="45224" spans="19:23">
      <c r="S45224" s="275"/>
      <c r="T45224" s="274"/>
      <c r="W45224" s="276"/>
    </row>
    <row r="45225" spans="19:23">
      <c r="S45225" s="275"/>
      <c r="T45225" s="274"/>
      <c r="W45225" s="276"/>
    </row>
    <row r="45226" spans="19:23">
      <c r="S45226" s="275"/>
      <c r="T45226" s="274"/>
      <c r="W45226" s="276"/>
    </row>
    <row r="45227" spans="19:23">
      <c r="S45227" s="275"/>
      <c r="T45227" s="274"/>
      <c r="W45227" s="276"/>
    </row>
    <row r="45228" spans="19:23">
      <c r="S45228" s="275"/>
      <c r="T45228" s="274"/>
      <c r="W45228" s="276"/>
    </row>
    <row r="45229" spans="19:23">
      <c r="S45229" s="275"/>
      <c r="T45229" s="274"/>
      <c r="W45229" s="276"/>
    </row>
    <row r="45230" spans="19:23">
      <c r="S45230" s="275"/>
      <c r="T45230" s="274"/>
      <c r="W45230" s="276"/>
    </row>
    <row r="45231" spans="19:23">
      <c r="S45231" s="275"/>
      <c r="T45231" s="274"/>
      <c r="W45231" s="276"/>
    </row>
    <row r="45232" spans="19:23">
      <c r="S45232" s="275"/>
      <c r="T45232" s="274"/>
      <c r="W45232" s="276"/>
    </row>
    <row r="45233" spans="19:23">
      <c r="S45233" s="275"/>
      <c r="T45233" s="274"/>
      <c r="W45233" s="276"/>
    </row>
    <row r="45234" spans="19:23">
      <c r="S45234" s="275"/>
      <c r="T45234" s="274"/>
      <c r="W45234" s="276"/>
    </row>
    <row r="45235" spans="19:23">
      <c r="S45235" s="275"/>
      <c r="T45235" s="274"/>
      <c r="W45235" s="276"/>
    </row>
    <row r="45236" spans="19:23">
      <c r="S45236" s="275"/>
      <c r="T45236" s="274"/>
      <c r="W45236" s="276"/>
    </row>
    <row r="45237" spans="19:23">
      <c r="S45237" s="275"/>
      <c r="T45237" s="274"/>
      <c r="W45237" s="276"/>
    </row>
    <row r="45238" spans="19:23">
      <c r="S45238" s="275"/>
      <c r="T45238" s="274"/>
      <c r="W45238" s="276"/>
    </row>
    <row r="45239" spans="19:23">
      <c r="S45239" s="275"/>
      <c r="T45239" s="274"/>
      <c r="W45239" s="276"/>
    </row>
    <row r="45240" spans="19:23">
      <c r="S45240" s="275"/>
      <c r="T45240" s="274"/>
      <c r="W45240" s="276"/>
    </row>
    <row r="45241" spans="19:23">
      <c r="S45241" s="275"/>
      <c r="T45241" s="274"/>
      <c r="W45241" s="276"/>
    </row>
    <row r="45242" spans="19:23">
      <c r="S45242" s="275"/>
      <c r="T45242" s="274"/>
      <c r="W45242" s="276"/>
    </row>
    <row r="45243" spans="19:23">
      <c r="S45243" s="275"/>
      <c r="T45243" s="274"/>
      <c r="W45243" s="276"/>
    </row>
    <row r="45244" spans="19:23">
      <c r="S45244" s="275"/>
      <c r="T45244" s="274"/>
      <c r="W45244" s="276"/>
    </row>
    <row r="45245" spans="19:23">
      <c r="S45245" s="275"/>
      <c r="T45245" s="274"/>
      <c r="W45245" s="276"/>
    </row>
    <row r="45246" spans="19:23">
      <c r="S45246" s="275"/>
      <c r="T45246" s="274"/>
      <c r="W45246" s="276"/>
    </row>
    <row r="45247" spans="19:23">
      <c r="S45247" s="275"/>
      <c r="T45247" s="274"/>
      <c r="W45247" s="276"/>
    </row>
    <row r="45248" spans="19:23">
      <c r="S45248" s="275"/>
      <c r="T45248" s="274"/>
      <c r="W45248" s="276"/>
    </row>
    <row r="45249" spans="19:23">
      <c r="S45249" s="275"/>
      <c r="T45249" s="274"/>
      <c r="W45249" s="276"/>
    </row>
    <row r="45250" spans="19:23">
      <c r="S45250" s="275"/>
      <c r="T45250" s="274"/>
      <c r="W45250" s="276"/>
    </row>
    <row r="45251" spans="19:23">
      <c r="S45251" s="275"/>
      <c r="T45251" s="274"/>
      <c r="W45251" s="276"/>
    </row>
    <row r="45252" spans="19:23">
      <c r="S45252" s="275"/>
      <c r="T45252" s="274"/>
      <c r="W45252" s="276"/>
    </row>
    <row r="45253" spans="19:23">
      <c r="S45253" s="275"/>
      <c r="T45253" s="274"/>
      <c r="W45253" s="276"/>
    </row>
    <row r="45254" spans="19:23">
      <c r="S45254" s="275"/>
      <c r="T45254" s="274"/>
      <c r="W45254" s="276"/>
    </row>
    <row r="45255" spans="19:23">
      <c r="S45255" s="275"/>
      <c r="T45255" s="274"/>
      <c r="W45255" s="276"/>
    </row>
    <row r="45256" spans="19:23">
      <c r="S45256" s="275"/>
      <c r="T45256" s="274"/>
      <c r="W45256" s="276"/>
    </row>
    <row r="45257" spans="19:23">
      <c r="S45257" s="275"/>
      <c r="T45257" s="274"/>
      <c r="W45257" s="276"/>
    </row>
    <row r="45258" spans="19:23">
      <c r="S45258" s="275"/>
      <c r="T45258" s="274"/>
      <c r="W45258" s="276"/>
    </row>
    <row r="45259" spans="19:23">
      <c r="S45259" s="275"/>
      <c r="T45259" s="274"/>
      <c r="W45259" s="276"/>
    </row>
    <row r="45260" spans="19:23">
      <c r="S45260" s="275"/>
      <c r="T45260" s="274"/>
      <c r="W45260" s="276"/>
    </row>
    <row r="45261" spans="19:23">
      <c r="S45261" s="275"/>
      <c r="T45261" s="274"/>
      <c r="W45261" s="276"/>
    </row>
    <row r="45262" spans="19:23">
      <c r="S45262" s="275"/>
      <c r="T45262" s="274"/>
      <c r="W45262" s="276"/>
    </row>
    <row r="45263" spans="19:23">
      <c r="S45263" s="275"/>
      <c r="T45263" s="274"/>
      <c r="W45263" s="276"/>
    </row>
    <row r="45264" spans="19:23">
      <c r="S45264" s="275"/>
      <c r="T45264" s="274"/>
      <c r="W45264" s="276"/>
    </row>
    <row r="45265" spans="19:23">
      <c r="S45265" s="275"/>
      <c r="T45265" s="274"/>
      <c r="W45265" s="276"/>
    </row>
    <row r="45266" spans="19:23">
      <c r="S45266" s="275"/>
      <c r="T45266" s="274"/>
      <c r="W45266" s="276"/>
    </row>
    <row r="45267" spans="19:23">
      <c r="S45267" s="275"/>
      <c r="T45267" s="274"/>
      <c r="W45267" s="276"/>
    </row>
    <row r="45268" spans="19:23">
      <c r="S45268" s="275"/>
      <c r="T45268" s="274"/>
      <c r="W45268" s="276"/>
    </row>
    <row r="45269" spans="19:23">
      <c r="S45269" s="275"/>
      <c r="T45269" s="274"/>
      <c r="W45269" s="276"/>
    </row>
    <row r="45270" spans="19:23">
      <c r="S45270" s="275"/>
      <c r="T45270" s="274"/>
      <c r="W45270" s="276"/>
    </row>
    <row r="45271" spans="19:23">
      <c r="S45271" s="275"/>
      <c r="T45271" s="274"/>
      <c r="W45271" s="276"/>
    </row>
    <row r="45272" spans="19:23">
      <c r="S45272" s="275"/>
      <c r="T45272" s="274"/>
      <c r="W45272" s="276"/>
    </row>
    <row r="45273" spans="19:23">
      <c r="S45273" s="275"/>
      <c r="T45273" s="274"/>
      <c r="W45273" s="276"/>
    </row>
    <row r="45274" spans="19:23">
      <c r="S45274" s="275"/>
      <c r="T45274" s="274"/>
      <c r="W45274" s="276"/>
    </row>
    <row r="45275" spans="19:23">
      <c r="S45275" s="275"/>
      <c r="T45275" s="274"/>
      <c r="W45275" s="276"/>
    </row>
    <row r="45276" spans="19:23">
      <c r="S45276" s="275"/>
      <c r="T45276" s="274"/>
      <c r="W45276" s="276"/>
    </row>
    <row r="45277" spans="19:23">
      <c r="S45277" s="275"/>
      <c r="T45277" s="274"/>
      <c r="W45277" s="276"/>
    </row>
    <row r="45278" spans="19:23">
      <c r="S45278" s="275"/>
      <c r="T45278" s="274"/>
      <c r="W45278" s="276"/>
    </row>
    <row r="45279" spans="19:23">
      <c r="S45279" s="275"/>
      <c r="T45279" s="274"/>
      <c r="W45279" s="276"/>
    </row>
    <row r="45280" spans="19:23">
      <c r="S45280" s="275"/>
      <c r="T45280" s="274"/>
      <c r="W45280" s="276"/>
    </row>
    <row r="45281" spans="19:23">
      <c r="S45281" s="275"/>
      <c r="T45281" s="274"/>
      <c r="W45281" s="276"/>
    </row>
    <row r="45282" spans="19:23">
      <c r="S45282" s="275"/>
      <c r="T45282" s="274"/>
      <c r="W45282" s="276"/>
    </row>
    <row r="45283" spans="19:23">
      <c r="S45283" s="275"/>
      <c r="T45283" s="274"/>
      <c r="W45283" s="276"/>
    </row>
    <row r="45284" spans="19:23">
      <c r="S45284" s="275"/>
      <c r="T45284" s="274"/>
      <c r="W45284" s="276"/>
    </row>
    <row r="45285" spans="19:23">
      <c r="S45285" s="275"/>
      <c r="T45285" s="274"/>
      <c r="W45285" s="276"/>
    </row>
    <row r="45286" spans="19:23">
      <c r="S45286" s="275"/>
      <c r="T45286" s="274"/>
      <c r="W45286" s="276"/>
    </row>
    <row r="45287" spans="19:23">
      <c r="S45287" s="275"/>
      <c r="T45287" s="274"/>
      <c r="W45287" s="276"/>
    </row>
    <row r="45288" spans="19:23">
      <c r="S45288" s="275"/>
      <c r="T45288" s="274"/>
      <c r="W45288" s="276"/>
    </row>
    <row r="45289" spans="19:23">
      <c r="S45289" s="275"/>
      <c r="T45289" s="274"/>
      <c r="W45289" s="276"/>
    </row>
    <row r="45290" spans="19:23">
      <c r="S45290" s="275"/>
      <c r="T45290" s="274"/>
      <c r="W45290" s="276"/>
    </row>
    <row r="45291" spans="19:23">
      <c r="S45291" s="275"/>
      <c r="T45291" s="274"/>
      <c r="W45291" s="276"/>
    </row>
    <row r="45292" spans="19:23">
      <c r="S45292" s="275"/>
      <c r="T45292" s="274"/>
      <c r="W45292" s="276"/>
    </row>
    <row r="45293" spans="19:23">
      <c r="S45293" s="275"/>
      <c r="T45293" s="274"/>
      <c r="W45293" s="276"/>
    </row>
    <row r="45294" spans="19:23">
      <c r="S45294" s="275"/>
      <c r="T45294" s="274"/>
      <c r="W45294" s="276"/>
    </row>
    <row r="45295" spans="19:23">
      <c r="S45295" s="275"/>
      <c r="T45295" s="274"/>
      <c r="W45295" s="276"/>
    </row>
    <row r="45296" spans="19:23">
      <c r="S45296" s="275"/>
      <c r="T45296" s="274"/>
      <c r="W45296" s="276"/>
    </row>
    <row r="45297" spans="19:23">
      <c r="S45297" s="275"/>
      <c r="T45297" s="274"/>
      <c r="W45297" s="276"/>
    </row>
    <row r="45298" spans="19:23">
      <c r="S45298" s="275"/>
      <c r="T45298" s="274"/>
      <c r="W45298" s="276"/>
    </row>
    <row r="45299" spans="19:23">
      <c r="S45299" s="275"/>
      <c r="T45299" s="274"/>
      <c r="W45299" s="276"/>
    </row>
    <row r="45300" spans="19:23">
      <c r="S45300" s="275"/>
      <c r="T45300" s="274"/>
      <c r="W45300" s="276"/>
    </row>
    <row r="45301" spans="19:23">
      <c r="S45301" s="275"/>
      <c r="T45301" s="274"/>
      <c r="W45301" s="276"/>
    </row>
    <row r="45302" spans="19:23">
      <c r="S45302" s="275"/>
      <c r="T45302" s="274"/>
      <c r="W45302" s="276"/>
    </row>
    <row r="45303" spans="19:23">
      <c r="S45303" s="275"/>
      <c r="T45303" s="274"/>
      <c r="W45303" s="276"/>
    </row>
    <row r="45304" spans="19:23">
      <c r="S45304" s="275"/>
      <c r="T45304" s="274"/>
      <c r="W45304" s="276"/>
    </row>
    <row r="45305" spans="19:23">
      <c r="S45305" s="275"/>
      <c r="T45305" s="274"/>
      <c r="W45305" s="276"/>
    </row>
    <row r="45306" spans="19:23">
      <c r="S45306" s="275"/>
      <c r="T45306" s="274"/>
      <c r="W45306" s="276"/>
    </row>
    <row r="45307" spans="19:23">
      <c r="S45307" s="275"/>
      <c r="T45307" s="274"/>
      <c r="W45307" s="276"/>
    </row>
    <row r="45308" spans="19:23">
      <c r="S45308" s="275"/>
      <c r="T45308" s="274"/>
      <c r="W45308" s="276"/>
    </row>
    <row r="45309" spans="19:23">
      <c r="S45309" s="275"/>
      <c r="T45309" s="274"/>
      <c r="W45309" s="276"/>
    </row>
    <row r="45310" spans="19:23">
      <c r="S45310" s="275"/>
      <c r="T45310" s="274"/>
      <c r="W45310" s="276"/>
    </row>
    <row r="45311" spans="19:23">
      <c r="S45311" s="275"/>
      <c r="T45311" s="274"/>
      <c r="W45311" s="276"/>
    </row>
    <row r="45312" spans="19:23">
      <c r="S45312" s="275"/>
      <c r="T45312" s="274"/>
      <c r="W45312" s="276"/>
    </row>
    <row r="45313" spans="19:23">
      <c r="S45313" s="275"/>
      <c r="T45313" s="274"/>
      <c r="W45313" s="276"/>
    </row>
    <row r="45314" spans="19:23">
      <c r="S45314" s="275"/>
      <c r="T45314" s="274"/>
      <c r="W45314" s="276"/>
    </row>
    <row r="45315" spans="19:23">
      <c r="S45315" s="275"/>
      <c r="T45315" s="274"/>
      <c r="W45315" s="276"/>
    </row>
    <row r="45316" spans="19:23">
      <c r="S45316" s="275"/>
      <c r="T45316" s="274"/>
      <c r="W45316" s="276"/>
    </row>
    <row r="45317" spans="19:23">
      <c r="S45317" s="275"/>
      <c r="T45317" s="274"/>
      <c r="W45317" s="276"/>
    </row>
    <row r="45318" spans="19:23">
      <c r="S45318" s="275"/>
      <c r="T45318" s="274"/>
      <c r="W45318" s="276"/>
    </row>
    <row r="45319" spans="19:23">
      <c r="S45319" s="275"/>
      <c r="T45319" s="274"/>
      <c r="W45319" s="276"/>
    </row>
    <row r="45320" spans="19:23">
      <c r="S45320" s="275"/>
      <c r="T45320" s="274"/>
      <c r="W45320" s="276"/>
    </row>
    <row r="45321" spans="19:23">
      <c r="S45321" s="275"/>
      <c r="T45321" s="274"/>
      <c r="W45321" s="276"/>
    </row>
    <row r="45322" spans="19:23">
      <c r="S45322" s="275"/>
      <c r="T45322" s="274"/>
      <c r="W45322" s="276"/>
    </row>
    <row r="45323" spans="19:23">
      <c r="S45323" s="275"/>
      <c r="T45323" s="274"/>
      <c r="W45323" s="276"/>
    </row>
    <row r="45324" spans="19:23">
      <c r="S45324" s="275"/>
      <c r="T45324" s="274"/>
      <c r="W45324" s="276"/>
    </row>
    <row r="45325" spans="19:23">
      <c r="S45325" s="275"/>
      <c r="T45325" s="274"/>
      <c r="W45325" s="276"/>
    </row>
    <row r="45326" spans="19:23">
      <c r="S45326" s="275"/>
      <c r="T45326" s="274"/>
      <c r="W45326" s="276"/>
    </row>
    <row r="45327" spans="19:23">
      <c r="S45327" s="275"/>
      <c r="T45327" s="274"/>
      <c r="W45327" s="276"/>
    </row>
    <row r="45328" spans="19:23">
      <c r="S45328" s="275"/>
      <c r="T45328" s="274"/>
      <c r="W45328" s="276"/>
    </row>
    <row r="45329" spans="19:23">
      <c r="S45329" s="275"/>
      <c r="T45329" s="274"/>
      <c r="W45329" s="276"/>
    </row>
    <row r="45330" spans="19:23">
      <c r="S45330" s="275"/>
      <c r="T45330" s="274"/>
      <c r="W45330" s="276"/>
    </row>
    <row r="45331" spans="19:23">
      <c r="S45331" s="275"/>
      <c r="T45331" s="274"/>
      <c r="W45331" s="276"/>
    </row>
    <row r="45332" spans="19:23">
      <c r="S45332" s="275"/>
      <c r="T45332" s="274"/>
      <c r="W45332" s="276"/>
    </row>
    <row r="45333" spans="19:23">
      <c r="S45333" s="275"/>
      <c r="T45333" s="274"/>
      <c r="W45333" s="276"/>
    </row>
    <row r="45334" spans="19:23">
      <c r="S45334" s="275"/>
      <c r="T45334" s="274"/>
      <c r="W45334" s="276"/>
    </row>
    <row r="45335" spans="19:23">
      <c r="S45335" s="275"/>
      <c r="T45335" s="274"/>
      <c r="W45335" s="276"/>
    </row>
    <row r="45336" spans="19:23">
      <c r="S45336" s="275"/>
      <c r="T45336" s="274"/>
      <c r="W45336" s="276"/>
    </row>
    <row r="45337" spans="19:23">
      <c r="S45337" s="275"/>
      <c r="T45337" s="274"/>
      <c r="W45337" s="276"/>
    </row>
    <row r="45338" spans="19:23">
      <c r="S45338" s="275"/>
      <c r="T45338" s="274"/>
      <c r="W45338" s="276"/>
    </row>
    <row r="45339" spans="19:23">
      <c r="S45339" s="275"/>
      <c r="T45339" s="274"/>
      <c r="W45339" s="276"/>
    </row>
    <row r="45340" spans="19:23">
      <c r="S45340" s="275"/>
      <c r="T45340" s="274"/>
      <c r="W45340" s="276"/>
    </row>
    <row r="45341" spans="19:23">
      <c r="S45341" s="275"/>
      <c r="T45341" s="274"/>
      <c r="W45341" s="276"/>
    </row>
    <row r="45342" spans="19:23">
      <c r="S45342" s="275"/>
      <c r="T45342" s="274"/>
      <c r="W45342" s="276"/>
    </row>
    <row r="45343" spans="19:23">
      <c r="S45343" s="275"/>
      <c r="T45343" s="274"/>
      <c r="W45343" s="276"/>
    </row>
    <row r="45344" spans="19:23">
      <c r="S45344" s="275"/>
      <c r="T45344" s="274"/>
      <c r="W45344" s="276"/>
    </row>
    <row r="45345" spans="19:23">
      <c r="S45345" s="275"/>
      <c r="T45345" s="274"/>
      <c r="W45345" s="276"/>
    </row>
    <row r="45346" spans="19:23">
      <c r="S45346" s="275"/>
      <c r="T45346" s="274"/>
      <c r="W45346" s="276"/>
    </row>
    <row r="45347" spans="19:23">
      <c r="S45347" s="275"/>
      <c r="T45347" s="274"/>
      <c r="W45347" s="276"/>
    </row>
    <row r="45348" spans="19:23">
      <c r="S45348" s="275"/>
      <c r="T45348" s="274"/>
      <c r="W45348" s="276"/>
    </row>
    <row r="45349" spans="19:23">
      <c r="S45349" s="275"/>
      <c r="T45349" s="274"/>
      <c r="W45349" s="276"/>
    </row>
    <row r="45350" spans="19:23">
      <c r="S45350" s="275"/>
      <c r="T45350" s="274"/>
      <c r="W45350" s="276"/>
    </row>
    <row r="45351" spans="19:23">
      <c r="S45351" s="275"/>
      <c r="T45351" s="274"/>
      <c r="W45351" s="276"/>
    </row>
    <row r="45352" spans="19:23">
      <c r="S45352" s="275"/>
      <c r="T45352" s="274"/>
      <c r="W45352" s="276"/>
    </row>
    <row r="45353" spans="19:23">
      <c r="S45353" s="275"/>
      <c r="T45353" s="274"/>
      <c r="W45353" s="276"/>
    </row>
    <row r="45354" spans="19:23">
      <c r="S45354" s="275"/>
      <c r="T45354" s="274"/>
      <c r="W45354" s="276"/>
    </row>
    <row r="45355" spans="19:23">
      <c r="S45355" s="275"/>
      <c r="T45355" s="274"/>
      <c r="W45355" s="276"/>
    </row>
    <row r="45356" spans="19:23">
      <c r="S45356" s="275"/>
      <c r="T45356" s="274"/>
      <c r="W45356" s="276"/>
    </row>
    <row r="45357" spans="19:23">
      <c r="S45357" s="275"/>
      <c r="T45357" s="274"/>
      <c r="W45357" s="276"/>
    </row>
    <row r="45358" spans="19:23">
      <c r="S45358" s="275"/>
      <c r="T45358" s="274"/>
      <c r="W45358" s="276"/>
    </row>
    <row r="45359" spans="19:23">
      <c r="S45359" s="275"/>
      <c r="T45359" s="274"/>
      <c r="W45359" s="276"/>
    </row>
    <row r="45360" spans="19:23">
      <c r="S45360" s="275"/>
      <c r="T45360" s="274"/>
      <c r="W45360" s="276"/>
    </row>
    <row r="45361" spans="19:23">
      <c r="S45361" s="275"/>
      <c r="T45361" s="274"/>
      <c r="W45361" s="276"/>
    </row>
    <row r="45362" spans="19:23">
      <c r="S45362" s="275"/>
      <c r="T45362" s="274"/>
      <c r="W45362" s="276"/>
    </row>
    <row r="45363" spans="19:23">
      <c r="S45363" s="275"/>
      <c r="T45363" s="274"/>
      <c r="W45363" s="276"/>
    </row>
    <row r="45364" spans="19:23">
      <c r="S45364" s="275"/>
      <c r="T45364" s="274"/>
      <c r="W45364" s="276"/>
    </row>
    <row r="45365" spans="19:23">
      <c r="S45365" s="275"/>
      <c r="T45365" s="274"/>
      <c r="W45365" s="276"/>
    </row>
    <row r="45366" spans="19:23">
      <c r="S45366" s="275"/>
      <c r="T45366" s="274"/>
      <c r="W45366" s="276"/>
    </row>
    <row r="45367" spans="19:23">
      <c r="S45367" s="275"/>
      <c r="T45367" s="274"/>
      <c r="W45367" s="276"/>
    </row>
    <row r="45368" spans="19:23">
      <c r="S45368" s="275"/>
      <c r="T45368" s="274"/>
      <c r="W45368" s="276"/>
    </row>
    <row r="45369" spans="19:23">
      <c r="S45369" s="275"/>
      <c r="T45369" s="274"/>
      <c r="W45369" s="276"/>
    </row>
    <row r="45370" spans="19:23">
      <c r="S45370" s="275"/>
      <c r="T45370" s="274"/>
      <c r="W45370" s="276"/>
    </row>
    <row r="45371" spans="19:23">
      <c r="S45371" s="275"/>
      <c r="T45371" s="274"/>
      <c r="W45371" s="276"/>
    </row>
    <row r="45372" spans="19:23">
      <c r="S45372" s="275"/>
      <c r="T45372" s="274"/>
      <c r="W45372" s="276"/>
    </row>
    <row r="45373" spans="19:23">
      <c r="S45373" s="275"/>
      <c r="T45373" s="274"/>
      <c r="W45373" s="276"/>
    </row>
    <row r="45374" spans="19:23">
      <c r="S45374" s="275"/>
      <c r="T45374" s="274"/>
      <c r="W45374" s="276"/>
    </row>
    <row r="45375" spans="19:23">
      <c r="S45375" s="275"/>
      <c r="T45375" s="274"/>
      <c r="W45375" s="276"/>
    </row>
    <row r="45376" spans="19:23">
      <c r="S45376" s="275"/>
      <c r="T45376" s="274"/>
      <c r="W45376" s="276"/>
    </row>
    <row r="45377" spans="19:23">
      <c r="S45377" s="275"/>
      <c r="T45377" s="274"/>
      <c r="W45377" s="276"/>
    </row>
    <row r="45378" spans="19:23">
      <c r="S45378" s="275"/>
      <c r="T45378" s="274"/>
      <c r="W45378" s="276"/>
    </row>
    <row r="45379" spans="19:23">
      <c r="S45379" s="275"/>
      <c r="T45379" s="274"/>
      <c r="W45379" s="276"/>
    </row>
    <row r="45380" spans="19:23">
      <c r="S45380" s="275"/>
      <c r="T45380" s="274"/>
      <c r="W45380" s="276"/>
    </row>
    <row r="45381" spans="19:23">
      <c r="S45381" s="275"/>
      <c r="T45381" s="274"/>
      <c r="W45381" s="276"/>
    </row>
    <row r="45382" spans="19:23">
      <c r="S45382" s="275"/>
      <c r="T45382" s="274"/>
      <c r="W45382" s="276"/>
    </row>
    <row r="45383" spans="19:23">
      <c r="S45383" s="275"/>
      <c r="T45383" s="274"/>
      <c r="W45383" s="276"/>
    </row>
    <row r="45384" spans="19:23">
      <c r="S45384" s="275"/>
      <c r="T45384" s="274"/>
      <c r="W45384" s="276"/>
    </row>
    <row r="45385" spans="19:23">
      <c r="S45385" s="275"/>
      <c r="T45385" s="274"/>
      <c r="W45385" s="276"/>
    </row>
    <row r="45386" spans="19:23">
      <c r="S45386" s="275"/>
      <c r="T45386" s="274"/>
      <c r="W45386" s="276"/>
    </row>
    <row r="45387" spans="19:23">
      <c r="S45387" s="275"/>
      <c r="T45387" s="274"/>
      <c r="W45387" s="276"/>
    </row>
    <row r="45388" spans="19:23">
      <c r="S45388" s="275"/>
      <c r="T45388" s="274"/>
      <c r="W45388" s="276"/>
    </row>
    <row r="45389" spans="19:23">
      <c r="S45389" s="275"/>
      <c r="T45389" s="274"/>
      <c r="W45389" s="276"/>
    </row>
    <row r="45390" spans="19:23">
      <c r="S45390" s="275"/>
      <c r="T45390" s="274"/>
      <c r="W45390" s="276"/>
    </row>
    <row r="45391" spans="19:23">
      <c r="S45391" s="275"/>
      <c r="T45391" s="274"/>
      <c r="W45391" s="276"/>
    </row>
    <row r="45392" spans="19:23">
      <c r="S45392" s="275"/>
      <c r="T45392" s="274"/>
      <c r="W45392" s="276"/>
    </row>
    <row r="45393" spans="19:23">
      <c r="S45393" s="275"/>
      <c r="T45393" s="274"/>
      <c r="W45393" s="276"/>
    </row>
    <row r="45394" spans="19:23">
      <c r="S45394" s="275"/>
      <c r="T45394" s="274"/>
      <c r="W45394" s="276"/>
    </row>
    <row r="45395" spans="19:23">
      <c r="S45395" s="275"/>
      <c r="T45395" s="274"/>
      <c r="W45395" s="276"/>
    </row>
    <row r="45396" spans="19:23">
      <c r="S45396" s="275"/>
      <c r="T45396" s="274"/>
      <c r="W45396" s="276"/>
    </row>
    <row r="45397" spans="19:23">
      <c r="S45397" s="275"/>
      <c r="T45397" s="274"/>
      <c r="W45397" s="276"/>
    </row>
    <row r="45398" spans="19:23">
      <c r="S45398" s="275"/>
      <c r="T45398" s="274"/>
      <c r="W45398" s="276"/>
    </row>
    <row r="45399" spans="19:23">
      <c r="S45399" s="275"/>
      <c r="T45399" s="274"/>
      <c r="W45399" s="276"/>
    </row>
    <row r="45400" spans="19:23">
      <c r="S45400" s="275"/>
      <c r="T45400" s="274"/>
      <c r="W45400" s="276"/>
    </row>
    <row r="45401" spans="19:23">
      <c r="S45401" s="275"/>
      <c r="T45401" s="274"/>
      <c r="W45401" s="276"/>
    </row>
    <row r="45402" spans="19:23">
      <c r="S45402" s="275"/>
      <c r="T45402" s="274"/>
      <c r="W45402" s="276"/>
    </row>
    <row r="45403" spans="19:23">
      <c r="S45403" s="275"/>
      <c r="T45403" s="274"/>
      <c r="W45403" s="276"/>
    </row>
    <row r="45404" spans="19:23">
      <c r="S45404" s="275"/>
      <c r="T45404" s="274"/>
      <c r="W45404" s="276"/>
    </row>
    <row r="45405" spans="19:23">
      <c r="S45405" s="275"/>
      <c r="T45405" s="274"/>
      <c r="W45405" s="276"/>
    </row>
    <row r="45406" spans="19:23">
      <c r="S45406" s="275"/>
      <c r="T45406" s="274"/>
      <c r="W45406" s="276"/>
    </row>
    <row r="45407" spans="19:23">
      <c r="S45407" s="275"/>
      <c r="T45407" s="274"/>
      <c r="W45407" s="276"/>
    </row>
    <row r="45408" spans="19:23">
      <c r="S45408" s="275"/>
      <c r="T45408" s="274"/>
      <c r="W45408" s="276"/>
    </row>
    <row r="45409" spans="19:23">
      <c r="S45409" s="275"/>
      <c r="T45409" s="274"/>
      <c r="W45409" s="276"/>
    </row>
    <row r="45410" spans="19:23">
      <c r="S45410" s="275"/>
      <c r="T45410" s="274"/>
      <c r="W45410" s="276"/>
    </row>
    <row r="45411" spans="19:23">
      <c r="S45411" s="275"/>
      <c r="T45411" s="274"/>
      <c r="W45411" s="276"/>
    </row>
    <row r="45412" spans="19:23">
      <c r="S45412" s="275"/>
      <c r="T45412" s="274"/>
      <c r="W45412" s="276"/>
    </row>
    <row r="45413" spans="19:23">
      <c r="S45413" s="275"/>
      <c r="T45413" s="274"/>
      <c r="W45413" s="276"/>
    </row>
    <row r="45414" spans="19:23">
      <c r="S45414" s="275"/>
      <c r="T45414" s="274"/>
      <c r="W45414" s="276"/>
    </row>
    <row r="45415" spans="19:23">
      <c r="S45415" s="275"/>
      <c r="T45415" s="274"/>
      <c r="W45415" s="276"/>
    </row>
    <row r="45416" spans="19:23">
      <c r="S45416" s="275"/>
      <c r="T45416" s="274"/>
      <c r="W45416" s="276"/>
    </row>
    <row r="45417" spans="19:23">
      <c r="S45417" s="275"/>
      <c r="T45417" s="274"/>
      <c r="W45417" s="276"/>
    </row>
    <row r="45418" spans="19:23">
      <c r="S45418" s="275"/>
      <c r="T45418" s="274"/>
      <c r="W45418" s="276"/>
    </row>
    <row r="45419" spans="19:23">
      <c r="S45419" s="275"/>
      <c r="T45419" s="274"/>
      <c r="W45419" s="276"/>
    </row>
    <row r="45420" spans="19:23">
      <c r="S45420" s="275"/>
      <c r="T45420" s="274"/>
      <c r="W45420" s="276"/>
    </row>
    <row r="45421" spans="19:23">
      <c r="S45421" s="275"/>
      <c r="T45421" s="274"/>
      <c r="W45421" s="276"/>
    </row>
    <row r="45422" spans="19:23">
      <c r="S45422" s="275"/>
      <c r="T45422" s="274"/>
      <c r="W45422" s="276"/>
    </row>
    <row r="45423" spans="19:23">
      <c r="S45423" s="275"/>
      <c r="T45423" s="274"/>
      <c r="W45423" s="276"/>
    </row>
    <row r="45424" spans="19:23">
      <c r="S45424" s="275"/>
      <c r="T45424" s="274"/>
      <c r="W45424" s="276"/>
    </row>
    <row r="45425" spans="19:23">
      <c r="S45425" s="275"/>
      <c r="T45425" s="274"/>
      <c r="W45425" s="276"/>
    </row>
    <row r="45426" spans="19:23">
      <c r="S45426" s="275"/>
      <c r="T45426" s="274"/>
      <c r="W45426" s="276"/>
    </row>
    <row r="45427" spans="19:23">
      <c r="S45427" s="275"/>
      <c r="T45427" s="274"/>
      <c r="W45427" s="276"/>
    </row>
    <row r="45428" spans="19:23">
      <c r="S45428" s="275"/>
      <c r="T45428" s="274"/>
      <c r="W45428" s="276"/>
    </row>
    <row r="45429" spans="19:23">
      <c r="S45429" s="275"/>
      <c r="T45429" s="274"/>
      <c r="W45429" s="276"/>
    </row>
    <row r="45430" spans="19:23">
      <c r="S45430" s="275"/>
      <c r="T45430" s="274"/>
      <c r="W45430" s="276"/>
    </row>
    <row r="45431" spans="19:23">
      <c r="S45431" s="275"/>
      <c r="T45431" s="274"/>
      <c r="W45431" s="276"/>
    </row>
    <row r="45432" spans="19:23">
      <c r="S45432" s="275"/>
      <c r="T45432" s="274"/>
      <c r="W45432" s="276"/>
    </row>
    <row r="45433" spans="19:23">
      <c r="S45433" s="275"/>
      <c r="T45433" s="274"/>
      <c r="W45433" s="276"/>
    </row>
    <row r="45434" spans="19:23">
      <c r="S45434" s="275"/>
      <c r="T45434" s="274"/>
      <c r="W45434" s="276"/>
    </row>
    <row r="45435" spans="19:23">
      <c r="S45435" s="275"/>
      <c r="T45435" s="274"/>
      <c r="W45435" s="276"/>
    </row>
    <row r="45436" spans="19:23">
      <c r="S45436" s="275"/>
      <c r="T45436" s="274"/>
      <c r="W45436" s="276"/>
    </row>
    <row r="45437" spans="19:23">
      <c r="S45437" s="275"/>
      <c r="T45437" s="274"/>
      <c r="W45437" s="276"/>
    </row>
    <row r="45438" spans="19:23">
      <c r="S45438" s="275"/>
      <c r="T45438" s="274"/>
      <c r="W45438" s="276"/>
    </row>
    <row r="45439" spans="19:23">
      <c r="S45439" s="275"/>
      <c r="T45439" s="274"/>
      <c r="W45439" s="276"/>
    </row>
    <row r="45440" spans="19:23">
      <c r="S45440" s="275"/>
      <c r="T45440" s="274"/>
      <c r="W45440" s="276"/>
    </row>
    <row r="45441" spans="19:23">
      <c r="S45441" s="275"/>
      <c r="T45441" s="274"/>
      <c r="W45441" s="276"/>
    </row>
    <row r="45442" spans="19:23">
      <c r="S45442" s="275"/>
      <c r="T45442" s="274"/>
      <c r="W45442" s="276"/>
    </row>
    <row r="45443" spans="19:23">
      <c r="S45443" s="275"/>
      <c r="T45443" s="274"/>
      <c r="W45443" s="276"/>
    </row>
    <row r="45444" spans="19:23">
      <c r="S45444" s="275"/>
      <c r="T45444" s="274"/>
      <c r="W45444" s="276"/>
    </row>
    <row r="45445" spans="19:23">
      <c r="S45445" s="275"/>
      <c r="T45445" s="274"/>
      <c r="W45445" s="276"/>
    </row>
    <row r="45446" spans="19:23">
      <c r="S45446" s="275"/>
      <c r="T45446" s="274"/>
      <c r="W45446" s="276"/>
    </row>
    <row r="45447" spans="19:23">
      <c r="S45447" s="275"/>
      <c r="T45447" s="274"/>
      <c r="W45447" s="276"/>
    </row>
    <row r="45448" spans="19:23">
      <c r="S45448" s="275"/>
      <c r="T45448" s="274"/>
      <c r="W45448" s="276"/>
    </row>
    <row r="45449" spans="19:23">
      <c r="S45449" s="275"/>
      <c r="T45449" s="274"/>
      <c r="W45449" s="276"/>
    </row>
    <row r="45450" spans="19:23">
      <c r="S45450" s="275"/>
      <c r="T45450" s="274"/>
      <c r="W45450" s="276"/>
    </row>
    <row r="45451" spans="19:23">
      <c r="S45451" s="275"/>
      <c r="T45451" s="274"/>
      <c r="W45451" s="276"/>
    </row>
    <row r="45452" spans="19:23">
      <c r="S45452" s="275"/>
      <c r="T45452" s="274"/>
      <c r="W45452" s="276"/>
    </row>
    <row r="45453" spans="19:23">
      <c r="S45453" s="275"/>
      <c r="T45453" s="274"/>
      <c r="W45453" s="276"/>
    </row>
    <row r="45454" spans="19:23">
      <c r="S45454" s="275"/>
      <c r="T45454" s="274"/>
      <c r="W45454" s="276"/>
    </row>
    <row r="45455" spans="19:23">
      <c r="S45455" s="275"/>
      <c r="T45455" s="274"/>
      <c r="W45455" s="276"/>
    </row>
    <row r="45456" spans="19:23">
      <c r="S45456" s="275"/>
      <c r="T45456" s="274"/>
      <c r="W45456" s="276"/>
    </row>
    <row r="45457" spans="19:23">
      <c r="S45457" s="275"/>
      <c r="T45457" s="274"/>
      <c r="W45457" s="276"/>
    </row>
    <row r="45458" spans="19:23">
      <c r="S45458" s="275"/>
      <c r="T45458" s="274"/>
      <c r="W45458" s="276"/>
    </row>
    <row r="45459" spans="19:23">
      <c r="S45459" s="275"/>
      <c r="T45459" s="274"/>
      <c r="W45459" s="276"/>
    </row>
    <row r="45460" spans="19:23">
      <c r="S45460" s="275"/>
      <c r="T45460" s="274"/>
      <c r="W45460" s="276"/>
    </row>
    <row r="45461" spans="19:23">
      <c r="S45461" s="275"/>
      <c r="T45461" s="274"/>
      <c r="W45461" s="276"/>
    </row>
    <row r="45462" spans="19:23">
      <c r="S45462" s="275"/>
      <c r="T45462" s="274"/>
      <c r="W45462" s="276"/>
    </row>
    <row r="45463" spans="19:23">
      <c r="S45463" s="275"/>
      <c r="T45463" s="274"/>
      <c r="W45463" s="276"/>
    </row>
    <row r="45464" spans="19:23">
      <c r="S45464" s="275"/>
      <c r="T45464" s="274"/>
      <c r="W45464" s="276"/>
    </row>
    <row r="45465" spans="19:23">
      <c r="S45465" s="275"/>
      <c r="T45465" s="274"/>
      <c r="W45465" s="276"/>
    </row>
    <row r="45466" spans="19:23">
      <c r="S45466" s="275"/>
      <c r="T45466" s="274"/>
      <c r="W45466" s="276"/>
    </row>
    <row r="45467" spans="19:23">
      <c r="S45467" s="275"/>
      <c r="T45467" s="274"/>
      <c r="W45467" s="276"/>
    </row>
    <row r="45468" spans="19:23">
      <c r="S45468" s="275"/>
      <c r="T45468" s="274"/>
      <c r="W45468" s="276"/>
    </row>
    <row r="45469" spans="19:23">
      <c r="S45469" s="275"/>
      <c r="T45469" s="274"/>
      <c r="W45469" s="276"/>
    </row>
    <row r="45470" spans="19:23">
      <c r="S45470" s="275"/>
      <c r="T45470" s="274"/>
      <c r="W45470" s="276"/>
    </row>
    <row r="45471" spans="19:23">
      <c r="S45471" s="275"/>
      <c r="T45471" s="274"/>
      <c r="W45471" s="276"/>
    </row>
    <row r="45472" spans="19:23">
      <c r="S45472" s="275"/>
      <c r="T45472" s="274"/>
      <c r="W45472" s="276"/>
    </row>
    <row r="45473" spans="19:23">
      <c r="S45473" s="275"/>
      <c r="T45473" s="274"/>
      <c r="W45473" s="276"/>
    </row>
    <row r="45474" spans="19:23">
      <c r="S45474" s="275"/>
      <c r="T45474" s="274"/>
      <c r="W45474" s="276"/>
    </row>
    <row r="45475" spans="19:23">
      <c r="S45475" s="275"/>
      <c r="T45475" s="274"/>
      <c r="W45475" s="276"/>
    </row>
    <row r="45476" spans="19:23">
      <c r="S45476" s="275"/>
      <c r="T45476" s="274"/>
      <c r="W45476" s="276"/>
    </row>
    <row r="45477" spans="19:23">
      <c r="S45477" s="275"/>
      <c r="T45477" s="274"/>
      <c r="W45477" s="276"/>
    </row>
    <row r="45478" spans="19:23">
      <c r="S45478" s="275"/>
      <c r="T45478" s="274"/>
      <c r="W45478" s="276"/>
    </row>
    <row r="45479" spans="19:23">
      <c r="S45479" s="275"/>
      <c r="T45479" s="274"/>
      <c r="W45479" s="276"/>
    </row>
    <row r="45480" spans="19:23">
      <c r="S45480" s="275"/>
      <c r="T45480" s="274"/>
      <c r="W45480" s="276"/>
    </row>
    <row r="45481" spans="19:23">
      <c r="S45481" s="275"/>
      <c r="T45481" s="274"/>
      <c r="W45481" s="276"/>
    </row>
    <row r="45482" spans="19:23">
      <c r="S45482" s="275"/>
      <c r="T45482" s="274"/>
      <c r="W45482" s="276"/>
    </row>
    <row r="45483" spans="19:23">
      <c r="S45483" s="275"/>
      <c r="T45483" s="274"/>
      <c r="W45483" s="276"/>
    </row>
    <row r="45484" spans="19:23">
      <c r="S45484" s="275"/>
      <c r="T45484" s="274"/>
      <c r="W45484" s="276"/>
    </row>
    <row r="45485" spans="19:23">
      <c r="S45485" s="275"/>
      <c r="T45485" s="274"/>
      <c r="W45485" s="276"/>
    </row>
    <row r="45486" spans="19:23">
      <c r="S45486" s="275"/>
      <c r="T45486" s="274"/>
      <c r="W45486" s="276"/>
    </row>
    <row r="45487" spans="19:23">
      <c r="S45487" s="275"/>
      <c r="T45487" s="274"/>
      <c r="W45487" s="276"/>
    </row>
    <row r="45488" spans="19:23">
      <c r="S45488" s="275"/>
      <c r="T45488" s="274"/>
      <c r="W45488" s="276"/>
    </row>
    <row r="45489" spans="19:23">
      <c r="S45489" s="275"/>
      <c r="T45489" s="274"/>
      <c r="W45489" s="276"/>
    </row>
    <row r="45490" spans="19:23">
      <c r="S45490" s="275"/>
      <c r="T45490" s="274"/>
      <c r="W45490" s="276"/>
    </row>
    <row r="45491" spans="19:23">
      <c r="S45491" s="275"/>
      <c r="T45491" s="274"/>
      <c r="W45491" s="276"/>
    </row>
    <row r="45492" spans="19:23">
      <c r="S45492" s="275"/>
      <c r="T45492" s="274"/>
      <c r="W45492" s="276"/>
    </row>
    <row r="45493" spans="19:23">
      <c r="S45493" s="275"/>
      <c r="T45493" s="274"/>
      <c r="W45493" s="276"/>
    </row>
    <row r="45494" spans="19:23">
      <c r="S45494" s="275"/>
      <c r="T45494" s="274"/>
      <c r="W45494" s="276"/>
    </row>
    <row r="45495" spans="19:23">
      <c r="S45495" s="275"/>
      <c r="T45495" s="274"/>
      <c r="W45495" s="276"/>
    </row>
    <row r="45496" spans="19:23">
      <c r="S45496" s="275"/>
      <c r="T45496" s="274"/>
      <c r="W45496" s="276"/>
    </row>
    <row r="45497" spans="19:23">
      <c r="S45497" s="275"/>
      <c r="T45497" s="274"/>
      <c r="W45497" s="276"/>
    </row>
    <row r="45498" spans="19:23">
      <c r="S45498" s="275"/>
      <c r="T45498" s="274"/>
      <c r="W45498" s="276"/>
    </row>
    <row r="45499" spans="19:23">
      <c r="S45499" s="275"/>
      <c r="T45499" s="274"/>
      <c r="W45499" s="276"/>
    </row>
    <row r="45500" spans="19:23">
      <c r="S45500" s="275"/>
      <c r="T45500" s="274"/>
      <c r="W45500" s="276"/>
    </row>
    <row r="45501" spans="19:23">
      <c r="S45501" s="275"/>
      <c r="T45501" s="274"/>
      <c r="W45501" s="276"/>
    </row>
    <row r="45502" spans="19:23">
      <c r="S45502" s="275"/>
      <c r="T45502" s="274"/>
      <c r="W45502" s="276"/>
    </row>
    <row r="45503" spans="19:23">
      <c r="S45503" s="275"/>
      <c r="T45503" s="274"/>
      <c r="W45503" s="276"/>
    </row>
    <row r="45504" spans="19:23">
      <c r="S45504" s="275"/>
      <c r="T45504" s="274"/>
      <c r="W45504" s="276"/>
    </row>
    <row r="45505" spans="19:23">
      <c r="S45505" s="275"/>
      <c r="T45505" s="274"/>
      <c r="W45505" s="276"/>
    </row>
    <row r="45506" spans="19:23">
      <c r="S45506" s="275"/>
      <c r="T45506" s="274"/>
      <c r="W45506" s="276"/>
    </row>
    <row r="45507" spans="19:23">
      <c r="S45507" s="275"/>
      <c r="T45507" s="274"/>
      <c r="W45507" s="276"/>
    </row>
    <row r="45508" spans="19:23">
      <c r="S45508" s="275"/>
      <c r="T45508" s="274"/>
      <c r="W45508" s="276"/>
    </row>
    <row r="45509" spans="19:23">
      <c r="S45509" s="275"/>
      <c r="T45509" s="274"/>
      <c r="W45509" s="276"/>
    </row>
    <row r="45510" spans="19:23">
      <c r="S45510" s="275"/>
      <c r="T45510" s="274"/>
      <c r="W45510" s="276"/>
    </row>
    <row r="45511" spans="19:23">
      <c r="S45511" s="275"/>
      <c r="T45511" s="274"/>
      <c r="W45511" s="276"/>
    </row>
    <row r="45512" spans="19:23">
      <c r="S45512" s="275"/>
      <c r="T45512" s="274"/>
      <c r="W45512" s="276"/>
    </row>
    <row r="45513" spans="19:23">
      <c r="S45513" s="275"/>
      <c r="T45513" s="274"/>
      <c r="W45513" s="276"/>
    </row>
    <row r="45514" spans="19:23">
      <c r="S45514" s="275"/>
      <c r="T45514" s="274"/>
      <c r="W45514" s="276"/>
    </row>
    <row r="45515" spans="19:23">
      <c r="S45515" s="275"/>
      <c r="T45515" s="274"/>
      <c r="W45515" s="276"/>
    </row>
    <row r="45516" spans="19:23">
      <c r="S45516" s="275"/>
      <c r="T45516" s="274"/>
      <c r="W45516" s="276"/>
    </row>
    <row r="45517" spans="19:23">
      <c r="S45517" s="275"/>
      <c r="T45517" s="274"/>
      <c r="W45517" s="276"/>
    </row>
    <row r="45518" spans="19:23">
      <c r="S45518" s="275"/>
      <c r="T45518" s="274"/>
      <c r="W45518" s="276"/>
    </row>
    <row r="45519" spans="19:23">
      <c r="S45519" s="275"/>
      <c r="T45519" s="274"/>
      <c r="W45519" s="276"/>
    </row>
    <row r="45520" spans="19:23">
      <c r="S45520" s="275"/>
      <c r="T45520" s="274"/>
      <c r="W45520" s="276"/>
    </row>
    <row r="45521" spans="19:23">
      <c r="S45521" s="275"/>
      <c r="T45521" s="274"/>
      <c r="W45521" s="276"/>
    </row>
    <row r="45522" spans="19:23">
      <c r="S45522" s="275"/>
      <c r="T45522" s="274"/>
      <c r="W45522" s="276"/>
    </row>
    <row r="45523" spans="19:23">
      <c r="S45523" s="275"/>
      <c r="T45523" s="274"/>
      <c r="W45523" s="276"/>
    </row>
    <row r="45524" spans="19:23">
      <c r="S45524" s="275"/>
      <c r="T45524" s="274"/>
      <c r="W45524" s="276"/>
    </row>
    <row r="45525" spans="19:23">
      <c r="S45525" s="275"/>
      <c r="T45525" s="274"/>
      <c r="W45525" s="276"/>
    </row>
    <row r="45526" spans="19:23">
      <c r="S45526" s="275"/>
      <c r="T45526" s="274"/>
      <c r="W45526" s="276"/>
    </row>
    <row r="45527" spans="19:23">
      <c r="S45527" s="275"/>
      <c r="T45527" s="274"/>
      <c r="W45527" s="276"/>
    </row>
    <row r="45528" spans="19:23">
      <c r="S45528" s="275"/>
      <c r="T45528" s="274"/>
      <c r="W45528" s="276"/>
    </row>
    <row r="45529" spans="19:23">
      <c r="S45529" s="275"/>
      <c r="T45529" s="274"/>
      <c r="W45529" s="276"/>
    </row>
    <row r="45530" spans="19:23">
      <c r="S45530" s="275"/>
      <c r="T45530" s="274"/>
      <c r="W45530" s="276"/>
    </row>
    <row r="45531" spans="19:23">
      <c r="S45531" s="275"/>
      <c r="T45531" s="274"/>
      <c r="W45531" s="276"/>
    </row>
    <row r="45532" spans="19:23">
      <c r="S45532" s="275"/>
      <c r="T45532" s="274"/>
      <c r="W45532" s="276"/>
    </row>
    <row r="45533" spans="19:23">
      <c r="S45533" s="275"/>
      <c r="T45533" s="274"/>
      <c r="W45533" s="276"/>
    </row>
    <row r="45534" spans="19:23">
      <c r="S45534" s="275"/>
      <c r="T45534" s="274"/>
      <c r="W45534" s="276"/>
    </row>
    <row r="45535" spans="19:23">
      <c r="S45535" s="275"/>
      <c r="T45535" s="274"/>
      <c r="W45535" s="276"/>
    </row>
    <row r="45536" spans="19:23">
      <c r="S45536" s="275"/>
      <c r="T45536" s="274"/>
      <c r="W45536" s="276"/>
    </row>
    <row r="45537" spans="19:23">
      <c r="S45537" s="275"/>
      <c r="T45537" s="274"/>
      <c r="W45537" s="276"/>
    </row>
    <row r="45538" spans="19:23">
      <c r="S45538" s="275"/>
      <c r="T45538" s="274"/>
      <c r="W45538" s="276"/>
    </row>
    <row r="45539" spans="19:23">
      <c r="S45539" s="275"/>
      <c r="T45539" s="274"/>
      <c r="W45539" s="276"/>
    </row>
    <row r="45540" spans="19:23">
      <c r="S45540" s="275"/>
      <c r="T45540" s="274"/>
      <c r="W45540" s="276"/>
    </row>
    <row r="45541" spans="19:23">
      <c r="S45541" s="275"/>
      <c r="T45541" s="274"/>
      <c r="W45541" s="276"/>
    </row>
    <row r="45542" spans="19:23">
      <c r="S45542" s="275"/>
      <c r="T45542" s="274"/>
      <c r="W45542" s="276"/>
    </row>
    <row r="45543" spans="19:23">
      <c r="S45543" s="275"/>
      <c r="T45543" s="274"/>
      <c r="W45543" s="276"/>
    </row>
    <row r="45544" spans="19:23">
      <c r="S45544" s="275"/>
      <c r="T45544" s="274"/>
      <c r="W45544" s="276"/>
    </row>
    <row r="45545" spans="19:23">
      <c r="S45545" s="275"/>
      <c r="T45545" s="274"/>
      <c r="W45545" s="276"/>
    </row>
    <row r="45546" spans="19:23">
      <c r="S45546" s="275"/>
      <c r="T45546" s="274"/>
      <c r="W45546" s="276"/>
    </row>
    <row r="45547" spans="19:23">
      <c r="S45547" s="275"/>
      <c r="T45547" s="274"/>
      <c r="W45547" s="276"/>
    </row>
    <row r="45548" spans="19:23">
      <c r="S45548" s="275"/>
      <c r="T45548" s="274"/>
      <c r="W45548" s="276"/>
    </row>
    <row r="45549" spans="19:23">
      <c r="S45549" s="275"/>
      <c r="T45549" s="274"/>
      <c r="W45549" s="276"/>
    </row>
    <row r="45550" spans="19:23">
      <c r="S45550" s="275"/>
      <c r="T45550" s="274"/>
      <c r="W45550" s="276"/>
    </row>
    <row r="45551" spans="19:23">
      <c r="S45551" s="275"/>
      <c r="T45551" s="274"/>
      <c r="W45551" s="276"/>
    </row>
    <row r="45552" spans="19:23">
      <c r="S45552" s="275"/>
      <c r="T45552" s="274"/>
      <c r="W45552" s="276"/>
    </row>
    <row r="45553" spans="19:23">
      <c r="S45553" s="275"/>
      <c r="T45553" s="274"/>
      <c r="W45553" s="276"/>
    </row>
    <row r="45554" spans="19:23">
      <c r="S45554" s="275"/>
      <c r="T45554" s="274"/>
      <c r="W45554" s="276"/>
    </row>
    <row r="45555" spans="19:23">
      <c r="S45555" s="275"/>
      <c r="T45555" s="274"/>
      <c r="W45555" s="276"/>
    </row>
    <row r="45556" spans="19:23">
      <c r="S45556" s="275"/>
      <c r="T45556" s="274"/>
      <c r="W45556" s="276"/>
    </row>
    <row r="45557" spans="19:23">
      <c r="S45557" s="275"/>
      <c r="T45557" s="274"/>
      <c r="W45557" s="276"/>
    </row>
    <row r="45558" spans="19:23">
      <c r="S45558" s="275"/>
      <c r="T45558" s="274"/>
      <c r="W45558" s="276"/>
    </row>
    <row r="45559" spans="19:23">
      <c r="S45559" s="275"/>
      <c r="T45559" s="274"/>
      <c r="W45559" s="276"/>
    </row>
    <row r="45560" spans="19:23">
      <c r="S45560" s="275"/>
      <c r="T45560" s="274"/>
      <c r="W45560" s="276"/>
    </row>
    <row r="45561" spans="19:23">
      <c r="S45561" s="275"/>
      <c r="T45561" s="274"/>
      <c r="W45561" s="276"/>
    </row>
    <row r="45562" spans="19:23">
      <c r="S45562" s="275"/>
      <c r="T45562" s="274"/>
      <c r="W45562" s="276"/>
    </row>
    <row r="45563" spans="19:23">
      <c r="S45563" s="275"/>
      <c r="T45563" s="274"/>
      <c r="W45563" s="276"/>
    </row>
    <row r="45564" spans="19:23">
      <c r="S45564" s="275"/>
      <c r="T45564" s="274"/>
      <c r="W45564" s="276"/>
    </row>
    <row r="45565" spans="19:23">
      <c r="S45565" s="275"/>
      <c r="T45565" s="274"/>
      <c r="W45565" s="276"/>
    </row>
    <row r="45566" spans="19:23">
      <c r="S45566" s="275"/>
      <c r="T45566" s="274"/>
      <c r="W45566" s="276"/>
    </row>
    <row r="45567" spans="19:23">
      <c r="S45567" s="275"/>
      <c r="T45567" s="274"/>
      <c r="W45567" s="276"/>
    </row>
    <row r="45568" spans="19:23">
      <c r="S45568" s="275"/>
      <c r="T45568" s="274"/>
      <c r="W45568" s="276"/>
    </row>
    <row r="45569" spans="19:23">
      <c r="S45569" s="275"/>
      <c r="T45569" s="274"/>
      <c r="W45569" s="276"/>
    </row>
    <row r="45570" spans="19:23">
      <c r="S45570" s="275"/>
      <c r="T45570" s="274"/>
      <c r="W45570" s="276"/>
    </row>
    <row r="45571" spans="19:23">
      <c r="S45571" s="275"/>
      <c r="T45571" s="274"/>
      <c r="W45571" s="276"/>
    </row>
    <row r="45572" spans="19:23">
      <c r="S45572" s="275"/>
      <c r="T45572" s="274"/>
      <c r="W45572" s="276"/>
    </row>
    <row r="45573" spans="19:23">
      <c r="S45573" s="275"/>
      <c r="T45573" s="274"/>
      <c r="W45573" s="276"/>
    </row>
    <row r="45574" spans="19:23">
      <c r="S45574" s="275"/>
      <c r="T45574" s="274"/>
      <c r="W45574" s="276"/>
    </row>
    <row r="45575" spans="19:23">
      <c r="S45575" s="275"/>
      <c r="T45575" s="274"/>
      <c r="W45575" s="276"/>
    </row>
    <row r="45576" spans="19:23">
      <c r="S45576" s="275"/>
      <c r="T45576" s="274"/>
      <c r="W45576" s="276"/>
    </row>
    <row r="45577" spans="19:23">
      <c r="S45577" s="275"/>
      <c r="T45577" s="274"/>
      <c r="W45577" s="276"/>
    </row>
    <row r="45578" spans="19:23">
      <c r="S45578" s="275"/>
      <c r="T45578" s="274"/>
      <c r="W45578" s="276"/>
    </row>
    <row r="45579" spans="19:23">
      <c r="S45579" s="275"/>
      <c r="T45579" s="274"/>
      <c r="W45579" s="276"/>
    </row>
    <row r="45580" spans="19:23">
      <c r="S45580" s="275"/>
      <c r="T45580" s="274"/>
      <c r="W45580" s="276"/>
    </row>
    <row r="45581" spans="19:23">
      <c r="S45581" s="275"/>
      <c r="T45581" s="274"/>
      <c r="W45581" s="276"/>
    </row>
    <row r="45582" spans="19:23">
      <c r="S45582" s="275"/>
      <c r="T45582" s="274"/>
      <c r="W45582" s="276"/>
    </row>
    <row r="45583" spans="19:23">
      <c r="S45583" s="275"/>
      <c r="T45583" s="274"/>
      <c r="W45583" s="276"/>
    </row>
    <row r="45584" spans="19:23">
      <c r="S45584" s="275"/>
      <c r="T45584" s="274"/>
      <c r="W45584" s="276"/>
    </row>
    <row r="45585" spans="19:23">
      <c r="S45585" s="275"/>
      <c r="T45585" s="274"/>
      <c r="W45585" s="276"/>
    </row>
    <row r="45586" spans="19:23">
      <c r="S45586" s="275"/>
      <c r="T45586" s="274"/>
      <c r="W45586" s="276"/>
    </row>
    <row r="45587" spans="19:23">
      <c r="S45587" s="275"/>
      <c r="T45587" s="274"/>
      <c r="W45587" s="276"/>
    </row>
    <row r="45588" spans="19:23">
      <c r="S45588" s="275"/>
      <c r="T45588" s="274"/>
      <c r="W45588" s="276"/>
    </row>
    <row r="45589" spans="19:23">
      <c r="S45589" s="275"/>
      <c r="T45589" s="274"/>
      <c r="W45589" s="276"/>
    </row>
    <row r="45590" spans="19:23">
      <c r="S45590" s="275"/>
      <c r="T45590" s="274"/>
      <c r="W45590" s="276"/>
    </row>
    <row r="45591" spans="19:23">
      <c r="S45591" s="275"/>
      <c r="T45591" s="274"/>
      <c r="W45591" s="276"/>
    </row>
    <row r="45592" spans="19:23">
      <c r="S45592" s="275"/>
      <c r="T45592" s="274"/>
      <c r="W45592" s="276"/>
    </row>
    <row r="45593" spans="19:23">
      <c r="S45593" s="275"/>
      <c r="T45593" s="274"/>
      <c r="W45593" s="276"/>
    </row>
    <row r="45594" spans="19:23">
      <c r="S45594" s="275"/>
      <c r="T45594" s="274"/>
      <c r="W45594" s="276"/>
    </row>
    <row r="45595" spans="19:23">
      <c r="S45595" s="275"/>
      <c r="T45595" s="274"/>
      <c r="W45595" s="276"/>
    </row>
    <row r="45596" spans="19:23">
      <c r="S45596" s="275"/>
      <c r="T45596" s="274"/>
      <c r="W45596" s="276"/>
    </row>
    <row r="45597" spans="19:23">
      <c r="S45597" s="275"/>
      <c r="T45597" s="274"/>
      <c r="W45597" s="276"/>
    </row>
    <row r="45598" spans="19:23">
      <c r="S45598" s="275"/>
      <c r="T45598" s="274"/>
      <c r="W45598" s="276"/>
    </row>
    <row r="45599" spans="19:23">
      <c r="S45599" s="275"/>
      <c r="T45599" s="274"/>
      <c r="W45599" s="276"/>
    </row>
    <row r="45600" spans="19:23">
      <c r="S45600" s="275"/>
      <c r="T45600" s="274"/>
      <c r="W45600" s="276"/>
    </row>
    <row r="45601" spans="19:23">
      <c r="S45601" s="275"/>
      <c r="T45601" s="274"/>
      <c r="W45601" s="276"/>
    </row>
    <row r="45602" spans="19:23">
      <c r="S45602" s="275"/>
      <c r="T45602" s="274"/>
      <c r="W45602" s="276"/>
    </row>
    <row r="45603" spans="19:23">
      <c r="S45603" s="275"/>
      <c r="T45603" s="274"/>
      <c r="W45603" s="276"/>
    </row>
    <row r="45604" spans="19:23">
      <c r="S45604" s="275"/>
      <c r="T45604" s="274"/>
      <c r="W45604" s="276"/>
    </row>
    <row r="45605" spans="19:23">
      <c r="S45605" s="275"/>
      <c r="T45605" s="274"/>
      <c r="W45605" s="276"/>
    </row>
    <row r="45606" spans="19:23">
      <c r="S45606" s="275"/>
      <c r="T45606" s="274"/>
      <c r="W45606" s="276"/>
    </row>
    <row r="45607" spans="19:23">
      <c r="S45607" s="275"/>
      <c r="T45607" s="274"/>
      <c r="W45607" s="276"/>
    </row>
    <row r="45608" spans="19:23">
      <c r="S45608" s="275"/>
      <c r="T45608" s="274"/>
      <c r="W45608" s="276"/>
    </row>
    <row r="45609" spans="19:23">
      <c r="S45609" s="275"/>
      <c r="T45609" s="274"/>
      <c r="W45609" s="276"/>
    </row>
    <row r="45610" spans="19:23">
      <c r="S45610" s="275"/>
      <c r="T45610" s="274"/>
      <c r="W45610" s="276"/>
    </row>
    <row r="45611" spans="19:23">
      <c r="S45611" s="275"/>
      <c r="T45611" s="274"/>
      <c r="W45611" s="276"/>
    </row>
    <row r="45612" spans="19:23">
      <c r="S45612" s="275"/>
      <c r="T45612" s="274"/>
      <c r="W45612" s="276"/>
    </row>
    <row r="45613" spans="19:23">
      <c r="S45613" s="275"/>
      <c r="T45613" s="274"/>
      <c r="W45613" s="276"/>
    </row>
    <row r="45614" spans="19:23">
      <c r="S45614" s="275"/>
      <c r="T45614" s="274"/>
      <c r="W45614" s="276"/>
    </row>
    <row r="45615" spans="19:23">
      <c r="S45615" s="275"/>
      <c r="T45615" s="274"/>
      <c r="W45615" s="276"/>
    </row>
    <row r="45616" spans="19:23">
      <c r="S45616" s="275"/>
      <c r="T45616" s="274"/>
      <c r="W45616" s="276"/>
    </row>
    <row r="45617" spans="19:23">
      <c r="S45617" s="275"/>
      <c r="T45617" s="274"/>
      <c r="W45617" s="276"/>
    </row>
    <row r="45618" spans="19:23">
      <c r="S45618" s="275"/>
      <c r="T45618" s="274"/>
      <c r="W45618" s="276"/>
    </row>
    <row r="45619" spans="19:23">
      <c r="S45619" s="275"/>
      <c r="T45619" s="274"/>
      <c r="W45619" s="276"/>
    </row>
    <row r="45620" spans="19:23">
      <c r="S45620" s="275"/>
      <c r="T45620" s="274"/>
      <c r="W45620" s="276"/>
    </row>
    <row r="45621" spans="19:23">
      <c r="S45621" s="275"/>
      <c r="T45621" s="274"/>
      <c r="W45621" s="276"/>
    </row>
    <row r="45622" spans="19:23">
      <c r="S45622" s="275"/>
      <c r="T45622" s="274"/>
      <c r="W45622" s="276"/>
    </row>
    <row r="45623" spans="19:23">
      <c r="S45623" s="275"/>
      <c r="T45623" s="274"/>
      <c r="W45623" s="276"/>
    </row>
    <row r="45624" spans="19:23">
      <c r="S45624" s="275"/>
      <c r="T45624" s="274"/>
      <c r="W45624" s="276"/>
    </row>
    <row r="45625" spans="19:23">
      <c r="S45625" s="275"/>
      <c r="T45625" s="274"/>
      <c r="W45625" s="276"/>
    </row>
    <row r="45626" spans="19:23">
      <c r="S45626" s="275"/>
      <c r="T45626" s="274"/>
      <c r="W45626" s="276"/>
    </row>
    <row r="45627" spans="19:23">
      <c r="S45627" s="275"/>
      <c r="T45627" s="274"/>
      <c r="W45627" s="276"/>
    </row>
    <row r="45628" spans="19:23">
      <c r="S45628" s="275"/>
      <c r="T45628" s="274"/>
      <c r="W45628" s="276"/>
    </row>
    <row r="45629" spans="19:23">
      <c r="S45629" s="275"/>
      <c r="T45629" s="274"/>
      <c r="W45629" s="276"/>
    </row>
    <row r="45630" spans="19:23">
      <c r="S45630" s="275"/>
      <c r="T45630" s="274"/>
      <c r="W45630" s="276"/>
    </row>
    <row r="45631" spans="19:23">
      <c r="S45631" s="275"/>
      <c r="T45631" s="274"/>
      <c r="W45631" s="276"/>
    </row>
    <row r="45632" spans="19:23">
      <c r="S45632" s="275"/>
      <c r="T45632" s="274"/>
      <c r="W45632" s="276"/>
    </row>
    <row r="45633" spans="19:23">
      <c r="S45633" s="275"/>
      <c r="T45633" s="274"/>
      <c r="W45633" s="276"/>
    </row>
    <row r="45634" spans="19:23">
      <c r="S45634" s="275"/>
      <c r="T45634" s="274"/>
      <c r="W45634" s="276"/>
    </row>
    <row r="45635" spans="19:23">
      <c r="S45635" s="275"/>
      <c r="T45635" s="274"/>
      <c r="W45635" s="276"/>
    </row>
    <row r="45636" spans="19:23">
      <c r="S45636" s="275"/>
      <c r="T45636" s="274"/>
      <c r="W45636" s="276"/>
    </row>
    <row r="45637" spans="19:23">
      <c r="S45637" s="275"/>
      <c r="T45637" s="274"/>
      <c r="W45637" s="276"/>
    </row>
    <row r="45638" spans="19:23">
      <c r="S45638" s="275"/>
      <c r="T45638" s="274"/>
      <c r="W45638" s="276"/>
    </row>
    <row r="45639" spans="19:23">
      <c r="S45639" s="275"/>
      <c r="T45639" s="274"/>
      <c r="W45639" s="276"/>
    </row>
    <row r="45640" spans="19:23">
      <c r="S45640" s="275"/>
      <c r="T45640" s="274"/>
      <c r="W45640" s="276"/>
    </row>
    <row r="45641" spans="19:23">
      <c r="S45641" s="275"/>
      <c r="T45641" s="274"/>
      <c r="W45641" s="276"/>
    </row>
    <row r="45642" spans="19:23">
      <c r="S45642" s="275"/>
      <c r="T45642" s="274"/>
      <c r="W45642" s="276"/>
    </row>
    <row r="45643" spans="19:23">
      <c r="S45643" s="275"/>
      <c r="T45643" s="274"/>
      <c r="W45643" s="276"/>
    </row>
    <row r="45644" spans="19:23">
      <c r="S45644" s="275"/>
      <c r="T45644" s="274"/>
      <c r="W45644" s="276"/>
    </row>
    <row r="45645" spans="19:23">
      <c r="S45645" s="275"/>
      <c r="T45645" s="274"/>
      <c r="W45645" s="276"/>
    </row>
    <row r="45646" spans="19:23">
      <c r="S45646" s="275"/>
      <c r="T45646" s="274"/>
      <c r="W45646" s="276"/>
    </row>
    <row r="45647" spans="19:23">
      <c r="S45647" s="275"/>
      <c r="T45647" s="274"/>
      <c r="W45647" s="276"/>
    </row>
    <row r="45648" spans="19:23">
      <c r="S45648" s="275"/>
      <c r="T45648" s="274"/>
      <c r="W45648" s="276"/>
    </row>
    <row r="45649" spans="19:23">
      <c r="S45649" s="275"/>
      <c r="T45649" s="274"/>
      <c r="W45649" s="276"/>
    </row>
    <row r="45650" spans="19:23">
      <c r="S45650" s="275"/>
      <c r="T45650" s="274"/>
      <c r="W45650" s="276"/>
    </row>
    <row r="45651" spans="19:23">
      <c r="S45651" s="275"/>
      <c r="T45651" s="274"/>
      <c r="W45651" s="276"/>
    </row>
    <row r="45652" spans="19:23">
      <c r="S45652" s="275"/>
      <c r="T45652" s="274"/>
      <c r="W45652" s="276"/>
    </row>
    <row r="45653" spans="19:23">
      <c r="S45653" s="275"/>
      <c r="T45653" s="274"/>
      <c r="W45653" s="276"/>
    </row>
    <row r="45654" spans="19:23">
      <c r="S45654" s="275"/>
      <c r="T45654" s="274"/>
      <c r="W45654" s="276"/>
    </row>
    <row r="45655" spans="19:23">
      <c r="S45655" s="275"/>
      <c r="T45655" s="274"/>
      <c r="W45655" s="276"/>
    </row>
    <row r="45656" spans="19:23">
      <c r="S45656" s="275"/>
      <c r="T45656" s="274"/>
      <c r="W45656" s="276"/>
    </row>
    <row r="45657" spans="19:23">
      <c r="S45657" s="275"/>
      <c r="T45657" s="274"/>
      <c r="W45657" s="276"/>
    </row>
    <row r="45658" spans="19:23">
      <c r="S45658" s="275"/>
      <c r="T45658" s="274"/>
      <c r="W45658" s="276"/>
    </row>
    <row r="45659" spans="19:23">
      <c r="S45659" s="275"/>
      <c r="T45659" s="274"/>
      <c r="W45659" s="276"/>
    </row>
    <row r="45660" spans="19:23">
      <c r="S45660" s="275"/>
      <c r="T45660" s="274"/>
      <c r="W45660" s="276"/>
    </row>
    <row r="45661" spans="19:23">
      <c r="S45661" s="275"/>
      <c r="T45661" s="274"/>
      <c r="W45661" s="276"/>
    </row>
    <row r="45662" spans="19:23">
      <c r="S45662" s="275"/>
      <c r="T45662" s="274"/>
      <c r="W45662" s="276"/>
    </row>
    <row r="45663" spans="19:23">
      <c r="S45663" s="275"/>
      <c r="T45663" s="274"/>
      <c r="W45663" s="276"/>
    </row>
    <row r="45664" spans="19:23">
      <c r="S45664" s="275"/>
      <c r="T45664" s="274"/>
      <c r="W45664" s="276"/>
    </row>
    <row r="45665" spans="19:23">
      <c r="S45665" s="275"/>
      <c r="T45665" s="274"/>
      <c r="W45665" s="276"/>
    </row>
    <row r="45666" spans="19:23">
      <c r="S45666" s="275"/>
      <c r="T45666" s="274"/>
      <c r="W45666" s="276"/>
    </row>
    <row r="45667" spans="19:23">
      <c r="S45667" s="275"/>
      <c r="T45667" s="274"/>
      <c r="W45667" s="276"/>
    </row>
    <row r="45668" spans="19:23">
      <c r="S45668" s="275"/>
      <c r="T45668" s="274"/>
      <c r="W45668" s="276"/>
    </row>
    <row r="45669" spans="19:23">
      <c r="S45669" s="275"/>
      <c r="T45669" s="274"/>
      <c r="W45669" s="276"/>
    </row>
    <row r="45670" spans="19:23">
      <c r="S45670" s="275"/>
      <c r="T45670" s="274"/>
      <c r="W45670" s="276"/>
    </row>
    <row r="45671" spans="19:23">
      <c r="S45671" s="275"/>
      <c r="T45671" s="274"/>
      <c r="W45671" s="276"/>
    </row>
    <row r="45672" spans="19:23">
      <c r="S45672" s="275"/>
      <c r="T45672" s="274"/>
      <c r="W45672" s="276"/>
    </row>
    <row r="45673" spans="19:23">
      <c r="S45673" s="275"/>
      <c r="T45673" s="274"/>
      <c r="W45673" s="276"/>
    </row>
    <row r="45674" spans="19:23">
      <c r="S45674" s="275"/>
      <c r="T45674" s="274"/>
      <c r="W45674" s="276"/>
    </row>
    <row r="45675" spans="19:23">
      <c r="S45675" s="275"/>
      <c r="T45675" s="274"/>
      <c r="W45675" s="276"/>
    </row>
    <row r="45676" spans="19:23">
      <c r="S45676" s="275"/>
      <c r="T45676" s="274"/>
      <c r="W45676" s="276"/>
    </row>
    <row r="45677" spans="19:23">
      <c r="S45677" s="275"/>
      <c r="T45677" s="274"/>
      <c r="W45677" s="276"/>
    </row>
    <row r="45678" spans="19:23">
      <c r="S45678" s="275"/>
      <c r="T45678" s="274"/>
      <c r="W45678" s="276"/>
    </row>
    <row r="45679" spans="19:23">
      <c r="S45679" s="275"/>
      <c r="T45679" s="274"/>
      <c r="W45679" s="276"/>
    </row>
    <row r="45680" spans="19:23">
      <c r="S45680" s="275"/>
      <c r="T45680" s="274"/>
      <c r="W45680" s="276"/>
    </row>
    <row r="45681" spans="19:23">
      <c r="S45681" s="275"/>
      <c r="T45681" s="274"/>
      <c r="W45681" s="276"/>
    </row>
    <row r="45682" spans="19:23">
      <c r="S45682" s="275"/>
      <c r="T45682" s="274"/>
      <c r="W45682" s="276"/>
    </row>
    <row r="45683" spans="19:23">
      <c r="S45683" s="275"/>
      <c r="T45683" s="274"/>
      <c r="W45683" s="276"/>
    </row>
    <row r="45684" spans="19:23">
      <c r="S45684" s="275"/>
      <c r="T45684" s="274"/>
      <c r="W45684" s="276"/>
    </row>
    <row r="45685" spans="19:23">
      <c r="S45685" s="275"/>
      <c r="T45685" s="274"/>
      <c r="W45685" s="276"/>
    </row>
    <row r="45686" spans="19:23">
      <c r="S45686" s="275"/>
      <c r="T45686" s="274"/>
      <c r="W45686" s="276"/>
    </row>
    <row r="45687" spans="19:23">
      <c r="S45687" s="275"/>
      <c r="T45687" s="274"/>
      <c r="W45687" s="276"/>
    </row>
    <row r="45688" spans="19:23">
      <c r="S45688" s="275"/>
      <c r="T45688" s="274"/>
      <c r="W45688" s="276"/>
    </row>
    <row r="45689" spans="19:23">
      <c r="S45689" s="275"/>
      <c r="T45689" s="274"/>
      <c r="W45689" s="276"/>
    </row>
    <row r="45690" spans="19:23">
      <c r="S45690" s="275"/>
      <c r="T45690" s="274"/>
      <c r="W45690" s="276"/>
    </row>
    <row r="45691" spans="19:23">
      <c r="S45691" s="275"/>
      <c r="T45691" s="274"/>
      <c r="W45691" s="276"/>
    </row>
    <row r="45692" spans="19:23">
      <c r="S45692" s="275"/>
      <c r="T45692" s="274"/>
      <c r="W45692" s="276"/>
    </row>
    <row r="45693" spans="19:23">
      <c r="S45693" s="275"/>
      <c r="T45693" s="274"/>
      <c r="W45693" s="276"/>
    </row>
    <row r="45694" spans="19:23">
      <c r="S45694" s="275"/>
      <c r="T45694" s="274"/>
      <c r="W45694" s="276"/>
    </row>
    <row r="45695" spans="19:23">
      <c r="S45695" s="275"/>
      <c r="T45695" s="274"/>
      <c r="W45695" s="276"/>
    </row>
    <row r="45696" spans="19:23">
      <c r="S45696" s="275"/>
      <c r="T45696" s="274"/>
      <c r="W45696" s="276"/>
    </row>
    <row r="45697" spans="19:23">
      <c r="S45697" s="275"/>
      <c r="T45697" s="274"/>
      <c r="W45697" s="276"/>
    </row>
    <row r="45698" spans="19:23">
      <c r="S45698" s="275"/>
      <c r="T45698" s="274"/>
      <c r="W45698" s="276"/>
    </row>
    <row r="45699" spans="19:23">
      <c r="S45699" s="275"/>
      <c r="T45699" s="274"/>
      <c r="W45699" s="276"/>
    </row>
    <row r="45700" spans="19:23">
      <c r="S45700" s="275"/>
      <c r="T45700" s="274"/>
      <c r="W45700" s="276"/>
    </row>
    <row r="45701" spans="19:23">
      <c r="S45701" s="275"/>
      <c r="T45701" s="274"/>
      <c r="W45701" s="276"/>
    </row>
    <row r="45702" spans="19:23">
      <c r="S45702" s="275"/>
      <c r="T45702" s="274"/>
      <c r="W45702" s="276"/>
    </row>
    <row r="45703" spans="19:23">
      <c r="S45703" s="275"/>
      <c r="T45703" s="274"/>
      <c r="W45703" s="276"/>
    </row>
    <row r="45704" spans="19:23">
      <c r="S45704" s="275"/>
      <c r="T45704" s="274"/>
      <c r="W45704" s="276"/>
    </row>
    <row r="45705" spans="19:23">
      <c r="S45705" s="275"/>
      <c r="T45705" s="274"/>
      <c r="W45705" s="276"/>
    </row>
    <row r="45706" spans="19:23">
      <c r="S45706" s="275"/>
      <c r="T45706" s="274"/>
      <c r="W45706" s="276"/>
    </row>
    <row r="45707" spans="19:23">
      <c r="S45707" s="275"/>
      <c r="T45707" s="274"/>
      <c r="W45707" s="276"/>
    </row>
    <row r="45708" spans="19:23">
      <c r="S45708" s="275"/>
      <c r="T45708" s="274"/>
      <c r="W45708" s="276"/>
    </row>
    <row r="45709" spans="19:23">
      <c r="S45709" s="275"/>
      <c r="T45709" s="274"/>
      <c r="W45709" s="276"/>
    </row>
    <row r="45710" spans="19:23">
      <c r="S45710" s="275"/>
      <c r="T45710" s="274"/>
      <c r="W45710" s="276"/>
    </row>
    <row r="45711" spans="19:23">
      <c r="S45711" s="275"/>
      <c r="T45711" s="274"/>
      <c r="W45711" s="276"/>
    </row>
    <row r="45712" spans="19:23">
      <c r="S45712" s="275"/>
      <c r="T45712" s="274"/>
      <c r="W45712" s="276"/>
    </row>
    <row r="45713" spans="19:23">
      <c r="S45713" s="275"/>
      <c r="T45713" s="274"/>
      <c r="W45713" s="276"/>
    </row>
    <row r="45714" spans="19:23">
      <c r="S45714" s="275"/>
      <c r="T45714" s="274"/>
      <c r="W45714" s="276"/>
    </row>
    <row r="45715" spans="19:23">
      <c r="S45715" s="275"/>
      <c r="T45715" s="274"/>
      <c r="W45715" s="276"/>
    </row>
    <row r="45716" spans="19:23">
      <c r="S45716" s="275"/>
      <c r="T45716" s="274"/>
      <c r="W45716" s="276"/>
    </row>
    <row r="45717" spans="19:23">
      <c r="S45717" s="275"/>
      <c r="T45717" s="274"/>
      <c r="W45717" s="276"/>
    </row>
    <row r="45718" spans="19:23">
      <c r="S45718" s="275"/>
      <c r="T45718" s="274"/>
      <c r="W45718" s="276"/>
    </row>
    <row r="45719" spans="19:23">
      <c r="S45719" s="275"/>
      <c r="T45719" s="274"/>
      <c r="W45719" s="276"/>
    </row>
    <row r="45720" spans="19:23">
      <c r="S45720" s="275"/>
      <c r="T45720" s="274"/>
      <c r="W45720" s="276"/>
    </row>
    <row r="45721" spans="19:23">
      <c r="S45721" s="275"/>
      <c r="T45721" s="274"/>
      <c r="W45721" s="276"/>
    </row>
    <row r="45722" spans="19:23">
      <c r="S45722" s="275"/>
      <c r="T45722" s="274"/>
      <c r="W45722" s="276"/>
    </row>
    <row r="45723" spans="19:23">
      <c r="S45723" s="275"/>
      <c r="T45723" s="274"/>
      <c r="W45723" s="276"/>
    </row>
    <row r="45724" spans="19:23">
      <c r="S45724" s="275"/>
      <c r="T45724" s="274"/>
      <c r="W45724" s="276"/>
    </row>
    <row r="45725" spans="19:23">
      <c r="S45725" s="275"/>
      <c r="T45725" s="274"/>
      <c r="W45725" s="276"/>
    </row>
    <row r="45726" spans="19:23">
      <c r="S45726" s="275"/>
      <c r="T45726" s="274"/>
      <c r="W45726" s="276"/>
    </row>
    <row r="45727" spans="19:23">
      <c r="S45727" s="275"/>
      <c r="T45727" s="274"/>
      <c r="W45727" s="276"/>
    </row>
    <row r="45728" spans="19:23">
      <c r="S45728" s="275"/>
      <c r="T45728" s="274"/>
      <c r="W45728" s="276"/>
    </row>
    <row r="45729" spans="19:23">
      <c r="S45729" s="275"/>
      <c r="T45729" s="274"/>
      <c r="W45729" s="276"/>
    </row>
    <row r="45730" spans="19:23">
      <c r="S45730" s="275"/>
      <c r="T45730" s="274"/>
      <c r="W45730" s="276"/>
    </row>
    <row r="45731" spans="19:23">
      <c r="S45731" s="275"/>
      <c r="T45731" s="274"/>
      <c r="W45731" s="276"/>
    </row>
    <row r="45732" spans="19:23">
      <c r="S45732" s="275"/>
      <c r="T45732" s="274"/>
      <c r="W45732" s="276"/>
    </row>
    <row r="45733" spans="19:23">
      <c r="S45733" s="275"/>
      <c r="T45733" s="274"/>
      <c r="W45733" s="276"/>
    </row>
    <row r="45734" spans="19:23">
      <c r="S45734" s="275"/>
      <c r="T45734" s="274"/>
      <c r="W45734" s="276"/>
    </row>
    <row r="45735" spans="19:23">
      <c r="S45735" s="275"/>
      <c r="T45735" s="274"/>
      <c r="W45735" s="276"/>
    </row>
    <row r="45736" spans="19:23">
      <c r="S45736" s="275"/>
      <c r="T45736" s="274"/>
      <c r="W45736" s="276"/>
    </row>
    <row r="45737" spans="19:23">
      <c r="S45737" s="275"/>
      <c r="T45737" s="274"/>
      <c r="W45737" s="276"/>
    </row>
    <row r="45738" spans="19:23">
      <c r="S45738" s="275"/>
      <c r="T45738" s="274"/>
      <c r="W45738" s="276"/>
    </row>
    <row r="45739" spans="19:23">
      <c r="S45739" s="275"/>
      <c r="T45739" s="274"/>
      <c r="W45739" s="276"/>
    </row>
    <row r="45740" spans="19:23">
      <c r="S45740" s="275"/>
      <c r="T45740" s="274"/>
      <c r="W45740" s="276"/>
    </row>
    <row r="45741" spans="19:23">
      <c r="S45741" s="275"/>
      <c r="T45741" s="274"/>
      <c r="W45741" s="276"/>
    </row>
    <row r="45742" spans="19:23">
      <c r="S45742" s="275"/>
      <c r="T45742" s="274"/>
      <c r="W45742" s="276"/>
    </row>
    <row r="45743" spans="19:23">
      <c r="S45743" s="275"/>
      <c r="T45743" s="274"/>
      <c r="W45743" s="276"/>
    </row>
    <row r="45744" spans="19:23">
      <c r="S45744" s="275"/>
      <c r="T45744" s="274"/>
      <c r="W45744" s="276"/>
    </row>
    <row r="45745" spans="19:23">
      <c r="S45745" s="275"/>
      <c r="T45745" s="274"/>
      <c r="W45745" s="276"/>
    </row>
    <row r="45746" spans="19:23">
      <c r="S45746" s="275"/>
      <c r="T45746" s="274"/>
      <c r="W45746" s="276"/>
    </row>
    <row r="45747" spans="19:23">
      <c r="S45747" s="275"/>
      <c r="T45747" s="274"/>
      <c r="W45747" s="276"/>
    </row>
    <row r="45748" spans="19:23">
      <c r="S45748" s="275"/>
      <c r="T45748" s="274"/>
      <c r="W45748" s="276"/>
    </row>
    <row r="45749" spans="19:23">
      <c r="S45749" s="275"/>
      <c r="T45749" s="274"/>
      <c r="W45749" s="276"/>
    </row>
    <row r="45750" spans="19:23">
      <c r="S45750" s="275"/>
      <c r="T45750" s="274"/>
      <c r="W45750" s="276"/>
    </row>
    <row r="45751" spans="19:23">
      <c r="S45751" s="275"/>
      <c r="T45751" s="274"/>
      <c r="W45751" s="276"/>
    </row>
    <row r="45752" spans="19:23">
      <c r="S45752" s="275"/>
      <c r="T45752" s="274"/>
      <c r="W45752" s="276"/>
    </row>
    <row r="45753" spans="19:23">
      <c r="S45753" s="275"/>
      <c r="T45753" s="274"/>
      <c r="W45753" s="276"/>
    </row>
    <row r="45754" spans="19:23">
      <c r="S45754" s="275"/>
      <c r="T45754" s="274"/>
      <c r="W45754" s="276"/>
    </row>
    <row r="45755" spans="19:23">
      <c r="S45755" s="275"/>
      <c r="T45755" s="274"/>
      <c r="W45755" s="276"/>
    </row>
    <row r="45756" spans="19:23">
      <c r="S45756" s="275"/>
      <c r="T45756" s="274"/>
      <c r="W45756" s="276"/>
    </row>
    <row r="45757" spans="19:23">
      <c r="S45757" s="275"/>
      <c r="T45757" s="274"/>
      <c r="W45757" s="276"/>
    </row>
    <row r="45758" spans="19:23">
      <c r="S45758" s="275"/>
      <c r="T45758" s="274"/>
      <c r="W45758" s="276"/>
    </row>
    <row r="45759" spans="19:23">
      <c r="S45759" s="275"/>
      <c r="T45759" s="274"/>
      <c r="W45759" s="276"/>
    </row>
    <row r="45760" spans="19:23">
      <c r="S45760" s="275"/>
      <c r="T45760" s="274"/>
      <c r="W45760" s="276"/>
    </row>
    <row r="45761" spans="19:23">
      <c r="S45761" s="275"/>
      <c r="T45761" s="274"/>
      <c r="W45761" s="276"/>
    </row>
    <row r="45762" spans="19:23">
      <c r="S45762" s="275"/>
      <c r="T45762" s="274"/>
      <c r="W45762" s="276"/>
    </row>
    <row r="45763" spans="19:23">
      <c r="S45763" s="275"/>
      <c r="T45763" s="274"/>
      <c r="W45763" s="276"/>
    </row>
    <row r="45764" spans="19:23">
      <c r="S45764" s="275"/>
      <c r="T45764" s="274"/>
      <c r="W45764" s="276"/>
    </row>
    <row r="45765" spans="19:23">
      <c r="S45765" s="275"/>
      <c r="T45765" s="274"/>
      <c r="W45765" s="276"/>
    </row>
    <row r="45766" spans="19:23">
      <c r="S45766" s="275"/>
      <c r="T45766" s="274"/>
      <c r="W45766" s="276"/>
    </row>
    <row r="45767" spans="19:23">
      <c r="S45767" s="275"/>
      <c r="T45767" s="274"/>
      <c r="W45767" s="276"/>
    </row>
    <row r="45768" spans="19:23">
      <c r="S45768" s="275"/>
      <c r="T45768" s="274"/>
      <c r="W45768" s="276"/>
    </row>
    <row r="45769" spans="19:23">
      <c r="S45769" s="275"/>
      <c r="T45769" s="274"/>
      <c r="W45769" s="276"/>
    </row>
    <row r="45770" spans="19:23">
      <c r="S45770" s="275"/>
      <c r="T45770" s="274"/>
      <c r="W45770" s="276"/>
    </row>
    <row r="45771" spans="19:23">
      <c r="S45771" s="275"/>
      <c r="T45771" s="274"/>
      <c r="W45771" s="276"/>
    </row>
    <row r="45772" spans="19:23">
      <c r="S45772" s="275"/>
      <c r="T45772" s="274"/>
      <c r="W45772" s="276"/>
    </row>
    <row r="45773" spans="19:23">
      <c r="S45773" s="275"/>
      <c r="T45773" s="274"/>
      <c r="W45773" s="276"/>
    </row>
    <row r="45774" spans="19:23">
      <c r="S45774" s="275"/>
      <c r="T45774" s="274"/>
      <c r="W45774" s="276"/>
    </row>
    <row r="45775" spans="19:23">
      <c r="S45775" s="275"/>
      <c r="T45775" s="274"/>
      <c r="W45775" s="276"/>
    </row>
    <row r="45776" spans="19:23">
      <c r="S45776" s="275"/>
      <c r="T45776" s="274"/>
      <c r="W45776" s="276"/>
    </row>
    <row r="45777" spans="19:23">
      <c r="S45777" s="275"/>
      <c r="T45777" s="274"/>
      <c r="W45777" s="276"/>
    </row>
    <row r="45778" spans="19:23">
      <c r="S45778" s="275"/>
      <c r="T45778" s="274"/>
      <c r="W45778" s="276"/>
    </row>
    <row r="45779" spans="19:23">
      <c r="S45779" s="275"/>
      <c r="T45779" s="274"/>
      <c r="W45779" s="276"/>
    </row>
    <row r="45780" spans="19:23">
      <c r="S45780" s="275"/>
      <c r="T45780" s="274"/>
      <c r="W45780" s="276"/>
    </row>
    <row r="45781" spans="19:23">
      <c r="S45781" s="275"/>
      <c r="T45781" s="274"/>
      <c r="W45781" s="276"/>
    </row>
    <row r="45782" spans="19:23">
      <c r="S45782" s="275"/>
      <c r="T45782" s="274"/>
      <c r="W45782" s="276"/>
    </row>
    <row r="45783" spans="19:23">
      <c r="S45783" s="275"/>
      <c r="T45783" s="274"/>
      <c r="W45783" s="276"/>
    </row>
    <row r="45784" spans="19:23">
      <c r="S45784" s="275"/>
      <c r="T45784" s="274"/>
      <c r="W45784" s="276"/>
    </row>
    <row r="45785" spans="19:23">
      <c r="S45785" s="275"/>
      <c r="T45785" s="274"/>
      <c r="W45785" s="276"/>
    </row>
    <row r="45786" spans="19:23">
      <c r="S45786" s="275"/>
      <c r="T45786" s="274"/>
      <c r="W45786" s="276"/>
    </row>
    <row r="45787" spans="19:23">
      <c r="S45787" s="275"/>
      <c r="T45787" s="274"/>
      <c r="W45787" s="276"/>
    </row>
    <row r="45788" spans="19:23">
      <c r="S45788" s="275"/>
      <c r="T45788" s="274"/>
      <c r="W45788" s="276"/>
    </row>
    <row r="45789" spans="19:23">
      <c r="S45789" s="275"/>
      <c r="T45789" s="274"/>
      <c r="W45789" s="276"/>
    </row>
    <row r="45790" spans="19:23">
      <c r="S45790" s="275"/>
      <c r="T45790" s="274"/>
      <c r="W45790" s="276"/>
    </row>
    <row r="45791" spans="19:23">
      <c r="S45791" s="275"/>
      <c r="T45791" s="274"/>
      <c r="W45791" s="276"/>
    </row>
    <row r="45792" spans="19:23">
      <c r="S45792" s="275"/>
      <c r="T45792" s="274"/>
      <c r="W45792" s="276"/>
    </row>
    <row r="45793" spans="19:23">
      <c r="S45793" s="275"/>
      <c r="T45793" s="274"/>
      <c r="W45793" s="276"/>
    </row>
    <row r="45794" spans="19:23">
      <c r="S45794" s="275"/>
      <c r="T45794" s="274"/>
      <c r="W45794" s="276"/>
    </row>
    <row r="45795" spans="19:23">
      <c r="S45795" s="275"/>
      <c r="T45795" s="274"/>
      <c r="W45795" s="276"/>
    </row>
    <row r="45796" spans="19:23">
      <c r="S45796" s="275"/>
      <c r="T45796" s="274"/>
      <c r="W45796" s="276"/>
    </row>
    <row r="45797" spans="19:23">
      <c r="S45797" s="275"/>
      <c r="T45797" s="274"/>
      <c r="W45797" s="276"/>
    </row>
    <row r="45798" spans="19:23">
      <c r="S45798" s="275"/>
      <c r="T45798" s="274"/>
      <c r="W45798" s="276"/>
    </row>
    <row r="45799" spans="19:23">
      <c r="S45799" s="275"/>
      <c r="T45799" s="274"/>
      <c r="W45799" s="276"/>
    </row>
    <row r="45800" spans="19:23">
      <c r="S45800" s="275"/>
      <c r="T45800" s="274"/>
      <c r="W45800" s="276"/>
    </row>
    <row r="45801" spans="19:23">
      <c r="S45801" s="275"/>
      <c r="T45801" s="274"/>
      <c r="W45801" s="276"/>
    </row>
    <row r="45802" spans="19:23">
      <c r="S45802" s="275"/>
      <c r="T45802" s="274"/>
      <c r="W45802" s="276"/>
    </row>
    <row r="45803" spans="19:23">
      <c r="S45803" s="275"/>
      <c r="T45803" s="274"/>
      <c r="W45803" s="276"/>
    </row>
    <row r="45804" spans="19:23">
      <c r="S45804" s="275"/>
      <c r="T45804" s="274"/>
      <c r="W45804" s="276"/>
    </row>
    <row r="45805" spans="19:23">
      <c r="S45805" s="275"/>
      <c r="T45805" s="274"/>
      <c r="W45805" s="276"/>
    </row>
    <row r="45806" spans="19:23">
      <c r="S45806" s="275"/>
      <c r="T45806" s="274"/>
      <c r="W45806" s="276"/>
    </row>
    <row r="45807" spans="19:23">
      <c r="S45807" s="275"/>
      <c r="T45807" s="274"/>
      <c r="W45807" s="276"/>
    </row>
    <row r="45808" spans="19:23">
      <c r="S45808" s="275"/>
      <c r="T45808" s="274"/>
      <c r="W45808" s="276"/>
    </row>
    <row r="45809" spans="19:23">
      <c r="S45809" s="275"/>
      <c r="T45809" s="274"/>
      <c r="W45809" s="276"/>
    </row>
    <row r="45810" spans="19:23">
      <c r="S45810" s="275"/>
      <c r="T45810" s="274"/>
      <c r="W45810" s="276"/>
    </row>
    <row r="45811" spans="19:23">
      <c r="S45811" s="275"/>
      <c r="T45811" s="274"/>
      <c r="W45811" s="276"/>
    </row>
    <row r="45812" spans="19:23">
      <c r="S45812" s="275"/>
      <c r="T45812" s="274"/>
      <c r="W45812" s="276"/>
    </row>
    <row r="45813" spans="19:23">
      <c r="S45813" s="275"/>
      <c r="T45813" s="274"/>
      <c r="W45813" s="276"/>
    </row>
    <row r="45814" spans="19:23">
      <c r="S45814" s="275"/>
      <c r="T45814" s="274"/>
      <c r="W45814" s="276"/>
    </row>
    <row r="45815" spans="19:23">
      <c r="S45815" s="275"/>
      <c r="T45815" s="274"/>
      <c r="W45815" s="276"/>
    </row>
    <row r="45816" spans="19:23">
      <c r="S45816" s="275"/>
      <c r="T45816" s="274"/>
      <c r="W45816" s="276"/>
    </row>
    <row r="45817" spans="19:23">
      <c r="S45817" s="275"/>
      <c r="T45817" s="274"/>
      <c r="W45817" s="276"/>
    </row>
    <row r="45818" spans="19:23">
      <c r="S45818" s="275"/>
      <c r="T45818" s="274"/>
      <c r="W45818" s="276"/>
    </row>
    <row r="45819" spans="19:23">
      <c r="S45819" s="275"/>
      <c r="T45819" s="274"/>
      <c r="W45819" s="276"/>
    </row>
    <row r="45820" spans="19:23">
      <c r="S45820" s="275"/>
      <c r="T45820" s="274"/>
      <c r="W45820" s="276"/>
    </row>
    <row r="45821" spans="19:23">
      <c r="S45821" s="275"/>
      <c r="T45821" s="274"/>
      <c r="W45821" s="276"/>
    </row>
    <row r="45822" spans="19:23">
      <c r="S45822" s="275"/>
      <c r="T45822" s="274"/>
      <c r="W45822" s="276"/>
    </row>
    <row r="45823" spans="19:23">
      <c r="S45823" s="275"/>
      <c r="T45823" s="274"/>
      <c r="W45823" s="276"/>
    </row>
    <row r="45824" spans="19:23">
      <c r="S45824" s="275"/>
      <c r="T45824" s="274"/>
      <c r="W45824" s="276"/>
    </row>
    <row r="45825" spans="19:23">
      <c r="S45825" s="275"/>
      <c r="T45825" s="274"/>
      <c r="W45825" s="276"/>
    </row>
    <row r="45826" spans="19:23">
      <c r="S45826" s="275"/>
      <c r="T45826" s="274"/>
      <c r="W45826" s="276"/>
    </row>
    <row r="45827" spans="19:23">
      <c r="S45827" s="275"/>
      <c r="T45827" s="274"/>
      <c r="W45827" s="276"/>
    </row>
    <row r="45828" spans="19:23">
      <c r="S45828" s="275"/>
      <c r="T45828" s="274"/>
      <c r="W45828" s="276"/>
    </row>
    <row r="45829" spans="19:23">
      <c r="S45829" s="275"/>
      <c r="T45829" s="274"/>
      <c r="W45829" s="276"/>
    </row>
    <row r="45830" spans="19:23">
      <c r="S45830" s="275"/>
      <c r="T45830" s="274"/>
      <c r="W45830" s="276"/>
    </row>
    <row r="45831" spans="19:23">
      <c r="S45831" s="275"/>
      <c r="T45831" s="274"/>
      <c r="W45831" s="276"/>
    </row>
    <row r="45832" spans="19:23">
      <c r="S45832" s="275"/>
      <c r="T45832" s="274"/>
      <c r="W45832" s="276"/>
    </row>
    <row r="45833" spans="19:23">
      <c r="S45833" s="275"/>
      <c r="T45833" s="274"/>
      <c r="W45833" s="276"/>
    </row>
    <row r="45834" spans="19:23">
      <c r="S45834" s="275"/>
      <c r="T45834" s="274"/>
      <c r="W45834" s="276"/>
    </row>
    <row r="45835" spans="19:23">
      <c r="S45835" s="275"/>
      <c r="T45835" s="274"/>
      <c r="W45835" s="276"/>
    </row>
    <row r="45836" spans="19:23">
      <c r="S45836" s="275"/>
      <c r="T45836" s="274"/>
      <c r="W45836" s="276"/>
    </row>
    <row r="45837" spans="19:23">
      <c r="S45837" s="275"/>
      <c r="T45837" s="274"/>
      <c r="W45837" s="276"/>
    </row>
    <row r="45838" spans="19:23">
      <c r="S45838" s="275"/>
      <c r="T45838" s="274"/>
      <c r="W45838" s="276"/>
    </row>
    <row r="45839" spans="19:23">
      <c r="S45839" s="275"/>
      <c r="T45839" s="274"/>
      <c r="W45839" s="276"/>
    </row>
    <row r="45840" spans="19:23">
      <c r="S45840" s="275"/>
      <c r="T45840" s="274"/>
      <c r="W45840" s="276"/>
    </row>
    <row r="45841" spans="19:23">
      <c r="S45841" s="275"/>
      <c r="T45841" s="274"/>
      <c r="W45841" s="276"/>
    </row>
    <row r="45842" spans="19:23">
      <c r="S45842" s="275"/>
      <c r="T45842" s="274"/>
      <c r="W45842" s="276"/>
    </row>
    <row r="45843" spans="19:23">
      <c r="S45843" s="275"/>
      <c r="T45843" s="274"/>
      <c r="W45843" s="276"/>
    </row>
    <row r="45844" spans="19:23">
      <c r="S45844" s="275"/>
      <c r="T45844" s="274"/>
      <c r="W45844" s="276"/>
    </row>
    <row r="45845" spans="19:23">
      <c r="S45845" s="275"/>
      <c r="T45845" s="274"/>
      <c r="W45845" s="276"/>
    </row>
    <row r="45846" spans="19:23">
      <c r="S45846" s="275"/>
      <c r="T45846" s="274"/>
      <c r="W45846" s="276"/>
    </row>
    <row r="45847" spans="19:23">
      <c r="S45847" s="275"/>
      <c r="T45847" s="274"/>
      <c r="W45847" s="276"/>
    </row>
    <row r="45848" spans="19:23">
      <c r="S45848" s="275"/>
      <c r="T45848" s="274"/>
      <c r="W45848" s="276"/>
    </row>
    <row r="45849" spans="19:23">
      <c r="S45849" s="275"/>
      <c r="T45849" s="274"/>
      <c r="W45849" s="276"/>
    </row>
    <row r="45850" spans="19:23">
      <c r="S45850" s="275"/>
      <c r="T45850" s="274"/>
      <c r="W45850" s="276"/>
    </row>
    <row r="45851" spans="19:23">
      <c r="S45851" s="275"/>
      <c r="T45851" s="274"/>
      <c r="W45851" s="276"/>
    </row>
    <row r="45852" spans="19:23">
      <c r="S45852" s="275"/>
      <c r="T45852" s="274"/>
      <c r="W45852" s="276"/>
    </row>
    <row r="45853" spans="19:23">
      <c r="S45853" s="275"/>
      <c r="T45853" s="274"/>
      <c r="W45853" s="276"/>
    </row>
    <row r="45854" spans="19:23">
      <c r="S45854" s="275"/>
      <c r="T45854" s="274"/>
      <c r="W45854" s="276"/>
    </row>
    <row r="45855" spans="19:23">
      <c r="S45855" s="275"/>
      <c r="T45855" s="274"/>
      <c r="W45855" s="276"/>
    </row>
    <row r="45856" spans="19:23">
      <c r="S45856" s="275"/>
      <c r="T45856" s="274"/>
      <c r="W45856" s="276"/>
    </row>
    <row r="45857" spans="19:23">
      <c r="S45857" s="275"/>
      <c r="T45857" s="274"/>
      <c r="W45857" s="276"/>
    </row>
    <row r="45858" spans="19:23">
      <c r="S45858" s="275"/>
      <c r="T45858" s="274"/>
      <c r="W45858" s="276"/>
    </row>
    <row r="45859" spans="19:23">
      <c r="S45859" s="275"/>
      <c r="T45859" s="274"/>
      <c r="W45859" s="276"/>
    </row>
    <row r="45860" spans="19:23">
      <c r="S45860" s="275"/>
      <c r="T45860" s="274"/>
      <c r="W45860" s="276"/>
    </row>
    <row r="45861" spans="19:23">
      <c r="S45861" s="275"/>
      <c r="T45861" s="274"/>
      <c r="W45861" s="276"/>
    </row>
    <row r="45862" spans="19:23">
      <c r="S45862" s="275"/>
      <c r="T45862" s="274"/>
      <c r="W45862" s="276"/>
    </row>
    <row r="45863" spans="19:23">
      <c r="S45863" s="275"/>
      <c r="T45863" s="274"/>
      <c r="W45863" s="276"/>
    </row>
    <row r="45864" spans="19:23">
      <c r="S45864" s="275"/>
      <c r="T45864" s="274"/>
      <c r="W45864" s="276"/>
    </row>
    <row r="45865" spans="19:23">
      <c r="S45865" s="275"/>
      <c r="T45865" s="274"/>
      <c r="W45865" s="276"/>
    </row>
    <row r="45866" spans="19:23">
      <c r="S45866" s="275"/>
      <c r="T45866" s="274"/>
      <c r="W45866" s="276"/>
    </row>
    <row r="45867" spans="19:23">
      <c r="S45867" s="275"/>
      <c r="T45867" s="274"/>
      <c r="W45867" s="276"/>
    </row>
    <row r="45868" spans="19:23">
      <c r="S45868" s="275"/>
      <c r="T45868" s="274"/>
      <c r="W45868" s="276"/>
    </row>
    <row r="45869" spans="19:23">
      <c r="S45869" s="275"/>
      <c r="T45869" s="274"/>
      <c r="W45869" s="276"/>
    </row>
    <row r="45870" spans="19:23">
      <c r="S45870" s="275"/>
      <c r="T45870" s="274"/>
      <c r="W45870" s="276"/>
    </row>
    <row r="45871" spans="19:23">
      <c r="S45871" s="275"/>
      <c r="T45871" s="274"/>
      <c r="W45871" s="276"/>
    </row>
    <row r="45872" spans="19:23">
      <c r="S45872" s="275"/>
      <c r="T45872" s="274"/>
      <c r="W45872" s="276"/>
    </row>
    <row r="45873" spans="19:23">
      <c r="S45873" s="275"/>
      <c r="T45873" s="274"/>
      <c r="W45873" s="276"/>
    </row>
    <row r="45874" spans="19:23">
      <c r="S45874" s="275"/>
      <c r="T45874" s="274"/>
      <c r="W45874" s="276"/>
    </row>
    <row r="45875" spans="19:23">
      <c r="S45875" s="275"/>
      <c r="T45875" s="274"/>
      <c r="W45875" s="276"/>
    </row>
    <row r="45876" spans="19:23">
      <c r="S45876" s="275"/>
      <c r="T45876" s="274"/>
      <c r="W45876" s="276"/>
    </row>
    <row r="45877" spans="19:23">
      <c r="S45877" s="275"/>
      <c r="T45877" s="274"/>
      <c r="W45877" s="276"/>
    </row>
    <row r="45878" spans="19:23">
      <c r="S45878" s="275"/>
      <c r="T45878" s="274"/>
      <c r="W45878" s="276"/>
    </row>
    <row r="45879" spans="19:23">
      <c r="S45879" s="275"/>
      <c r="T45879" s="274"/>
      <c r="W45879" s="276"/>
    </row>
    <row r="45880" spans="19:23">
      <c r="S45880" s="275"/>
      <c r="T45880" s="274"/>
      <c r="W45880" s="276"/>
    </row>
    <row r="45881" spans="19:23">
      <c r="S45881" s="275"/>
      <c r="T45881" s="274"/>
      <c r="W45881" s="276"/>
    </row>
    <row r="45882" spans="19:23">
      <c r="S45882" s="275"/>
      <c r="T45882" s="274"/>
      <c r="W45882" s="276"/>
    </row>
    <row r="45883" spans="19:23">
      <c r="S45883" s="275"/>
      <c r="T45883" s="274"/>
      <c r="W45883" s="276"/>
    </row>
    <row r="45884" spans="19:23">
      <c r="S45884" s="275"/>
      <c r="T45884" s="274"/>
      <c r="W45884" s="276"/>
    </row>
    <row r="45885" spans="19:23">
      <c r="S45885" s="275"/>
      <c r="T45885" s="274"/>
      <c r="W45885" s="276"/>
    </row>
    <row r="45886" spans="19:23">
      <c r="S45886" s="275"/>
      <c r="T45886" s="274"/>
      <c r="W45886" s="276"/>
    </row>
    <row r="45887" spans="19:23">
      <c r="S45887" s="275"/>
      <c r="T45887" s="274"/>
      <c r="W45887" s="276"/>
    </row>
    <row r="45888" spans="19:23">
      <c r="S45888" s="275"/>
      <c r="T45888" s="274"/>
      <c r="W45888" s="276"/>
    </row>
    <row r="45889" spans="19:23">
      <c r="S45889" s="275"/>
      <c r="T45889" s="274"/>
      <c r="W45889" s="276"/>
    </row>
    <row r="45890" spans="19:23">
      <c r="S45890" s="275"/>
      <c r="T45890" s="274"/>
      <c r="W45890" s="276"/>
    </row>
    <row r="45891" spans="19:23">
      <c r="S45891" s="275"/>
      <c r="T45891" s="274"/>
      <c r="W45891" s="276"/>
    </row>
    <row r="45892" spans="19:23">
      <c r="S45892" s="275"/>
      <c r="T45892" s="274"/>
      <c r="W45892" s="276"/>
    </row>
    <row r="45893" spans="19:23">
      <c r="S45893" s="275"/>
      <c r="T45893" s="274"/>
      <c r="W45893" s="276"/>
    </row>
    <row r="45894" spans="19:23">
      <c r="S45894" s="275"/>
      <c r="T45894" s="274"/>
      <c r="W45894" s="276"/>
    </row>
    <row r="45895" spans="19:23">
      <c r="S45895" s="275"/>
      <c r="T45895" s="274"/>
      <c r="W45895" s="276"/>
    </row>
    <row r="45896" spans="19:23">
      <c r="S45896" s="275"/>
      <c r="T45896" s="274"/>
      <c r="W45896" s="276"/>
    </row>
    <row r="45897" spans="19:23">
      <c r="S45897" s="275"/>
      <c r="T45897" s="274"/>
      <c r="W45897" s="276"/>
    </row>
    <row r="45898" spans="19:23">
      <c r="S45898" s="275"/>
      <c r="T45898" s="274"/>
      <c r="W45898" s="276"/>
    </row>
    <row r="45899" spans="19:23">
      <c r="S45899" s="275"/>
      <c r="T45899" s="274"/>
      <c r="W45899" s="276"/>
    </row>
    <row r="45900" spans="19:23">
      <c r="S45900" s="275"/>
      <c r="T45900" s="274"/>
      <c r="W45900" s="276"/>
    </row>
    <row r="45901" spans="19:23">
      <c r="S45901" s="275"/>
      <c r="T45901" s="274"/>
      <c r="W45901" s="276"/>
    </row>
    <row r="45902" spans="19:23">
      <c r="S45902" s="275"/>
      <c r="T45902" s="274"/>
      <c r="W45902" s="276"/>
    </row>
    <row r="45903" spans="19:23">
      <c r="S45903" s="275"/>
      <c r="T45903" s="274"/>
      <c r="W45903" s="276"/>
    </row>
    <row r="45904" spans="19:23">
      <c r="S45904" s="275"/>
      <c r="T45904" s="274"/>
      <c r="W45904" s="276"/>
    </row>
    <row r="45905" spans="19:23">
      <c r="S45905" s="275"/>
      <c r="T45905" s="274"/>
      <c r="W45905" s="276"/>
    </row>
    <row r="45906" spans="19:23">
      <c r="S45906" s="275"/>
      <c r="T45906" s="274"/>
      <c r="W45906" s="276"/>
    </row>
    <row r="45907" spans="19:23">
      <c r="S45907" s="275"/>
      <c r="T45907" s="274"/>
      <c r="W45907" s="276"/>
    </row>
    <row r="45908" spans="19:23">
      <c r="S45908" s="275"/>
      <c r="T45908" s="274"/>
      <c r="W45908" s="276"/>
    </row>
    <row r="45909" spans="19:23">
      <c r="S45909" s="275"/>
      <c r="T45909" s="274"/>
      <c r="W45909" s="276"/>
    </row>
    <row r="45910" spans="19:23">
      <c r="S45910" s="275"/>
      <c r="T45910" s="274"/>
      <c r="W45910" s="276"/>
    </row>
    <row r="45911" spans="19:23">
      <c r="S45911" s="275"/>
      <c r="T45911" s="274"/>
      <c r="W45911" s="276"/>
    </row>
    <row r="45912" spans="19:23">
      <c r="S45912" s="275"/>
      <c r="T45912" s="274"/>
      <c r="W45912" s="276"/>
    </row>
    <row r="45913" spans="19:23">
      <c r="S45913" s="275"/>
      <c r="T45913" s="274"/>
      <c r="W45913" s="276"/>
    </row>
    <row r="45914" spans="19:23">
      <c r="S45914" s="275"/>
      <c r="T45914" s="274"/>
      <c r="W45914" s="276"/>
    </row>
    <row r="45915" spans="19:23">
      <c r="S45915" s="275"/>
      <c r="T45915" s="274"/>
      <c r="W45915" s="276"/>
    </row>
    <row r="45916" spans="19:23">
      <c r="S45916" s="275"/>
      <c r="T45916" s="274"/>
      <c r="W45916" s="276"/>
    </row>
    <row r="45917" spans="19:23">
      <c r="S45917" s="275"/>
      <c r="T45917" s="274"/>
      <c r="W45917" s="276"/>
    </row>
    <row r="45918" spans="19:23">
      <c r="S45918" s="275"/>
      <c r="T45918" s="274"/>
      <c r="W45918" s="276"/>
    </row>
    <row r="45919" spans="19:23">
      <c r="S45919" s="275"/>
      <c r="T45919" s="274"/>
      <c r="W45919" s="276"/>
    </row>
    <row r="45920" spans="19:23">
      <c r="S45920" s="275"/>
      <c r="T45920" s="274"/>
      <c r="W45920" s="276"/>
    </row>
    <row r="45921" spans="19:23">
      <c r="S45921" s="275"/>
      <c r="T45921" s="274"/>
      <c r="W45921" s="276"/>
    </row>
    <row r="45922" spans="19:23">
      <c r="S45922" s="275"/>
      <c r="T45922" s="274"/>
      <c r="W45922" s="276"/>
    </row>
    <row r="45923" spans="19:23">
      <c r="S45923" s="275"/>
      <c r="T45923" s="274"/>
      <c r="W45923" s="276"/>
    </row>
    <row r="45924" spans="19:23">
      <c r="S45924" s="275"/>
      <c r="T45924" s="274"/>
      <c r="W45924" s="276"/>
    </row>
    <row r="45925" spans="19:23">
      <c r="S45925" s="275"/>
      <c r="T45925" s="274"/>
      <c r="W45925" s="276"/>
    </row>
    <row r="45926" spans="19:23">
      <c r="S45926" s="275"/>
      <c r="T45926" s="274"/>
      <c r="W45926" s="276"/>
    </row>
    <row r="45927" spans="19:23">
      <c r="S45927" s="275"/>
      <c r="T45927" s="274"/>
      <c r="W45927" s="276"/>
    </row>
    <row r="45928" spans="19:23">
      <c r="S45928" s="275"/>
      <c r="T45928" s="274"/>
      <c r="W45928" s="276"/>
    </row>
    <row r="45929" spans="19:23">
      <c r="S45929" s="275"/>
      <c r="T45929" s="274"/>
      <c r="W45929" s="276"/>
    </row>
    <row r="45930" spans="19:23">
      <c r="S45930" s="275"/>
      <c r="T45930" s="274"/>
      <c r="W45930" s="276"/>
    </row>
    <row r="45931" spans="19:23">
      <c r="S45931" s="275"/>
      <c r="T45931" s="274"/>
      <c r="W45931" s="276"/>
    </row>
    <row r="45932" spans="19:23">
      <c r="S45932" s="275"/>
      <c r="T45932" s="274"/>
      <c r="W45932" s="276"/>
    </row>
    <row r="45933" spans="19:23">
      <c r="S45933" s="275"/>
      <c r="T45933" s="274"/>
      <c r="W45933" s="276"/>
    </row>
    <row r="45934" spans="19:23">
      <c r="S45934" s="275"/>
      <c r="T45934" s="274"/>
      <c r="W45934" s="276"/>
    </row>
    <row r="45935" spans="19:23">
      <c r="S45935" s="275"/>
      <c r="T45935" s="274"/>
      <c r="W45935" s="276"/>
    </row>
    <row r="45936" spans="19:23">
      <c r="S45936" s="275"/>
      <c r="T45936" s="274"/>
      <c r="W45936" s="276"/>
    </row>
    <row r="45937" spans="19:23">
      <c r="S45937" s="275"/>
      <c r="T45937" s="274"/>
      <c r="W45937" s="276"/>
    </row>
    <row r="45938" spans="19:23">
      <c r="S45938" s="275"/>
      <c r="T45938" s="274"/>
      <c r="W45938" s="276"/>
    </row>
    <row r="45939" spans="19:23">
      <c r="S45939" s="275"/>
      <c r="T45939" s="274"/>
      <c r="W45939" s="276"/>
    </row>
    <row r="45940" spans="19:23">
      <c r="S45940" s="275"/>
      <c r="T45940" s="274"/>
      <c r="W45940" s="276"/>
    </row>
    <row r="45941" spans="19:23">
      <c r="S45941" s="275"/>
      <c r="T45941" s="274"/>
      <c r="W45941" s="276"/>
    </row>
    <row r="45942" spans="19:23">
      <c r="S45942" s="275"/>
      <c r="T45942" s="274"/>
      <c r="W45942" s="276"/>
    </row>
    <row r="45943" spans="19:23">
      <c r="S45943" s="275"/>
      <c r="T45943" s="274"/>
      <c r="W45943" s="276"/>
    </row>
    <row r="45944" spans="19:23">
      <c r="S45944" s="275"/>
      <c r="T45944" s="274"/>
      <c r="W45944" s="276"/>
    </row>
    <row r="45945" spans="19:23">
      <c r="S45945" s="275"/>
      <c r="T45945" s="274"/>
      <c r="W45945" s="276"/>
    </row>
    <row r="45946" spans="19:23">
      <c r="S45946" s="275"/>
      <c r="T45946" s="274"/>
      <c r="W45946" s="276"/>
    </row>
    <row r="45947" spans="19:23">
      <c r="S45947" s="275"/>
      <c r="T45947" s="274"/>
      <c r="W45947" s="276"/>
    </row>
    <row r="45948" spans="19:23">
      <c r="S45948" s="275"/>
      <c r="T45948" s="274"/>
      <c r="W45948" s="276"/>
    </row>
    <row r="45949" spans="19:23">
      <c r="S45949" s="275"/>
      <c r="T45949" s="274"/>
      <c r="W45949" s="276"/>
    </row>
    <row r="45950" spans="19:23">
      <c r="S45950" s="275"/>
      <c r="T45950" s="274"/>
      <c r="W45950" s="276"/>
    </row>
    <row r="45951" spans="19:23">
      <c r="S45951" s="275"/>
      <c r="T45951" s="274"/>
      <c r="W45951" s="276"/>
    </row>
    <row r="45952" spans="19:23">
      <c r="S45952" s="275"/>
      <c r="T45952" s="274"/>
      <c r="W45952" s="276"/>
    </row>
    <row r="45953" spans="19:23">
      <c r="S45953" s="275"/>
      <c r="T45953" s="274"/>
      <c r="W45953" s="276"/>
    </row>
    <row r="45954" spans="19:23">
      <c r="S45954" s="275"/>
      <c r="T45954" s="274"/>
      <c r="W45954" s="276"/>
    </row>
    <row r="45955" spans="19:23">
      <c r="S45955" s="275"/>
      <c r="T45955" s="274"/>
      <c r="W45955" s="276"/>
    </row>
    <row r="45956" spans="19:23">
      <c r="S45956" s="275"/>
      <c r="T45956" s="274"/>
      <c r="W45956" s="276"/>
    </row>
    <row r="45957" spans="19:23">
      <c r="S45957" s="275"/>
      <c r="T45957" s="274"/>
      <c r="W45957" s="276"/>
    </row>
    <row r="45958" spans="19:23">
      <c r="S45958" s="275"/>
      <c r="T45958" s="274"/>
      <c r="W45958" s="276"/>
    </row>
    <row r="45959" spans="19:23">
      <c r="S45959" s="275"/>
      <c r="T45959" s="274"/>
      <c r="W45959" s="276"/>
    </row>
    <row r="45960" spans="19:23">
      <c r="S45960" s="275"/>
      <c r="T45960" s="274"/>
      <c r="W45960" s="276"/>
    </row>
    <row r="45961" spans="19:23">
      <c r="S45961" s="275"/>
      <c r="T45961" s="274"/>
      <c r="W45961" s="276"/>
    </row>
    <row r="45962" spans="19:23">
      <c r="S45962" s="275"/>
      <c r="T45962" s="274"/>
      <c r="W45962" s="276"/>
    </row>
    <row r="45963" spans="19:23">
      <c r="S45963" s="275"/>
      <c r="T45963" s="274"/>
      <c r="W45963" s="276"/>
    </row>
    <row r="45964" spans="19:23">
      <c r="S45964" s="275"/>
      <c r="T45964" s="274"/>
      <c r="W45964" s="276"/>
    </row>
    <row r="45965" spans="19:23">
      <c r="S45965" s="275"/>
      <c r="T45965" s="274"/>
      <c r="W45965" s="276"/>
    </row>
    <row r="45966" spans="19:23">
      <c r="S45966" s="275"/>
      <c r="T45966" s="274"/>
      <c r="W45966" s="276"/>
    </row>
    <row r="45967" spans="19:23">
      <c r="S45967" s="275"/>
      <c r="T45967" s="274"/>
      <c r="W45967" s="276"/>
    </row>
    <row r="45968" spans="19:23">
      <c r="S45968" s="275"/>
      <c r="T45968" s="274"/>
      <c r="W45968" s="276"/>
    </row>
    <row r="45969" spans="19:23">
      <c r="S45969" s="275"/>
      <c r="T45969" s="274"/>
      <c r="W45969" s="276"/>
    </row>
    <row r="45970" spans="19:23">
      <c r="S45970" s="275"/>
      <c r="T45970" s="274"/>
      <c r="W45970" s="276"/>
    </row>
    <row r="45971" spans="19:23">
      <c r="S45971" s="275"/>
      <c r="T45971" s="274"/>
      <c r="W45971" s="276"/>
    </row>
    <row r="45972" spans="19:23">
      <c r="S45972" s="275"/>
      <c r="T45972" s="274"/>
      <c r="W45972" s="276"/>
    </row>
    <row r="45973" spans="19:23">
      <c r="S45973" s="275"/>
      <c r="T45973" s="274"/>
      <c r="W45973" s="276"/>
    </row>
    <row r="45974" spans="19:23">
      <c r="S45974" s="275"/>
      <c r="T45974" s="274"/>
      <c r="W45974" s="276"/>
    </row>
    <row r="45975" spans="19:23">
      <c r="S45975" s="275"/>
      <c r="T45975" s="274"/>
      <c r="W45975" s="276"/>
    </row>
    <row r="45976" spans="19:23">
      <c r="S45976" s="275"/>
      <c r="T45976" s="274"/>
      <c r="W45976" s="276"/>
    </row>
    <row r="45977" spans="19:23">
      <c r="S45977" s="275"/>
      <c r="T45977" s="274"/>
      <c r="W45977" s="276"/>
    </row>
    <row r="45978" spans="19:23">
      <c r="S45978" s="275"/>
      <c r="T45978" s="274"/>
      <c r="W45978" s="276"/>
    </row>
    <row r="45979" spans="19:23">
      <c r="S45979" s="275"/>
      <c r="T45979" s="274"/>
      <c r="W45979" s="276"/>
    </row>
    <row r="45980" spans="19:23">
      <c r="S45980" s="275"/>
      <c r="T45980" s="274"/>
      <c r="W45980" s="276"/>
    </row>
    <row r="45981" spans="19:23">
      <c r="S45981" s="275"/>
      <c r="T45981" s="274"/>
      <c r="W45981" s="276"/>
    </row>
    <row r="45982" spans="19:23">
      <c r="S45982" s="275"/>
      <c r="T45982" s="274"/>
      <c r="W45982" s="276"/>
    </row>
    <row r="45983" spans="19:23">
      <c r="S45983" s="275"/>
      <c r="T45983" s="274"/>
      <c r="W45983" s="276"/>
    </row>
    <row r="45984" spans="19:23">
      <c r="S45984" s="275"/>
      <c r="T45984" s="274"/>
      <c r="W45984" s="276"/>
    </row>
    <row r="45985" spans="19:23">
      <c r="S45985" s="275"/>
      <c r="T45985" s="274"/>
      <c r="W45985" s="276"/>
    </row>
    <row r="45986" spans="19:23">
      <c r="S45986" s="275"/>
      <c r="T45986" s="274"/>
      <c r="W45986" s="276"/>
    </row>
    <row r="45987" spans="19:23">
      <c r="S45987" s="275"/>
      <c r="T45987" s="274"/>
      <c r="W45987" s="276"/>
    </row>
    <row r="45988" spans="19:23">
      <c r="S45988" s="275"/>
      <c r="T45988" s="274"/>
      <c r="W45988" s="276"/>
    </row>
    <row r="45989" spans="19:23">
      <c r="S45989" s="275"/>
      <c r="T45989" s="274"/>
      <c r="W45989" s="276"/>
    </row>
    <row r="45990" spans="19:23">
      <c r="S45990" s="275"/>
      <c r="T45990" s="274"/>
      <c r="W45990" s="276"/>
    </row>
    <row r="45991" spans="19:23">
      <c r="S45991" s="275"/>
      <c r="T45991" s="274"/>
      <c r="W45991" s="276"/>
    </row>
    <row r="45992" spans="19:23">
      <c r="S45992" s="275"/>
      <c r="T45992" s="274"/>
      <c r="W45992" s="276"/>
    </row>
    <row r="45993" spans="19:23">
      <c r="S45993" s="275"/>
      <c r="T45993" s="274"/>
      <c r="W45993" s="276"/>
    </row>
    <row r="45994" spans="19:23">
      <c r="S45994" s="275"/>
      <c r="T45994" s="274"/>
      <c r="W45994" s="276"/>
    </row>
    <row r="45995" spans="19:23">
      <c r="S45995" s="275"/>
      <c r="T45995" s="274"/>
      <c r="W45995" s="276"/>
    </row>
    <row r="45996" spans="19:23">
      <c r="S45996" s="275"/>
      <c r="T45996" s="274"/>
      <c r="W45996" s="276"/>
    </row>
    <row r="45997" spans="19:23">
      <c r="S45997" s="275"/>
      <c r="T45997" s="274"/>
      <c r="W45997" s="276"/>
    </row>
    <row r="45998" spans="19:23">
      <c r="S45998" s="275"/>
      <c r="T45998" s="274"/>
      <c r="W45998" s="276"/>
    </row>
    <row r="45999" spans="19:23">
      <c r="S45999" s="275"/>
      <c r="T45999" s="274"/>
      <c r="W45999" s="276"/>
    </row>
    <row r="46000" spans="19:23">
      <c r="S46000" s="275"/>
      <c r="T46000" s="274"/>
      <c r="W46000" s="276"/>
    </row>
    <row r="46001" spans="19:23">
      <c r="S46001" s="275"/>
      <c r="T46001" s="274"/>
      <c r="W46001" s="276"/>
    </row>
    <row r="46002" spans="19:23">
      <c r="S46002" s="275"/>
      <c r="T46002" s="274"/>
      <c r="W46002" s="276"/>
    </row>
    <row r="46003" spans="19:23">
      <c r="S46003" s="275"/>
      <c r="T46003" s="274"/>
      <c r="W46003" s="276"/>
    </row>
    <row r="46004" spans="19:23">
      <c r="S46004" s="275"/>
      <c r="T46004" s="274"/>
      <c r="W46004" s="276"/>
    </row>
    <row r="46005" spans="19:23">
      <c r="S46005" s="275"/>
      <c r="T46005" s="274"/>
      <c r="W46005" s="276"/>
    </row>
    <row r="46006" spans="19:23">
      <c r="S46006" s="275"/>
      <c r="T46006" s="274"/>
      <c r="W46006" s="276"/>
    </row>
    <row r="46007" spans="19:23">
      <c r="S46007" s="275"/>
      <c r="T46007" s="274"/>
      <c r="W46007" s="276"/>
    </row>
    <row r="46008" spans="19:23">
      <c r="S46008" s="275"/>
      <c r="T46008" s="274"/>
      <c r="W46008" s="276"/>
    </row>
    <row r="46009" spans="19:23">
      <c r="S46009" s="275"/>
      <c r="T46009" s="274"/>
      <c r="W46009" s="276"/>
    </row>
    <row r="46010" spans="19:23">
      <c r="S46010" s="275"/>
      <c r="T46010" s="274"/>
      <c r="W46010" s="276"/>
    </row>
    <row r="46011" spans="19:23">
      <c r="S46011" s="275"/>
      <c r="T46011" s="274"/>
      <c r="W46011" s="276"/>
    </row>
    <row r="46012" spans="19:23">
      <c r="S46012" s="275"/>
      <c r="T46012" s="274"/>
      <c r="W46012" s="276"/>
    </row>
    <row r="46013" spans="19:23">
      <c r="S46013" s="275"/>
      <c r="T46013" s="274"/>
      <c r="W46013" s="276"/>
    </row>
    <row r="46014" spans="19:23">
      <c r="S46014" s="275"/>
      <c r="T46014" s="274"/>
      <c r="W46014" s="276"/>
    </row>
    <row r="46015" spans="19:23">
      <c r="S46015" s="275"/>
      <c r="T46015" s="274"/>
      <c r="W46015" s="276"/>
    </row>
    <row r="46016" spans="19:23">
      <c r="S46016" s="275"/>
      <c r="T46016" s="274"/>
      <c r="W46016" s="276"/>
    </row>
    <row r="46017" spans="19:23">
      <c r="S46017" s="275"/>
      <c r="T46017" s="274"/>
      <c r="W46017" s="276"/>
    </row>
    <row r="46018" spans="19:23">
      <c r="S46018" s="275"/>
      <c r="T46018" s="274"/>
      <c r="W46018" s="276"/>
    </row>
    <row r="46019" spans="19:23">
      <c r="S46019" s="275"/>
      <c r="T46019" s="274"/>
      <c r="W46019" s="276"/>
    </row>
    <row r="46020" spans="19:23">
      <c r="S46020" s="275"/>
      <c r="T46020" s="274"/>
      <c r="W46020" s="276"/>
    </row>
    <row r="46021" spans="19:23">
      <c r="S46021" s="275"/>
      <c r="T46021" s="274"/>
      <c r="W46021" s="276"/>
    </row>
    <row r="46022" spans="19:23">
      <c r="S46022" s="275"/>
      <c r="T46022" s="274"/>
      <c r="W46022" s="276"/>
    </row>
    <row r="46023" spans="19:23">
      <c r="S46023" s="275"/>
      <c r="T46023" s="274"/>
      <c r="W46023" s="276"/>
    </row>
    <row r="46024" spans="19:23">
      <c r="S46024" s="275"/>
      <c r="T46024" s="274"/>
      <c r="W46024" s="276"/>
    </row>
    <row r="46025" spans="19:23">
      <c r="S46025" s="275"/>
      <c r="T46025" s="274"/>
      <c r="W46025" s="276"/>
    </row>
    <row r="46026" spans="19:23">
      <c r="S46026" s="275"/>
      <c r="T46026" s="274"/>
      <c r="W46026" s="276"/>
    </row>
    <row r="46027" spans="19:23">
      <c r="S46027" s="275"/>
      <c r="T46027" s="274"/>
      <c r="W46027" s="276"/>
    </row>
    <row r="46028" spans="19:23">
      <c r="S46028" s="275"/>
      <c r="T46028" s="274"/>
      <c r="W46028" s="276"/>
    </row>
    <row r="46029" spans="19:23">
      <c r="S46029" s="275"/>
      <c r="T46029" s="274"/>
      <c r="W46029" s="276"/>
    </row>
    <row r="46030" spans="19:23">
      <c r="S46030" s="275"/>
      <c r="T46030" s="274"/>
      <c r="W46030" s="276"/>
    </row>
    <row r="46031" spans="19:23">
      <c r="S46031" s="275"/>
      <c r="T46031" s="274"/>
      <c r="W46031" s="276"/>
    </row>
    <row r="46032" spans="19:23">
      <c r="S46032" s="275"/>
      <c r="T46032" s="274"/>
      <c r="W46032" s="276"/>
    </row>
    <row r="46033" spans="19:23">
      <c r="S46033" s="275"/>
      <c r="T46033" s="274"/>
      <c r="W46033" s="276"/>
    </row>
    <row r="46034" spans="19:23">
      <c r="S46034" s="275"/>
      <c r="T46034" s="274"/>
      <c r="W46034" s="276"/>
    </row>
    <row r="46035" spans="19:23">
      <c r="S46035" s="275"/>
      <c r="T46035" s="274"/>
      <c r="W46035" s="276"/>
    </row>
    <row r="46036" spans="19:23">
      <c r="S46036" s="275"/>
      <c r="T46036" s="274"/>
      <c r="W46036" s="276"/>
    </row>
    <row r="46037" spans="19:23">
      <c r="S46037" s="275"/>
      <c r="T46037" s="274"/>
      <c r="W46037" s="276"/>
    </row>
    <row r="46038" spans="19:23">
      <c r="S46038" s="275"/>
      <c r="T46038" s="274"/>
      <c r="W46038" s="276"/>
    </row>
    <row r="46039" spans="19:23">
      <c r="S46039" s="275"/>
      <c r="T46039" s="274"/>
      <c r="W46039" s="276"/>
    </row>
    <row r="46040" spans="19:23">
      <c r="S46040" s="275"/>
      <c r="T46040" s="274"/>
      <c r="W46040" s="276"/>
    </row>
    <row r="46041" spans="19:23">
      <c r="S46041" s="275"/>
      <c r="T46041" s="274"/>
      <c r="W46041" s="276"/>
    </row>
    <row r="46042" spans="19:23">
      <c r="S46042" s="275"/>
      <c r="T46042" s="274"/>
      <c r="W46042" s="276"/>
    </row>
    <row r="46043" spans="19:23">
      <c r="S46043" s="275"/>
      <c r="T46043" s="274"/>
      <c r="W46043" s="276"/>
    </row>
    <row r="46044" spans="19:23">
      <c r="S46044" s="275"/>
      <c r="T46044" s="274"/>
      <c r="W46044" s="276"/>
    </row>
    <row r="46045" spans="19:23">
      <c r="S46045" s="275"/>
      <c r="T46045" s="274"/>
      <c r="W46045" s="276"/>
    </row>
    <row r="46046" spans="19:23">
      <c r="S46046" s="275"/>
      <c r="T46046" s="274"/>
      <c r="W46046" s="276"/>
    </row>
    <row r="46047" spans="19:23">
      <c r="S46047" s="275"/>
      <c r="T46047" s="274"/>
      <c r="W46047" s="276"/>
    </row>
    <row r="46048" spans="19:23">
      <c r="S46048" s="275"/>
      <c r="T46048" s="274"/>
      <c r="W46048" s="276"/>
    </row>
    <row r="46049" spans="19:23">
      <c r="S46049" s="275"/>
      <c r="T46049" s="274"/>
      <c r="W46049" s="276"/>
    </row>
    <row r="46050" spans="19:23">
      <c r="S46050" s="275"/>
      <c r="T46050" s="274"/>
      <c r="W46050" s="276"/>
    </row>
    <row r="46051" spans="19:23">
      <c r="S46051" s="275"/>
      <c r="T46051" s="274"/>
      <c r="W46051" s="276"/>
    </row>
    <row r="46052" spans="19:23">
      <c r="S46052" s="275"/>
      <c r="T46052" s="274"/>
      <c r="W46052" s="276"/>
    </row>
    <row r="46053" spans="19:23">
      <c r="S46053" s="275"/>
      <c r="T46053" s="274"/>
      <c r="W46053" s="276"/>
    </row>
    <row r="46054" spans="19:23">
      <c r="S46054" s="275"/>
      <c r="T46054" s="274"/>
      <c r="W46054" s="276"/>
    </row>
    <row r="46055" spans="19:23">
      <c r="S46055" s="275"/>
      <c r="T46055" s="274"/>
      <c r="W46055" s="276"/>
    </row>
    <row r="46056" spans="19:23">
      <c r="S46056" s="275"/>
      <c r="T46056" s="274"/>
      <c r="W46056" s="276"/>
    </row>
    <row r="46057" spans="19:23">
      <c r="S46057" s="275"/>
      <c r="T46057" s="274"/>
      <c r="W46057" s="276"/>
    </row>
    <row r="46058" spans="19:23">
      <c r="S46058" s="275"/>
      <c r="T46058" s="274"/>
      <c r="W46058" s="276"/>
    </row>
    <row r="46059" spans="19:23">
      <c r="S46059" s="275"/>
      <c r="T46059" s="274"/>
      <c r="W46059" s="276"/>
    </row>
    <row r="46060" spans="19:23">
      <c r="S46060" s="275"/>
      <c r="T46060" s="274"/>
      <c r="W46060" s="276"/>
    </row>
    <row r="46061" spans="19:23">
      <c r="S46061" s="275"/>
      <c r="T46061" s="274"/>
      <c r="W46061" s="276"/>
    </row>
    <row r="46062" spans="19:23">
      <c r="S46062" s="275"/>
      <c r="T46062" s="274"/>
      <c r="W46062" s="276"/>
    </row>
    <row r="46063" spans="19:23">
      <c r="S46063" s="275"/>
      <c r="T46063" s="274"/>
      <c r="W46063" s="276"/>
    </row>
    <row r="46064" spans="19:23">
      <c r="S46064" s="275"/>
      <c r="T46064" s="274"/>
      <c r="W46064" s="276"/>
    </row>
    <row r="46065" spans="19:23">
      <c r="S46065" s="275"/>
      <c r="T46065" s="274"/>
      <c r="W46065" s="276"/>
    </row>
    <row r="46066" spans="19:23">
      <c r="S46066" s="275"/>
      <c r="T46066" s="274"/>
      <c r="W46066" s="276"/>
    </row>
    <row r="46067" spans="19:23">
      <c r="S46067" s="275"/>
      <c r="T46067" s="274"/>
      <c r="W46067" s="276"/>
    </row>
    <row r="46068" spans="19:23">
      <c r="S46068" s="275"/>
      <c r="T46068" s="274"/>
      <c r="W46068" s="276"/>
    </row>
    <row r="46069" spans="19:23">
      <c r="S46069" s="275"/>
      <c r="T46069" s="274"/>
      <c r="W46069" s="276"/>
    </row>
    <row r="46070" spans="19:23">
      <c r="S46070" s="275"/>
      <c r="T46070" s="274"/>
      <c r="W46070" s="276"/>
    </row>
    <row r="46071" spans="19:23">
      <c r="S46071" s="275"/>
      <c r="T46071" s="274"/>
      <c r="W46071" s="276"/>
    </row>
    <row r="46072" spans="19:23">
      <c r="S46072" s="275"/>
      <c r="T46072" s="274"/>
      <c r="W46072" s="276"/>
    </row>
    <row r="46073" spans="19:23">
      <c r="S46073" s="275"/>
      <c r="T46073" s="274"/>
      <c r="W46073" s="276"/>
    </row>
    <row r="46074" spans="19:23">
      <c r="S46074" s="275"/>
      <c r="T46074" s="274"/>
      <c r="W46074" s="276"/>
    </row>
    <row r="46075" spans="19:23">
      <c r="S46075" s="275"/>
      <c r="T46075" s="274"/>
      <c r="W46075" s="276"/>
    </row>
    <row r="46076" spans="19:23">
      <c r="S46076" s="275"/>
      <c r="T46076" s="274"/>
      <c r="W46076" s="276"/>
    </row>
    <row r="46077" spans="19:23">
      <c r="S46077" s="275"/>
      <c r="T46077" s="274"/>
      <c r="W46077" s="276"/>
    </row>
    <row r="46078" spans="19:23">
      <c r="S46078" s="275"/>
      <c r="T46078" s="274"/>
      <c r="W46078" s="276"/>
    </row>
    <row r="46079" spans="19:23">
      <c r="S46079" s="275"/>
      <c r="T46079" s="274"/>
      <c r="W46079" s="276"/>
    </row>
    <row r="46080" spans="19:23">
      <c r="S46080" s="275"/>
      <c r="T46080" s="274"/>
      <c r="W46080" s="276"/>
    </row>
    <row r="46081" spans="19:23">
      <c r="S46081" s="275"/>
      <c r="T46081" s="274"/>
      <c r="W46081" s="276"/>
    </row>
    <row r="46082" spans="19:23">
      <c r="S46082" s="275"/>
      <c r="T46082" s="274"/>
      <c r="W46082" s="276"/>
    </row>
    <row r="46083" spans="19:23">
      <c r="S46083" s="275"/>
      <c r="T46083" s="274"/>
      <c r="W46083" s="276"/>
    </row>
    <row r="46084" spans="19:23">
      <c r="S46084" s="275"/>
      <c r="T46084" s="274"/>
      <c r="W46084" s="276"/>
    </row>
    <row r="46085" spans="19:23">
      <c r="S46085" s="275"/>
      <c r="T46085" s="274"/>
      <c r="W46085" s="276"/>
    </row>
    <row r="46086" spans="19:23">
      <c r="S46086" s="275"/>
      <c r="T46086" s="274"/>
      <c r="W46086" s="276"/>
    </row>
    <row r="46087" spans="19:23">
      <c r="S46087" s="275"/>
      <c r="T46087" s="274"/>
      <c r="W46087" s="276"/>
    </row>
    <row r="46088" spans="19:23">
      <c r="S46088" s="275"/>
      <c r="T46088" s="274"/>
      <c r="W46088" s="276"/>
    </row>
    <row r="46089" spans="19:23">
      <c r="S46089" s="275"/>
      <c r="T46089" s="274"/>
      <c r="W46089" s="276"/>
    </row>
    <row r="46090" spans="19:23">
      <c r="S46090" s="275"/>
      <c r="T46090" s="274"/>
      <c r="W46090" s="276"/>
    </row>
    <row r="46091" spans="19:23">
      <c r="S46091" s="275"/>
      <c r="T46091" s="274"/>
      <c r="W46091" s="276"/>
    </row>
    <row r="46092" spans="19:23">
      <c r="S46092" s="275"/>
      <c r="T46092" s="274"/>
      <c r="W46092" s="276"/>
    </row>
    <row r="46093" spans="19:23">
      <c r="S46093" s="275"/>
      <c r="T46093" s="274"/>
      <c r="W46093" s="276"/>
    </row>
    <row r="46094" spans="19:23">
      <c r="S46094" s="275"/>
      <c r="T46094" s="274"/>
      <c r="W46094" s="276"/>
    </row>
    <row r="46095" spans="19:23">
      <c r="S46095" s="275"/>
      <c r="T46095" s="274"/>
      <c r="W46095" s="276"/>
    </row>
    <row r="46096" spans="19:23">
      <c r="S46096" s="275"/>
      <c r="T46096" s="274"/>
      <c r="W46096" s="276"/>
    </row>
    <row r="46097" spans="19:23">
      <c r="S46097" s="275"/>
      <c r="T46097" s="274"/>
      <c r="W46097" s="276"/>
    </row>
    <row r="46098" spans="19:23">
      <c r="S46098" s="275"/>
      <c r="T46098" s="274"/>
      <c r="W46098" s="276"/>
    </row>
    <row r="46099" spans="19:23">
      <c r="S46099" s="275"/>
      <c r="T46099" s="274"/>
      <c r="W46099" s="276"/>
    </row>
    <row r="46100" spans="19:23">
      <c r="S46100" s="275"/>
      <c r="T46100" s="274"/>
      <c r="W46100" s="276"/>
    </row>
    <row r="46101" spans="19:23">
      <c r="S46101" s="275"/>
      <c r="T46101" s="274"/>
      <c r="W46101" s="276"/>
    </row>
    <row r="46102" spans="19:23">
      <c r="S46102" s="275"/>
      <c r="T46102" s="274"/>
      <c r="W46102" s="276"/>
    </row>
    <row r="46103" spans="19:23">
      <c r="S46103" s="275"/>
      <c r="T46103" s="274"/>
      <c r="W46103" s="276"/>
    </row>
    <row r="46104" spans="19:23">
      <c r="S46104" s="275"/>
      <c r="T46104" s="274"/>
      <c r="W46104" s="276"/>
    </row>
    <row r="46105" spans="19:23">
      <c r="S46105" s="275"/>
      <c r="T46105" s="274"/>
      <c r="W46105" s="276"/>
    </row>
    <row r="46106" spans="19:23">
      <c r="S46106" s="275"/>
      <c r="T46106" s="274"/>
      <c r="W46106" s="276"/>
    </row>
    <row r="46107" spans="19:23">
      <c r="S46107" s="275"/>
      <c r="T46107" s="274"/>
      <c r="W46107" s="276"/>
    </row>
    <row r="46108" spans="19:23">
      <c r="S46108" s="275"/>
      <c r="T46108" s="274"/>
      <c r="W46108" s="276"/>
    </row>
    <row r="46109" spans="19:23">
      <c r="S46109" s="275"/>
      <c r="T46109" s="274"/>
      <c r="W46109" s="276"/>
    </row>
    <row r="46110" spans="19:23">
      <c r="S46110" s="275"/>
      <c r="T46110" s="274"/>
      <c r="W46110" s="276"/>
    </row>
    <row r="46111" spans="19:23">
      <c r="S46111" s="275"/>
      <c r="T46111" s="274"/>
      <c r="W46111" s="276"/>
    </row>
    <row r="46112" spans="19:23">
      <c r="S46112" s="275"/>
      <c r="T46112" s="274"/>
      <c r="W46112" s="276"/>
    </row>
    <row r="46113" spans="19:23">
      <c r="S46113" s="275"/>
      <c r="T46113" s="274"/>
      <c r="W46113" s="276"/>
    </row>
    <row r="46114" spans="19:23">
      <c r="S46114" s="275"/>
      <c r="T46114" s="274"/>
      <c r="W46114" s="276"/>
    </row>
    <row r="46115" spans="19:23">
      <c r="S46115" s="275"/>
      <c r="T46115" s="274"/>
      <c r="W46115" s="276"/>
    </row>
    <row r="46116" spans="19:23">
      <c r="S46116" s="275"/>
      <c r="T46116" s="274"/>
      <c r="W46116" s="276"/>
    </row>
    <row r="46117" spans="19:23">
      <c r="S46117" s="275"/>
      <c r="T46117" s="274"/>
      <c r="W46117" s="276"/>
    </row>
    <row r="46118" spans="19:23">
      <c r="S46118" s="275"/>
      <c r="T46118" s="274"/>
      <c r="W46118" s="276"/>
    </row>
    <row r="46119" spans="19:23">
      <c r="S46119" s="275"/>
      <c r="T46119" s="274"/>
      <c r="W46119" s="276"/>
    </row>
    <row r="46120" spans="19:23">
      <c r="S46120" s="275"/>
      <c r="T46120" s="274"/>
      <c r="W46120" s="276"/>
    </row>
    <row r="46121" spans="19:23">
      <c r="S46121" s="275"/>
      <c r="T46121" s="274"/>
      <c r="W46121" s="276"/>
    </row>
    <row r="46122" spans="19:23">
      <c r="S46122" s="275"/>
      <c r="T46122" s="274"/>
      <c r="W46122" s="276"/>
    </row>
    <row r="46123" spans="19:23">
      <c r="S46123" s="275"/>
      <c r="T46123" s="274"/>
      <c r="W46123" s="276"/>
    </row>
    <row r="46124" spans="19:23">
      <c r="S46124" s="275"/>
      <c r="T46124" s="274"/>
      <c r="W46124" s="276"/>
    </row>
    <row r="46125" spans="19:23">
      <c r="S46125" s="275"/>
      <c r="T46125" s="274"/>
      <c r="W46125" s="276"/>
    </row>
    <row r="46126" spans="19:23">
      <c r="S46126" s="275"/>
      <c r="T46126" s="274"/>
      <c r="W46126" s="276"/>
    </row>
    <row r="46127" spans="19:23">
      <c r="S46127" s="275"/>
      <c r="T46127" s="274"/>
      <c r="W46127" s="276"/>
    </row>
    <row r="46128" spans="19:23">
      <c r="S46128" s="275"/>
      <c r="T46128" s="274"/>
      <c r="W46128" s="276"/>
    </row>
    <row r="46129" spans="19:23">
      <c r="S46129" s="275"/>
      <c r="T46129" s="274"/>
      <c r="W46129" s="276"/>
    </row>
    <row r="46130" spans="19:23">
      <c r="S46130" s="275"/>
      <c r="T46130" s="274"/>
      <c r="W46130" s="276"/>
    </row>
    <row r="46131" spans="19:23">
      <c r="S46131" s="275"/>
      <c r="T46131" s="274"/>
      <c r="W46131" s="276"/>
    </row>
    <row r="46132" spans="19:23">
      <c r="S46132" s="275"/>
      <c r="T46132" s="274"/>
      <c r="W46132" s="276"/>
    </row>
    <row r="46133" spans="19:23">
      <c r="S46133" s="275"/>
      <c r="T46133" s="274"/>
      <c r="W46133" s="276"/>
    </row>
    <row r="46134" spans="19:23">
      <c r="S46134" s="275"/>
      <c r="T46134" s="274"/>
      <c r="W46134" s="276"/>
    </row>
    <row r="46135" spans="19:23">
      <c r="S46135" s="275"/>
      <c r="T46135" s="274"/>
      <c r="W46135" s="276"/>
    </row>
    <row r="46136" spans="19:23">
      <c r="S46136" s="275"/>
      <c r="T46136" s="274"/>
      <c r="W46136" s="276"/>
    </row>
    <row r="46137" spans="19:23">
      <c r="S46137" s="275"/>
      <c r="T46137" s="274"/>
      <c r="W46137" s="276"/>
    </row>
    <row r="46138" spans="19:23">
      <c r="S46138" s="275"/>
      <c r="T46138" s="274"/>
      <c r="W46138" s="276"/>
    </row>
    <row r="46139" spans="19:23">
      <c r="S46139" s="275"/>
      <c r="T46139" s="274"/>
      <c r="W46139" s="276"/>
    </row>
    <row r="46140" spans="19:23">
      <c r="S46140" s="275"/>
      <c r="T46140" s="274"/>
      <c r="W46140" s="276"/>
    </row>
    <row r="46141" spans="19:23">
      <c r="S46141" s="275"/>
      <c r="T46141" s="274"/>
      <c r="W46141" s="276"/>
    </row>
    <row r="46142" spans="19:23">
      <c r="S46142" s="275"/>
      <c r="T46142" s="274"/>
      <c r="W46142" s="276"/>
    </row>
    <row r="46143" spans="19:23">
      <c r="S46143" s="275"/>
      <c r="T46143" s="274"/>
      <c r="W46143" s="276"/>
    </row>
    <row r="46144" spans="19:23">
      <c r="S46144" s="275"/>
      <c r="T46144" s="274"/>
      <c r="W46144" s="276"/>
    </row>
    <row r="46145" spans="19:23">
      <c r="S46145" s="275"/>
      <c r="T46145" s="274"/>
      <c r="W46145" s="276"/>
    </row>
    <row r="46146" spans="19:23">
      <c r="S46146" s="275"/>
      <c r="T46146" s="274"/>
      <c r="W46146" s="276"/>
    </row>
    <row r="46147" spans="19:23">
      <c r="S46147" s="275"/>
      <c r="T46147" s="274"/>
      <c r="W46147" s="276"/>
    </row>
    <row r="46148" spans="19:23">
      <c r="S46148" s="275"/>
      <c r="T46148" s="274"/>
      <c r="W46148" s="276"/>
    </row>
    <row r="46149" spans="19:23">
      <c r="S46149" s="275"/>
      <c r="T46149" s="274"/>
      <c r="W46149" s="276"/>
    </row>
    <row r="46150" spans="19:23">
      <c r="S46150" s="275"/>
      <c r="T46150" s="274"/>
      <c r="W46150" s="276"/>
    </row>
    <row r="46151" spans="19:23">
      <c r="S46151" s="275"/>
      <c r="T46151" s="274"/>
      <c r="W46151" s="276"/>
    </row>
    <row r="46152" spans="19:23">
      <c r="S46152" s="275"/>
      <c r="T46152" s="274"/>
      <c r="W46152" s="276"/>
    </row>
    <row r="46153" spans="19:23">
      <c r="S46153" s="275"/>
      <c r="T46153" s="274"/>
      <c r="W46153" s="276"/>
    </row>
    <row r="46154" spans="19:23">
      <c r="S46154" s="275"/>
      <c r="T46154" s="274"/>
      <c r="W46154" s="276"/>
    </row>
    <row r="46155" spans="19:23">
      <c r="S46155" s="275"/>
      <c r="T46155" s="274"/>
      <c r="W46155" s="276"/>
    </row>
    <row r="46156" spans="19:23">
      <c r="S46156" s="275"/>
      <c r="T46156" s="274"/>
      <c r="W46156" s="276"/>
    </row>
    <row r="46157" spans="19:23">
      <c r="S46157" s="275"/>
      <c r="T46157" s="274"/>
      <c r="W46157" s="276"/>
    </row>
    <row r="46158" spans="19:23">
      <c r="S46158" s="275"/>
      <c r="T46158" s="274"/>
      <c r="W46158" s="276"/>
    </row>
    <row r="46159" spans="19:23">
      <c r="S46159" s="275"/>
      <c r="T46159" s="274"/>
      <c r="W46159" s="276"/>
    </row>
    <row r="46160" spans="19:23">
      <c r="S46160" s="275"/>
      <c r="T46160" s="274"/>
      <c r="W46160" s="276"/>
    </row>
    <row r="46161" spans="19:23">
      <c r="S46161" s="275"/>
      <c r="T46161" s="274"/>
      <c r="W46161" s="276"/>
    </row>
    <row r="46162" spans="19:23">
      <c r="S46162" s="275"/>
      <c r="T46162" s="274"/>
      <c r="W46162" s="276"/>
    </row>
    <row r="46163" spans="19:23">
      <c r="S46163" s="275"/>
      <c r="T46163" s="274"/>
      <c r="W46163" s="276"/>
    </row>
    <row r="46164" spans="19:23">
      <c r="S46164" s="275"/>
      <c r="T46164" s="274"/>
      <c r="W46164" s="276"/>
    </row>
    <row r="46165" spans="19:23">
      <c r="S46165" s="275"/>
      <c r="T46165" s="274"/>
      <c r="W46165" s="276"/>
    </row>
    <row r="46166" spans="19:23">
      <c r="S46166" s="275"/>
      <c r="T46166" s="274"/>
      <c r="W46166" s="276"/>
    </row>
    <row r="46167" spans="19:23">
      <c r="S46167" s="275"/>
      <c r="T46167" s="274"/>
      <c r="W46167" s="276"/>
    </row>
    <row r="46168" spans="19:23">
      <c r="S46168" s="275"/>
      <c r="T46168" s="274"/>
      <c r="W46168" s="276"/>
    </row>
    <row r="46169" spans="19:23">
      <c r="S46169" s="275"/>
      <c r="T46169" s="274"/>
      <c r="W46169" s="276"/>
    </row>
    <row r="46170" spans="19:23">
      <c r="S46170" s="275"/>
      <c r="T46170" s="274"/>
      <c r="W46170" s="276"/>
    </row>
    <row r="46171" spans="19:23">
      <c r="S46171" s="275"/>
      <c r="T46171" s="274"/>
      <c r="W46171" s="276"/>
    </row>
    <row r="46172" spans="19:23">
      <c r="S46172" s="275"/>
      <c r="T46172" s="274"/>
      <c r="W46172" s="276"/>
    </row>
    <row r="46173" spans="19:23">
      <c r="S46173" s="275"/>
      <c r="T46173" s="274"/>
      <c r="W46173" s="276"/>
    </row>
    <row r="46174" spans="19:23">
      <c r="S46174" s="275"/>
      <c r="T46174" s="274"/>
      <c r="W46174" s="276"/>
    </row>
    <row r="46175" spans="19:23">
      <c r="S46175" s="275"/>
      <c r="T46175" s="274"/>
      <c r="W46175" s="276"/>
    </row>
    <row r="46176" spans="19:23">
      <c r="S46176" s="275"/>
      <c r="T46176" s="274"/>
      <c r="W46176" s="276"/>
    </row>
    <row r="46177" spans="19:23">
      <c r="S46177" s="275"/>
      <c r="T46177" s="274"/>
      <c r="W46177" s="276"/>
    </row>
    <row r="46178" spans="19:23">
      <c r="S46178" s="275"/>
      <c r="T46178" s="274"/>
      <c r="W46178" s="276"/>
    </row>
    <row r="46179" spans="19:23">
      <c r="S46179" s="275"/>
      <c r="T46179" s="274"/>
      <c r="W46179" s="276"/>
    </row>
    <row r="46180" spans="19:23">
      <c r="S46180" s="275"/>
      <c r="T46180" s="274"/>
      <c r="W46180" s="276"/>
    </row>
    <row r="46181" spans="19:23">
      <c r="S46181" s="275"/>
      <c r="T46181" s="274"/>
      <c r="W46181" s="276"/>
    </row>
    <row r="46182" spans="19:23">
      <c r="S46182" s="275"/>
      <c r="T46182" s="274"/>
      <c r="W46182" s="276"/>
    </row>
    <row r="46183" spans="19:23">
      <c r="S46183" s="275"/>
      <c r="T46183" s="274"/>
      <c r="W46183" s="276"/>
    </row>
    <row r="46184" spans="19:23">
      <c r="S46184" s="275"/>
      <c r="T46184" s="274"/>
      <c r="W46184" s="276"/>
    </row>
    <row r="46185" spans="19:23">
      <c r="S46185" s="275"/>
      <c r="T46185" s="274"/>
      <c r="W46185" s="276"/>
    </row>
    <row r="46186" spans="19:23">
      <c r="S46186" s="275"/>
      <c r="T46186" s="274"/>
      <c r="W46186" s="276"/>
    </row>
    <row r="46187" spans="19:23">
      <c r="S46187" s="275"/>
      <c r="T46187" s="274"/>
      <c r="W46187" s="276"/>
    </row>
    <row r="46188" spans="19:23">
      <c r="S46188" s="275"/>
      <c r="T46188" s="274"/>
      <c r="W46188" s="276"/>
    </row>
    <row r="46189" spans="19:23">
      <c r="S46189" s="275"/>
      <c r="T46189" s="274"/>
      <c r="W46189" s="276"/>
    </row>
    <row r="46190" spans="19:23">
      <c r="S46190" s="275"/>
      <c r="T46190" s="274"/>
      <c r="W46190" s="276"/>
    </row>
    <row r="46191" spans="19:23">
      <c r="S46191" s="275"/>
      <c r="T46191" s="274"/>
      <c r="W46191" s="276"/>
    </row>
    <row r="46192" spans="19:23">
      <c r="S46192" s="275"/>
      <c r="T46192" s="274"/>
      <c r="W46192" s="276"/>
    </row>
    <row r="46193" spans="19:23">
      <c r="S46193" s="275"/>
      <c r="T46193" s="274"/>
      <c r="W46193" s="276"/>
    </row>
    <row r="46194" spans="19:23">
      <c r="S46194" s="275"/>
      <c r="T46194" s="274"/>
      <c r="W46194" s="276"/>
    </row>
    <row r="46195" spans="19:23">
      <c r="S46195" s="275"/>
      <c r="T46195" s="274"/>
      <c r="W46195" s="276"/>
    </row>
    <row r="46196" spans="19:23">
      <c r="S46196" s="275"/>
      <c r="T46196" s="274"/>
      <c r="W46196" s="276"/>
    </row>
    <row r="46197" spans="19:23">
      <c r="S46197" s="275"/>
      <c r="T46197" s="274"/>
      <c r="W46197" s="276"/>
    </row>
    <row r="46198" spans="19:23">
      <c r="S46198" s="275"/>
      <c r="T46198" s="274"/>
      <c r="W46198" s="276"/>
    </row>
    <row r="46199" spans="19:23">
      <c r="S46199" s="275"/>
      <c r="T46199" s="274"/>
      <c r="W46199" s="276"/>
    </row>
    <row r="46200" spans="19:23">
      <c r="S46200" s="275"/>
      <c r="T46200" s="274"/>
      <c r="W46200" s="276"/>
    </row>
    <row r="46201" spans="19:23">
      <c r="S46201" s="275"/>
      <c r="T46201" s="274"/>
      <c r="W46201" s="276"/>
    </row>
    <row r="46202" spans="19:23">
      <c r="S46202" s="275"/>
      <c r="T46202" s="274"/>
      <c r="W46202" s="276"/>
    </row>
    <row r="46203" spans="19:23">
      <c r="S46203" s="275"/>
      <c r="T46203" s="274"/>
      <c r="W46203" s="276"/>
    </row>
    <row r="46204" spans="19:23">
      <c r="S46204" s="275"/>
      <c r="T46204" s="274"/>
      <c r="W46204" s="276"/>
    </row>
    <row r="46205" spans="19:23">
      <c r="S46205" s="275"/>
      <c r="T46205" s="274"/>
      <c r="W46205" s="276"/>
    </row>
    <row r="46206" spans="19:23">
      <c r="S46206" s="275"/>
      <c r="T46206" s="274"/>
      <c r="W46206" s="276"/>
    </row>
    <row r="46207" spans="19:23">
      <c r="S46207" s="275"/>
      <c r="T46207" s="274"/>
      <c r="W46207" s="276"/>
    </row>
    <row r="46208" spans="19:23">
      <c r="S46208" s="275"/>
      <c r="T46208" s="274"/>
      <c r="W46208" s="276"/>
    </row>
    <row r="46209" spans="19:23">
      <c r="S46209" s="275"/>
      <c r="T46209" s="274"/>
      <c r="W46209" s="276"/>
    </row>
    <row r="46210" spans="19:23">
      <c r="S46210" s="275"/>
      <c r="T46210" s="274"/>
      <c r="W46210" s="276"/>
    </row>
    <row r="46211" spans="19:23">
      <c r="S46211" s="275"/>
      <c r="T46211" s="274"/>
      <c r="W46211" s="276"/>
    </row>
    <row r="46212" spans="19:23">
      <c r="S46212" s="275"/>
      <c r="T46212" s="274"/>
      <c r="W46212" s="276"/>
    </row>
    <row r="46213" spans="19:23">
      <c r="S46213" s="275"/>
      <c r="T46213" s="274"/>
      <c r="W46213" s="276"/>
    </row>
    <row r="46214" spans="19:23">
      <c r="S46214" s="275"/>
      <c r="T46214" s="274"/>
      <c r="W46214" s="276"/>
    </row>
    <row r="46215" spans="19:23">
      <c r="S46215" s="275"/>
      <c r="T46215" s="274"/>
      <c r="W46215" s="276"/>
    </row>
    <row r="46216" spans="19:23">
      <c r="S46216" s="275"/>
      <c r="T46216" s="274"/>
      <c r="W46216" s="276"/>
    </row>
    <row r="46217" spans="19:23">
      <c r="S46217" s="275"/>
      <c r="T46217" s="274"/>
      <c r="W46217" s="276"/>
    </row>
    <row r="46218" spans="19:23">
      <c r="S46218" s="275"/>
      <c r="T46218" s="274"/>
      <c r="W46218" s="276"/>
    </row>
    <row r="46219" spans="19:23">
      <c r="S46219" s="275"/>
      <c r="T46219" s="274"/>
      <c r="W46219" s="276"/>
    </row>
    <row r="46220" spans="19:23">
      <c r="S46220" s="275"/>
      <c r="T46220" s="274"/>
      <c r="W46220" s="276"/>
    </row>
    <row r="46221" spans="19:23">
      <c r="S46221" s="275"/>
      <c r="T46221" s="274"/>
      <c r="W46221" s="276"/>
    </row>
    <row r="46222" spans="19:23">
      <c r="S46222" s="275"/>
      <c r="T46222" s="274"/>
      <c r="W46222" s="276"/>
    </row>
    <row r="46223" spans="19:23">
      <c r="S46223" s="275"/>
      <c r="T46223" s="274"/>
      <c r="W46223" s="276"/>
    </row>
    <row r="46224" spans="19:23">
      <c r="S46224" s="275"/>
      <c r="T46224" s="274"/>
      <c r="W46224" s="276"/>
    </row>
    <row r="46225" spans="19:23">
      <c r="S46225" s="275"/>
      <c r="T46225" s="274"/>
      <c r="W46225" s="276"/>
    </row>
    <row r="46226" spans="19:23">
      <c r="S46226" s="275"/>
      <c r="T46226" s="274"/>
      <c r="W46226" s="276"/>
    </row>
    <row r="46227" spans="19:23">
      <c r="S46227" s="275"/>
      <c r="T46227" s="274"/>
      <c r="W46227" s="276"/>
    </row>
    <row r="46228" spans="19:23">
      <c r="S46228" s="275"/>
      <c r="T46228" s="274"/>
      <c r="W46228" s="276"/>
    </row>
    <row r="46229" spans="19:23">
      <c r="S46229" s="275"/>
      <c r="T46229" s="274"/>
      <c r="W46229" s="276"/>
    </row>
    <row r="46230" spans="19:23">
      <c r="S46230" s="275"/>
      <c r="T46230" s="274"/>
      <c r="W46230" s="276"/>
    </row>
    <row r="46231" spans="19:23">
      <c r="S46231" s="275"/>
      <c r="T46231" s="274"/>
      <c r="W46231" s="276"/>
    </row>
    <row r="46232" spans="19:23">
      <c r="S46232" s="275"/>
      <c r="T46232" s="274"/>
      <c r="W46232" s="276"/>
    </row>
    <row r="46233" spans="19:23">
      <c r="S46233" s="275"/>
      <c r="T46233" s="274"/>
      <c r="W46233" s="276"/>
    </row>
    <row r="46234" spans="19:23">
      <c r="S46234" s="275"/>
      <c r="T46234" s="274"/>
      <c r="W46234" s="276"/>
    </row>
    <row r="46235" spans="19:23">
      <c r="S46235" s="275"/>
      <c r="T46235" s="274"/>
      <c r="W46235" s="276"/>
    </row>
    <row r="46236" spans="19:23">
      <c r="S46236" s="275"/>
      <c r="T46236" s="274"/>
      <c r="W46236" s="276"/>
    </row>
    <row r="46237" spans="19:23">
      <c r="S46237" s="275"/>
      <c r="T46237" s="274"/>
      <c r="W46237" s="276"/>
    </row>
    <row r="46238" spans="19:23">
      <c r="S46238" s="275"/>
      <c r="T46238" s="274"/>
      <c r="W46238" s="276"/>
    </row>
    <row r="46239" spans="19:23">
      <c r="S46239" s="275"/>
      <c r="T46239" s="274"/>
      <c r="W46239" s="276"/>
    </row>
    <row r="46240" spans="19:23">
      <c r="S46240" s="275"/>
      <c r="T46240" s="274"/>
      <c r="W46240" s="276"/>
    </row>
    <row r="46241" spans="19:23">
      <c r="S46241" s="275"/>
      <c r="T46241" s="274"/>
      <c r="W46241" s="276"/>
    </row>
    <row r="46242" spans="19:23">
      <c r="S46242" s="275"/>
      <c r="T46242" s="274"/>
      <c r="W46242" s="276"/>
    </row>
    <row r="46243" spans="19:23">
      <c r="S46243" s="275"/>
      <c r="T46243" s="274"/>
      <c r="W46243" s="276"/>
    </row>
    <row r="46244" spans="19:23">
      <c r="S46244" s="275"/>
      <c r="T46244" s="274"/>
      <c r="W46244" s="276"/>
    </row>
    <row r="46245" spans="19:23">
      <c r="S46245" s="275"/>
      <c r="T46245" s="274"/>
      <c r="W46245" s="276"/>
    </row>
    <row r="46246" spans="19:23">
      <c r="S46246" s="275"/>
      <c r="T46246" s="274"/>
      <c r="W46246" s="276"/>
    </row>
    <row r="46247" spans="19:23">
      <c r="S46247" s="275"/>
      <c r="T46247" s="274"/>
      <c r="W46247" s="276"/>
    </row>
    <row r="46248" spans="19:23">
      <c r="S46248" s="275"/>
      <c r="T46248" s="274"/>
      <c r="W46248" s="276"/>
    </row>
    <row r="46249" spans="19:23">
      <c r="S46249" s="275"/>
      <c r="T46249" s="274"/>
      <c r="W46249" s="276"/>
    </row>
    <row r="46250" spans="19:23">
      <c r="S46250" s="275"/>
      <c r="T46250" s="274"/>
      <c r="W46250" s="276"/>
    </row>
    <row r="46251" spans="19:23">
      <c r="S46251" s="275"/>
      <c r="T46251" s="274"/>
      <c r="W46251" s="276"/>
    </row>
    <row r="46252" spans="19:23">
      <c r="S46252" s="275"/>
      <c r="T46252" s="274"/>
      <c r="W46252" s="276"/>
    </row>
    <row r="46253" spans="19:23">
      <c r="S46253" s="275"/>
      <c r="T46253" s="274"/>
      <c r="W46253" s="276"/>
    </row>
    <row r="46254" spans="19:23">
      <c r="S46254" s="275"/>
      <c r="T46254" s="274"/>
      <c r="W46254" s="276"/>
    </row>
    <row r="46255" spans="19:23">
      <c r="S46255" s="275"/>
      <c r="T46255" s="274"/>
      <c r="W46255" s="276"/>
    </row>
    <row r="46256" spans="19:23">
      <c r="S46256" s="275"/>
      <c r="T46256" s="274"/>
      <c r="W46256" s="276"/>
    </row>
    <row r="46257" spans="19:23">
      <c r="S46257" s="275"/>
      <c r="T46257" s="274"/>
      <c r="W46257" s="276"/>
    </row>
    <row r="46258" spans="19:23">
      <c r="S46258" s="275"/>
      <c r="T46258" s="274"/>
      <c r="W46258" s="276"/>
    </row>
    <row r="46259" spans="19:23">
      <c r="S46259" s="275"/>
      <c r="T46259" s="274"/>
      <c r="W46259" s="276"/>
    </row>
    <row r="46260" spans="19:23">
      <c r="S46260" s="275"/>
      <c r="T46260" s="274"/>
      <c r="W46260" s="276"/>
    </row>
    <row r="46261" spans="19:23">
      <c r="S46261" s="275"/>
      <c r="T46261" s="274"/>
      <c r="W46261" s="276"/>
    </row>
    <row r="46262" spans="19:23">
      <c r="S46262" s="275"/>
      <c r="T46262" s="274"/>
      <c r="W46262" s="276"/>
    </row>
    <row r="46263" spans="19:23">
      <c r="S46263" s="275"/>
      <c r="T46263" s="274"/>
      <c r="W46263" s="276"/>
    </row>
    <row r="46264" spans="19:23">
      <c r="S46264" s="275"/>
      <c r="T46264" s="274"/>
      <c r="W46264" s="276"/>
    </row>
    <row r="46265" spans="19:23">
      <c r="S46265" s="275"/>
      <c r="T46265" s="274"/>
      <c r="W46265" s="276"/>
    </row>
    <row r="46266" spans="19:23">
      <c r="S46266" s="275"/>
      <c r="T46266" s="274"/>
      <c r="W46266" s="276"/>
    </row>
    <row r="46267" spans="19:23">
      <c r="S46267" s="275"/>
      <c r="T46267" s="274"/>
      <c r="W46267" s="276"/>
    </row>
    <row r="46268" spans="19:23">
      <c r="S46268" s="275"/>
      <c r="T46268" s="274"/>
      <c r="W46268" s="276"/>
    </row>
    <row r="46269" spans="19:23">
      <c r="S46269" s="275"/>
      <c r="T46269" s="274"/>
      <c r="W46269" s="276"/>
    </row>
    <row r="46270" spans="19:23">
      <c r="S46270" s="275"/>
      <c r="T46270" s="274"/>
      <c r="W46270" s="276"/>
    </row>
    <row r="46271" spans="19:23">
      <c r="S46271" s="275"/>
      <c r="T46271" s="274"/>
      <c r="W46271" s="276"/>
    </row>
    <row r="46272" spans="19:23">
      <c r="S46272" s="275"/>
      <c r="T46272" s="274"/>
      <c r="W46272" s="276"/>
    </row>
    <row r="46273" spans="19:23">
      <c r="S46273" s="275"/>
      <c r="T46273" s="274"/>
      <c r="W46273" s="276"/>
    </row>
    <row r="46274" spans="19:23">
      <c r="S46274" s="275"/>
      <c r="T46274" s="274"/>
      <c r="W46274" s="276"/>
    </row>
    <row r="46275" spans="19:23">
      <c r="S46275" s="275"/>
      <c r="T46275" s="274"/>
      <c r="W46275" s="276"/>
    </row>
    <row r="46276" spans="19:23">
      <c r="S46276" s="275"/>
      <c r="T46276" s="274"/>
      <c r="W46276" s="276"/>
    </row>
    <row r="46277" spans="19:23">
      <c r="S46277" s="275"/>
      <c r="T46277" s="274"/>
      <c r="W46277" s="276"/>
    </row>
    <row r="46278" spans="19:23">
      <c r="S46278" s="275"/>
      <c r="T46278" s="274"/>
      <c r="W46278" s="276"/>
    </row>
    <row r="46279" spans="19:23">
      <c r="S46279" s="275"/>
      <c r="T46279" s="274"/>
      <c r="W46279" s="276"/>
    </row>
    <row r="46280" spans="19:23">
      <c r="S46280" s="275"/>
      <c r="T46280" s="274"/>
      <c r="W46280" s="276"/>
    </row>
    <row r="46281" spans="19:23">
      <c r="S46281" s="275"/>
      <c r="T46281" s="274"/>
      <c r="W46281" s="276"/>
    </row>
    <row r="46282" spans="19:23">
      <c r="S46282" s="275"/>
      <c r="T46282" s="274"/>
      <c r="W46282" s="276"/>
    </row>
    <row r="46283" spans="19:23">
      <c r="S46283" s="275"/>
      <c r="T46283" s="274"/>
      <c r="W46283" s="276"/>
    </row>
    <row r="46284" spans="19:23">
      <c r="S46284" s="275"/>
      <c r="T46284" s="274"/>
      <c r="W46284" s="276"/>
    </row>
    <row r="46285" spans="19:23">
      <c r="S46285" s="275"/>
      <c r="T46285" s="274"/>
      <c r="W46285" s="276"/>
    </row>
    <row r="46286" spans="19:23">
      <c r="S46286" s="275"/>
      <c r="T46286" s="274"/>
      <c r="W46286" s="276"/>
    </row>
    <row r="46287" spans="19:23">
      <c r="S46287" s="275"/>
      <c r="T46287" s="274"/>
      <c r="W46287" s="276"/>
    </row>
    <row r="46288" spans="19:23">
      <c r="S46288" s="275"/>
      <c r="T46288" s="274"/>
      <c r="W46288" s="276"/>
    </row>
    <row r="46289" spans="19:23">
      <c r="S46289" s="275"/>
      <c r="T46289" s="274"/>
      <c r="W46289" s="276"/>
    </row>
    <row r="46290" spans="19:23">
      <c r="S46290" s="275"/>
      <c r="T46290" s="274"/>
      <c r="W46290" s="276"/>
    </row>
    <row r="46291" spans="19:23">
      <c r="S46291" s="275"/>
      <c r="T46291" s="274"/>
      <c r="W46291" s="276"/>
    </row>
    <row r="46292" spans="19:23">
      <c r="S46292" s="275"/>
      <c r="T46292" s="274"/>
      <c r="W46292" s="276"/>
    </row>
    <row r="46293" spans="19:23">
      <c r="S46293" s="275"/>
      <c r="T46293" s="274"/>
      <c r="W46293" s="276"/>
    </row>
    <row r="46294" spans="19:23">
      <c r="S46294" s="275"/>
      <c r="T46294" s="274"/>
      <c r="W46294" s="276"/>
    </row>
    <row r="46295" spans="19:23">
      <c r="S46295" s="275"/>
      <c r="T46295" s="274"/>
      <c r="W46295" s="276"/>
    </row>
    <row r="46296" spans="19:23">
      <c r="S46296" s="275"/>
      <c r="T46296" s="274"/>
      <c r="W46296" s="276"/>
    </row>
    <row r="46297" spans="19:23">
      <c r="S46297" s="275"/>
      <c r="T46297" s="274"/>
      <c r="W46297" s="276"/>
    </row>
    <row r="46298" spans="19:23">
      <c r="S46298" s="275"/>
      <c r="T46298" s="274"/>
      <c r="W46298" s="276"/>
    </row>
    <row r="46299" spans="19:23">
      <c r="S46299" s="275"/>
      <c r="T46299" s="274"/>
      <c r="W46299" s="276"/>
    </row>
    <row r="46300" spans="19:23">
      <c r="S46300" s="275"/>
      <c r="T46300" s="274"/>
      <c r="W46300" s="276"/>
    </row>
    <row r="46301" spans="19:23">
      <c r="S46301" s="275"/>
      <c r="T46301" s="274"/>
      <c r="W46301" s="276"/>
    </row>
    <row r="46302" spans="19:23">
      <c r="S46302" s="275"/>
      <c r="T46302" s="274"/>
      <c r="W46302" s="276"/>
    </row>
    <row r="46303" spans="19:23">
      <c r="S46303" s="275"/>
      <c r="T46303" s="274"/>
      <c r="W46303" s="276"/>
    </row>
    <row r="46304" spans="19:23">
      <c r="S46304" s="275"/>
      <c r="T46304" s="274"/>
      <c r="W46304" s="276"/>
    </row>
    <row r="46305" spans="19:23">
      <c r="S46305" s="275"/>
      <c r="T46305" s="274"/>
      <c r="W46305" s="276"/>
    </row>
    <row r="46306" spans="19:23">
      <c r="S46306" s="275"/>
      <c r="T46306" s="274"/>
      <c r="W46306" s="276"/>
    </row>
    <row r="46307" spans="19:23">
      <c r="S46307" s="275"/>
      <c r="T46307" s="274"/>
      <c r="W46307" s="276"/>
    </row>
    <row r="46308" spans="19:23">
      <c r="S46308" s="275"/>
      <c r="T46308" s="274"/>
      <c r="W46308" s="276"/>
    </row>
    <row r="46309" spans="19:23">
      <c r="S46309" s="275"/>
      <c r="T46309" s="274"/>
      <c r="W46309" s="276"/>
    </row>
    <row r="46310" spans="19:23">
      <c r="S46310" s="275"/>
      <c r="T46310" s="274"/>
      <c r="W46310" s="276"/>
    </row>
    <row r="46311" spans="19:23">
      <c r="S46311" s="275"/>
      <c r="T46311" s="274"/>
      <c r="W46311" s="276"/>
    </row>
    <row r="46312" spans="19:23">
      <c r="S46312" s="275"/>
      <c r="T46312" s="274"/>
      <c r="W46312" s="276"/>
    </row>
    <row r="46313" spans="19:23">
      <c r="S46313" s="275"/>
      <c r="T46313" s="274"/>
      <c r="W46313" s="276"/>
    </row>
    <row r="46314" spans="19:23">
      <c r="S46314" s="275"/>
      <c r="T46314" s="274"/>
      <c r="W46314" s="276"/>
    </row>
    <row r="46315" spans="19:23">
      <c r="S46315" s="275"/>
      <c r="T46315" s="274"/>
      <c r="W46315" s="276"/>
    </row>
    <row r="46316" spans="19:23">
      <c r="S46316" s="275"/>
      <c r="T46316" s="274"/>
      <c r="W46316" s="276"/>
    </row>
    <row r="46317" spans="19:23">
      <c r="S46317" s="275"/>
      <c r="T46317" s="274"/>
      <c r="W46317" s="276"/>
    </row>
    <row r="46318" spans="19:23">
      <c r="S46318" s="275"/>
      <c r="T46318" s="274"/>
      <c r="W46318" s="276"/>
    </row>
    <row r="46319" spans="19:23">
      <c r="S46319" s="275"/>
      <c r="T46319" s="274"/>
      <c r="W46319" s="276"/>
    </row>
    <row r="46320" spans="19:23">
      <c r="S46320" s="275"/>
      <c r="T46320" s="274"/>
      <c r="W46320" s="276"/>
    </row>
    <row r="46321" spans="19:23">
      <c r="S46321" s="275"/>
      <c r="T46321" s="274"/>
      <c r="W46321" s="276"/>
    </row>
    <row r="46322" spans="19:23">
      <c r="S46322" s="275"/>
      <c r="T46322" s="274"/>
      <c r="W46322" s="276"/>
    </row>
    <row r="46323" spans="19:23">
      <c r="S46323" s="275"/>
      <c r="T46323" s="274"/>
      <c r="W46323" s="276"/>
    </row>
    <row r="46324" spans="19:23">
      <c r="S46324" s="275"/>
      <c r="T46324" s="274"/>
      <c r="W46324" s="276"/>
    </row>
    <row r="46325" spans="19:23">
      <c r="S46325" s="275"/>
      <c r="T46325" s="274"/>
      <c r="W46325" s="276"/>
    </row>
    <row r="46326" spans="19:23">
      <c r="S46326" s="275"/>
      <c r="T46326" s="274"/>
      <c r="W46326" s="276"/>
    </row>
    <row r="46327" spans="19:23">
      <c r="S46327" s="275"/>
      <c r="T46327" s="274"/>
      <c r="W46327" s="276"/>
    </row>
    <row r="46328" spans="19:23">
      <c r="S46328" s="275"/>
      <c r="T46328" s="274"/>
      <c r="W46328" s="276"/>
    </row>
    <row r="46329" spans="19:23">
      <c r="S46329" s="275"/>
      <c r="T46329" s="274"/>
      <c r="W46329" s="276"/>
    </row>
    <row r="46330" spans="19:23">
      <c r="S46330" s="275"/>
      <c r="T46330" s="274"/>
      <c r="W46330" s="276"/>
    </row>
    <row r="46331" spans="19:23">
      <c r="S46331" s="275"/>
      <c r="T46331" s="274"/>
      <c r="W46331" s="276"/>
    </row>
    <row r="46332" spans="19:23">
      <c r="S46332" s="275"/>
      <c r="T46332" s="274"/>
      <c r="W46332" s="276"/>
    </row>
    <row r="46333" spans="19:23">
      <c r="S46333" s="275"/>
      <c r="T46333" s="274"/>
      <c r="W46333" s="276"/>
    </row>
    <row r="46334" spans="19:23">
      <c r="S46334" s="275"/>
      <c r="T46334" s="274"/>
      <c r="W46334" s="276"/>
    </row>
    <row r="46335" spans="19:23">
      <c r="S46335" s="275"/>
      <c r="T46335" s="274"/>
      <c r="W46335" s="276"/>
    </row>
    <row r="46336" spans="19:23">
      <c r="S46336" s="275"/>
      <c r="T46336" s="274"/>
      <c r="W46336" s="276"/>
    </row>
    <row r="46337" spans="19:23">
      <c r="S46337" s="275"/>
      <c r="T46337" s="274"/>
      <c r="W46337" s="276"/>
    </row>
    <row r="46338" spans="19:23">
      <c r="S46338" s="275"/>
      <c r="T46338" s="274"/>
      <c r="W46338" s="276"/>
    </row>
    <row r="46339" spans="19:23">
      <c r="S46339" s="275"/>
      <c r="T46339" s="274"/>
      <c r="W46339" s="276"/>
    </row>
    <row r="46340" spans="19:23">
      <c r="S46340" s="275"/>
      <c r="T46340" s="274"/>
      <c r="W46340" s="276"/>
    </row>
    <row r="46341" spans="19:23">
      <c r="S46341" s="275"/>
      <c r="T46341" s="274"/>
      <c r="W46341" s="276"/>
    </row>
    <row r="46342" spans="19:23">
      <c r="S46342" s="275"/>
      <c r="T46342" s="274"/>
      <c r="W46342" s="276"/>
    </row>
    <row r="46343" spans="19:23">
      <c r="S46343" s="275"/>
      <c r="T46343" s="274"/>
      <c r="W46343" s="276"/>
    </row>
    <row r="46344" spans="19:23">
      <c r="S46344" s="275"/>
      <c r="T46344" s="274"/>
      <c r="W46344" s="276"/>
    </row>
    <row r="46345" spans="19:23">
      <c r="S46345" s="275"/>
      <c r="T46345" s="274"/>
      <c r="W46345" s="276"/>
    </row>
    <row r="46346" spans="19:23">
      <c r="S46346" s="275"/>
      <c r="T46346" s="274"/>
      <c r="W46346" s="276"/>
    </row>
    <row r="46347" spans="19:23">
      <c r="S46347" s="275"/>
      <c r="T46347" s="274"/>
      <c r="W46347" s="276"/>
    </row>
    <row r="46348" spans="19:23">
      <c r="S46348" s="275"/>
      <c r="T46348" s="274"/>
      <c r="W46348" s="276"/>
    </row>
    <row r="46349" spans="19:23">
      <c r="S46349" s="275"/>
      <c r="T46349" s="274"/>
      <c r="W46349" s="276"/>
    </row>
    <row r="46350" spans="19:23">
      <c r="S46350" s="275"/>
      <c r="T46350" s="274"/>
      <c r="W46350" s="276"/>
    </row>
    <row r="46351" spans="19:23">
      <c r="S46351" s="275"/>
      <c r="T46351" s="274"/>
      <c r="W46351" s="276"/>
    </row>
    <row r="46352" spans="19:23">
      <c r="S46352" s="275"/>
      <c r="T46352" s="274"/>
      <c r="W46352" s="276"/>
    </row>
    <row r="46353" spans="19:23">
      <c r="S46353" s="275"/>
      <c r="T46353" s="274"/>
      <c r="W46353" s="276"/>
    </row>
    <row r="46354" spans="19:23">
      <c r="S46354" s="275"/>
      <c r="T46354" s="274"/>
      <c r="W46354" s="276"/>
    </row>
    <row r="46355" spans="19:23">
      <c r="S46355" s="275"/>
      <c r="T46355" s="274"/>
      <c r="W46355" s="276"/>
    </row>
    <row r="46356" spans="19:23">
      <c r="S46356" s="275"/>
      <c r="T46356" s="274"/>
      <c r="W46356" s="276"/>
    </row>
    <row r="46357" spans="19:23">
      <c r="S46357" s="275"/>
      <c r="T46357" s="274"/>
      <c r="W46357" s="276"/>
    </row>
    <row r="46358" spans="19:23">
      <c r="S46358" s="275"/>
      <c r="T46358" s="274"/>
      <c r="W46358" s="276"/>
    </row>
    <row r="46359" spans="19:23">
      <c r="S46359" s="275"/>
      <c r="T46359" s="274"/>
      <c r="W46359" s="276"/>
    </row>
    <row r="46360" spans="19:23">
      <c r="S46360" s="275"/>
      <c r="T46360" s="274"/>
      <c r="W46360" s="276"/>
    </row>
    <row r="46361" spans="19:23">
      <c r="S46361" s="275"/>
      <c r="T46361" s="274"/>
      <c r="W46361" s="276"/>
    </row>
    <row r="46362" spans="19:23">
      <c r="S46362" s="275"/>
      <c r="T46362" s="274"/>
      <c r="W46362" s="276"/>
    </row>
    <row r="46363" spans="19:23">
      <c r="S46363" s="275"/>
      <c r="T46363" s="274"/>
      <c r="W46363" s="276"/>
    </row>
    <row r="46364" spans="19:23">
      <c r="S46364" s="275"/>
      <c r="T46364" s="274"/>
      <c r="W46364" s="276"/>
    </row>
    <row r="46365" spans="19:23">
      <c r="S46365" s="275"/>
      <c r="T46365" s="274"/>
      <c r="W46365" s="276"/>
    </row>
    <row r="46366" spans="19:23">
      <c r="S46366" s="275"/>
      <c r="T46366" s="274"/>
      <c r="W46366" s="276"/>
    </row>
    <row r="46367" spans="19:23">
      <c r="S46367" s="275"/>
      <c r="T46367" s="274"/>
      <c r="W46367" s="276"/>
    </row>
    <row r="46368" spans="19:23">
      <c r="S46368" s="275"/>
      <c r="T46368" s="274"/>
      <c r="W46368" s="276"/>
    </row>
    <row r="46369" spans="19:23">
      <c r="S46369" s="275"/>
      <c r="T46369" s="274"/>
      <c r="W46369" s="276"/>
    </row>
    <row r="46370" spans="19:23">
      <c r="S46370" s="275"/>
      <c r="T46370" s="274"/>
      <c r="W46370" s="276"/>
    </row>
    <row r="46371" spans="19:23">
      <c r="S46371" s="275"/>
      <c r="T46371" s="274"/>
      <c r="W46371" s="276"/>
    </row>
    <row r="46372" spans="19:23">
      <c r="S46372" s="275"/>
      <c r="T46372" s="274"/>
      <c r="W46372" s="276"/>
    </row>
    <row r="46373" spans="19:23">
      <c r="S46373" s="275"/>
      <c r="T46373" s="274"/>
      <c r="W46373" s="276"/>
    </row>
    <row r="46374" spans="19:23">
      <c r="S46374" s="275"/>
      <c r="T46374" s="274"/>
      <c r="W46374" s="276"/>
    </row>
    <row r="46375" spans="19:23">
      <c r="S46375" s="275"/>
      <c r="T46375" s="274"/>
      <c r="W46375" s="276"/>
    </row>
    <row r="46376" spans="19:23">
      <c r="S46376" s="275"/>
      <c r="T46376" s="274"/>
      <c r="W46376" s="276"/>
    </row>
    <row r="46377" spans="19:23">
      <c r="S46377" s="275"/>
      <c r="T46377" s="274"/>
      <c r="W46377" s="276"/>
    </row>
    <row r="46378" spans="19:23">
      <c r="S46378" s="275"/>
      <c r="T46378" s="274"/>
      <c r="W46378" s="276"/>
    </row>
    <row r="46379" spans="19:23">
      <c r="S46379" s="275"/>
      <c r="T46379" s="274"/>
      <c r="W46379" s="276"/>
    </row>
    <row r="46380" spans="19:23">
      <c r="S46380" s="275"/>
      <c r="T46380" s="274"/>
      <c r="W46380" s="276"/>
    </row>
    <row r="46381" spans="19:23">
      <c r="S46381" s="275"/>
      <c r="T46381" s="274"/>
      <c r="W46381" s="276"/>
    </row>
    <row r="46382" spans="19:23">
      <c r="S46382" s="275"/>
      <c r="T46382" s="274"/>
      <c r="W46382" s="276"/>
    </row>
    <row r="46383" spans="19:23">
      <c r="S46383" s="275"/>
      <c r="T46383" s="274"/>
      <c r="W46383" s="276"/>
    </row>
    <row r="46384" spans="19:23">
      <c r="S46384" s="275"/>
      <c r="T46384" s="274"/>
      <c r="W46384" s="276"/>
    </row>
    <row r="46385" spans="19:23">
      <c r="S46385" s="275"/>
      <c r="T46385" s="274"/>
      <c r="W46385" s="276"/>
    </row>
    <row r="46386" spans="19:23">
      <c r="S46386" s="275"/>
      <c r="T46386" s="274"/>
      <c r="W46386" s="276"/>
    </row>
    <row r="46387" spans="19:23">
      <c r="S46387" s="275"/>
      <c r="T46387" s="274"/>
      <c r="W46387" s="276"/>
    </row>
    <row r="46388" spans="19:23">
      <c r="S46388" s="275"/>
      <c r="T46388" s="274"/>
      <c r="W46388" s="276"/>
    </row>
    <row r="46389" spans="19:23">
      <c r="S46389" s="275"/>
      <c r="T46389" s="274"/>
      <c r="W46389" s="276"/>
    </row>
    <row r="46390" spans="19:23">
      <c r="S46390" s="275"/>
      <c r="T46390" s="274"/>
      <c r="W46390" s="276"/>
    </row>
    <row r="46391" spans="19:23">
      <c r="S46391" s="275"/>
      <c r="T46391" s="274"/>
      <c r="W46391" s="276"/>
    </row>
    <row r="46392" spans="19:23">
      <c r="S46392" s="275"/>
      <c r="T46392" s="274"/>
      <c r="W46392" s="276"/>
    </row>
    <row r="46393" spans="19:23">
      <c r="S46393" s="275"/>
      <c r="T46393" s="274"/>
      <c r="W46393" s="276"/>
    </row>
    <row r="46394" spans="19:23">
      <c r="S46394" s="275"/>
      <c r="T46394" s="274"/>
      <c r="W46394" s="276"/>
    </row>
    <row r="46395" spans="19:23">
      <c r="S46395" s="275"/>
      <c r="T46395" s="274"/>
      <c r="W46395" s="276"/>
    </row>
    <row r="46396" spans="19:23">
      <c r="S46396" s="275"/>
      <c r="T46396" s="274"/>
      <c r="W46396" s="276"/>
    </row>
    <row r="46397" spans="19:23">
      <c r="S46397" s="275"/>
      <c r="T46397" s="274"/>
      <c r="W46397" s="276"/>
    </row>
    <row r="46398" spans="19:23">
      <c r="S46398" s="275"/>
      <c r="T46398" s="274"/>
      <c r="W46398" s="276"/>
    </row>
    <row r="46399" spans="19:23">
      <c r="S46399" s="275"/>
      <c r="T46399" s="274"/>
      <c r="W46399" s="276"/>
    </row>
    <row r="46400" spans="19:23">
      <c r="S46400" s="275"/>
      <c r="T46400" s="274"/>
      <c r="W46400" s="276"/>
    </row>
    <row r="46401" spans="19:23">
      <c r="S46401" s="275"/>
      <c r="T46401" s="274"/>
      <c r="W46401" s="276"/>
    </row>
    <row r="46402" spans="19:23">
      <c r="S46402" s="275"/>
      <c r="T46402" s="274"/>
      <c r="W46402" s="276"/>
    </row>
    <row r="46403" spans="19:23">
      <c r="S46403" s="275"/>
      <c r="T46403" s="274"/>
      <c r="W46403" s="276"/>
    </row>
    <row r="46404" spans="19:23">
      <c r="S46404" s="275"/>
      <c r="T46404" s="274"/>
      <c r="W46404" s="276"/>
    </row>
    <row r="46405" spans="19:23">
      <c r="S46405" s="275"/>
      <c r="T46405" s="274"/>
      <c r="W46405" s="276"/>
    </row>
    <row r="46406" spans="19:23">
      <c r="S46406" s="275"/>
      <c r="T46406" s="274"/>
      <c r="W46406" s="276"/>
    </row>
    <row r="46407" spans="19:23">
      <c r="S46407" s="275"/>
      <c r="T46407" s="274"/>
      <c r="W46407" s="276"/>
    </row>
    <row r="46408" spans="19:23">
      <c r="S46408" s="275"/>
      <c r="T46408" s="274"/>
      <c r="W46408" s="276"/>
    </row>
    <row r="46409" spans="19:23">
      <c r="S46409" s="275"/>
      <c r="T46409" s="274"/>
      <c r="W46409" s="276"/>
    </row>
    <row r="46410" spans="19:23">
      <c r="S46410" s="275"/>
      <c r="T46410" s="274"/>
      <c r="W46410" s="276"/>
    </row>
    <row r="46411" spans="19:23">
      <c r="S46411" s="275"/>
      <c r="T46411" s="274"/>
      <c r="W46411" s="276"/>
    </row>
    <row r="46412" spans="19:23">
      <c r="S46412" s="275"/>
      <c r="T46412" s="274"/>
      <c r="W46412" s="276"/>
    </row>
    <row r="46413" spans="19:23">
      <c r="S46413" s="275"/>
      <c r="T46413" s="274"/>
      <c r="W46413" s="276"/>
    </row>
    <row r="46414" spans="19:23">
      <c r="S46414" s="275"/>
      <c r="T46414" s="274"/>
      <c r="W46414" s="276"/>
    </row>
    <row r="46415" spans="19:23">
      <c r="S46415" s="275"/>
      <c r="T46415" s="274"/>
      <c r="W46415" s="276"/>
    </row>
    <row r="46416" spans="19:23">
      <c r="S46416" s="275"/>
      <c r="T46416" s="274"/>
      <c r="W46416" s="276"/>
    </row>
    <row r="46417" spans="19:23">
      <c r="S46417" s="275"/>
      <c r="T46417" s="274"/>
      <c r="W46417" s="276"/>
    </row>
    <row r="46418" spans="19:23">
      <c r="S46418" s="275"/>
      <c r="T46418" s="274"/>
      <c r="W46418" s="276"/>
    </row>
    <row r="46419" spans="19:23">
      <c r="S46419" s="275"/>
      <c r="T46419" s="274"/>
      <c r="W46419" s="276"/>
    </row>
    <row r="46420" spans="19:23">
      <c r="S46420" s="275"/>
      <c r="T46420" s="274"/>
      <c r="W46420" s="276"/>
    </row>
    <row r="46421" spans="19:23">
      <c r="S46421" s="275"/>
      <c r="T46421" s="274"/>
      <c r="W46421" s="276"/>
    </row>
    <row r="46422" spans="19:23">
      <c r="S46422" s="275"/>
      <c r="T46422" s="274"/>
      <c r="W46422" s="276"/>
    </row>
    <row r="46423" spans="19:23">
      <c r="S46423" s="275"/>
      <c r="T46423" s="274"/>
      <c r="W46423" s="276"/>
    </row>
    <row r="46424" spans="19:23">
      <c r="S46424" s="275"/>
      <c r="T46424" s="274"/>
      <c r="W46424" s="276"/>
    </row>
    <row r="46425" spans="19:23">
      <c r="S46425" s="275"/>
      <c r="T46425" s="274"/>
      <c r="W46425" s="276"/>
    </row>
    <row r="46426" spans="19:23">
      <c r="S46426" s="275"/>
      <c r="T46426" s="274"/>
      <c r="W46426" s="276"/>
    </row>
    <row r="46427" spans="19:23">
      <c r="S46427" s="275"/>
      <c r="T46427" s="274"/>
      <c r="W46427" s="276"/>
    </row>
    <row r="46428" spans="19:23">
      <c r="S46428" s="275"/>
      <c r="T46428" s="274"/>
      <c r="W46428" s="276"/>
    </row>
    <row r="46429" spans="19:23">
      <c r="S46429" s="275"/>
      <c r="T46429" s="274"/>
      <c r="W46429" s="276"/>
    </row>
    <row r="46430" spans="19:23">
      <c r="S46430" s="275"/>
      <c r="T46430" s="274"/>
      <c r="W46430" s="276"/>
    </row>
    <row r="46431" spans="19:23">
      <c r="S46431" s="275"/>
      <c r="T46431" s="274"/>
      <c r="W46431" s="276"/>
    </row>
    <row r="46432" spans="19:23">
      <c r="S46432" s="275"/>
      <c r="T46432" s="274"/>
      <c r="W46432" s="276"/>
    </row>
    <row r="46433" spans="19:23">
      <c r="S46433" s="275"/>
      <c r="T46433" s="274"/>
      <c r="W46433" s="276"/>
    </row>
    <row r="46434" spans="19:23">
      <c r="S46434" s="275"/>
      <c r="T46434" s="274"/>
      <c r="W46434" s="276"/>
    </row>
    <row r="46435" spans="19:23">
      <c r="S46435" s="275"/>
      <c r="T46435" s="274"/>
      <c r="W46435" s="276"/>
    </row>
    <row r="46436" spans="19:23">
      <c r="S46436" s="275"/>
      <c r="T46436" s="274"/>
      <c r="W46436" s="276"/>
    </row>
    <row r="46437" spans="19:23">
      <c r="S46437" s="275"/>
      <c r="T46437" s="274"/>
      <c r="W46437" s="276"/>
    </row>
    <row r="46438" spans="19:23">
      <c r="S46438" s="275"/>
      <c r="T46438" s="274"/>
      <c r="W46438" s="276"/>
    </row>
    <row r="46439" spans="19:23">
      <c r="S46439" s="275"/>
      <c r="T46439" s="274"/>
      <c r="W46439" s="276"/>
    </row>
    <row r="46440" spans="19:23">
      <c r="S46440" s="275"/>
      <c r="T46440" s="274"/>
      <c r="W46440" s="276"/>
    </row>
    <row r="46441" spans="19:23">
      <c r="S46441" s="275"/>
      <c r="T46441" s="274"/>
      <c r="W46441" s="276"/>
    </row>
    <row r="46442" spans="19:23">
      <c r="S46442" s="275"/>
      <c r="T46442" s="274"/>
      <c r="W46442" s="276"/>
    </row>
    <row r="46443" spans="19:23">
      <c r="S46443" s="275"/>
      <c r="T46443" s="274"/>
      <c r="W46443" s="276"/>
    </row>
    <row r="46444" spans="19:23">
      <c r="S46444" s="275"/>
      <c r="T46444" s="274"/>
      <c r="W46444" s="276"/>
    </row>
    <row r="46445" spans="19:23">
      <c r="S46445" s="275"/>
      <c r="T46445" s="274"/>
      <c r="W46445" s="276"/>
    </row>
    <row r="46446" spans="19:23">
      <c r="S46446" s="275"/>
      <c r="T46446" s="274"/>
      <c r="W46446" s="276"/>
    </row>
    <row r="46447" spans="19:23">
      <c r="S46447" s="275"/>
      <c r="T46447" s="274"/>
      <c r="W46447" s="276"/>
    </row>
    <row r="46448" spans="19:23">
      <c r="S46448" s="275"/>
      <c r="T46448" s="274"/>
      <c r="W46448" s="276"/>
    </row>
    <row r="46449" spans="19:23">
      <c r="S46449" s="275"/>
      <c r="T46449" s="274"/>
      <c r="W46449" s="276"/>
    </row>
    <row r="46450" spans="19:23">
      <c r="S46450" s="275"/>
      <c r="T46450" s="274"/>
      <c r="W46450" s="276"/>
    </row>
    <row r="46451" spans="19:23">
      <c r="S46451" s="275"/>
      <c r="T46451" s="274"/>
      <c r="W46451" s="276"/>
    </row>
    <row r="46452" spans="19:23">
      <c r="S46452" s="275"/>
      <c r="T46452" s="274"/>
      <c r="W46452" s="276"/>
    </row>
    <row r="46453" spans="19:23">
      <c r="S46453" s="275"/>
      <c r="T46453" s="274"/>
      <c r="W46453" s="276"/>
    </row>
    <row r="46454" spans="19:23">
      <c r="S46454" s="275"/>
      <c r="T46454" s="274"/>
      <c r="W46454" s="276"/>
    </row>
    <row r="46455" spans="19:23">
      <c r="S46455" s="275"/>
      <c r="T46455" s="274"/>
      <c r="W46455" s="276"/>
    </row>
    <row r="46456" spans="19:23">
      <c r="S46456" s="275"/>
      <c r="T46456" s="274"/>
      <c r="W46456" s="276"/>
    </row>
    <row r="46457" spans="19:23">
      <c r="S46457" s="275"/>
      <c r="T46457" s="274"/>
      <c r="W46457" s="276"/>
    </row>
    <row r="46458" spans="19:23">
      <c r="S46458" s="275"/>
      <c r="T46458" s="274"/>
      <c r="W46458" s="276"/>
    </row>
    <row r="46459" spans="19:23">
      <c r="S46459" s="275"/>
      <c r="T46459" s="274"/>
      <c r="W46459" s="276"/>
    </row>
    <row r="46460" spans="19:23">
      <c r="S46460" s="275"/>
      <c r="T46460" s="274"/>
      <c r="W46460" s="276"/>
    </row>
    <row r="46461" spans="19:23">
      <c r="S46461" s="275"/>
      <c r="T46461" s="274"/>
      <c r="W46461" s="276"/>
    </row>
    <row r="46462" spans="19:23">
      <c r="S46462" s="275"/>
      <c r="T46462" s="274"/>
      <c r="W46462" s="276"/>
    </row>
    <row r="46463" spans="19:23">
      <c r="S46463" s="275"/>
      <c r="T46463" s="274"/>
      <c r="W46463" s="276"/>
    </row>
    <row r="46464" spans="19:23">
      <c r="S46464" s="275"/>
      <c r="T46464" s="274"/>
      <c r="W46464" s="276"/>
    </row>
    <row r="46465" spans="19:23">
      <c r="S46465" s="275"/>
      <c r="T46465" s="274"/>
      <c r="W46465" s="276"/>
    </row>
    <row r="46466" spans="19:23">
      <c r="S46466" s="275"/>
      <c r="T46466" s="274"/>
      <c r="W46466" s="276"/>
    </row>
    <row r="46467" spans="19:23">
      <c r="S46467" s="275"/>
      <c r="T46467" s="274"/>
      <c r="W46467" s="276"/>
    </row>
    <row r="46468" spans="19:23">
      <c r="S46468" s="275"/>
      <c r="T46468" s="274"/>
      <c r="W46468" s="276"/>
    </row>
    <row r="46469" spans="19:23">
      <c r="S46469" s="275"/>
      <c r="T46469" s="274"/>
      <c r="W46469" s="276"/>
    </row>
    <row r="46470" spans="19:23">
      <c r="S46470" s="275"/>
      <c r="T46470" s="274"/>
      <c r="W46470" s="276"/>
    </row>
    <row r="46471" spans="19:23">
      <c r="S46471" s="275"/>
      <c r="T46471" s="274"/>
      <c r="W46471" s="276"/>
    </row>
    <row r="46472" spans="19:23">
      <c r="S46472" s="275"/>
      <c r="T46472" s="274"/>
      <c r="W46472" s="276"/>
    </row>
    <row r="46473" spans="19:23">
      <c r="S46473" s="275"/>
      <c r="T46473" s="274"/>
      <c r="W46473" s="276"/>
    </row>
    <row r="46474" spans="19:23">
      <c r="S46474" s="275"/>
      <c r="T46474" s="274"/>
      <c r="W46474" s="276"/>
    </row>
    <row r="46475" spans="19:23">
      <c r="S46475" s="275"/>
      <c r="T46475" s="274"/>
      <c r="W46475" s="276"/>
    </row>
    <row r="46476" spans="19:23">
      <c r="S46476" s="275"/>
      <c r="T46476" s="274"/>
      <c r="W46476" s="276"/>
    </row>
    <row r="46477" spans="19:23">
      <c r="S46477" s="275"/>
      <c r="T46477" s="274"/>
      <c r="W46477" s="276"/>
    </row>
    <row r="46478" spans="19:23">
      <c r="S46478" s="275"/>
      <c r="T46478" s="274"/>
      <c r="W46478" s="276"/>
    </row>
    <row r="46479" spans="19:23">
      <c r="S46479" s="275"/>
      <c r="T46479" s="274"/>
      <c r="W46479" s="276"/>
    </row>
    <row r="46480" spans="19:23">
      <c r="S46480" s="275"/>
      <c r="T46480" s="274"/>
      <c r="W46480" s="276"/>
    </row>
    <row r="46481" spans="19:23">
      <c r="S46481" s="275"/>
      <c r="T46481" s="274"/>
      <c r="W46481" s="276"/>
    </row>
    <row r="46482" spans="19:23">
      <c r="S46482" s="275"/>
      <c r="T46482" s="274"/>
      <c r="W46482" s="276"/>
    </row>
    <row r="46483" spans="19:23">
      <c r="S46483" s="275"/>
      <c r="T46483" s="274"/>
      <c r="W46483" s="276"/>
    </row>
    <row r="46484" spans="19:23">
      <c r="S46484" s="275"/>
      <c r="T46484" s="274"/>
      <c r="W46484" s="276"/>
    </row>
    <row r="46485" spans="19:23">
      <c r="S46485" s="275"/>
      <c r="T46485" s="274"/>
      <c r="W46485" s="276"/>
    </row>
    <row r="46486" spans="19:23">
      <c r="S46486" s="275"/>
      <c r="T46486" s="274"/>
      <c r="W46486" s="276"/>
    </row>
    <row r="46487" spans="19:23">
      <c r="S46487" s="275"/>
      <c r="T46487" s="274"/>
      <c r="W46487" s="276"/>
    </row>
    <row r="46488" spans="19:23">
      <c r="S46488" s="275"/>
      <c r="T46488" s="274"/>
      <c r="W46488" s="276"/>
    </row>
    <row r="46489" spans="19:23">
      <c r="S46489" s="275"/>
      <c r="T46489" s="274"/>
      <c r="W46489" s="276"/>
    </row>
    <row r="46490" spans="19:23">
      <c r="S46490" s="275"/>
      <c r="T46490" s="274"/>
      <c r="W46490" s="276"/>
    </row>
    <row r="46491" spans="19:23">
      <c r="S46491" s="275"/>
      <c r="T46491" s="274"/>
      <c r="W46491" s="276"/>
    </row>
    <row r="46492" spans="19:23">
      <c r="S46492" s="275"/>
      <c r="T46492" s="274"/>
      <c r="W46492" s="276"/>
    </row>
    <row r="46493" spans="19:23">
      <c r="S46493" s="275"/>
      <c r="T46493" s="274"/>
      <c r="W46493" s="276"/>
    </row>
    <row r="46494" spans="19:23">
      <c r="S46494" s="275"/>
      <c r="T46494" s="274"/>
      <c r="W46494" s="276"/>
    </row>
    <row r="46495" spans="19:23">
      <c r="S46495" s="275"/>
      <c r="T46495" s="274"/>
      <c r="W46495" s="276"/>
    </row>
    <row r="46496" spans="19:23">
      <c r="S46496" s="275"/>
      <c r="T46496" s="274"/>
      <c r="W46496" s="276"/>
    </row>
    <row r="46497" spans="19:23">
      <c r="S46497" s="275"/>
      <c r="T46497" s="274"/>
      <c r="W46497" s="276"/>
    </row>
    <row r="46498" spans="19:23">
      <c r="S46498" s="275"/>
      <c r="T46498" s="274"/>
      <c r="W46498" s="276"/>
    </row>
    <row r="46499" spans="19:23">
      <c r="S46499" s="275"/>
      <c r="T46499" s="274"/>
      <c r="W46499" s="276"/>
    </row>
    <row r="46500" spans="19:23">
      <c r="S46500" s="275"/>
      <c r="T46500" s="274"/>
      <c r="W46500" s="276"/>
    </row>
    <row r="46501" spans="19:23">
      <c r="S46501" s="275"/>
      <c r="T46501" s="274"/>
      <c r="W46501" s="276"/>
    </row>
    <row r="46502" spans="19:23">
      <c r="S46502" s="275"/>
      <c r="T46502" s="274"/>
      <c r="W46502" s="276"/>
    </row>
    <row r="46503" spans="19:23">
      <c r="S46503" s="275"/>
      <c r="T46503" s="274"/>
      <c r="W46503" s="276"/>
    </row>
    <row r="46504" spans="19:23">
      <c r="S46504" s="275"/>
      <c r="T46504" s="274"/>
      <c r="W46504" s="276"/>
    </row>
    <row r="46505" spans="19:23">
      <c r="S46505" s="275"/>
      <c r="T46505" s="274"/>
      <c r="W46505" s="276"/>
    </row>
    <row r="46506" spans="19:23">
      <c r="S46506" s="275"/>
      <c r="T46506" s="274"/>
      <c r="W46506" s="276"/>
    </row>
    <row r="46507" spans="19:23">
      <c r="S46507" s="275"/>
      <c r="T46507" s="274"/>
      <c r="W46507" s="276"/>
    </row>
    <row r="46508" spans="19:23">
      <c r="S46508" s="275"/>
      <c r="T46508" s="274"/>
      <c r="W46508" s="276"/>
    </row>
    <row r="46509" spans="19:23">
      <c r="S46509" s="275"/>
      <c r="T46509" s="274"/>
      <c r="W46509" s="276"/>
    </row>
    <row r="46510" spans="19:23">
      <c r="S46510" s="275"/>
      <c r="T46510" s="274"/>
      <c r="W46510" s="276"/>
    </row>
    <row r="46511" spans="19:23">
      <c r="S46511" s="275"/>
      <c r="T46511" s="274"/>
      <c r="W46511" s="276"/>
    </row>
    <row r="46512" spans="19:23">
      <c r="S46512" s="275"/>
      <c r="T46512" s="274"/>
      <c r="W46512" s="276"/>
    </row>
    <row r="46513" spans="19:23">
      <c r="S46513" s="275"/>
      <c r="T46513" s="274"/>
      <c r="W46513" s="276"/>
    </row>
    <row r="46514" spans="19:23">
      <c r="S46514" s="275"/>
      <c r="T46514" s="274"/>
      <c r="W46514" s="276"/>
    </row>
    <row r="46515" spans="19:23">
      <c r="S46515" s="275"/>
      <c r="T46515" s="274"/>
      <c r="W46515" s="276"/>
    </row>
    <row r="46516" spans="19:23">
      <c r="S46516" s="275"/>
      <c r="T46516" s="274"/>
      <c r="W46516" s="276"/>
    </row>
    <row r="46517" spans="19:23">
      <c r="S46517" s="275"/>
      <c r="T46517" s="274"/>
      <c r="W46517" s="276"/>
    </row>
    <row r="46518" spans="19:23">
      <c r="S46518" s="275"/>
      <c r="T46518" s="274"/>
      <c r="W46518" s="276"/>
    </row>
    <row r="46519" spans="19:23">
      <c r="S46519" s="275"/>
      <c r="T46519" s="274"/>
      <c r="W46519" s="276"/>
    </row>
    <row r="46520" spans="19:23">
      <c r="S46520" s="275"/>
      <c r="T46520" s="274"/>
      <c r="W46520" s="276"/>
    </row>
    <row r="46521" spans="19:23">
      <c r="S46521" s="275"/>
      <c r="T46521" s="274"/>
      <c r="W46521" s="276"/>
    </row>
    <row r="46522" spans="19:23">
      <c r="S46522" s="275"/>
      <c r="T46522" s="274"/>
      <c r="W46522" s="276"/>
    </row>
    <row r="46523" spans="19:23">
      <c r="S46523" s="275"/>
      <c r="T46523" s="274"/>
      <c r="W46523" s="276"/>
    </row>
    <row r="46524" spans="19:23">
      <c r="S46524" s="275"/>
      <c r="T46524" s="274"/>
      <c r="W46524" s="276"/>
    </row>
    <row r="46525" spans="19:23">
      <c r="S46525" s="275"/>
      <c r="T46525" s="274"/>
      <c r="W46525" s="276"/>
    </row>
    <row r="46526" spans="19:23">
      <c r="S46526" s="275"/>
      <c r="T46526" s="274"/>
      <c r="W46526" s="276"/>
    </row>
    <row r="46527" spans="19:23">
      <c r="S46527" s="275"/>
      <c r="T46527" s="274"/>
      <c r="W46527" s="276"/>
    </row>
    <row r="46528" spans="19:23">
      <c r="S46528" s="275"/>
      <c r="T46528" s="274"/>
      <c r="W46528" s="276"/>
    </row>
    <row r="46529" spans="19:23">
      <c r="S46529" s="275"/>
      <c r="T46529" s="274"/>
      <c r="W46529" s="276"/>
    </row>
    <row r="46530" spans="19:23">
      <c r="S46530" s="275"/>
      <c r="T46530" s="274"/>
      <c r="W46530" s="276"/>
    </row>
    <row r="46531" spans="19:23">
      <c r="S46531" s="275"/>
      <c r="T46531" s="274"/>
      <c r="W46531" s="276"/>
    </row>
    <row r="46532" spans="19:23">
      <c r="S46532" s="275"/>
      <c r="T46532" s="274"/>
      <c r="W46532" s="276"/>
    </row>
    <row r="46533" spans="19:23">
      <c r="S46533" s="275"/>
      <c r="T46533" s="274"/>
      <c r="W46533" s="276"/>
    </row>
    <row r="46534" spans="19:23">
      <c r="S46534" s="275"/>
      <c r="T46534" s="274"/>
      <c r="W46534" s="276"/>
    </row>
    <row r="46535" spans="19:23">
      <c r="S46535" s="275"/>
      <c r="T46535" s="274"/>
      <c r="W46535" s="276"/>
    </row>
    <row r="46536" spans="19:23">
      <c r="S46536" s="275"/>
      <c r="T46536" s="274"/>
      <c r="W46536" s="276"/>
    </row>
    <row r="46537" spans="19:23">
      <c r="S46537" s="275"/>
      <c r="T46537" s="274"/>
      <c r="W46537" s="276"/>
    </row>
    <row r="46538" spans="19:23">
      <c r="S46538" s="275"/>
      <c r="T46538" s="274"/>
      <c r="W46538" s="276"/>
    </row>
    <row r="46539" spans="19:23">
      <c r="S46539" s="275"/>
      <c r="T46539" s="274"/>
      <c r="W46539" s="276"/>
    </row>
    <row r="46540" spans="19:23">
      <c r="S46540" s="275"/>
      <c r="T46540" s="274"/>
      <c r="W46540" s="276"/>
    </row>
    <row r="46541" spans="19:23">
      <c r="S46541" s="275"/>
      <c r="T46541" s="274"/>
      <c r="W46541" s="276"/>
    </row>
    <row r="46542" spans="19:23">
      <c r="S46542" s="275"/>
      <c r="T46542" s="274"/>
      <c r="W46542" s="276"/>
    </row>
    <row r="46543" spans="19:23">
      <c r="S46543" s="275"/>
      <c r="T46543" s="274"/>
      <c r="W46543" s="276"/>
    </row>
    <row r="46544" spans="19:23">
      <c r="S46544" s="275"/>
      <c r="T46544" s="274"/>
      <c r="W46544" s="276"/>
    </row>
    <row r="46545" spans="19:23">
      <c r="S46545" s="275"/>
      <c r="T46545" s="274"/>
      <c r="W46545" s="276"/>
    </row>
    <row r="46546" spans="19:23">
      <c r="S46546" s="275"/>
      <c r="T46546" s="274"/>
      <c r="W46546" s="276"/>
    </row>
    <row r="46547" spans="19:23">
      <c r="S46547" s="275"/>
      <c r="T46547" s="274"/>
      <c r="W46547" s="276"/>
    </row>
    <row r="46548" spans="19:23">
      <c r="S46548" s="275"/>
      <c r="T46548" s="274"/>
      <c r="W46548" s="276"/>
    </row>
    <row r="46549" spans="19:23">
      <c r="S46549" s="275"/>
      <c r="T46549" s="274"/>
      <c r="W46549" s="276"/>
    </row>
    <row r="46550" spans="19:23">
      <c r="S46550" s="275"/>
      <c r="T46550" s="274"/>
      <c r="W46550" s="276"/>
    </row>
    <row r="46551" spans="19:23">
      <c r="S46551" s="275"/>
      <c r="T46551" s="274"/>
      <c r="W46551" s="276"/>
    </row>
    <row r="46552" spans="19:23">
      <c r="S46552" s="275"/>
      <c r="T46552" s="274"/>
      <c r="W46552" s="276"/>
    </row>
    <row r="46553" spans="19:23">
      <c r="S46553" s="275"/>
      <c r="T46553" s="274"/>
      <c r="W46553" s="276"/>
    </row>
    <row r="46554" spans="19:23">
      <c r="S46554" s="275"/>
      <c r="T46554" s="274"/>
      <c r="W46554" s="276"/>
    </row>
    <row r="46555" spans="19:23">
      <c r="S46555" s="275"/>
      <c r="T46555" s="274"/>
      <c r="W46555" s="276"/>
    </row>
    <row r="46556" spans="19:23">
      <c r="S46556" s="275"/>
      <c r="T46556" s="274"/>
      <c r="W46556" s="276"/>
    </row>
    <row r="46557" spans="19:23">
      <c r="S46557" s="275"/>
      <c r="T46557" s="274"/>
      <c r="W46557" s="276"/>
    </row>
    <row r="46558" spans="19:23">
      <c r="S46558" s="275"/>
      <c r="T46558" s="274"/>
      <c r="W46558" s="276"/>
    </row>
    <row r="46559" spans="19:23">
      <c r="S46559" s="275"/>
      <c r="T46559" s="274"/>
      <c r="W46559" s="276"/>
    </row>
    <row r="46560" spans="19:23">
      <c r="S46560" s="275"/>
      <c r="T46560" s="274"/>
      <c r="W46560" s="276"/>
    </row>
    <row r="46561" spans="19:23">
      <c r="S46561" s="275"/>
      <c r="T46561" s="274"/>
      <c r="W46561" s="276"/>
    </row>
    <row r="46562" spans="19:23">
      <c r="S46562" s="275"/>
      <c r="T46562" s="274"/>
      <c r="W46562" s="276"/>
    </row>
    <row r="46563" spans="19:23">
      <c r="S46563" s="275"/>
      <c r="T46563" s="274"/>
      <c r="W46563" s="276"/>
    </row>
    <row r="46564" spans="19:23">
      <c r="S46564" s="275"/>
      <c r="T46564" s="274"/>
      <c r="W46564" s="276"/>
    </row>
    <row r="46565" spans="19:23">
      <c r="S46565" s="275"/>
      <c r="T46565" s="274"/>
      <c r="W46565" s="276"/>
    </row>
    <row r="46566" spans="19:23">
      <c r="S46566" s="275"/>
      <c r="T46566" s="274"/>
      <c r="W46566" s="276"/>
    </row>
    <row r="46567" spans="19:23">
      <c r="S46567" s="275"/>
      <c r="T46567" s="274"/>
      <c r="W46567" s="276"/>
    </row>
    <row r="46568" spans="19:23">
      <c r="S46568" s="275"/>
      <c r="T46568" s="274"/>
      <c r="W46568" s="276"/>
    </row>
    <row r="46569" spans="19:23">
      <c r="S46569" s="275"/>
      <c r="T46569" s="274"/>
      <c r="W46569" s="276"/>
    </row>
    <row r="46570" spans="19:23">
      <c r="S46570" s="275"/>
      <c r="T46570" s="274"/>
      <c r="W46570" s="276"/>
    </row>
    <row r="46571" spans="19:23">
      <c r="S46571" s="275"/>
      <c r="T46571" s="274"/>
      <c r="W46571" s="276"/>
    </row>
    <row r="46572" spans="19:23">
      <c r="S46572" s="275"/>
      <c r="T46572" s="274"/>
      <c r="W46572" s="276"/>
    </row>
    <row r="46573" spans="19:23">
      <c r="S46573" s="275"/>
      <c r="T46573" s="274"/>
      <c r="W46573" s="276"/>
    </row>
    <row r="46574" spans="19:23">
      <c r="S46574" s="275"/>
      <c r="T46574" s="274"/>
      <c r="W46574" s="276"/>
    </row>
    <row r="46575" spans="19:23">
      <c r="S46575" s="275"/>
      <c r="T46575" s="274"/>
      <c r="W46575" s="276"/>
    </row>
    <row r="46576" spans="19:23">
      <c r="S46576" s="275"/>
      <c r="T46576" s="274"/>
      <c r="W46576" s="276"/>
    </row>
    <row r="46577" spans="19:23">
      <c r="S46577" s="275"/>
      <c r="T46577" s="274"/>
      <c r="W46577" s="276"/>
    </row>
    <row r="46578" spans="19:23">
      <c r="S46578" s="275"/>
      <c r="T46578" s="274"/>
      <c r="W46578" s="276"/>
    </row>
    <row r="46579" spans="19:23">
      <c r="S46579" s="275"/>
      <c r="T46579" s="274"/>
      <c r="W46579" s="276"/>
    </row>
    <row r="46580" spans="19:23">
      <c r="S46580" s="275"/>
      <c r="T46580" s="274"/>
      <c r="W46580" s="276"/>
    </row>
    <row r="46581" spans="19:23">
      <c r="S46581" s="275"/>
      <c r="T46581" s="274"/>
      <c r="W46581" s="276"/>
    </row>
    <row r="46582" spans="19:23">
      <c r="S46582" s="275"/>
      <c r="T46582" s="274"/>
      <c r="W46582" s="276"/>
    </row>
    <row r="46583" spans="19:23">
      <c r="S46583" s="275"/>
      <c r="T46583" s="274"/>
      <c r="W46583" s="276"/>
    </row>
    <row r="46584" spans="19:23">
      <c r="S46584" s="275"/>
      <c r="T46584" s="274"/>
      <c r="W46584" s="276"/>
    </row>
    <row r="46585" spans="19:23">
      <c r="S46585" s="275"/>
      <c r="T46585" s="274"/>
      <c r="W46585" s="276"/>
    </row>
    <row r="46586" spans="19:23">
      <c r="S46586" s="275"/>
      <c r="T46586" s="274"/>
      <c r="W46586" s="276"/>
    </row>
    <row r="46587" spans="19:23">
      <c r="S46587" s="275"/>
      <c r="T46587" s="274"/>
      <c r="W46587" s="276"/>
    </row>
    <row r="46588" spans="19:23">
      <c r="S46588" s="275"/>
      <c r="T46588" s="274"/>
      <c r="W46588" s="276"/>
    </row>
    <row r="46589" spans="19:23">
      <c r="S46589" s="275"/>
      <c r="T46589" s="274"/>
      <c r="W46589" s="276"/>
    </row>
    <row r="46590" spans="19:23">
      <c r="S46590" s="275"/>
      <c r="T46590" s="274"/>
      <c r="W46590" s="276"/>
    </row>
    <row r="46591" spans="19:23">
      <c r="S46591" s="275"/>
      <c r="T46591" s="274"/>
      <c r="W46591" s="276"/>
    </row>
    <row r="46592" spans="19:23">
      <c r="S46592" s="275"/>
      <c r="T46592" s="274"/>
      <c r="W46592" s="276"/>
    </row>
    <row r="46593" spans="19:23">
      <c r="S46593" s="275"/>
      <c r="T46593" s="274"/>
      <c r="W46593" s="276"/>
    </row>
    <row r="46594" spans="19:23">
      <c r="S46594" s="275"/>
      <c r="T46594" s="274"/>
      <c r="W46594" s="276"/>
    </row>
    <row r="46595" spans="19:23">
      <c r="S46595" s="275"/>
      <c r="T46595" s="274"/>
      <c r="W46595" s="276"/>
    </row>
    <row r="46596" spans="19:23">
      <c r="S46596" s="275"/>
      <c r="T46596" s="274"/>
      <c r="W46596" s="276"/>
    </row>
    <row r="46597" spans="19:23">
      <c r="S46597" s="275"/>
      <c r="T46597" s="274"/>
      <c r="W46597" s="276"/>
    </row>
    <row r="46598" spans="19:23">
      <c r="S46598" s="275"/>
      <c r="T46598" s="274"/>
      <c r="W46598" s="276"/>
    </row>
    <row r="46599" spans="19:23">
      <c r="S46599" s="275"/>
      <c r="T46599" s="274"/>
      <c r="W46599" s="276"/>
    </row>
    <row r="46600" spans="19:23">
      <c r="S46600" s="275"/>
      <c r="T46600" s="274"/>
      <c r="W46600" s="276"/>
    </row>
    <row r="46601" spans="19:23">
      <c r="S46601" s="275"/>
      <c r="T46601" s="274"/>
      <c r="W46601" s="276"/>
    </row>
    <row r="46602" spans="19:23">
      <c r="S46602" s="275"/>
      <c r="T46602" s="274"/>
      <c r="W46602" s="276"/>
    </row>
    <row r="46603" spans="19:23">
      <c r="S46603" s="275"/>
      <c r="T46603" s="274"/>
      <c r="W46603" s="276"/>
    </row>
    <row r="46604" spans="19:23">
      <c r="S46604" s="275"/>
      <c r="T46604" s="274"/>
      <c r="W46604" s="276"/>
    </row>
    <row r="46605" spans="19:23">
      <c r="S46605" s="275"/>
      <c r="T46605" s="274"/>
      <c r="W46605" s="276"/>
    </row>
    <row r="46606" spans="19:23">
      <c r="S46606" s="275"/>
      <c r="T46606" s="274"/>
      <c r="W46606" s="276"/>
    </row>
    <row r="46607" spans="19:23">
      <c r="S46607" s="275"/>
      <c r="T46607" s="274"/>
      <c r="W46607" s="276"/>
    </row>
    <row r="46608" spans="19:23">
      <c r="S46608" s="275"/>
      <c r="T46608" s="274"/>
      <c r="W46608" s="276"/>
    </row>
    <row r="46609" spans="19:23">
      <c r="S46609" s="275"/>
      <c r="T46609" s="274"/>
      <c r="W46609" s="276"/>
    </row>
    <row r="46610" spans="19:23">
      <c r="S46610" s="275"/>
      <c r="T46610" s="274"/>
      <c r="W46610" s="276"/>
    </row>
    <row r="46611" spans="19:23">
      <c r="S46611" s="275"/>
      <c r="T46611" s="274"/>
      <c r="W46611" s="276"/>
    </row>
    <row r="46612" spans="19:23">
      <c r="S46612" s="275"/>
      <c r="T46612" s="274"/>
      <c r="W46612" s="276"/>
    </row>
    <row r="46613" spans="19:23">
      <c r="S46613" s="275"/>
      <c r="T46613" s="274"/>
      <c r="W46613" s="276"/>
    </row>
    <row r="46614" spans="19:23">
      <c r="S46614" s="275"/>
      <c r="T46614" s="274"/>
      <c r="W46614" s="276"/>
    </row>
    <row r="46615" spans="19:23">
      <c r="S46615" s="275"/>
      <c r="T46615" s="274"/>
      <c r="W46615" s="276"/>
    </row>
    <row r="46616" spans="19:23">
      <c r="S46616" s="275"/>
      <c r="T46616" s="274"/>
      <c r="W46616" s="276"/>
    </row>
    <row r="46617" spans="19:23">
      <c r="S46617" s="275"/>
      <c r="T46617" s="274"/>
      <c r="W46617" s="276"/>
    </row>
    <row r="46618" spans="19:23">
      <c r="S46618" s="275"/>
      <c r="T46618" s="274"/>
      <c r="W46618" s="276"/>
    </row>
    <row r="46619" spans="19:23">
      <c r="S46619" s="275"/>
      <c r="T46619" s="274"/>
      <c r="W46619" s="276"/>
    </row>
    <row r="46620" spans="19:23">
      <c r="S46620" s="275"/>
      <c r="T46620" s="274"/>
      <c r="W46620" s="276"/>
    </row>
    <row r="46621" spans="19:23">
      <c r="S46621" s="275"/>
      <c r="T46621" s="274"/>
      <c r="W46621" s="276"/>
    </row>
    <row r="46622" spans="19:23">
      <c r="S46622" s="275"/>
      <c r="T46622" s="274"/>
      <c r="W46622" s="276"/>
    </row>
    <row r="46623" spans="19:23">
      <c r="S46623" s="275"/>
      <c r="T46623" s="274"/>
      <c r="W46623" s="276"/>
    </row>
    <row r="46624" spans="19:23">
      <c r="S46624" s="275"/>
      <c r="T46624" s="274"/>
      <c r="W46624" s="276"/>
    </row>
    <row r="46625" spans="19:23">
      <c r="S46625" s="275"/>
      <c r="T46625" s="274"/>
      <c r="W46625" s="276"/>
    </row>
    <row r="46626" spans="19:23">
      <c r="S46626" s="275"/>
      <c r="T46626" s="274"/>
      <c r="W46626" s="276"/>
    </row>
    <row r="46627" spans="19:23">
      <c r="S46627" s="275"/>
      <c r="T46627" s="274"/>
      <c r="W46627" s="276"/>
    </row>
    <row r="46628" spans="19:23">
      <c r="S46628" s="275"/>
      <c r="T46628" s="274"/>
      <c r="W46628" s="276"/>
    </row>
    <row r="46629" spans="19:23">
      <c r="S46629" s="275"/>
      <c r="T46629" s="274"/>
      <c r="W46629" s="276"/>
    </row>
    <row r="46630" spans="19:23">
      <c r="S46630" s="275"/>
      <c r="T46630" s="274"/>
      <c r="W46630" s="276"/>
    </row>
    <row r="46631" spans="19:23">
      <c r="S46631" s="275"/>
      <c r="T46631" s="274"/>
      <c r="W46631" s="276"/>
    </row>
    <row r="46632" spans="19:23">
      <c r="S46632" s="275"/>
      <c r="T46632" s="274"/>
      <c r="W46632" s="276"/>
    </row>
    <row r="46633" spans="19:23">
      <c r="S46633" s="275"/>
      <c r="T46633" s="274"/>
      <c r="W46633" s="276"/>
    </row>
    <row r="46634" spans="19:23">
      <c r="S46634" s="275"/>
      <c r="T46634" s="274"/>
      <c r="W46634" s="276"/>
    </row>
    <row r="46635" spans="19:23">
      <c r="S46635" s="275"/>
      <c r="T46635" s="274"/>
      <c r="W46635" s="276"/>
    </row>
    <row r="46636" spans="19:23">
      <c r="S46636" s="275"/>
      <c r="T46636" s="274"/>
      <c r="W46636" s="276"/>
    </row>
    <row r="46637" spans="19:23">
      <c r="S46637" s="275"/>
      <c r="T46637" s="274"/>
      <c r="W46637" s="276"/>
    </row>
    <row r="46638" spans="19:23">
      <c r="S46638" s="275"/>
      <c r="T46638" s="274"/>
      <c r="W46638" s="276"/>
    </row>
    <row r="46639" spans="19:23">
      <c r="S46639" s="275"/>
      <c r="T46639" s="274"/>
      <c r="W46639" s="276"/>
    </row>
    <row r="46640" spans="19:23">
      <c r="S46640" s="275"/>
      <c r="T46640" s="274"/>
      <c r="W46640" s="276"/>
    </row>
    <row r="46641" spans="19:23">
      <c r="S46641" s="275"/>
      <c r="T46641" s="274"/>
      <c r="W46641" s="276"/>
    </row>
    <row r="46642" spans="19:23">
      <c r="S46642" s="275"/>
      <c r="T46642" s="274"/>
      <c r="W46642" s="276"/>
    </row>
    <row r="46643" spans="19:23">
      <c r="S46643" s="275"/>
      <c r="T46643" s="274"/>
      <c r="W46643" s="276"/>
    </row>
    <row r="46644" spans="19:23">
      <c r="S46644" s="275"/>
      <c r="T46644" s="274"/>
      <c r="W46644" s="276"/>
    </row>
    <row r="46645" spans="19:23">
      <c r="S46645" s="275"/>
      <c r="T46645" s="274"/>
      <c r="W46645" s="276"/>
    </row>
    <row r="46646" spans="19:23">
      <c r="S46646" s="275"/>
      <c r="T46646" s="274"/>
      <c r="W46646" s="276"/>
    </row>
    <row r="46647" spans="19:23">
      <c r="S46647" s="275"/>
      <c r="T46647" s="274"/>
      <c r="W46647" s="276"/>
    </row>
    <row r="46648" spans="19:23">
      <c r="S46648" s="275"/>
      <c r="T46648" s="274"/>
      <c r="W46648" s="276"/>
    </row>
    <row r="46649" spans="19:23">
      <c r="S46649" s="275"/>
      <c r="T46649" s="274"/>
      <c r="W46649" s="276"/>
    </row>
    <row r="46650" spans="19:23">
      <c r="S46650" s="275"/>
      <c r="T46650" s="274"/>
      <c r="W46650" s="276"/>
    </row>
    <row r="46651" spans="19:23">
      <c r="S46651" s="275"/>
      <c r="T46651" s="274"/>
      <c r="W46651" s="276"/>
    </row>
    <row r="46652" spans="19:23">
      <c r="S46652" s="275"/>
      <c r="T46652" s="274"/>
      <c r="W46652" s="276"/>
    </row>
    <row r="46653" spans="19:23">
      <c r="S46653" s="275"/>
      <c r="T46653" s="274"/>
      <c r="W46653" s="276"/>
    </row>
    <row r="46654" spans="19:23">
      <c r="S46654" s="275"/>
      <c r="T46654" s="274"/>
      <c r="W46654" s="276"/>
    </row>
    <row r="46655" spans="19:23">
      <c r="S46655" s="275"/>
      <c r="T46655" s="274"/>
      <c r="W46655" s="276"/>
    </row>
    <row r="46656" spans="19:23">
      <c r="S46656" s="275"/>
      <c r="T46656" s="274"/>
      <c r="W46656" s="276"/>
    </row>
    <row r="46657" spans="19:23">
      <c r="S46657" s="275"/>
      <c r="T46657" s="274"/>
      <c r="W46657" s="276"/>
    </row>
    <row r="46658" spans="19:23">
      <c r="S46658" s="275"/>
      <c r="T46658" s="274"/>
      <c r="W46658" s="276"/>
    </row>
    <row r="46659" spans="19:23">
      <c r="S46659" s="275"/>
      <c r="T46659" s="274"/>
      <c r="W46659" s="276"/>
    </row>
    <row r="46660" spans="19:23">
      <c r="S46660" s="275"/>
      <c r="T46660" s="274"/>
      <c r="W46660" s="276"/>
    </row>
    <row r="46661" spans="19:23">
      <c r="S46661" s="275"/>
      <c r="T46661" s="274"/>
      <c r="W46661" s="276"/>
    </row>
    <row r="46662" spans="19:23">
      <c r="S46662" s="275"/>
      <c r="T46662" s="274"/>
      <c r="W46662" s="276"/>
    </row>
    <row r="46663" spans="19:23">
      <c r="S46663" s="275"/>
      <c r="T46663" s="274"/>
      <c r="W46663" s="276"/>
    </row>
    <row r="46664" spans="19:23">
      <c r="S46664" s="275"/>
      <c r="T46664" s="274"/>
      <c r="W46664" s="276"/>
    </row>
    <row r="46665" spans="19:23">
      <c r="S46665" s="275"/>
      <c r="T46665" s="274"/>
      <c r="W46665" s="276"/>
    </row>
    <row r="46666" spans="19:23">
      <c r="S46666" s="275"/>
      <c r="T46666" s="274"/>
      <c r="W46666" s="276"/>
    </row>
    <row r="46667" spans="19:23">
      <c r="S46667" s="275"/>
      <c r="T46667" s="274"/>
      <c r="W46667" s="276"/>
    </row>
    <row r="46668" spans="19:23">
      <c r="S46668" s="275"/>
      <c r="T46668" s="274"/>
      <c r="W46668" s="276"/>
    </row>
    <row r="46669" spans="19:23">
      <c r="S46669" s="275"/>
      <c r="T46669" s="274"/>
      <c r="W46669" s="276"/>
    </row>
    <row r="46670" spans="19:23">
      <c r="S46670" s="275"/>
      <c r="T46670" s="274"/>
      <c r="W46670" s="276"/>
    </row>
    <row r="46671" spans="19:23">
      <c r="S46671" s="275"/>
      <c r="T46671" s="274"/>
      <c r="W46671" s="276"/>
    </row>
    <row r="46672" spans="19:23">
      <c r="S46672" s="275"/>
      <c r="T46672" s="274"/>
      <c r="W46672" s="276"/>
    </row>
    <row r="46673" spans="19:23">
      <c r="S46673" s="275"/>
      <c r="T46673" s="274"/>
      <c r="W46673" s="276"/>
    </row>
    <row r="46674" spans="19:23">
      <c r="S46674" s="275"/>
      <c r="T46674" s="274"/>
      <c r="W46674" s="276"/>
    </row>
    <row r="46675" spans="19:23">
      <c r="S46675" s="275"/>
      <c r="T46675" s="274"/>
      <c r="W46675" s="276"/>
    </row>
    <row r="46676" spans="19:23">
      <c r="S46676" s="275"/>
      <c r="T46676" s="274"/>
      <c r="W46676" s="276"/>
    </row>
    <row r="46677" spans="19:23">
      <c r="S46677" s="275"/>
      <c r="T46677" s="274"/>
      <c r="W46677" s="276"/>
    </row>
    <row r="46678" spans="19:23">
      <c r="S46678" s="275"/>
      <c r="T46678" s="274"/>
      <c r="W46678" s="276"/>
    </row>
    <row r="46679" spans="19:23">
      <c r="S46679" s="275"/>
      <c r="T46679" s="274"/>
      <c r="W46679" s="276"/>
    </row>
    <row r="46680" spans="19:23">
      <c r="S46680" s="275"/>
      <c r="T46680" s="274"/>
      <c r="W46680" s="276"/>
    </row>
    <row r="46681" spans="19:23">
      <c r="S46681" s="275"/>
      <c r="T46681" s="274"/>
      <c r="W46681" s="276"/>
    </row>
    <row r="46682" spans="19:23">
      <c r="S46682" s="275"/>
      <c r="T46682" s="274"/>
      <c r="W46682" s="276"/>
    </row>
    <row r="46683" spans="19:23">
      <c r="S46683" s="275"/>
      <c r="T46683" s="274"/>
      <c r="W46683" s="276"/>
    </row>
    <row r="46684" spans="19:23">
      <c r="S46684" s="275"/>
      <c r="T46684" s="274"/>
      <c r="W46684" s="276"/>
    </row>
    <row r="46685" spans="19:23">
      <c r="S46685" s="275"/>
      <c r="T46685" s="274"/>
      <c r="W46685" s="276"/>
    </row>
    <row r="46686" spans="19:23">
      <c r="S46686" s="275"/>
      <c r="T46686" s="274"/>
      <c r="W46686" s="276"/>
    </row>
    <row r="46687" spans="19:23">
      <c r="S46687" s="275"/>
      <c r="T46687" s="274"/>
      <c r="W46687" s="276"/>
    </row>
    <row r="46688" spans="19:23">
      <c r="S46688" s="275"/>
      <c r="T46688" s="274"/>
      <c r="W46688" s="276"/>
    </row>
    <row r="46689" spans="19:23">
      <c r="S46689" s="275"/>
      <c r="T46689" s="274"/>
      <c r="W46689" s="276"/>
    </row>
    <row r="46690" spans="19:23">
      <c r="S46690" s="275"/>
      <c r="T46690" s="274"/>
      <c r="W46690" s="276"/>
    </row>
    <row r="46691" spans="19:23">
      <c r="S46691" s="275"/>
      <c r="T46691" s="274"/>
      <c r="W46691" s="276"/>
    </row>
    <row r="46692" spans="19:23">
      <c r="S46692" s="275"/>
      <c r="T46692" s="274"/>
      <c r="W46692" s="276"/>
    </row>
    <row r="46693" spans="19:23">
      <c r="S46693" s="275"/>
      <c r="T46693" s="274"/>
      <c r="W46693" s="276"/>
    </row>
    <row r="46694" spans="19:23">
      <c r="S46694" s="275"/>
      <c r="T46694" s="274"/>
      <c r="W46694" s="276"/>
    </row>
    <row r="46695" spans="19:23">
      <c r="S46695" s="275"/>
      <c r="T46695" s="274"/>
      <c r="W46695" s="276"/>
    </row>
    <row r="46696" spans="19:23">
      <c r="S46696" s="275"/>
      <c r="T46696" s="274"/>
      <c r="W46696" s="276"/>
    </row>
    <row r="46697" spans="19:23">
      <c r="S46697" s="275"/>
      <c r="T46697" s="274"/>
      <c r="W46697" s="276"/>
    </row>
    <row r="46698" spans="19:23">
      <c r="S46698" s="275"/>
      <c r="T46698" s="274"/>
      <c r="W46698" s="276"/>
    </row>
    <row r="46699" spans="19:23">
      <c r="S46699" s="275"/>
      <c r="T46699" s="274"/>
      <c r="W46699" s="276"/>
    </row>
    <row r="46700" spans="19:23">
      <c r="S46700" s="275"/>
      <c r="T46700" s="274"/>
      <c r="W46700" s="276"/>
    </row>
    <row r="46701" spans="19:23">
      <c r="S46701" s="275"/>
      <c r="T46701" s="274"/>
      <c r="W46701" s="276"/>
    </row>
    <row r="46702" spans="19:23">
      <c r="S46702" s="275"/>
      <c r="T46702" s="274"/>
      <c r="W46702" s="276"/>
    </row>
    <row r="46703" spans="19:23">
      <c r="S46703" s="275"/>
      <c r="T46703" s="274"/>
      <c r="W46703" s="276"/>
    </row>
    <row r="46704" spans="19:23">
      <c r="S46704" s="275"/>
      <c r="T46704" s="274"/>
      <c r="W46704" s="276"/>
    </row>
    <row r="46705" spans="19:23">
      <c r="S46705" s="275"/>
      <c r="T46705" s="274"/>
      <c r="W46705" s="276"/>
    </row>
    <row r="46706" spans="19:23">
      <c r="S46706" s="275"/>
      <c r="T46706" s="274"/>
      <c r="W46706" s="276"/>
    </row>
    <row r="46707" spans="19:23">
      <c r="S46707" s="275"/>
      <c r="T46707" s="274"/>
      <c r="W46707" s="276"/>
    </row>
    <row r="46708" spans="19:23">
      <c r="S46708" s="275"/>
      <c r="T46708" s="274"/>
      <c r="W46708" s="276"/>
    </row>
    <row r="46709" spans="19:23">
      <c r="S46709" s="275"/>
      <c r="T46709" s="274"/>
      <c r="W46709" s="276"/>
    </row>
    <row r="46710" spans="19:23">
      <c r="S46710" s="275"/>
      <c r="T46710" s="274"/>
      <c r="W46710" s="276"/>
    </row>
    <row r="46711" spans="19:23">
      <c r="S46711" s="275"/>
      <c r="T46711" s="274"/>
      <c r="W46711" s="276"/>
    </row>
    <row r="46712" spans="19:23">
      <c r="S46712" s="275"/>
      <c r="T46712" s="274"/>
      <c r="W46712" s="276"/>
    </row>
    <row r="46713" spans="19:23">
      <c r="S46713" s="275"/>
      <c r="T46713" s="274"/>
      <c r="W46713" s="276"/>
    </row>
    <row r="46714" spans="19:23">
      <c r="S46714" s="275"/>
      <c r="T46714" s="274"/>
      <c r="W46714" s="276"/>
    </row>
    <row r="46715" spans="19:23">
      <c r="S46715" s="275"/>
      <c r="T46715" s="274"/>
      <c r="W46715" s="276"/>
    </row>
    <row r="46716" spans="19:23">
      <c r="S46716" s="275"/>
      <c r="T46716" s="274"/>
      <c r="W46716" s="276"/>
    </row>
    <row r="46717" spans="19:23">
      <c r="S46717" s="275"/>
      <c r="T46717" s="274"/>
      <c r="W46717" s="276"/>
    </row>
    <row r="46718" spans="19:23">
      <c r="S46718" s="275"/>
      <c r="T46718" s="274"/>
      <c r="W46718" s="276"/>
    </row>
    <row r="46719" spans="19:23">
      <c r="S46719" s="275"/>
      <c r="T46719" s="274"/>
      <c r="W46719" s="276"/>
    </row>
    <row r="46720" spans="19:23">
      <c r="S46720" s="275"/>
      <c r="T46720" s="274"/>
      <c r="W46720" s="276"/>
    </row>
    <row r="46721" spans="19:23">
      <c r="S46721" s="275"/>
      <c r="T46721" s="274"/>
      <c r="W46721" s="276"/>
    </row>
    <row r="46722" spans="19:23">
      <c r="S46722" s="275"/>
      <c r="T46722" s="274"/>
      <c r="W46722" s="276"/>
    </row>
    <row r="46723" spans="19:23">
      <c r="S46723" s="275"/>
      <c r="T46723" s="274"/>
      <c r="W46723" s="276"/>
    </row>
    <row r="46724" spans="19:23">
      <c r="S46724" s="275"/>
      <c r="T46724" s="274"/>
      <c r="W46724" s="276"/>
    </row>
    <row r="46725" spans="19:23">
      <c r="S46725" s="275"/>
      <c r="T46725" s="274"/>
      <c r="W46725" s="276"/>
    </row>
    <row r="46726" spans="19:23">
      <c r="S46726" s="275"/>
      <c r="T46726" s="274"/>
      <c r="W46726" s="276"/>
    </row>
    <row r="46727" spans="19:23">
      <c r="S46727" s="275"/>
      <c r="T46727" s="274"/>
      <c r="W46727" s="276"/>
    </row>
    <row r="46728" spans="19:23">
      <c r="S46728" s="275"/>
      <c r="T46728" s="274"/>
      <c r="W46728" s="276"/>
    </row>
    <row r="46729" spans="19:23">
      <c r="S46729" s="275"/>
      <c r="T46729" s="274"/>
      <c r="W46729" s="276"/>
    </row>
    <row r="46730" spans="19:23">
      <c r="S46730" s="275"/>
      <c r="T46730" s="274"/>
      <c r="W46730" s="276"/>
    </row>
    <row r="46731" spans="19:23">
      <c r="S46731" s="275"/>
      <c r="T46731" s="274"/>
      <c r="W46731" s="276"/>
    </row>
    <row r="46732" spans="19:23">
      <c r="S46732" s="275"/>
      <c r="T46732" s="274"/>
      <c r="W46732" s="276"/>
    </row>
    <row r="46733" spans="19:23">
      <c r="S46733" s="275"/>
      <c r="T46733" s="274"/>
      <c r="W46733" s="276"/>
    </row>
    <row r="46734" spans="19:23">
      <c r="S46734" s="275"/>
      <c r="T46734" s="274"/>
      <c r="W46734" s="276"/>
    </row>
    <row r="46735" spans="19:23">
      <c r="S46735" s="275"/>
      <c r="T46735" s="274"/>
      <c r="W46735" s="276"/>
    </row>
    <row r="46736" spans="19:23">
      <c r="S46736" s="275"/>
      <c r="T46736" s="274"/>
      <c r="W46736" s="276"/>
    </row>
    <row r="46737" spans="19:23">
      <c r="S46737" s="275"/>
      <c r="T46737" s="274"/>
      <c r="W46737" s="276"/>
    </row>
    <row r="46738" spans="19:23">
      <c r="S46738" s="275"/>
      <c r="T46738" s="274"/>
      <c r="W46738" s="276"/>
    </row>
    <row r="46739" spans="19:23">
      <c r="S46739" s="275"/>
      <c r="T46739" s="274"/>
      <c r="W46739" s="276"/>
    </row>
    <row r="46740" spans="19:23">
      <c r="S46740" s="275"/>
      <c r="T46740" s="274"/>
      <c r="W46740" s="276"/>
    </row>
    <row r="46741" spans="19:23">
      <c r="S46741" s="275"/>
      <c r="T46741" s="274"/>
      <c r="W46741" s="276"/>
    </row>
    <row r="46742" spans="19:23">
      <c r="S46742" s="275"/>
      <c r="T46742" s="274"/>
      <c r="W46742" s="276"/>
    </row>
    <row r="46743" spans="19:23">
      <c r="S46743" s="275"/>
      <c r="T46743" s="274"/>
      <c r="W46743" s="276"/>
    </row>
    <row r="46744" spans="19:23">
      <c r="S46744" s="275"/>
      <c r="T46744" s="274"/>
      <c r="W46744" s="276"/>
    </row>
    <row r="46745" spans="19:23">
      <c r="S46745" s="275"/>
      <c r="T46745" s="274"/>
      <c r="W46745" s="276"/>
    </row>
    <row r="46746" spans="19:23">
      <c r="S46746" s="275"/>
      <c r="T46746" s="274"/>
      <c r="W46746" s="276"/>
    </row>
    <row r="46747" spans="19:23">
      <c r="S46747" s="275"/>
      <c r="T46747" s="274"/>
      <c r="W46747" s="276"/>
    </row>
    <row r="46748" spans="19:23">
      <c r="S46748" s="275"/>
      <c r="T46748" s="274"/>
      <c r="W46748" s="276"/>
    </row>
    <row r="46749" spans="19:23">
      <c r="S46749" s="275"/>
      <c r="T46749" s="274"/>
      <c r="W46749" s="276"/>
    </row>
    <row r="46750" spans="19:23">
      <c r="S46750" s="275"/>
      <c r="T46750" s="274"/>
      <c r="W46750" s="276"/>
    </row>
    <row r="46751" spans="19:23">
      <c r="S46751" s="275"/>
      <c r="T46751" s="274"/>
      <c r="W46751" s="276"/>
    </row>
    <row r="46752" spans="19:23">
      <c r="S46752" s="275"/>
      <c r="T46752" s="274"/>
      <c r="W46752" s="276"/>
    </row>
    <row r="46753" spans="19:23">
      <c r="S46753" s="275"/>
      <c r="T46753" s="274"/>
      <c r="W46753" s="276"/>
    </row>
    <row r="46754" spans="19:23">
      <c r="S46754" s="275"/>
      <c r="T46754" s="274"/>
      <c r="W46754" s="276"/>
    </row>
    <row r="46755" spans="19:23">
      <c r="S46755" s="275"/>
      <c r="T46755" s="274"/>
      <c r="W46755" s="276"/>
    </row>
    <row r="46756" spans="19:23">
      <c r="S46756" s="275"/>
      <c r="T46756" s="274"/>
      <c r="W46756" s="276"/>
    </row>
    <row r="46757" spans="19:23">
      <c r="S46757" s="275"/>
      <c r="T46757" s="274"/>
      <c r="W46757" s="276"/>
    </row>
    <row r="46758" spans="19:23">
      <c r="S46758" s="275"/>
      <c r="T46758" s="274"/>
      <c r="W46758" s="276"/>
    </row>
    <row r="46759" spans="19:23">
      <c r="S46759" s="275"/>
      <c r="T46759" s="274"/>
      <c r="W46759" s="276"/>
    </row>
    <row r="46760" spans="19:23">
      <c r="S46760" s="275"/>
      <c r="T46760" s="274"/>
      <c r="W46760" s="276"/>
    </row>
    <row r="46761" spans="19:23">
      <c r="S46761" s="275"/>
      <c r="T46761" s="274"/>
      <c r="W46761" s="276"/>
    </row>
    <row r="46762" spans="19:23">
      <c r="S46762" s="275"/>
      <c r="T46762" s="274"/>
      <c r="W46762" s="276"/>
    </row>
    <row r="46763" spans="19:23">
      <c r="S46763" s="275"/>
      <c r="T46763" s="274"/>
      <c r="W46763" s="276"/>
    </row>
    <row r="46764" spans="19:23">
      <c r="S46764" s="275"/>
      <c r="T46764" s="274"/>
      <c r="W46764" s="276"/>
    </row>
    <row r="46765" spans="19:23">
      <c r="S46765" s="275"/>
      <c r="T46765" s="274"/>
      <c r="W46765" s="276"/>
    </row>
    <row r="46766" spans="19:23">
      <c r="S46766" s="275"/>
      <c r="T46766" s="274"/>
      <c r="W46766" s="276"/>
    </row>
    <row r="46767" spans="19:23">
      <c r="S46767" s="275"/>
      <c r="T46767" s="274"/>
      <c r="W46767" s="276"/>
    </row>
    <row r="46768" spans="19:23">
      <c r="S46768" s="275"/>
      <c r="T46768" s="274"/>
      <c r="W46768" s="276"/>
    </row>
    <row r="46769" spans="19:23">
      <c r="S46769" s="275"/>
      <c r="T46769" s="274"/>
      <c r="W46769" s="276"/>
    </row>
    <row r="46770" spans="19:23">
      <c r="S46770" s="275"/>
      <c r="T46770" s="274"/>
      <c r="W46770" s="276"/>
    </row>
    <row r="46771" spans="19:23">
      <c r="S46771" s="275"/>
      <c r="T46771" s="274"/>
      <c r="W46771" s="276"/>
    </row>
    <row r="46772" spans="19:23">
      <c r="S46772" s="275"/>
      <c r="T46772" s="274"/>
      <c r="W46772" s="276"/>
    </row>
    <row r="46773" spans="19:23">
      <c r="S46773" s="275"/>
      <c r="T46773" s="274"/>
      <c r="W46773" s="276"/>
    </row>
    <row r="46774" spans="19:23">
      <c r="S46774" s="275"/>
      <c r="T46774" s="274"/>
      <c r="W46774" s="276"/>
    </row>
    <row r="46775" spans="19:23">
      <c r="S46775" s="275"/>
      <c r="T46775" s="274"/>
      <c r="W46775" s="276"/>
    </row>
    <row r="46776" spans="19:23">
      <c r="S46776" s="275"/>
      <c r="T46776" s="274"/>
      <c r="W46776" s="276"/>
    </row>
    <row r="46777" spans="19:23">
      <c r="S46777" s="275"/>
      <c r="T46777" s="274"/>
      <c r="W46777" s="276"/>
    </row>
    <row r="46778" spans="19:23">
      <c r="S46778" s="275"/>
      <c r="T46778" s="274"/>
      <c r="W46778" s="276"/>
    </row>
    <row r="46779" spans="19:23">
      <c r="S46779" s="275"/>
      <c r="T46779" s="274"/>
      <c r="W46779" s="276"/>
    </row>
    <row r="46780" spans="19:23">
      <c r="S46780" s="275"/>
      <c r="T46780" s="274"/>
      <c r="W46780" s="276"/>
    </row>
    <row r="46781" spans="19:23">
      <c r="S46781" s="275"/>
      <c r="T46781" s="274"/>
      <c r="W46781" s="276"/>
    </row>
    <row r="46782" spans="19:23">
      <c r="S46782" s="275"/>
      <c r="T46782" s="274"/>
      <c r="W46782" s="276"/>
    </row>
    <row r="46783" spans="19:23">
      <c r="S46783" s="275"/>
      <c r="T46783" s="274"/>
      <c r="W46783" s="276"/>
    </row>
    <row r="46784" spans="19:23">
      <c r="S46784" s="275"/>
      <c r="T46784" s="274"/>
      <c r="W46784" s="276"/>
    </row>
    <row r="46785" spans="19:23">
      <c r="S46785" s="275"/>
      <c r="T46785" s="274"/>
      <c r="W46785" s="276"/>
    </row>
    <row r="46786" spans="19:23">
      <c r="S46786" s="275"/>
      <c r="T46786" s="274"/>
      <c r="W46786" s="276"/>
    </row>
    <row r="46787" spans="19:23">
      <c r="S46787" s="275"/>
      <c r="T46787" s="274"/>
      <c r="W46787" s="276"/>
    </row>
    <row r="46788" spans="19:23">
      <c r="S46788" s="275"/>
      <c r="T46788" s="274"/>
      <c r="W46788" s="276"/>
    </row>
    <row r="46789" spans="19:23">
      <c r="S46789" s="275"/>
      <c r="T46789" s="274"/>
      <c r="W46789" s="276"/>
    </row>
    <row r="46790" spans="19:23">
      <c r="S46790" s="275"/>
      <c r="T46790" s="274"/>
      <c r="W46790" s="276"/>
    </row>
    <row r="46791" spans="19:23">
      <c r="S46791" s="275"/>
      <c r="T46791" s="274"/>
      <c r="W46791" s="276"/>
    </row>
    <row r="46792" spans="19:23">
      <c r="S46792" s="275"/>
      <c r="T46792" s="274"/>
      <c r="W46792" s="276"/>
    </row>
    <row r="46793" spans="19:23">
      <c r="S46793" s="275"/>
      <c r="T46793" s="274"/>
      <c r="W46793" s="276"/>
    </row>
    <row r="46794" spans="19:23">
      <c r="S46794" s="275"/>
      <c r="T46794" s="274"/>
      <c r="W46794" s="276"/>
    </row>
    <row r="46795" spans="19:23">
      <c r="S46795" s="275"/>
      <c r="T46795" s="274"/>
      <c r="W46795" s="276"/>
    </row>
    <row r="46796" spans="19:23">
      <c r="S46796" s="275"/>
      <c r="T46796" s="274"/>
      <c r="W46796" s="276"/>
    </row>
    <row r="46797" spans="19:23">
      <c r="S46797" s="275"/>
      <c r="T46797" s="274"/>
      <c r="W46797" s="276"/>
    </row>
    <row r="46798" spans="19:23">
      <c r="S46798" s="275"/>
      <c r="T46798" s="274"/>
      <c r="W46798" s="276"/>
    </row>
    <row r="46799" spans="19:23">
      <c r="S46799" s="275"/>
      <c r="T46799" s="274"/>
      <c r="W46799" s="276"/>
    </row>
    <row r="46800" spans="19:23">
      <c r="S46800" s="275"/>
      <c r="T46800" s="274"/>
      <c r="W46800" s="276"/>
    </row>
    <row r="46801" spans="19:23">
      <c r="S46801" s="275"/>
      <c r="T46801" s="274"/>
      <c r="W46801" s="276"/>
    </row>
    <row r="46802" spans="19:23">
      <c r="S46802" s="275"/>
      <c r="T46802" s="274"/>
      <c r="W46802" s="276"/>
    </row>
    <row r="46803" spans="19:23">
      <c r="S46803" s="275"/>
      <c r="T46803" s="274"/>
      <c r="W46803" s="276"/>
    </row>
    <row r="46804" spans="19:23">
      <c r="S46804" s="275"/>
      <c r="T46804" s="274"/>
      <c r="W46804" s="276"/>
    </row>
    <row r="46805" spans="19:23">
      <c r="S46805" s="275"/>
      <c r="T46805" s="274"/>
      <c r="W46805" s="276"/>
    </row>
    <row r="46806" spans="19:23">
      <c r="S46806" s="275"/>
      <c r="T46806" s="274"/>
      <c r="W46806" s="276"/>
    </row>
    <row r="46807" spans="19:23">
      <c r="S46807" s="275"/>
      <c r="T46807" s="274"/>
      <c r="W46807" s="276"/>
    </row>
    <row r="46808" spans="19:23">
      <c r="S46808" s="275"/>
      <c r="T46808" s="274"/>
      <c r="W46808" s="276"/>
    </row>
    <row r="46809" spans="19:23">
      <c r="S46809" s="275"/>
      <c r="T46809" s="274"/>
      <c r="W46809" s="276"/>
    </row>
    <row r="46810" spans="19:23">
      <c r="S46810" s="275"/>
      <c r="T46810" s="274"/>
      <c r="W46810" s="276"/>
    </row>
    <row r="46811" spans="19:23">
      <c r="S46811" s="275"/>
      <c r="T46811" s="274"/>
      <c r="W46811" s="276"/>
    </row>
    <row r="46812" spans="19:23">
      <c r="S46812" s="275"/>
      <c r="T46812" s="274"/>
      <c r="W46812" s="276"/>
    </row>
    <row r="46813" spans="19:23">
      <c r="S46813" s="275"/>
      <c r="T46813" s="274"/>
      <c r="W46813" s="276"/>
    </row>
    <row r="46814" spans="19:23">
      <c r="S46814" s="275"/>
      <c r="T46814" s="274"/>
      <c r="W46814" s="276"/>
    </row>
    <row r="46815" spans="19:23">
      <c r="S46815" s="275"/>
      <c r="T46815" s="274"/>
      <c r="W46815" s="276"/>
    </row>
    <row r="46816" spans="19:23">
      <c r="S46816" s="275"/>
      <c r="T46816" s="274"/>
      <c r="W46816" s="276"/>
    </row>
    <row r="46817" spans="19:23">
      <c r="S46817" s="275"/>
      <c r="T46817" s="274"/>
      <c r="W46817" s="276"/>
    </row>
    <row r="46818" spans="19:23">
      <c r="S46818" s="275"/>
      <c r="T46818" s="274"/>
      <c r="W46818" s="276"/>
    </row>
    <row r="46819" spans="19:23">
      <c r="S46819" s="275"/>
      <c r="T46819" s="274"/>
      <c r="W46819" s="276"/>
    </row>
    <row r="46820" spans="19:23">
      <c r="S46820" s="275"/>
      <c r="T46820" s="274"/>
      <c r="W46820" s="276"/>
    </row>
    <row r="46821" spans="19:23">
      <c r="S46821" s="275"/>
      <c r="T46821" s="274"/>
      <c r="W46821" s="276"/>
    </row>
    <row r="46822" spans="19:23">
      <c r="S46822" s="275"/>
      <c r="T46822" s="274"/>
      <c r="W46822" s="276"/>
    </row>
    <row r="46823" spans="19:23">
      <c r="S46823" s="275"/>
      <c r="T46823" s="274"/>
      <c r="W46823" s="276"/>
    </row>
    <row r="46824" spans="19:23">
      <c r="S46824" s="275"/>
      <c r="T46824" s="274"/>
      <c r="W46824" s="276"/>
    </row>
    <row r="46825" spans="19:23">
      <c r="S46825" s="275"/>
      <c r="T46825" s="274"/>
      <c r="W46825" s="276"/>
    </row>
    <row r="46826" spans="19:23">
      <c r="S46826" s="275"/>
      <c r="T46826" s="274"/>
      <c r="W46826" s="276"/>
    </row>
    <row r="46827" spans="19:23">
      <c r="S46827" s="275"/>
      <c r="T46827" s="274"/>
      <c r="W46827" s="276"/>
    </row>
    <row r="46828" spans="19:23">
      <c r="S46828" s="275"/>
      <c r="T46828" s="274"/>
      <c r="W46828" s="276"/>
    </row>
    <row r="46829" spans="19:23">
      <c r="S46829" s="275"/>
      <c r="T46829" s="274"/>
      <c r="W46829" s="276"/>
    </row>
    <row r="46830" spans="19:23">
      <c r="S46830" s="275"/>
      <c r="T46830" s="274"/>
      <c r="W46830" s="276"/>
    </row>
    <row r="46831" spans="19:23">
      <c r="S46831" s="275"/>
      <c r="T46831" s="274"/>
      <c r="W46831" s="276"/>
    </row>
    <row r="46832" spans="19:23">
      <c r="S46832" s="275"/>
      <c r="T46832" s="274"/>
      <c r="W46832" s="276"/>
    </row>
    <row r="46833" spans="19:23">
      <c r="S46833" s="275"/>
      <c r="T46833" s="274"/>
      <c r="W46833" s="276"/>
    </row>
    <row r="46834" spans="19:23">
      <c r="S46834" s="275"/>
      <c r="T46834" s="274"/>
      <c r="W46834" s="276"/>
    </row>
    <row r="46835" spans="19:23">
      <c r="S46835" s="275"/>
      <c r="T46835" s="274"/>
      <c r="W46835" s="276"/>
    </row>
    <row r="46836" spans="19:23">
      <c r="S46836" s="275"/>
      <c r="T46836" s="274"/>
      <c r="W46836" s="276"/>
    </row>
    <row r="46837" spans="19:23">
      <c r="S46837" s="275"/>
      <c r="T46837" s="274"/>
      <c r="W46837" s="276"/>
    </row>
    <row r="46838" spans="19:23">
      <c r="S46838" s="275"/>
      <c r="T46838" s="274"/>
      <c r="W46838" s="276"/>
    </row>
    <row r="46839" spans="19:23">
      <c r="S46839" s="275"/>
      <c r="T46839" s="274"/>
      <c r="W46839" s="276"/>
    </row>
    <row r="46840" spans="19:23">
      <c r="S46840" s="275"/>
      <c r="T46840" s="274"/>
      <c r="W46840" s="276"/>
    </row>
    <row r="46841" spans="19:23">
      <c r="S46841" s="275"/>
      <c r="T46841" s="274"/>
      <c r="W46841" s="276"/>
    </row>
    <row r="46842" spans="19:23">
      <c r="S46842" s="275"/>
      <c r="T46842" s="274"/>
      <c r="W46842" s="276"/>
    </row>
    <row r="46843" spans="19:23">
      <c r="S46843" s="275"/>
      <c r="T46843" s="274"/>
      <c r="W46843" s="276"/>
    </row>
    <row r="46844" spans="19:23">
      <c r="S46844" s="275"/>
      <c r="T46844" s="274"/>
      <c r="W46844" s="276"/>
    </row>
    <row r="46845" spans="19:23">
      <c r="S46845" s="275"/>
      <c r="T46845" s="274"/>
      <c r="W46845" s="276"/>
    </row>
    <row r="46846" spans="19:23">
      <c r="S46846" s="275"/>
      <c r="T46846" s="274"/>
      <c r="W46846" s="276"/>
    </row>
    <row r="46847" spans="19:23">
      <c r="S46847" s="275"/>
      <c r="T46847" s="274"/>
      <c r="W46847" s="276"/>
    </row>
    <row r="46848" spans="19:23">
      <c r="S46848" s="275"/>
      <c r="T46848" s="274"/>
      <c r="W46848" s="276"/>
    </row>
    <row r="46849" spans="19:23">
      <c r="S46849" s="275"/>
      <c r="T46849" s="274"/>
      <c r="W46849" s="276"/>
    </row>
    <row r="46850" spans="19:23">
      <c r="S46850" s="275"/>
      <c r="T46850" s="274"/>
      <c r="W46850" s="276"/>
    </row>
    <row r="46851" spans="19:23">
      <c r="S46851" s="275"/>
      <c r="T46851" s="274"/>
      <c r="W46851" s="276"/>
    </row>
    <row r="46852" spans="19:23">
      <c r="S46852" s="275"/>
      <c r="T46852" s="274"/>
      <c r="W46852" s="276"/>
    </row>
    <row r="46853" spans="19:23">
      <c r="S46853" s="275"/>
      <c r="T46853" s="274"/>
      <c r="W46853" s="276"/>
    </row>
    <row r="46854" spans="19:23">
      <c r="S46854" s="275"/>
      <c r="T46854" s="274"/>
      <c r="W46854" s="276"/>
    </row>
    <row r="46855" spans="19:23">
      <c r="S46855" s="275"/>
      <c r="T46855" s="274"/>
      <c r="W46855" s="276"/>
    </row>
    <row r="46856" spans="19:23">
      <c r="S46856" s="275"/>
      <c r="T46856" s="274"/>
      <c r="W46856" s="276"/>
    </row>
    <row r="46857" spans="19:23">
      <c r="S46857" s="275"/>
      <c r="T46857" s="274"/>
      <c r="W46857" s="276"/>
    </row>
    <row r="46858" spans="19:23">
      <c r="S46858" s="275"/>
      <c r="T46858" s="274"/>
      <c r="W46858" s="276"/>
    </row>
    <row r="46859" spans="19:23">
      <c r="S46859" s="275"/>
      <c r="T46859" s="274"/>
      <c r="W46859" s="276"/>
    </row>
    <row r="46860" spans="19:23">
      <c r="S46860" s="275"/>
      <c r="T46860" s="274"/>
      <c r="W46860" s="276"/>
    </row>
    <row r="46861" spans="19:23">
      <c r="S46861" s="275"/>
      <c r="T46861" s="274"/>
      <c r="W46861" s="276"/>
    </row>
    <row r="46862" spans="19:23">
      <c r="S46862" s="275"/>
      <c r="T46862" s="274"/>
      <c r="W46862" s="276"/>
    </row>
    <row r="46863" spans="19:23">
      <c r="S46863" s="275"/>
      <c r="T46863" s="274"/>
      <c r="W46863" s="276"/>
    </row>
    <row r="46864" spans="19:23">
      <c r="S46864" s="275"/>
      <c r="T46864" s="274"/>
      <c r="W46864" s="276"/>
    </row>
    <row r="46865" spans="19:23">
      <c r="S46865" s="275"/>
      <c r="T46865" s="274"/>
      <c r="W46865" s="276"/>
    </row>
    <row r="46866" spans="19:23">
      <c r="S46866" s="275"/>
      <c r="T46866" s="274"/>
      <c r="W46866" s="276"/>
    </row>
    <row r="46867" spans="19:23">
      <c r="S46867" s="275"/>
      <c r="T46867" s="274"/>
      <c r="W46867" s="276"/>
    </row>
    <row r="46868" spans="19:23">
      <c r="S46868" s="275"/>
      <c r="T46868" s="274"/>
      <c r="W46868" s="276"/>
    </row>
    <row r="46869" spans="19:23">
      <c r="S46869" s="275"/>
      <c r="T46869" s="274"/>
      <c r="W46869" s="276"/>
    </row>
    <row r="46870" spans="19:23">
      <c r="S46870" s="275"/>
      <c r="T46870" s="274"/>
      <c r="W46870" s="276"/>
    </row>
    <row r="46871" spans="19:23">
      <c r="S46871" s="275"/>
      <c r="T46871" s="274"/>
      <c r="W46871" s="276"/>
    </row>
    <row r="46872" spans="19:23">
      <c r="S46872" s="275"/>
      <c r="T46872" s="274"/>
      <c r="W46872" s="276"/>
    </row>
    <row r="46873" spans="19:23">
      <c r="S46873" s="275"/>
      <c r="T46873" s="274"/>
      <c r="W46873" s="276"/>
    </row>
    <row r="46874" spans="19:23">
      <c r="S46874" s="275"/>
      <c r="T46874" s="274"/>
      <c r="W46874" s="276"/>
    </row>
    <row r="46875" spans="19:23">
      <c r="S46875" s="275"/>
      <c r="T46875" s="274"/>
      <c r="W46875" s="276"/>
    </row>
    <row r="46876" spans="19:23">
      <c r="S46876" s="275"/>
      <c r="T46876" s="274"/>
      <c r="W46876" s="276"/>
    </row>
    <row r="46877" spans="19:23">
      <c r="S46877" s="275"/>
      <c r="T46877" s="274"/>
      <c r="W46877" s="276"/>
    </row>
    <row r="46878" spans="19:23">
      <c r="S46878" s="275"/>
      <c r="T46878" s="274"/>
      <c r="W46878" s="276"/>
    </row>
    <row r="46879" spans="19:23">
      <c r="S46879" s="275"/>
      <c r="T46879" s="274"/>
      <c r="W46879" s="276"/>
    </row>
    <row r="46880" spans="19:23">
      <c r="S46880" s="275"/>
      <c r="T46880" s="274"/>
      <c r="W46880" s="276"/>
    </row>
    <row r="46881" spans="19:23">
      <c r="S46881" s="275"/>
      <c r="T46881" s="274"/>
      <c r="W46881" s="276"/>
    </row>
    <row r="46882" spans="19:23">
      <c r="S46882" s="275"/>
      <c r="T46882" s="274"/>
      <c r="W46882" s="276"/>
    </row>
    <row r="46883" spans="19:23">
      <c r="S46883" s="275"/>
      <c r="T46883" s="274"/>
      <c r="W46883" s="276"/>
    </row>
    <row r="46884" spans="19:23">
      <c r="S46884" s="275"/>
      <c r="T46884" s="274"/>
      <c r="W46884" s="276"/>
    </row>
    <row r="46885" spans="19:23">
      <c r="S46885" s="275"/>
      <c r="T46885" s="274"/>
      <c r="W46885" s="276"/>
    </row>
    <row r="46886" spans="19:23">
      <c r="S46886" s="275"/>
      <c r="T46886" s="274"/>
      <c r="W46886" s="276"/>
    </row>
    <row r="46887" spans="19:23">
      <c r="S46887" s="275"/>
      <c r="T46887" s="274"/>
      <c r="W46887" s="276"/>
    </row>
    <row r="46888" spans="19:23">
      <c r="S46888" s="275"/>
      <c r="T46888" s="274"/>
      <c r="W46888" s="276"/>
    </row>
    <row r="46889" spans="19:23">
      <c r="S46889" s="275"/>
      <c r="T46889" s="274"/>
      <c r="W46889" s="276"/>
    </row>
    <row r="46890" spans="19:23">
      <c r="S46890" s="275"/>
      <c r="T46890" s="274"/>
      <c r="W46890" s="276"/>
    </row>
    <row r="46891" spans="19:23">
      <c r="S46891" s="275"/>
      <c r="T46891" s="274"/>
      <c r="W46891" s="276"/>
    </row>
    <row r="46892" spans="19:23">
      <c r="S46892" s="275"/>
      <c r="T46892" s="274"/>
      <c r="W46892" s="276"/>
    </row>
    <row r="46893" spans="19:23">
      <c r="S46893" s="275"/>
      <c r="T46893" s="274"/>
      <c r="W46893" s="276"/>
    </row>
    <row r="46894" spans="19:23">
      <c r="S46894" s="275"/>
      <c r="T46894" s="274"/>
      <c r="W46894" s="276"/>
    </row>
    <row r="46895" spans="19:23">
      <c r="S46895" s="275"/>
      <c r="T46895" s="274"/>
      <c r="W46895" s="276"/>
    </row>
    <row r="46896" spans="19:23">
      <c r="S46896" s="275"/>
      <c r="T46896" s="274"/>
      <c r="W46896" s="276"/>
    </row>
    <row r="46897" spans="19:23">
      <c r="S46897" s="275"/>
      <c r="T46897" s="274"/>
      <c r="W46897" s="276"/>
    </row>
    <row r="46898" spans="19:23">
      <c r="S46898" s="275"/>
      <c r="T46898" s="274"/>
      <c r="W46898" s="276"/>
    </row>
    <row r="46899" spans="19:23">
      <c r="S46899" s="275"/>
      <c r="T46899" s="274"/>
      <c r="W46899" s="276"/>
    </row>
    <row r="46900" spans="19:23">
      <c r="S46900" s="275"/>
      <c r="T46900" s="274"/>
      <c r="W46900" s="276"/>
    </row>
    <row r="46901" spans="19:23">
      <c r="S46901" s="275"/>
      <c r="T46901" s="274"/>
      <c r="W46901" s="276"/>
    </row>
    <row r="46902" spans="19:23">
      <c r="S46902" s="275"/>
      <c r="T46902" s="274"/>
      <c r="W46902" s="276"/>
    </row>
    <row r="46903" spans="19:23">
      <c r="S46903" s="275"/>
      <c r="T46903" s="274"/>
      <c r="W46903" s="276"/>
    </row>
    <row r="46904" spans="19:23">
      <c r="S46904" s="275"/>
      <c r="T46904" s="274"/>
      <c r="W46904" s="276"/>
    </row>
    <row r="46905" spans="19:23">
      <c r="S46905" s="275"/>
      <c r="T46905" s="274"/>
      <c r="W46905" s="276"/>
    </row>
    <row r="46906" spans="19:23">
      <c r="S46906" s="275"/>
      <c r="T46906" s="274"/>
      <c r="W46906" s="276"/>
    </row>
    <row r="46907" spans="19:23">
      <c r="S46907" s="275"/>
      <c r="T46907" s="274"/>
      <c r="W46907" s="276"/>
    </row>
    <row r="46908" spans="19:23">
      <c r="S46908" s="275"/>
      <c r="T46908" s="274"/>
      <c r="W46908" s="276"/>
    </row>
    <row r="46909" spans="19:23">
      <c r="S46909" s="275"/>
      <c r="T46909" s="274"/>
      <c r="W46909" s="276"/>
    </row>
    <row r="46910" spans="19:23">
      <c r="S46910" s="275"/>
      <c r="T46910" s="274"/>
      <c r="W46910" s="276"/>
    </row>
    <row r="46911" spans="19:23">
      <c r="S46911" s="275"/>
      <c r="T46911" s="274"/>
      <c r="W46911" s="276"/>
    </row>
    <row r="46912" spans="19:23">
      <c r="S46912" s="275"/>
      <c r="T46912" s="274"/>
      <c r="W46912" s="276"/>
    </row>
    <row r="46913" spans="19:23">
      <c r="S46913" s="275"/>
      <c r="T46913" s="274"/>
      <c r="W46913" s="276"/>
    </row>
    <row r="46914" spans="19:23">
      <c r="S46914" s="275"/>
      <c r="T46914" s="274"/>
      <c r="W46914" s="276"/>
    </row>
    <row r="46915" spans="19:23">
      <c r="S46915" s="275"/>
      <c r="T46915" s="274"/>
      <c r="W46915" s="276"/>
    </row>
    <row r="46916" spans="19:23">
      <c r="S46916" s="275"/>
      <c r="T46916" s="274"/>
      <c r="W46916" s="276"/>
    </row>
    <row r="46917" spans="19:23">
      <c r="S46917" s="275"/>
      <c r="T46917" s="274"/>
      <c r="W46917" s="276"/>
    </row>
    <row r="46918" spans="19:23">
      <c r="S46918" s="275"/>
      <c r="T46918" s="274"/>
      <c r="W46918" s="276"/>
    </row>
    <row r="46919" spans="19:23">
      <c r="S46919" s="275"/>
      <c r="T46919" s="274"/>
      <c r="W46919" s="276"/>
    </row>
    <row r="46920" spans="19:23">
      <c r="S46920" s="275"/>
      <c r="T46920" s="274"/>
      <c r="W46920" s="276"/>
    </row>
    <row r="46921" spans="19:23">
      <c r="S46921" s="275"/>
      <c r="T46921" s="274"/>
      <c r="W46921" s="276"/>
    </row>
    <row r="46922" spans="19:23">
      <c r="S46922" s="275"/>
      <c r="T46922" s="274"/>
      <c r="W46922" s="276"/>
    </row>
    <row r="46923" spans="19:23">
      <c r="S46923" s="275"/>
      <c r="T46923" s="274"/>
      <c r="W46923" s="276"/>
    </row>
    <row r="46924" spans="19:23">
      <c r="S46924" s="275"/>
      <c r="T46924" s="274"/>
      <c r="W46924" s="276"/>
    </row>
    <row r="46925" spans="19:23">
      <c r="S46925" s="275"/>
      <c r="T46925" s="274"/>
      <c r="W46925" s="276"/>
    </row>
    <row r="46926" spans="19:23">
      <c r="S46926" s="275"/>
      <c r="T46926" s="274"/>
      <c r="W46926" s="276"/>
    </row>
    <row r="46927" spans="19:23">
      <c r="S46927" s="275"/>
      <c r="T46927" s="274"/>
      <c r="W46927" s="276"/>
    </row>
    <row r="46928" spans="19:23">
      <c r="S46928" s="275"/>
      <c r="T46928" s="274"/>
      <c r="W46928" s="276"/>
    </row>
    <row r="46929" spans="19:23">
      <c r="S46929" s="275"/>
      <c r="T46929" s="274"/>
      <c r="W46929" s="276"/>
    </row>
    <row r="46930" spans="19:23">
      <c r="S46930" s="275"/>
      <c r="T46930" s="274"/>
      <c r="W46930" s="276"/>
    </row>
    <row r="46931" spans="19:23">
      <c r="S46931" s="275"/>
      <c r="T46931" s="274"/>
      <c r="W46931" s="276"/>
    </row>
    <row r="46932" spans="19:23">
      <c r="S46932" s="275"/>
      <c r="T46932" s="274"/>
      <c r="W46932" s="276"/>
    </row>
    <row r="46933" spans="19:23">
      <c r="S46933" s="275"/>
      <c r="T46933" s="274"/>
      <c r="W46933" s="276"/>
    </row>
    <row r="46934" spans="19:23">
      <c r="S46934" s="275"/>
      <c r="T46934" s="274"/>
      <c r="W46934" s="276"/>
    </row>
    <row r="46935" spans="19:23">
      <c r="S46935" s="275"/>
      <c r="T46935" s="274"/>
      <c r="W46935" s="276"/>
    </row>
    <row r="46936" spans="19:23">
      <c r="S46936" s="275"/>
      <c r="T46936" s="274"/>
      <c r="W46936" s="276"/>
    </row>
    <row r="46937" spans="19:23">
      <c r="S46937" s="275"/>
      <c r="T46937" s="274"/>
      <c r="W46937" s="276"/>
    </row>
    <row r="46938" spans="19:23">
      <c r="S46938" s="275"/>
      <c r="T46938" s="274"/>
      <c r="W46938" s="276"/>
    </row>
    <row r="46939" spans="19:23">
      <c r="S46939" s="275"/>
      <c r="T46939" s="274"/>
      <c r="W46939" s="276"/>
    </row>
    <row r="46940" spans="19:23">
      <c r="S46940" s="275"/>
      <c r="T46940" s="274"/>
      <c r="W46940" s="276"/>
    </row>
    <row r="46941" spans="19:23">
      <c r="S46941" s="275"/>
      <c r="T46941" s="274"/>
      <c r="W46941" s="276"/>
    </row>
    <row r="46942" spans="19:23">
      <c r="S46942" s="275"/>
      <c r="T46942" s="274"/>
      <c r="W46942" s="276"/>
    </row>
    <row r="46943" spans="19:23">
      <c r="S46943" s="275"/>
      <c r="T46943" s="274"/>
      <c r="W46943" s="276"/>
    </row>
    <row r="46944" spans="19:23">
      <c r="S46944" s="275"/>
      <c r="T46944" s="274"/>
      <c r="W46944" s="276"/>
    </row>
    <row r="46945" spans="19:23">
      <c r="S46945" s="275"/>
      <c r="T46945" s="274"/>
      <c r="W46945" s="276"/>
    </row>
    <row r="46946" spans="19:23">
      <c r="S46946" s="275"/>
      <c r="T46946" s="274"/>
      <c r="W46946" s="276"/>
    </row>
    <row r="46947" spans="19:23">
      <c r="S46947" s="275"/>
      <c r="T46947" s="274"/>
      <c r="W46947" s="276"/>
    </row>
    <row r="46948" spans="19:23">
      <c r="S46948" s="275"/>
      <c r="T46948" s="274"/>
      <c r="W46948" s="276"/>
    </row>
    <row r="46949" spans="19:23">
      <c r="S46949" s="275"/>
      <c r="T46949" s="274"/>
      <c r="W46949" s="276"/>
    </row>
    <row r="46950" spans="19:23">
      <c r="S46950" s="275"/>
      <c r="T46950" s="274"/>
      <c r="W46950" s="276"/>
    </row>
    <row r="46951" spans="19:23">
      <c r="S46951" s="275"/>
      <c r="T46951" s="274"/>
      <c r="W46951" s="276"/>
    </row>
    <row r="46952" spans="19:23">
      <c r="S46952" s="275"/>
      <c r="T46952" s="274"/>
      <c r="W46952" s="276"/>
    </row>
    <row r="46953" spans="19:23">
      <c r="S46953" s="275"/>
      <c r="T46953" s="274"/>
      <c r="W46953" s="276"/>
    </row>
    <row r="46954" spans="19:23">
      <c r="S46954" s="275"/>
      <c r="T46954" s="274"/>
      <c r="W46954" s="276"/>
    </row>
    <row r="46955" spans="19:23">
      <c r="S46955" s="275"/>
      <c r="T46955" s="274"/>
      <c r="W46955" s="276"/>
    </row>
    <row r="46956" spans="19:23">
      <c r="S46956" s="275"/>
      <c r="T46956" s="274"/>
      <c r="W46956" s="276"/>
    </row>
    <row r="46957" spans="19:23">
      <c r="S46957" s="275"/>
      <c r="T46957" s="274"/>
      <c r="W46957" s="276"/>
    </row>
    <row r="46958" spans="19:23">
      <c r="S46958" s="275"/>
      <c r="T46958" s="274"/>
      <c r="W46958" s="276"/>
    </row>
    <row r="46959" spans="19:23">
      <c r="S46959" s="275"/>
      <c r="T46959" s="274"/>
      <c r="W46959" s="276"/>
    </row>
    <row r="46960" spans="19:23">
      <c r="S46960" s="275"/>
      <c r="T46960" s="274"/>
      <c r="W46960" s="276"/>
    </row>
    <row r="46961" spans="19:23">
      <c r="S46961" s="275"/>
      <c r="T46961" s="274"/>
      <c r="W46961" s="276"/>
    </row>
    <row r="46962" spans="19:23">
      <c r="S46962" s="275"/>
      <c r="T46962" s="274"/>
      <c r="W46962" s="276"/>
    </row>
    <row r="46963" spans="19:23">
      <c r="S46963" s="275"/>
      <c r="T46963" s="274"/>
      <c r="W46963" s="276"/>
    </row>
    <row r="46964" spans="19:23">
      <c r="S46964" s="275"/>
      <c r="T46964" s="274"/>
      <c r="W46964" s="276"/>
    </row>
    <row r="46965" spans="19:23">
      <c r="S46965" s="275"/>
      <c r="T46965" s="274"/>
      <c r="W46965" s="276"/>
    </row>
    <row r="46966" spans="19:23">
      <c r="S46966" s="275"/>
      <c r="T46966" s="274"/>
      <c r="W46966" s="276"/>
    </row>
    <row r="46967" spans="19:23">
      <c r="S46967" s="275"/>
      <c r="T46967" s="274"/>
      <c r="W46967" s="276"/>
    </row>
    <row r="46968" spans="19:23">
      <c r="S46968" s="275"/>
      <c r="T46968" s="274"/>
      <c r="W46968" s="276"/>
    </row>
    <row r="46969" spans="19:23">
      <c r="S46969" s="275"/>
      <c r="T46969" s="274"/>
      <c r="W46969" s="276"/>
    </row>
    <row r="46970" spans="19:23">
      <c r="S46970" s="275"/>
      <c r="T46970" s="274"/>
      <c r="W46970" s="276"/>
    </row>
    <row r="46971" spans="19:23">
      <c r="S46971" s="275"/>
      <c r="T46971" s="274"/>
      <c r="W46971" s="276"/>
    </row>
    <row r="46972" spans="19:23">
      <c r="S46972" s="275"/>
      <c r="T46972" s="274"/>
      <c r="W46972" s="276"/>
    </row>
    <row r="46973" spans="19:23">
      <c r="S46973" s="275"/>
      <c r="T46973" s="274"/>
      <c r="W46973" s="276"/>
    </row>
    <row r="46974" spans="19:23">
      <c r="S46974" s="275"/>
      <c r="T46974" s="274"/>
      <c r="W46974" s="276"/>
    </row>
    <row r="46975" spans="19:23">
      <c r="S46975" s="275"/>
      <c r="T46975" s="274"/>
      <c r="W46975" s="276"/>
    </row>
    <row r="46976" spans="19:23">
      <c r="S46976" s="275"/>
      <c r="T46976" s="274"/>
      <c r="W46976" s="276"/>
    </row>
    <row r="46977" spans="19:23">
      <c r="S46977" s="275"/>
      <c r="T46977" s="274"/>
      <c r="W46977" s="276"/>
    </row>
    <row r="46978" spans="19:23">
      <c r="S46978" s="275"/>
      <c r="T46978" s="274"/>
      <c r="W46978" s="276"/>
    </row>
    <row r="46979" spans="19:23">
      <c r="S46979" s="275"/>
      <c r="T46979" s="274"/>
      <c r="W46979" s="276"/>
    </row>
    <row r="46980" spans="19:23">
      <c r="S46980" s="275"/>
      <c r="T46980" s="274"/>
      <c r="W46980" s="276"/>
    </row>
    <row r="46981" spans="19:23">
      <c r="S46981" s="275"/>
      <c r="T46981" s="274"/>
      <c r="W46981" s="276"/>
    </row>
    <row r="46982" spans="19:23">
      <c r="S46982" s="275"/>
      <c r="T46982" s="274"/>
      <c r="W46982" s="276"/>
    </row>
    <row r="46983" spans="19:23">
      <c r="S46983" s="275"/>
      <c r="T46983" s="274"/>
      <c r="W46983" s="276"/>
    </row>
    <row r="46984" spans="19:23">
      <c r="S46984" s="275"/>
      <c r="T46984" s="274"/>
      <c r="W46984" s="276"/>
    </row>
    <row r="46985" spans="19:23">
      <c r="S46985" s="275"/>
      <c r="T46985" s="274"/>
      <c r="W46985" s="276"/>
    </row>
    <row r="46986" spans="19:23">
      <c r="S46986" s="275"/>
      <c r="T46986" s="274"/>
      <c r="W46986" s="276"/>
    </row>
    <row r="46987" spans="19:23">
      <c r="S46987" s="275"/>
      <c r="T46987" s="274"/>
      <c r="W46987" s="276"/>
    </row>
    <row r="46988" spans="19:23">
      <c r="S46988" s="275"/>
      <c r="T46988" s="274"/>
      <c r="W46988" s="276"/>
    </row>
    <row r="46989" spans="19:23">
      <c r="S46989" s="275"/>
      <c r="T46989" s="274"/>
      <c r="W46989" s="276"/>
    </row>
    <row r="46990" spans="19:23">
      <c r="S46990" s="275"/>
      <c r="T46990" s="274"/>
      <c r="W46990" s="276"/>
    </row>
    <row r="46991" spans="19:23">
      <c r="S46991" s="275"/>
      <c r="T46991" s="274"/>
      <c r="W46991" s="276"/>
    </row>
    <row r="46992" spans="19:23">
      <c r="S46992" s="275"/>
      <c r="T46992" s="274"/>
      <c r="W46992" s="276"/>
    </row>
    <row r="46993" spans="19:23">
      <c r="S46993" s="275"/>
      <c r="T46993" s="274"/>
      <c r="W46993" s="276"/>
    </row>
    <row r="46994" spans="19:23">
      <c r="S46994" s="275"/>
      <c r="T46994" s="274"/>
      <c r="W46994" s="276"/>
    </row>
    <row r="46995" spans="19:23">
      <c r="S46995" s="275"/>
      <c r="T46995" s="274"/>
      <c r="W46995" s="276"/>
    </row>
    <row r="46996" spans="19:23">
      <c r="S46996" s="275"/>
      <c r="T46996" s="274"/>
      <c r="W46996" s="276"/>
    </row>
    <row r="46997" spans="19:23">
      <c r="S46997" s="275"/>
      <c r="T46997" s="274"/>
      <c r="W46997" s="276"/>
    </row>
    <row r="46998" spans="19:23">
      <c r="S46998" s="275"/>
      <c r="T46998" s="274"/>
      <c r="W46998" s="276"/>
    </row>
    <row r="46999" spans="19:23">
      <c r="S46999" s="275"/>
      <c r="T46999" s="274"/>
      <c r="W46999" s="276"/>
    </row>
    <row r="47000" spans="19:23">
      <c r="S47000" s="275"/>
      <c r="T47000" s="274"/>
      <c r="W47000" s="276"/>
    </row>
    <row r="47001" spans="19:23">
      <c r="S47001" s="275"/>
      <c r="T47001" s="274"/>
      <c r="W47001" s="276"/>
    </row>
    <row r="47002" spans="19:23">
      <c r="S47002" s="275"/>
      <c r="T47002" s="274"/>
      <c r="W47002" s="276"/>
    </row>
    <row r="47003" spans="19:23">
      <c r="S47003" s="275"/>
      <c r="T47003" s="274"/>
      <c r="W47003" s="276"/>
    </row>
    <row r="47004" spans="19:23">
      <c r="S47004" s="275"/>
      <c r="T47004" s="274"/>
      <c r="W47004" s="276"/>
    </row>
    <row r="47005" spans="19:23">
      <c r="S47005" s="275"/>
      <c r="T47005" s="274"/>
      <c r="W47005" s="276"/>
    </row>
    <row r="47006" spans="19:23">
      <c r="S47006" s="275"/>
      <c r="T47006" s="274"/>
      <c r="W47006" s="276"/>
    </row>
    <row r="47007" spans="19:23">
      <c r="S47007" s="275"/>
      <c r="T47007" s="274"/>
      <c r="W47007" s="276"/>
    </row>
    <row r="47008" spans="19:23">
      <c r="S47008" s="275"/>
      <c r="T47008" s="274"/>
      <c r="W47008" s="276"/>
    </row>
    <row r="47009" spans="19:23">
      <c r="S47009" s="275"/>
      <c r="T47009" s="274"/>
      <c r="W47009" s="276"/>
    </row>
    <row r="47010" spans="19:23">
      <c r="S47010" s="275"/>
      <c r="T47010" s="274"/>
      <c r="W47010" s="276"/>
    </row>
    <row r="47011" spans="19:23">
      <c r="S47011" s="275"/>
      <c r="T47011" s="274"/>
      <c r="W47011" s="276"/>
    </row>
    <row r="47012" spans="19:23">
      <c r="S47012" s="275"/>
      <c r="T47012" s="274"/>
      <c r="W47012" s="276"/>
    </row>
    <row r="47013" spans="19:23">
      <c r="S47013" s="275"/>
      <c r="T47013" s="274"/>
      <c r="W47013" s="276"/>
    </row>
    <row r="47014" spans="19:23">
      <c r="S47014" s="275"/>
      <c r="T47014" s="274"/>
      <c r="W47014" s="276"/>
    </row>
    <row r="47015" spans="19:23">
      <c r="S47015" s="275"/>
      <c r="T47015" s="274"/>
      <c r="W47015" s="276"/>
    </row>
    <row r="47016" spans="19:23">
      <c r="S47016" s="275"/>
      <c r="T47016" s="274"/>
      <c r="W47016" s="276"/>
    </row>
    <row r="47017" spans="19:23">
      <c r="S47017" s="275"/>
      <c r="T47017" s="274"/>
      <c r="W47017" s="276"/>
    </row>
    <row r="47018" spans="19:23">
      <c r="S47018" s="275"/>
      <c r="T47018" s="274"/>
      <c r="W47018" s="276"/>
    </row>
    <row r="47019" spans="19:23">
      <c r="S47019" s="275"/>
      <c r="T47019" s="274"/>
      <c r="W47019" s="276"/>
    </row>
    <row r="47020" spans="19:23">
      <c r="S47020" s="275"/>
      <c r="T47020" s="274"/>
      <c r="W47020" s="276"/>
    </row>
    <row r="47021" spans="19:23">
      <c r="S47021" s="275"/>
      <c r="T47021" s="274"/>
      <c r="W47021" s="276"/>
    </row>
    <row r="47022" spans="19:23">
      <c r="S47022" s="275"/>
      <c r="T47022" s="274"/>
      <c r="W47022" s="276"/>
    </row>
    <row r="47023" spans="19:23">
      <c r="S47023" s="275"/>
      <c r="T47023" s="274"/>
      <c r="W47023" s="276"/>
    </row>
    <row r="47024" spans="19:23">
      <c r="S47024" s="275"/>
      <c r="T47024" s="274"/>
      <c r="W47024" s="276"/>
    </row>
    <row r="47025" spans="19:23">
      <c r="S47025" s="275"/>
      <c r="T47025" s="274"/>
      <c r="W47025" s="276"/>
    </row>
    <row r="47026" spans="19:23">
      <c r="S47026" s="275"/>
      <c r="T47026" s="274"/>
      <c r="W47026" s="276"/>
    </row>
    <row r="47027" spans="19:23">
      <c r="S47027" s="275"/>
      <c r="T47027" s="274"/>
      <c r="W47027" s="276"/>
    </row>
    <row r="47028" spans="19:23">
      <c r="S47028" s="275"/>
      <c r="T47028" s="274"/>
      <c r="W47028" s="276"/>
    </row>
    <row r="47029" spans="19:23">
      <c r="S47029" s="275"/>
      <c r="T47029" s="274"/>
      <c r="W47029" s="276"/>
    </row>
    <row r="47030" spans="19:23">
      <c r="S47030" s="275"/>
      <c r="T47030" s="274"/>
      <c r="W47030" s="276"/>
    </row>
    <row r="47031" spans="19:23">
      <c r="S47031" s="275"/>
      <c r="T47031" s="274"/>
      <c r="W47031" s="276"/>
    </row>
    <row r="47032" spans="19:23">
      <c r="S47032" s="275"/>
      <c r="T47032" s="274"/>
      <c r="W47032" s="276"/>
    </row>
    <row r="47033" spans="19:23">
      <c r="S47033" s="275"/>
      <c r="T47033" s="274"/>
      <c r="W47033" s="276"/>
    </row>
    <row r="47034" spans="19:23">
      <c r="S47034" s="275"/>
      <c r="T47034" s="274"/>
      <c r="W47034" s="276"/>
    </row>
    <row r="47035" spans="19:23">
      <c r="S47035" s="275"/>
      <c r="T47035" s="274"/>
      <c r="W47035" s="276"/>
    </row>
    <row r="47036" spans="19:23">
      <c r="S47036" s="275"/>
      <c r="T47036" s="274"/>
      <c r="W47036" s="276"/>
    </row>
    <row r="47037" spans="19:23">
      <c r="S47037" s="275"/>
      <c r="T47037" s="274"/>
      <c r="W47037" s="276"/>
    </row>
    <row r="47038" spans="19:23">
      <c r="S47038" s="275"/>
      <c r="T47038" s="274"/>
      <c r="W47038" s="276"/>
    </row>
    <row r="47039" spans="19:23">
      <c r="S47039" s="275"/>
      <c r="T47039" s="274"/>
      <c r="W47039" s="276"/>
    </row>
    <row r="47040" spans="19:23">
      <c r="S47040" s="275"/>
      <c r="T47040" s="274"/>
      <c r="W47040" s="276"/>
    </row>
    <row r="47041" spans="19:23">
      <c r="S47041" s="275"/>
      <c r="T47041" s="274"/>
      <c r="W47041" s="276"/>
    </row>
    <row r="47042" spans="19:23">
      <c r="S47042" s="275"/>
      <c r="T47042" s="274"/>
      <c r="W47042" s="276"/>
    </row>
    <row r="47043" spans="19:23">
      <c r="S47043" s="275"/>
      <c r="T47043" s="274"/>
      <c r="W47043" s="276"/>
    </row>
    <row r="47044" spans="19:23">
      <c r="S47044" s="275"/>
      <c r="T47044" s="274"/>
      <c r="W47044" s="276"/>
    </row>
    <row r="47045" spans="19:23">
      <c r="S47045" s="275"/>
      <c r="T47045" s="274"/>
      <c r="W47045" s="276"/>
    </row>
    <row r="47046" spans="19:23">
      <c r="S47046" s="275"/>
      <c r="T47046" s="274"/>
      <c r="W47046" s="276"/>
    </row>
    <row r="47047" spans="19:23">
      <c r="S47047" s="275"/>
      <c r="T47047" s="274"/>
      <c r="W47047" s="276"/>
    </row>
    <row r="47048" spans="19:23">
      <c r="S47048" s="275"/>
      <c r="T47048" s="274"/>
      <c r="W47048" s="276"/>
    </row>
    <row r="47049" spans="19:23">
      <c r="S47049" s="275"/>
      <c r="T47049" s="274"/>
      <c r="W47049" s="276"/>
    </row>
    <row r="47050" spans="19:23">
      <c r="S47050" s="275"/>
      <c r="T47050" s="274"/>
      <c r="W47050" s="276"/>
    </row>
    <row r="47051" spans="19:23">
      <c r="S47051" s="275"/>
      <c r="T47051" s="274"/>
      <c r="W47051" s="276"/>
    </row>
    <row r="47052" spans="19:23">
      <c r="S47052" s="275"/>
      <c r="T47052" s="274"/>
      <c r="W47052" s="276"/>
    </row>
    <row r="47053" spans="19:23">
      <c r="S47053" s="275"/>
      <c r="T47053" s="274"/>
      <c r="W47053" s="276"/>
    </row>
    <row r="47054" spans="19:23">
      <c r="S47054" s="275"/>
      <c r="T47054" s="274"/>
      <c r="W47054" s="276"/>
    </row>
    <row r="47055" spans="19:23">
      <c r="S47055" s="275"/>
      <c r="T47055" s="274"/>
      <c r="W47055" s="276"/>
    </row>
    <row r="47056" spans="19:23">
      <c r="S47056" s="275"/>
      <c r="T47056" s="274"/>
      <c r="W47056" s="276"/>
    </row>
    <row r="47057" spans="19:23">
      <c r="S47057" s="275"/>
      <c r="T47057" s="274"/>
      <c r="W47057" s="276"/>
    </row>
    <row r="47058" spans="19:23">
      <c r="S47058" s="275"/>
      <c r="T47058" s="274"/>
      <c r="W47058" s="276"/>
    </row>
    <row r="47059" spans="19:23">
      <c r="S47059" s="275"/>
      <c r="T47059" s="274"/>
      <c r="W47059" s="276"/>
    </row>
    <row r="47060" spans="19:23">
      <c r="S47060" s="275"/>
      <c r="T47060" s="274"/>
      <c r="W47060" s="276"/>
    </row>
    <row r="47061" spans="19:23">
      <c r="S47061" s="275"/>
      <c r="T47061" s="274"/>
      <c r="W47061" s="276"/>
    </row>
    <row r="47062" spans="19:23">
      <c r="S47062" s="275"/>
      <c r="T47062" s="274"/>
      <c r="W47062" s="276"/>
    </row>
    <row r="47063" spans="19:23">
      <c r="S47063" s="275"/>
      <c r="T47063" s="274"/>
      <c r="W47063" s="276"/>
    </row>
    <row r="47064" spans="19:23">
      <c r="S47064" s="275"/>
      <c r="T47064" s="274"/>
      <c r="W47064" s="276"/>
    </row>
    <row r="47065" spans="19:23">
      <c r="S47065" s="275"/>
      <c r="T47065" s="274"/>
      <c r="W47065" s="276"/>
    </row>
    <row r="47066" spans="19:23">
      <c r="S47066" s="275"/>
      <c r="T47066" s="274"/>
      <c r="W47066" s="276"/>
    </row>
    <row r="47067" spans="19:23">
      <c r="S47067" s="275"/>
      <c r="T47067" s="274"/>
      <c r="W47067" s="276"/>
    </row>
    <row r="47068" spans="19:23">
      <c r="S47068" s="275"/>
      <c r="T47068" s="274"/>
      <c r="W47068" s="276"/>
    </row>
    <row r="47069" spans="19:23">
      <c r="S47069" s="275"/>
      <c r="T47069" s="274"/>
      <c r="W47069" s="276"/>
    </row>
    <row r="47070" spans="19:23">
      <c r="S47070" s="275"/>
      <c r="T47070" s="274"/>
      <c r="W47070" s="276"/>
    </row>
    <row r="47071" spans="19:23">
      <c r="S47071" s="275"/>
      <c r="T47071" s="274"/>
      <c r="W47071" s="276"/>
    </row>
    <row r="47072" spans="19:23">
      <c r="S47072" s="275"/>
      <c r="T47072" s="274"/>
      <c r="W47072" s="276"/>
    </row>
    <row r="47073" spans="19:23">
      <c r="S47073" s="275"/>
      <c r="T47073" s="274"/>
      <c r="W47073" s="276"/>
    </row>
    <row r="47074" spans="19:23">
      <c r="S47074" s="275"/>
      <c r="T47074" s="274"/>
      <c r="W47074" s="276"/>
    </row>
    <row r="47075" spans="19:23">
      <c r="S47075" s="275"/>
      <c r="T47075" s="274"/>
      <c r="W47075" s="276"/>
    </row>
    <row r="47076" spans="19:23">
      <c r="S47076" s="275"/>
      <c r="T47076" s="274"/>
      <c r="W47076" s="276"/>
    </row>
    <row r="47077" spans="19:23">
      <c r="S47077" s="275"/>
      <c r="T47077" s="274"/>
      <c r="W47077" s="276"/>
    </row>
    <row r="47078" spans="19:23">
      <c r="S47078" s="275"/>
      <c r="T47078" s="274"/>
      <c r="W47078" s="276"/>
    </row>
    <row r="47079" spans="19:23">
      <c r="S47079" s="275"/>
      <c r="T47079" s="274"/>
      <c r="W47079" s="276"/>
    </row>
    <row r="47080" spans="19:23">
      <c r="S47080" s="275"/>
      <c r="T47080" s="274"/>
      <c r="W47080" s="276"/>
    </row>
    <row r="47081" spans="19:23">
      <c r="S47081" s="275"/>
      <c r="T47081" s="274"/>
      <c r="W47081" s="276"/>
    </row>
    <row r="47082" spans="19:23">
      <c r="S47082" s="275"/>
      <c r="T47082" s="274"/>
      <c r="W47082" s="276"/>
    </row>
    <row r="47083" spans="19:23">
      <c r="S47083" s="275"/>
      <c r="T47083" s="274"/>
      <c r="W47083" s="276"/>
    </row>
    <row r="47084" spans="19:23">
      <c r="S47084" s="275"/>
      <c r="T47084" s="274"/>
      <c r="W47084" s="276"/>
    </row>
    <row r="47085" spans="19:23">
      <c r="S47085" s="275"/>
      <c r="T47085" s="274"/>
      <c r="W47085" s="276"/>
    </row>
    <row r="47086" spans="19:23">
      <c r="S47086" s="275"/>
      <c r="T47086" s="274"/>
      <c r="W47086" s="276"/>
    </row>
    <row r="47087" spans="19:23">
      <c r="S47087" s="275"/>
      <c r="T47087" s="274"/>
      <c r="W47087" s="276"/>
    </row>
    <row r="47088" spans="19:23">
      <c r="S47088" s="275"/>
      <c r="T47088" s="274"/>
      <c r="W47088" s="276"/>
    </row>
    <row r="47089" spans="19:23">
      <c r="S47089" s="275"/>
      <c r="T47089" s="274"/>
      <c r="W47089" s="276"/>
    </row>
    <row r="47090" spans="19:23">
      <c r="S47090" s="275"/>
      <c r="T47090" s="274"/>
      <c r="W47090" s="276"/>
    </row>
    <row r="47091" spans="19:23">
      <c r="S47091" s="275"/>
      <c r="T47091" s="274"/>
      <c r="W47091" s="276"/>
    </row>
    <row r="47092" spans="19:23">
      <c r="S47092" s="275"/>
      <c r="T47092" s="274"/>
      <c r="W47092" s="276"/>
    </row>
    <row r="47093" spans="19:23">
      <c r="S47093" s="275"/>
      <c r="T47093" s="274"/>
      <c r="W47093" s="276"/>
    </row>
    <row r="47094" spans="19:23">
      <c r="S47094" s="275"/>
      <c r="T47094" s="274"/>
      <c r="W47094" s="276"/>
    </row>
    <row r="47095" spans="19:23">
      <c r="S47095" s="275"/>
      <c r="T47095" s="274"/>
      <c r="W47095" s="276"/>
    </row>
    <row r="47096" spans="19:23">
      <c r="S47096" s="275"/>
      <c r="T47096" s="274"/>
      <c r="W47096" s="276"/>
    </row>
    <row r="47097" spans="19:23">
      <c r="S47097" s="275"/>
      <c r="T47097" s="274"/>
      <c r="W47097" s="276"/>
    </row>
    <row r="47098" spans="19:23">
      <c r="S47098" s="275"/>
      <c r="T47098" s="274"/>
      <c r="W47098" s="276"/>
    </row>
    <row r="47099" spans="19:23">
      <c r="S47099" s="275"/>
      <c r="T47099" s="274"/>
      <c r="W47099" s="276"/>
    </row>
    <row r="47100" spans="19:23">
      <c r="S47100" s="275"/>
      <c r="T47100" s="274"/>
      <c r="W47100" s="276"/>
    </row>
    <row r="47101" spans="19:23">
      <c r="S47101" s="275"/>
      <c r="T47101" s="274"/>
      <c r="W47101" s="276"/>
    </row>
    <row r="47102" spans="19:23">
      <c r="S47102" s="275"/>
      <c r="T47102" s="274"/>
      <c r="W47102" s="276"/>
    </row>
    <row r="47103" spans="19:23">
      <c r="S47103" s="275"/>
      <c r="T47103" s="274"/>
      <c r="W47103" s="276"/>
    </row>
    <row r="47104" spans="19:23">
      <c r="S47104" s="275"/>
      <c r="T47104" s="274"/>
      <c r="W47104" s="276"/>
    </row>
    <row r="47105" spans="19:23">
      <c r="S47105" s="275"/>
      <c r="T47105" s="274"/>
      <c r="W47105" s="276"/>
    </row>
    <row r="47106" spans="19:23">
      <c r="S47106" s="275"/>
      <c r="T47106" s="274"/>
      <c r="W47106" s="276"/>
    </row>
    <row r="47107" spans="19:23">
      <c r="S47107" s="275"/>
      <c r="T47107" s="274"/>
      <c r="W47107" s="276"/>
    </row>
    <row r="47108" spans="19:23">
      <c r="S47108" s="275"/>
      <c r="T47108" s="274"/>
      <c r="W47108" s="276"/>
    </row>
    <row r="47109" spans="19:23">
      <c r="S47109" s="275"/>
      <c r="T47109" s="274"/>
      <c r="W47109" s="276"/>
    </row>
    <row r="47110" spans="19:23">
      <c r="S47110" s="275"/>
      <c r="T47110" s="274"/>
      <c r="W47110" s="276"/>
    </row>
    <row r="47111" spans="19:23">
      <c r="S47111" s="275"/>
      <c r="T47111" s="274"/>
      <c r="W47111" s="276"/>
    </row>
    <row r="47112" spans="19:23">
      <c r="S47112" s="275"/>
      <c r="T47112" s="274"/>
      <c r="W47112" s="276"/>
    </row>
    <row r="47113" spans="19:23">
      <c r="S47113" s="275"/>
      <c r="T47113" s="274"/>
      <c r="W47113" s="276"/>
    </row>
    <row r="47114" spans="19:23">
      <c r="S47114" s="275"/>
      <c r="T47114" s="274"/>
      <c r="W47114" s="276"/>
    </row>
    <row r="47115" spans="19:23">
      <c r="S47115" s="275"/>
      <c r="T47115" s="274"/>
      <c r="W47115" s="276"/>
    </row>
    <row r="47116" spans="19:23">
      <c r="S47116" s="275"/>
      <c r="T47116" s="274"/>
      <c r="W47116" s="276"/>
    </row>
    <row r="47117" spans="19:23">
      <c r="S47117" s="275"/>
      <c r="T47117" s="274"/>
      <c r="W47117" s="276"/>
    </row>
    <row r="47118" spans="19:23">
      <c r="S47118" s="275"/>
      <c r="T47118" s="274"/>
      <c r="W47118" s="276"/>
    </row>
    <row r="47119" spans="19:23">
      <c r="S47119" s="275"/>
      <c r="T47119" s="274"/>
      <c r="W47119" s="276"/>
    </row>
    <row r="47120" spans="19:23">
      <c r="S47120" s="275"/>
      <c r="T47120" s="274"/>
      <c r="W47120" s="276"/>
    </row>
    <row r="47121" spans="19:23">
      <c r="S47121" s="275"/>
      <c r="T47121" s="274"/>
      <c r="W47121" s="276"/>
    </row>
    <row r="47122" spans="19:23">
      <c r="S47122" s="275"/>
      <c r="T47122" s="274"/>
      <c r="W47122" s="276"/>
    </row>
    <row r="47123" spans="19:23">
      <c r="S47123" s="275"/>
      <c r="T47123" s="274"/>
      <c r="W47123" s="276"/>
    </row>
    <row r="47124" spans="19:23">
      <c r="S47124" s="275"/>
      <c r="T47124" s="274"/>
      <c r="W47124" s="276"/>
    </row>
    <row r="47125" spans="19:23">
      <c r="S47125" s="275"/>
      <c r="T47125" s="274"/>
      <c r="W47125" s="276"/>
    </row>
    <row r="47126" spans="19:23">
      <c r="S47126" s="275"/>
      <c r="T47126" s="274"/>
      <c r="W47126" s="276"/>
    </row>
    <row r="47127" spans="19:23">
      <c r="S47127" s="275"/>
      <c r="T47127" s="274"/>
      <c r="W47127" s="276"/>
    </row>
    <row r="47128" spans="19:23">
      <c r="S47128" s="275"/>
      <c r="T47128" s="274"/>
      <c r="W47128" s="276"/>
    </row>
    <row r="47129" spans="19:23">
      <c r="S47129" s="275"/>
      <c r="T47129" s="274"/>
      <c r="W47129" s="276"/>
    </row>
    <row r="47130" spans="19:23">
      <c r="S47130" s="275"/>
      <c r="T47130" s="274"/>
      <c r="W47130" s="276"/>
    </row>
    <row r="47131" spans="19:23">
      <c r="S47131" s="275"/>
      <c r="T47131" s="274"/>
      <c r="W47131" s="276"/>
    </row>
    <row r="47132" spans="19:23">
      <c r="S47132" s="275"/>
      <c r="T47132" s="274"/>
      <c r="W47132" s="276"/>
    </row>
    <row r="47133" spans="19:23">
      <c r="S47133" s="275"/>
      <c r="T47133" s="274"/>
      <c r="W47133" s="276"/>
    </row>
    <row r="47134" spans="19:23">
      <c r="S47134" s="275"/>
      <c r="T47134" s="274"/>
      <c r="W47134" s="276"/>
    </row>
    <row r="47135" spans="19:23">
      <c r="S47135" s="275"/>
      <c r="T47135" s="274"/>
      <c r="W47135" s="276"/>
    </row>
    <row r="47136" spans="19:23">
      <c r="S47136" s="275"/>
      <c r="T47136" s="274"/>
      <c r="W47136" s="276"/>
    </row>
    <row r="47137" spans="19:23">
      <c r="S47137" s="275"/>
      <c r="T47137" s="274"/>
      <c r="W47137" s="276"/>
    </row>
    <row r="47138" spans="19:23">
      <c r="S47138" s="275"/>
      <c r="T47138" s="274"/>
      <c r="W47138" s="276"/>
    </row>
    <row r="47139" spans="19:23">
      <c r="S47139" s="275"/>
      <c r="T47139" s="274"/>
      <c r="W47139" s="276"/>
    </row>
    <row r="47140" spans="19:23">
      <c r="S47140" s="275"/>
      <c r="T47140" s="274"/>
      <c r="W47140" s="276"/>
    </row>
    <row r="47141" spans="19:23">
      <c r="S47141" s="275"/>
      <c r="T47141" s="274"/>
      <c r="W47141" s="276"/>
    </row>
    <row r="47142" spans="19:23">
      <c r="S47142" s="275"/>
      <c r="T47142" s="274"/>
      <c r="W47142" s="276"/>
    </row>
    <row r="47143" spans="19:23">
      <c r="S47143" s="275"/>
      <c r="T47143" s="274"/>
      <c r="W47143" s="276"/>
    </row>
    <row r="47144" spans="19:23">
      <c r="S47144" s="275"/>
      <c r="T47144" s="274"/>
      <c r="W47144" s="276"/>
    </row>
    <row r="47145" spans="19:23">
      <c r="S47145" s="275"/>
      <c r="T47145" s="274"/>
      <c r="W47145" s="276"/>
    </row>
    <row r="47146" spans="19:23">
      <c r="S47146" s="275"/>
      <c r="T47146" s="274"/>
      <c r="W47146" s="276"/>
    </row>
    <row r="47147" spans="19:23">
      <c r="S47147" s="275"/>
      <c r="T47147" s="274"/>
      <c r="W47147" s="276"/>
    </row>
    <row r="47148" spans="19:23">
      <c r="S47148" s="275"/>
      <c r="T47148" s="274"/>
      <c r="W47148" s="276"/>
    </row>
    <row r="47149" spans="19:23">
      <c r="S47149" s="275"/>
      <c r="T47149" s="274"/>
      <c r="W47149" s="276"/>
    </row>
    <row r="47150" spans="19:23">
      <c r="S47150" s="275"/>
      <c r="T47150" s="274"/>
      <c r="W47150" s="276"/>
    </row>
    <row r="47151" spans="19:23">
      <c r="S47151" s="275"/>
      <c r="T47151" s="274"/>
      <c r="W47151" s="276"/>
    </row>
    <row r="47152" spans="19:23">
      <c r="S47152" s="275"/>
      <c r="T47152" s="274"/>
      <c r="W47152" s="276"/>
    </row>
    <row r="47153" spans="19:23">
      <c r="S47153" s="275"/>
      <c r="T47153" s="274"/>
      <c r="W47153" s="276"/>
    </row>
    <row r="47154" spans="19:23">
      <c r="S47154" s="275"/>
      <c r="T47154" s="274"/>
      <c r="W47154" s="276"/>
    </row>
    <row r="47155" spans="19:23">
      <c r="S47155" s="275"/>
      <c r="T47155" s="274"/>
      <c r="W47155" s="276"/>
    </row>
    <row r="47156" spans="19:23">
      <c r="S47156" s="275"/>
      <c r="T47156" s="274"/>
      <c r="W47156" s="276"/>
    </row>
    <row r="47157" spans="19:23">
      <c r="S47157" s="275"/>
      <c r="T47157" s="274"/>
      <c r="W47157" s="276"/>
    </row>
    <row r="47158" spans="19:23">
      <c r="S47158" s="275"/>
      <c r="T47158" s="274"/>
      <c r="W47158" s="276"/>
    </row>
    <row r="47159" spans="19:23">
      <c r="S47159" s="275"/>
      <c r="T47159" s="274"/>
      <c r="W47159" s="276"/>
    </row>
    <row r="47160" spans="19:23">
      <c r="S47160" s="275"/>
      <c r="T47160" s="274"/>
      <c r="W47160" s="276"/>
    </row>
    <row r="47161" spans="19:23">
      <c r="S47161" s="275"/>
      <c r="T47161" s="274"/>
      <c r="W47161" s="276"/>
    </row>
    <row r="47162" spans="19:23">
      <c r="S47162" s="275"/>
      <c r="T47162" s="274"/>
      <c r="W47162" s="276"/>
    </row>
    <row r="47163" spans="19:23">
      <c r="S47163" s="275"/>
      <c r="T47163" s="274"/>
      <c r="W47163" s="276"/>
    </row>
    <row r="47164" spans="19:23">
      <c r="S47164" s="275"/>
      <c r="T47164" s="274"/>
      <c r="W47164" s="276"/>
    </row>
    <row r="47165" spans="19:23">
      <c r="S47165" s="275"/>
      <c r="T47165" s="274"/>
      <c r="W47165" s="276"/>
    </row>
    <row r="47166" spans="19:23">
      <c r="S47166" s="275"/>
      <c r="T47166" s="274"/>
      <c r="W47166" s="276"/>
    </row>
    <row r="47167" spans="19:23">
      <c r="S47167" s="275"/>
      <c r="T47167" s="274"/>
      <c r="W47167" s="276"/>
    </row>
    <row r="47168" spans="19:23">
      <c r="S47168" s="275"/>
      <c r="T47168" s="274"/>
      <c r="W47168" s="276"/>
    </row>
    <row r="47169" spans="19:23">
      <c r="S47169" s="275"/>
      <c r="T47169" s="274"/>
      <c r="W47169" s="276"/>
    </row>
    <row r="47170" spans="19:23">
      <c r="S47170" s="275"/>
      <c r="T47170" s="274"/>
      <c r="W47170" s="276"/>
    </row>
    <row r="47171" spans="19:23">
      <c r="S47171" s="275"/>
      <c r="T47171" s="274"/>
      <c r="W47171" s="276"/>
    </row>
    <row r="47172" spans="19:23">
      <c r="S47172" s="275"/>
      <c r="T47172" s="274"/>
      <c r="W47172" s="276"/>
    </row>
    <row r="47173" spans="19:23">
      <c r="S47173" s="275"/>
      <c r="T47173" s="274"/>
      <c r="W47173" s="276"/>
    </row>
    <row r="47174" spans="19:23">
      <c r="S47174" s="275"/>
      <c r="T47174" s="274"/>
      <c r="W47174" s="276"/>
    </row>
    <row r="47175" spans="19:23">
      <c r="S47175" s="275"/>
      <c r="T47175" s="274"/>
      <c r="W47175" s="276"/>
    </row>
    <row r="47176" spans="19:23">
      <c r="S47176" s="275"/>
      <c r="T47176" s="274"/>
      <c r="W47176" s="276"/>
    </row>
    <row r="47177" spans="19:23">
      <c r="S47177" s="275"/>
      <c r="T47177" s="274"/>
      <c r="W47177" s="276"/>
    </row>
    <row r="47178" spans="19:23">
      <c r="S47178" s="275"/>
      <c r="T47178" s="274"/>
      <c r="W47178" s="276"/>
    </row>
    <row r="47179" spans="19:23">
      <c r="S47179" s="275"/>
      <c r="T47179" s="274"/>
      <c r="W47179" s="276"/>
    </row>
    <row r="47180" spans="19:23">
      <c r="S47180" s="275"/>
      <c r="T47180" s="274"/>
      <c r="W47180" s="276"/>
    </row>
    <row r="47181" spans="19:23">
      <c r="S47181" s="275"/>
      <c r="T47181" s="274"/>
      <c r="W47181" s="276"/>
    </row>
    <row r="47182" spans="19:23">
      <c r="S47182" s="275"/>
      <c r="T47182" s="274"/>
      <c r="W47182" s="276"/>
    </row>
    <row r="47183" spans="19:23">
      <c r="S47183" s="275"/>
      <c r="T47183" s="274"/>
      <c r="W47183" s="276"/>
    </row>
    <row r="47184" spans="19:23">
      <c r="S47184" s="275"/>
      <c r="T47184" s="274"/>
      <c r="W47184" s="276"/>
    </row>
    <row r="47185" spans="19:23">
      <c r="S47185" s="275"/>
      <c r="T47185" s="274"/>
      <c r="W47185" s="276"/>
    </row>
    <row r="47186" spans="19:23">
      <c r="S47186" s="275"/>
      <c r="T47186" s="274"/>
      <c r="W47186" s="276"/>
    </row>
    <row r="47187" spans="19:23">
      <c r="S47187" s="275"/>
      <c r="T47187" s="274"/>
      <c r="W47187" s="276"/>
    </row>
    <row r="47188" spans="19:23">
      <c r="S47188" s="275"/>
      <c r="T47188" s="274"/>
      <c r="W47188" s="276"/>
    </row>
    <row r="47189" spans="19:23">
      <c r="S47189" s="275"/>
      <c r="T47189" s="274"/>
      <c r="W47189" s="276"/>
    </row>
    <row r="47190" spans="19:23">
      <c r="S47190" s="275"/>
      <c r="T47190" s="274"/>
      <c r="W47190" s="276"/>
    </row>
    <row r="47191" spans="19:23">
      <c r="S47191" s="275"/>
      <c r="T47191" s="274"/>
      <c r="W47191" s="276"/>
    </row>
    <row r="47192" spans="19:23">
      <c r="S47192" s="275"/>
      <c r="T47192" s="274"/>
      <c r="W47192" s="276"/>
    </row>
    <row r="47193" spans="19:23">
      <c r="S47193" s="275"/>
      <c r="T47193" s="274"/>
      <c r="W47193" s="276"/>
    </row>
    <row r="47194" spans="19:23">
      <c r="S47194" s="275"/>
      <c r="T47194" s="274"/>
      <c r="W47194" s="276"/>
    </row>
    <row r="47195" spans="19:23">
      <c r="S47195" s="275"/>
      <c r="T47195" s="274"/>
      <c r="W47195" s="276"/>
    </row>
    <row r="47196" spans="19:23">
      <c r="S47196" s="275"/>
      <c r="T47196" s="274"/>
      <c r="W47196" s="276"/>
    </row>
    <row r="47197" spans="19:23">
      <c r="S47197" s="275"/>
      <c r="T47197" s="274"/>
      <c r="W47197" s="276"/>
    </row>
    <row r="47198" spans="19:23">
      <c r="S47198" s="275"/>
      <c r="T47198" s="274"/>
      <c r="W47198" s="276"/>
    </row>
    <row r="47199" spans="19:23">
      <c r="S47199" s="275"/>
      <c r="T47199" s="274"/>
      <c r="W47199" s="276"/>
    </row>
    <row r="47200" spans="19:23">
      <c r="S47200" s="275"/>
      <c r="T47200" s="274"/>
      <c r="W47200" s="276"/>
    </row>
    <row r="47201" spans="19:23">
      <c r="S47201" s="275"/>
      <c r="T47201" s="274"/>
      <c r="W47201" s="276"/>
    </row>
    <row r="47202" spans="19:23">
      <c r="S47202" s="275"/>
      <c r="T47202" s="274"/>
      <c r="W47202" s="276"/>
    </row>
    <row r="47203" spans="19:23">
      <c r="S47203" s="275"/>
      <c r="T47203" s="274"/>
      <c r="W47203" s="276"/>
    </row>
    <row r="47204" spans="19:23">
      <c r="S47204" s="275"/>
      <c r="T47204" s="274"/>
      <c r="W47204" s="276"/>
    </row>
    <row r="47205" spans="19:23">
      <c r="S47205" s="275"/>
      <c r="T47205" s="274"/>
      <c r="W47205" s="276"/>
    </row>
    <row r="47206" spans="19:23">
      <c r="S47206" s="275"/>
      <c r="T47206" s="274"/>
      <c r="W47206" s="276"/>
    </row>
    <row r="47207" spans="19:23">
      <c r="S47207" s="275"/>
      <c r="T47207" s="274"/>
      <c r="W47207" s="276"/>
    </row>
    <row r="47208" spans="19:23">
      <c r="S47208" s="275"/>
      <c r="T47208" s="274"/>
      <c r="W47208" s="276"/>
    </row>
    <row r="47209" spans="19:23">
      <c r="S47209" s="275"/>
      <c r="T47209" s="274"/>
      <c r="W47209" s="276"/>
    </row>
    <row r="47210" spans="19:23">
      <c r="S47210" s="275"/>
      <c r="T47210" s="274"/>
      <c r="W47210" s="276"/>
    </row>
    <row r="47211" spans="19:23">
      <c r="S47211" s="275"/>
      <c r="T47211" s="274"/>
      <c r="W47211" s="276"/>
    </row>
    <row r="47212" spans="19:23">
      <c r="S47212" s="275"/>
      <c r="T47212" s="274"/>
      <c r="W47212" s="276"/>
    </row>
    <row r="47213" spans="19:23">
      <c r="S47213" s="275"/>
      <c r="T47213" s="274"/>
      <c r="W47213" s="276"/>
    </row>
    <row r="47214" spans="19:23">
      <c r="S47214" s="275"/>
      <c r="T47214" s="274"/>
      <c r="W47214" s="276"/>
    </row>
    <row r="47215" spans="19:23">
      <c r="S47215" s="275"/>
      <c r="T47215" s="274"/>
      <c r="W47215" s="276"/>
    </row>
    <row r="47216" spans="19:23">
      <c r="S47216" s="275"/>
      <c r="T47216" s="274"/>
      <c r="W47216" s="276"/>
    </row>
    <row r="47217" spans="19:23">
      <c r="S47217" s="275"/>
      <c r="T47217" s="274"/>
      <c r="W47217" s="276"/>
    </row>
    <row r="47218" spans="19:23">
      <c r="S47218" s="275"/>
      <c r="T47218" s="274"/>
      <c r="W47218" s="276"/>
    </row>
    <row r="47219" spans="19:23">
      <c r="S47219" s="275"/>
      <c r="T47219" s="274"/>
      <c r="W47219" s="276"/>
    </row>
    <row r="47220" spans="19:23">
      <c r="S47220" s="275"/>
      <c r="T47220" s="274"/>
      <c r="W47220" s="276"/>
    </row>
    <row r="47221" spans="19:23">
      <c r="S47221" s="275"/>
      <c r="T47221" s="274"/>
      <c r="W47221" s="276"/>
    </row>
    <row r="47222" spans="19:23">
      <c r="S47222" s="275"/>
      <c r="T47222" s="274"/>
      <c r="W47222" s="276"/>
    </row>
    <row r="47223" spans="19:23">
      <c r="S47223" s="275"/>
      <c r="T47223" s="274"/>
      <c r="W47223" s="276"/>
    </row>
    <row r="47224" spans="19:23">
      <c r="S47224" s="275"/>
      <c r="T47224" s="274"/>
      <c r="W47224" s="276"/>
    </row>
    <row r="47225" spans="19:23">
      <c r="S47225" s="275"/>
      <c r="T47225" s="274"/>
      <c r="W47225" s="276"/>
    </row>
    <row r="47226" spans="19:23">
      <c r="S47226" s="275"/>
      <c r="T47226" s="274"/>
      <c r="W47226" s="276"/>
    </row>
    <row r="47227" spans="19:23">
      <c r="S47227" s="275"/>
      <c r="T47227" s="274"/>
      <c r="W47227" s="276"/>
    </row>
    <row r="47228" spans="19:23">
      <c r="S47228" s="275"/>
      <c r="T47228" s="274"/>
      <c r="W47228" s="276"/>
    </row>
    <row r="47229" spans="19:23">
      <c r="S47229" s="275"/>
      <c r="T47229" s="274"/>
      <c r="W47229" s="276"/>
    </row>
    <row r="47230" spans="19:23">
      <c r="S47230" s="275"/>
      <c r="T47230" s="274"/>
      <c r="W47230" s="276"/>
    </row>
    <row r="47231" spans="19:23">
      <c r="S47231" s="275"/>
      <c r="T47231" s="274"/>
      <c r="W47231" s="276"/>
    </row>
    <row r="47232" spans="19:23">
      <c r="S47232" s="275"/>
      <c r="T47232" s="274"/>
      <c r="W47232" s="276"/>
    </row>
    <row r="47233" spans="19:23">
      <c r="S47233" s="275"/>
      <c r="T47233" s="274"/>
      <c r="W47233" s="276"/>
    </row>
    <row r="47234" spans="19:23">
      <c r="S47234" s="275"/>
      <c r="T47234" s="274"/>
      <c r="W47234" s="276"/>
    </row>
    <row r="47235" spans="19:23">
      <c r="S47235" s="275"/>
      <c r="T47235" s="274"/>
      <c r="W47235" s="276"/>
    </row>
    <row r="47236" spans="19:23">
      <c r="S47236" s="275"/>
      <c r="T47236" s="274"/>
      <c r="W47236" s="276"/>
    </row>
    <row r="47237" spans="19:23">
      <c r="S47237" s="275"/>
      <c r="T47237" s="274"/>
      <c r="W47237" s="276"/>
    </row>
    <row r="47238" spans="19:23">
      <c r="S47238" s="275"/>
      <c r="T47238" s="274"/>
      <c r="W47238" s="276"/>
    </row>
    <row r="47239" spans="19:23">
      <c r="S47239" s="275"/>
      <c r="T47239" s="274"/>
      <c r="W47239" s="276"/>
    </row>
    <row r="47240" spans="19:23">
      <c r="S47240" s="275"/>
      <c r="T47240" s="274"/>
      <c r="W47240" s="276"/>
    </row>
    <row r="47241" spans="19:23">
      <c r="S47241" s="275"/>
      <c r="T47241" s="274"/>
      <c r="W47241" s="276"/>
    </row>
    <row r="47242" spans="19:23">
      <c r="S47242" s="275"/>
      <c r="T47242" s="274"/>
      <c r="W47242" s="276"/>
    </row>
    <row r="47243" spans="19:23">
      <c r="S47243" s="275"/>
      <c r="T47243" s="274"/>
      <c r="W47243" s="276"/>
    </row>
    <row r="47244" spans="19:23">
      <c r="S47244" s="275"/>
      <c r="T47244" s="274"/>
      <c r="W47244" s="276"/>
    </row>
    <row r="47245" spans="19:23">
      <c r="S47245" s="275"/>
      <c r="T47245" s="274"/>
      <c r="W47245" s="276"/>
    </row>
    <row r="47246" spans="19:23">
      <c r="S47246" s="275"/>
      <c r="T47246" s="274"/>
      <c r="W47246" s="276"/>
    </row>
    <row r="47247" spans="19:23">
      <c r="S47247" s="275"/>
      <c r="T47247" s="274"/>
      <c r="W47247" s="276"/>
    </row>
    <row r="47248" spans="19:23">
      <c r="S47248" s="275"/>
      <c r="T47248" s="274"/>
      <c r="W47248" s="276"/>
    </row>
    <row r="47249" spans="19:23">
      <c r="S47249" s="275"/>
      <c r="T47249" s="274"/>
      <c r="W47249" s="276"/>
    </row>
    <row r="47250" spans="19:23">
      <c r="S47250" s="275"/>
      <c r="T47250" s="274"/>
      <c r="W47250" s="276"/>
    </row>
    <row r="47251" spans="19:23">
      <c r="S47251" s="275"/>
      <c r="T47251" s="274"/>
      <c r="W47251" s="276"/>
    </row>
    <row r="47252" spans="19:23">
      <c r="S47252" s="275"/>
      <c r="T47252" s="274"/>
      <c r="W47252" s="276"/>
    </row>
    <row r="47253" spans="19:23">
      <c r="S47253" s="275"/>
      <c r="T47253" s="274"/>
      <c r="W47253" s="276"/>
    </row>
    <row r="47254" spans="19:23">
      <c r="S47254" s="275"/>
      <c r="T47254" s="274"/>
      <c r="W47254" s="276"/>
    </row>
    <row r="47255" spans="19:23">
      <c r="S47255" s="275"/>
      <c r="T47255" s="274"/>
      <c r="W47255" s="276"/>
    </row>
    <row r="47256" spans="19:23">
      <c r="S47256" s="275"/>
      <c r="T47256" s="274"/>
      <c r="W47256" s="276"/>
    </row>
    <row r="47257" spans="19:23">
      <c r="S47257" s="275"/>
      <c r="T47257" s="274"/>
      <c r="W47257" s="276"/>
    </row>
    <row r="47258" spans="19:23">
      <c r="S47258" s="275"/>
      <c r="T47258" s="274"/>
      <c r="W47258" s="276"/>
    </row>
    <row r="47259" spans="19:23">
      <c r="S47259" s="275"/>
      <c r="T47259" s="274"/>
      <c r="W47259" s="276"/>
    </row>
    <row r="47260" spans="19:23">
      <c r="S47260" s="275"/>
      <c r="T47260" s="274"/>
      <c r="W47260" s="276"/>
    </row>
    <row r="47261" spans="19:23">
      <c r="S47261" s="275"/>
      <c r="T47261" s="274"/>
      <c r="W47261" s="276"/>
    </row>
    <row r="47262" spans="19:23">
      <c r="S47262" s="275"/>
      <c r="T47262" s="274"/>
      <c r="W47262" s="276"/>
    </row>
    <row r="47263" spans="19:23">
      <c r="S47263" s="275"/>
      <c r="T47263" s="274"/>
      <c r="W47263" s="276"/>
    </row>
    <row r="47264" spans="19:23">
      <c r="S47264" s="275"/>
      <c r="T47264" s="274"/>
      <c r="W47264" s="276"/>
    </row>
    <row r="47265" spans="19:23">
      <c r="S47265" s="275"/>
      <c r="T47265" s="274"/>
      <c r="W47265" s="276"/>
    </row>
    <row r="47266" spans="19:23">
      <c r="S47266" s="275"/>
      <c r="T47266" s="274"/>
      <c r="W47266" s="276"/>
    </row>
    <row r="47267" spans="19:23">
      <c r="S47267" s="275"/>
      <c r="T47267" s="274"/>
      <c r="W47267" s="276"/>
    </row>
    <row r="47268" spans="19:23">
      <c r="S47268" s="275"/>
      <c r="T47268" s="274"/>
      <c r="W47268" s="276"/>
    </row>
    <row r="47269" spans="19:23">
      <c r="S47269" s="275"/>
      <c r="T47269" s="274"/>
      <c r="W47269" s="276"/>
    </row>
    <row r="47270" spans="19:23">
      <c r="S47270" s="275"/>
      <c r="T47270" s="274"/>
      <c r="W47270" s="276"/>
    </row>
    <row r="47271" spans="19:23">
      <c r="S47271" s="275"/>
      <c r="T47271" s="274"/>
      <c r="W47271" s="276"/>
    </row>
    <row r="47272" spans="19:23">
      <c r="S47272" s="275"/>
      <c r="T47272" s="274"/>
      <c r="W47272" s="276"/>
    </row>
    <row r="47273" spans="19:23">
      <c r="S47273" s="275"/>
      <c r="T47273" s="274"/>
      <c r="W47273" s="276"/>
    </row>
    <row r="47274" spans="19:23">
      <c r="S47274" s="275"/>
      <c r="T47274" s="274"/>
      <c r="W47274" s="276"/>
    </row>
    <row r="47275" spans="19:23">
      <c r="S47275" s="275"/>
      <c r="T47275" s="274"/>
      <c r="W47275" s="276"/>
    </row>
    <row r="47276" spans="19:23">
      <c r="S47276" s="275"/>
      <c r="T47276" s="274"/>
      <c r="W47276" s="276"/>
    </row>
    <row r="47277" spans="19:23">
      <c r="S47277" s="275"/>
      <c r="T47277" s="274"/>
      <c r="W47277" s="276"/>
    </row>
    <row r="47278" spans="19:23">
      <c r="S47278" s="275"/>
      <c r="T47278" s="274"/>
      <c r="W47278" s="276"/>
    </row>
    <row r="47279" spans="19:23">
      <c r="S47279" s="275"/>
      <c r="T47279" s="274"/>
      <c r="W47279" s="276"/>
    </row>
    <row r="47280" spans="19:23">
      <c r="S47280" s="275"/>
      <c r="T47280" s="274"/>
      <c r="W47280" s="276"/>
    </row>
    <row r="47281" spans="19:23">
      <c r="S47281" s="275"/>
      <c r="T47281" s="274"/>
      <c r="W47281" s="276"/>
    </row>
    <row r="47282" spans="19:23">
      <c r="S47282" s="275"/>
      <c r="T47282" s="274"/>
      <c r="W47282" s="276"/>
    </row>
    <row r="47283" spans="19:23">
      <c r="S47283" s="275"/>
      <c r="T47283" s="274"/>
      <c r="W47283" s="276"/>
    </row>
    <row r="47284" spans="19:23">
      <c r="S47284" s="275"/>
      <c r="T47284" s="274"/>
      <c r="W47284" s="276"/>
    </row>
    <row r="47285" spans="19:23">
      <c r="S47285" s="275"/>
      <c r="T47285" s="274"/>
      <c r="W47285" s="276"/>
    </row>
    <row r="47286" spans="19:23">
      <c r="S47286" s="275"/>
      <c r="T47286" s="274"/>
      <c r="W47286" s="276"/>
    </row>
    <row r="47287" spans="19:23">
      <c r="S47287" s="275"/>
      <c r="T47287" s="274"/>
      <c r="W47287" s="276"/>
    </row>
    <row r="47288" spans="19:23">
      <c r="S47288" s="275"/>
      <c r="T47288" s="274"/>
      <c r="W47288" s="276"/>
    </row>
    <row r="47289" spans="19:23">
      <c r="S47289" s="275"/>
      <c r="T47289" s="274"/>
      <c r="W47289" s="276"/>
    </row>
    <row r="47290" spans="19:23">
      <c r="S47290" s="275"/>
      <c r="T47290" s="274"/>
      <c r="W47290" s="276"/>
    </row>
    <row r="47291" spans="19:23">
      <c r="S47291" s="275"/>
      <c r="T47291" s="274"/>
      <c r="W47291" s="276"/>
    </row>
    <row r="47292" spans="19:23">
      <c r="S47292" s="275"/>
      <c r="T47292" s="274"/>
      <c r="W47292" s="276"/>
    </row>
    <row r="47293" spans="19:23">
      <c r="S47293" s="275"/>
      <c r="T47293" s="274"/>
      <c r="W47293" s="276"/>
    </row>
    <row r="47294" spans="19:23">
      <c r="S47294" s="275"/>
      <c r="T47294" s="274"/>
      <c r="W47294" s="276"/>
    </row>
    <row r="47295" spans="19:23">
      <c r="S47295" s="275"/>
      <c r="T47295" s="274"/>
      <c r="W47295" s="276"/>
    </row>
    <row r="47296" spans="19:23">
      <c r="S47296" s="275"/>
      <c r="T47296" s="274"/>
      <c r="W47296" s="276"/>
    </row>
    <row r="47297" spans="19:23">
      <c r="S47297" s="275"/>
      <c r="T47297" s="274"/>
      <c r="W47297" s="276"/>
    </row>
    <row r="47298" spans="19:23">
      <c r="S47298" s="275"/>
      <c r="T47298" s="274"/>
      <c r="W47298" s="276"/>
    </row>
    <row r="47299" spans="19:23">
      <c r="S47299" s="275"/>
      <c r="T47299" s="274"/>
      <c r="W47299" s="276"/>
    </row>
    <row r="47300" spans="19:23">
      <c r="S47300" s="275"/>
      <c r="T47300" s="274"/>
      <c r="W47300" s="276"/>
    </row>
    <row r="47301" spans="19:23">
      <c r="S47301" s="275"/>
      <c r="T47301" s="274"/>
      <c r="W47301" s="276"/>
    </row>
    <row r="47302" spans="19:23">
      <c r="S47302" s="275"/>
      <c r="T47302" s="274"/>
      <c r="W47302" s="276"/>
    </row>
    <row r="47303" spans="19:23">
      <c r="S47303" s="275"/>
      <c r="T47303" s="274"/>
      <c r="W47303" s="276"/>
    </row>
    <row r="47304" spans="19:23">
      <c r="S47304" s="275"/>
      <c r="T47304" s="274"/>
      <c r="W47304" s="276"/>
    </row>
    <row r="47305" spans="19:23">
      <c r="S47305" s="275"/>
      <c r="T47305" s="274"/>
      <c r="W47305" s="276"/>
    </row>
    <row r="47306" spans="19:23">
      <c r="S47306" s="275"/>
      <c r="T47306" s="274"/>
      <c r="W47306" s="276"/>
    </row>
    <row r="47307" spans="19:23">
      <c r="S47307" s="275"/>
      <c r="T47307" s="274"/>
      <c r="W47307" s="276"/>
    </row>
    <row r="47308" spans="19:23">
      <c r="S47308" s="275"/>
      <c r="T47308" s="274"/>
      <c r="W47308" s="276"/>
    </row>
    <row r="47309" spans="19:23">
      <c r="S47309" s="275"/>
      <c r="T47309" s="274"/>
      <c r="W47309" s="276"/>
    </row>
    <row r="47310" spans="19:23">
      <c r="S47310" s="275"/>
      <c r="T47310" s="274"/>
      <c r="W47310" s="276"/>
    </row>
    <row r="47311" spans="19:23">
      <c r="S47311" s="275"/>
      <c r="T47311" s="274"/>
      <c r="W47311" s="276"/>
    </row>
    <row r="47312" spans="19:23">
      <c r="S47312" s="275"/>
      <c r="T47312" s="274"/>
      <c r="W47312" s="276"/>
    </row>
    <row r="47313" spans="19:23">
      <c r="S47313" s="275"/>
      <c r="T47313" s="274"/>
      <c r="W47313" s="276"/>
    </row>
    <row r="47314" spans="19:23">
      <c r="S47314" s="275"/>
      <c r="T47314" s="274"/>
      <c r="W47314" s="276"/>
    </row>
    <row r="47315" spans="19:23">
      <c r="S47315" s="275"/>
      <c r="T47315" s="274"/>
      <c r="W47315" s="276"/>
    </row>
    <row r="47316" spans="19:23">
      <c r="S47316" s="275"/>
      <c r="T47316" s="274"/>
      <c r="W47316" s="276"/>
    </row>
    <row r="47317" spans="19:23">
      <c r="S47317" s="275"/>
      <c r="T47317" s="274"/>
      <c r="W47317" s="276"/>
    </row>
    <row r="47318" spans="19:23">
      <c r="S47318" s="275"/>
      <c r="T47318" s="274"/>
      <c r="W47318" s="276"/>
    </row>
    <row r="47319" spans="19:23">
      <c r="S47319" s="275"/>
      <c r="T47319" s="274"/>
      <c r="W47319" s="276"/>
    </row>
    <row r="47320" spans="19:23">
      <c r="S47320" s="275"/>
      <c r="T47320" s="274"/>
      <c r="W47320" s="276"/>
    </row>
    <row r="47321" spans="19:23">
      <c r="S47321" s="275"/>
      <c r="T47321" s="274"/>
      <c r="W47321" s="276"/>
    </row>
    <row r="47322" spans="19:23">
      <c r="S47322" s="275"/>
      <c r="T47322" s="274"/>
      <c r="W47322" s="276"/>
    </row>
    <row r="47323" spans="19:23">
      <c r="S47323" s="275"/>
      <c r="T47323" s="274"/>
      <c r="W47323" s="276"/>
    </row>
    <row r="47324" spans="19:23">
      <c r="S47324" s="275"/>
      <c r="T47324" s="274"/>
      <c r="W47324" s="276"/>
    </row>
    <row r="47325" spans="19:23">
      <c r="S47325" s="275"/>
      <c r="T47325" s="274"/>
      <c r="W47325" s="276"/>
    </row>
    <row r="47326" spans="19:23">
      <c r="S47326" s="275"/>
      <c r="T47326" s="274"/>
      <c r="W47326" s="276"/>
    </row>
    <row r="47327" spans="19:23">
      <c r="S47327" s="275"/>
      <c r="T47327" s="274"/>
      <c r="W47327" s="276"/>
    </row>
    <row r="47328" spans="19:23">
      <c r="S47328" s="275"/>
      <c r="T47328" s="274"/>
      <c r="W47328" s="276"/>
    </row>
    <row r="47329" spans="19:23">
      <c r="S47329" s="275"/>
      <c r="T47329" s="274"/>
      <c r="W47329" s="276"/>
    </row>
    <row r="47330" spans="19:23">
      <c r="S47330" s="275"/>
      <c r="T47330" s="274"/>
      <c r="W47330" s="276"/>
    </row>
    <row r="47331" spans="19:23">
      <c r="S47331" s="275"/>
      <c r="T47331" s="274"/>
      <c r="W47331" s="276"/>
    </row>
    <row r="47332" spans="19:23">
      <c r="S47332" s="275"/>
      <c r="T47332" s="274"/>
      <c r="W47332" s="276"/>
    </row>
    <row r="47333" spans="19:23">
      <c r="S47333" s="275"/>
      <c r="T47333" s="274"/>
      <c r="W47333" s="276"/>
    </row>
    <row r="47334" spans="19:23">
      <c r="S47334" s="275"/>
      <c r="T47334" s="274"/>
      <c r="W47334" s="276"/>
    </row>
    <row r="47335" spans="19:23">
      <c r="S47335" s="275"/>
      <c r="T47335" s="274"/>
      <c r="W47335" s="276"/>
    </row>
    <row r="47336" spans="19:23">
      <c r="S47336" s="275"/>
      <c r="T47336" s="274"/>
      <c r="W47336" s="276"/>
    </row>
    <row r="47337" spans="19:23">
      <c r="S47337" s="275"/>
      <c r="T47337" s="274"/>
      <c r="W47337" s="276"/>
    </row>
    <row r="47338" spans="19:23">
      <c r="S47338" s="275"/>
      <c r="T47338" s="274"/>
      <c r="W47338" s="276"/>
    </row>
    <row r="47339" spans="19:23">
      <c r="S47339" s="275"/>
      <c r="T47339" s="274"/>
      <c r="W47339" s="276"/>
    </row>
    <row r="47340" spans="19:23">
      <c r="S47340" s="275"/>
      <c r="T47340" s="274"/>
      <c r="W47340" s="276"/>
    </row>
    <row r="47341" spans="19:23">
      <c r="S47341" s="275"/>
      <c r="T47341" s="274"/>
      <c r="W47341" s="276"/>
    </row>
    <row r="47342" spans="19:23">
      <c r="S47342" s="275"/>
      <c r="T47342" s="274"/>
      <c r="W47342" s="276"/>
    </row>
    <row r="47343" spans="19:23">
      <c r="S47343" s="275"/>
      <c r="T47343" s="274"/>
      <c r="W47343" s="276"/>
    </row>
    <row r="47344" spans="19:23">
      <c r="S47344" s="275"/>
      <c r="T47344" s="274"/>
      <c r="W47344" s="276"/>
    </row>
    <row r="47345" spans="19:23">
      <c r="S47345" s="275"/>
      <c r="T47345" s="274"/>
      <c r="W47345" s="276"/>
    </row>
    <row r="47346" spans="19:23">
      <c r="S47346" s="275"/>
      <c r="T47346" s="274"/>
      <c r="W47346" s="276"/>
    </row>
    <row r="47347" spans="19:23">
      <c r="S47347" s="275"/>
      <c r="T47347" s="274"/>
      <c r="W47347" s="276"/>
    </row>
    <row r="47348" spans="19:23">
      <c r="S47348" s="275"/>
      <c r="T47348" s="274"/>
      <c r="W47348" s="276"/>
    </row>
    <row r="47349" spans="19:23">
      <c r="S47349" s="275"/>
      <c r="T47349" s="274"/>
      <c r="W47349" s="276"/>
    </row>
    <row r="47350" spans="19:23">
      <c r="S47350" s="275"/>
      <c r="T47350" s="274"/>
      <c r="W47350" s="276"/>
    </row>
    <row r="47351" spans="19:23">
      <c r="S47351" s="275"/>
      <c r="T47351" s="274"/>
      <c r="W47351" s="276"/>
    </row>
    <row r="47352" spans="19:23">
      <c r="S47352" s="275"/>
      <c r="T47352" s="274"/>
      <c r="W47352" s="276"/>
    </row>
    <row r="47353" spans="19:23">
      <c r="S47353" s="275"/>
      <c r="T47353" s="274"/>
      <c r="W47353" s="276"/>
    </row>
    <row r="47354" spans="19:23">
      <c r="S47354" s="275"/>
      <c r="T47354" s="274"/>
      <c r="W47354" s="276"/>
    </row>
    <row r="47355" spans="19:23">
      <c r="S47355" s="275"/>
      <c r="T47355" s="274"/>
      <c r="W47355" s="276"/>
    </row>
    <row r="47356" spans="19:23">
      <c r="S47356" s="275"/>
      <c r="T47356" s="274"/>
      <c r="W47356" s="276"/>
    </row>
    <row r="47357" spans="19:23">
      <c r="S47357" s="275"/>
      <c r="T47357" s="274"/>
      <c r="W47357" s="276"/>
    </row>
    <row r="47358" spans="19:23">
      <c r="S47358" s="275"/>
      <c r="T47358" s="274"/>
      <c r="W47358" s="276"/>
    </row>
    <row r="47359" spans="19:23">
      <c r="S47359" s="275"/>
      <c r="T47359" s="274"/>
      <c r="W47359" s="276"/>
    </row>
    <row r="47360" spans="19:23">
      <c r="S47360" s="275"/>
      <c r="T47360" s="274"/>
      <c r="W47360" s="276"/>
    </row>
    <row r="47361" spans="19:23">
      <c r="S47361" s="275"/>
      <c r="T47361" s="274"/>
      <c r="W47361" s="276"/>
    </row>
    <row r="47362" spans="19:23">
      <c r="S47362" s="275"/>
      <c r="T47362" s="274"/>
      <c r="W47362" s="276"/>
    </row>
    <row r="47363" spans="19:23">
      <c r="S47363" s="275"/>
      <c r="T47363" s="274"/>
      <c r="W47363" s="276"/>
    </row>
    <row r="47364" spans="19:23">
      <c r="S47364" s="275"/>
      <c r="T47364" s="274"/>
      <c r="W47364" s="276"/>
    </row>
    <row r="47365" spans="19:23">
      <c r="S47365" s="275"/>
      <c r="T47365" s="274"/>
      <c r="W47365" s="276"/>
    </row>
    <row r="47366" spans="19:23">
      <c r="S47366" s="275"/>
      <c r="T47366" s="274"/>
      <c r="W47366" s="276"/>
    </row>
    <row r="47367" spans="19:23">
      <c r="S47367" s="275"/>
      <c r="T47367" s="274"/>
      <c r="W47367" s="276"/>
    </row>
    <row r="47368" spans="19:23">
      <c r="S47368" s="275"/>
      <c r="T47368" s="274"/>
      <c r="W47368" s="276"/>
    </row>
    <row r="47369" spans="19:23">
      <c r="S47369" s="275"/>
      <c r="T47369" s="274"/>
      <c r="W47369" s="276"/>
    </row>
    <row r="47370" spans="19:23">
      <c r="S47370" s="275"/>
      <c r="T47370" s="274"/>
      <c r="W47370" s="276"/>
    </row>
    <row r="47371" spans="19:23">
      <c r="S47371" s="275"/>
      <c r="T47371" s="274"/>
      <c r="W47371" s="276"/>
    </row>
    <row r="47372" spans="19:23">
      <c r="S47372" s="275"/>
      <c r="T47372" s="274"/>
      <c r="W47372" s="276"/>
    </row>
    <row r="47373" spans="19:23">
      <c r="S47373" s="275"/>
      <c r="T47373" s="274"/>
      <c r="W47373" s="276"/>
    </row>
    <row r="47374" spans="19:23">
      <c r="S47374" s="275"/>
      <c r="T47374" s="274"/>
      <c r="W47374" s="276"/>
    </row>
    <row r="47375" spans="19:23">
      <c r="S47375" s="275"/>
      <c r="T47375" s="274"/>
      <c r="W47375" s="276"/>
    </row>
    <row r="47376" spans="19:23">
      <c r="S47376" s="275"/>
      <c r="T47376" s="274"/>
      <c r="W47376" s="276"/>
    </row>
    <row r="47377" spans="19:23">
      <c r="S47377" s="275"/>
      <c r="T47377" s="274"/>
      <c r="W47377" s="276"/>
    </row>
    <row r="47378" spans="19:23">
      <c r="S47378" s="275"/>
      <c r="T47378" s="274"/>
      <c r="W47378" s="276"/>
    </row>
    <row r="47379" spans="19:23">
      <c r="S47379" s="275"/>
      <c r="T47379" s="274"/>
      <c r="W47379" s="276"/>
    </row>
    <row r="47380" spans="19:23">
      <c r="S47380" s="275"/>
      <c r="T47380" s="274"/>
      <c r="W47380" s="276"/>
    </row>
    <row r="47381" spans="19:23">
      <c r="S47381" s="275"/>
      <c r="T47381" s="274"/>
      <c r="W47381" s="276"/>
    </row>
    <row r="47382" spans="19:23">
      <c r="S47382" s="275"/>
      <c r="T47382" s="274"/>
      <c r="W47382" s="276"/>
    </row>
    <row r="47383" spans="19:23">
      <c r="S47383" s="275"/>
      <c r="T47383" s="274"/>
      <c r="W47383" s="276"/>
    </row>
    <row r="47384" spans="19:23">
      <c r="S47384" s="275"/>
      <c r="T47384" s="274"/>
      <c r="W47384" s="276"/>
    </row>
    <row r="47385" spans="19:23">
      <c r="S47385" s="275"/>
      <c r="T47385" s="274"/>
      <c r="W47385" s="276"/>
    </row>
    <row r="47386" spans="19:23">
      <c r="S47386" s="275"/>
      <c r="T47386" s="274"/>
      <c r="W47386" s="276"/>
    </row>
    <row r="47387" spans="19:23">
      <c r="S47387" s="275"/>
      <c r="T47387" s="274"/>
      <c r="W47387" s="276"/>
    </row>
    <row r="47388" spans="19:23">
      <c r="S47388" s="275"/>
      <c r="T47388" s="274"/>
      <c r="W47388" s="276"/>
    </row>
    <row r="47389" spans="19:23">
      <c r="S47389" s="275"/>
      <c r="T47389" s="274"/>
      <c r="W47389" s="276"/>
    </row>
    <row r="47390" spans="19:23">
      <c r="S47390" s="275"/>
      <c r="T47390" s="274"/>
      <c r="W47390" s="276"/>
    </row>
    <row r="47391" spans="19:23">
      <c r="S47391" s="275"/>
      <c r="T47391" s="274"/>
      <c r="W47391" s="276"/>
    </row>
    <row r="47392" spans="19:23">
      <c r="S47392" s="275"/>
      <c r="T47392" s="274"/>
      <c r="W47392" s="276"/>
    </row>
    <row r="47393" spans="19:23">
      <c r="S47393" s="275"/>
      <c r="T47393" s="274"/>
      <c r="W47393" s="276"/>
    </row>
    <row r="47394" spans="19:23">
      <c r="S47394" s="275"/>
      <c r="T47394" s="274"/>
      <c r="W47394" s="276"/>
    </row>
    <row r="47395" spans="19:23">
      <c r="S47395" s="275"/>
      <c r="T47395" s="274"/>
      <c r="W47395" s="276"/>
    </row>
    <row r="47396" spans="19:23">
      <c r="S47396" s="275"/>
      <c r="T47396" s="274"/>
      <c r="W47396" s="276"/>
    </row>
    <row r="47397" spans="19:23">
      <c r="S47397" s="275"/>
      <c r="T47397" s="274"/>
      <c r="W47397" s="276"/>
    </row>
    <row r="47398" spans="19:23">
      <c r="S47398" s="275"/>
      <c r="T47398" s="274"/>
      <c r="W47398" s="276"/>
    </row>
    <row r="47399" spans="19:23">
      <c r="S47399" s="275"/>
      <c r="T47399" s="274"/>
      <c r="W47399" s="276"/>
    </row>
    <row r="47400" spans="19:23">
      <c r="S47400" s="275"/>
      <c r="T47400" s="274"/>
      <c r="W47400" s="276"/>
    </row>
    <row r="47401" spans="19:23">
      <c r="S47401" s="275"/>
      <c r="T47401" s="274"/>
      <c r="W47401" s="276"/>
    </row>
    <row r="47402" spans="19:23">
      <c r="S47402" s="275"/>
      <c r="T47402" s="274"/>
      <c r="W47402" s="276"/>
    </row>
    <row r="47403" spans="19:23">
      <c r="S47403" s="275"/>
      <c r="T47403" s="274"/>
      <c r="W47403" s="276"/>
    </row>
    <row r="47404" spans="19:23">
      <c r="S47404" s="275"/>
      <c r="T47404" s="274"/>
      <c r="W47404" s="276"/>
    </row>
    <row r="47405" spans="19:23">
      <c r="S47405" s="275"/>
      <c r="T47405" s="274"/>
      <c r="W47405" s="276"/>
    </row>
    <row r="47406" spans="19:23">
      <c r="S47406" s="275"/>
      <c r="T47406" s="274"/>
      <c r="W47406" s="276"/>
    </row>
    <row r="47407" spans="19:23">
      <c r="S47407" s="275"/>
      <c r="T47407" s="274"/>
      <c r="W47407" s="276"/>
    </row>
    <row r="47408" spans="19:23">
      <c r="S47408" s="275"/>
      <c r="T47408" s="274"/>
      <c r="W47408" s="276"/>
    </row>
    <row r="47409" spans="19:23">
      <c r="S47409" s="275"/>
      <c r="T47409" s="274"/>
      <c r="W47409" s="276"/>
    </row>
    <row r="47410" spans="19:23">
      <c r="S47410" s="275"/>
      <c r="T47410" s="274"/>
      <c r="W47410" s="276"/>
    </row>
    <row r="47411" spans="19:23">
      <c r="S47411" s="275"/>
      <c r="T47411" s="274"/>
      <c r="W47411" s="276"/>
    </row>
    <row r="47412" spans="19:23">
      <c r="S47412" s="275"/>
      <c r="T47412" s="274"/>
      <c r="W47412" s="276"/>
    </row>
    <row r="47413" spans="19:23">
      <c r="S47413" s="275"/>
      <c r="T47413" s="274"/>
      <c r="W47413" s="276"/>
    </row>
    <row r="47414" spans="19:23">
      <c r="S47414" s="275"/>
      <c r="T47414" s="274"/>
      <c r="W47414" s="276"/>
    </row>
    <row r="47415" spans="19:23">
      <c r="S47415" s="275"/>
      <c r="T47415" s="274"/>
      <c r="W47415" s="276"/>
    </row>
    <row r="47416" spans="19:23">
      <c r="S47416" s="275"/>
      <c r="T47416" s="274"/>
      <c r="W47416" s="276"/>
    </row>
    <row r="47417" spans="19:23">
      <c r="S47417" s="275"/>
      <c r="T47417" s="274"/>
      <c r="W47417" s="276"/>
    </row>
    <row r="47418" spans="19:23">
      <c r="S47418" s="275"/>
      <c r="T47418" s="274"/>
      <c r="W47418" s="276"/>
    </row>
    <row r="47419" spans="19:23">
      <c r="S47419" s="275"/>
      <c r="T47419" s="274"/>
      <c r="W47419" s="276"/>
    </row>
    <row r="47420" spans="19:23">
      <c r="S47420" s="275"/>
      <c r="T47420" s="274"/>
      <c r="W47420" s="276"/>
    </row>
    <row r="47421" spans="19:23">
      <c r="S47421" s="275"/>
      <c r="T47421" s="274"/>
      <c r="W47421" s="276"/>
    </row>
    <row r="47422" spans="19:23">
      <c r="S47422" s="275"/>
      <c r="T47422" s="274"/>
      <c r="W47422" s="276"/>
    </row>
    <row r="47423" spans="19:23">
      <c r="S47423" s="275"/>
      <c r="T47423" s="274"/>
      <c r="W47423" s="276"/>
    </row>
    <row r="47424" spans="19:23">
      <c r="S47424" s="275"/>
      <c r="T47424" s="274"/>
      <c r="W47424" s="276"/>
    </row>
    <row r="47425" spans="19:23">
      <c r="S47425" s="275"/>
      <c r="T47425" s="274"/>
      <c r="W47425" s="276"/>
    </row>
    <row r="47426" spans="19:23">
      <c r="S47426" s="275"/>
      <c r="T47426" s="274"/>
      <c r="W47426" s="276"/>
    </row>
    <row r="47427" spans="19:23">
      <c r="S47427" s="275"/>
      <c r="T47427" s="274"/>
      <c r="W47427" s="276"/>
    </row>
    <row r="47428" spans="19:23">
      <c r="S47428" s="275"/>
      <c r="T47428" s="274"/>
      <c r="W47428" s="276"/>
    </row>
    <row r="47429" spans="19:23">
      <c r="S47429" s="275"/>
      <c r="T47429" s="274"/>
      <c r="W47429" s="276"/>
    </row>
    <row r="47430" spans="19:23">
      <c r="S47430" s="275"/>
      <c r="T47430" s="274"/>
      <c r="W47430" s="276"/>
    </row>
    <row r="47431" spans="19:23">
      <c r="S47431" s="275"/>
      <c r="T47431" s="274"/>
      <c r="W47431" s="276"/>
    </row>
    <row r="47432" spans="19:23">
      <c r="S47432" s="275"/>
      <c r="T47432" s="274"/>
      <c r="W47432" s="276"/>
    </row>
    <row r="47433" spans="19:23">
      <c r="S47433" s="275"/>
      <c r="T47433" s="274"/>
      <c r="W47433" s="276"/>
    </row>
    <row r="47434" spans="19:23">
      <c r="S47434" s="275"/>
      <c r="T47434" s="274"/>
      <c r="W47434" s="276"/>
    </row>
    <row r="47435" spans="19:23">
      <c r="S47435" s="275"/>
      <c r="T47435" s="274"/>
      <c r="W47435" s="276"/>
    </row>
    <row r="47436" spans="19:23">
      <c r="S47436" s="275"/>
      <c r="T47436" s="274"/>
      <c r="W47436" s="276"/>
    </row>
    <row r="47437" spans="19:23">
      <c r="S47437" s="275"/>
      <c r="T47437" s="274"/>
      <c r="W47437" s="276"/>
    </row>
    <row r="47438" spans="19:23">
      <c r="S47438" s="275"/>
      <c r="T47438" s="274"/>
      <c r="W47438" s="276"/>
    </row>
    <row r="47439" spans="19:23">
      <c r="S47439" s="275"/>
      <c r="T47439" s="274"/>
      <c r="W47439" s="276"/>
    </row>
    <row r="47440" spans="19:23">
      <c r="S47440" s="275"/>
      <c r="T47440" s="274"/>
      <c r="W47440" s="276"/>
    </row>
    <row r="47441" spans="19:23">
      <c r="S47441" s="275"/>
      <c r="T47441" s="274"/>
      <c r="W47441" s="276"/>
    </row>
    <row r="47442" spans="19:23">
      <c r="S47442" s="275"/>
      <c r="T47442" s="274"/>
      <c r="W47442" s="276"/>
    </row>
    <row r="47443" spans="19:23">
      <c r="S47443" s="275"/>
      <c r="T47443" s="274"/>
      <c r="W47443" s="276"/>
    </row>
    <row r="47444" spans="19:23">
      <c r="S47444" s="275"/>
      <c r="T47444" s="274"/>
      <c r="W47444" s="276"/>
    </row>
    <row r="47445" spans="19:23">
      <c r="S47445" s="275"/>
      <c r="T47445" s="274"/>
      <c r="W47445" s="276"/>
    </row>
    <row r="47446" spans="19:23">
      <c r="S47446" s="275"/>
      <c r="T47446" s="274"/>
      <c r="W47446" s="276"/>
    </row>
    <row r="47447" spans="19:23">
      <c r="S47447" s="275"/>
      <c r="T47447" s="274"/>
      <c r="W47447" s="276"/>
    </row>
    <row r="47448" spans="19:23">
      <c r="S47448" s="275"/>
      <c r="T47448" s="274"/>
      <c r="W47448" s="276"/>
    </row>
    <row r="47449" spans="19:23">
      <c r="S47449" s="275"/>
      <c r="T47449" s="274"/>
      <c r="W47449" s="276"/>
    </row>
    <row r="47450" spans="19:23">
      <c r="S47450" s="275"/>
      <c r="T47450" s="274"/>
      <c r="W47450" s="276"/>
    </row>
    <row r="47451" spans="19:23">
      <c r="S47451" s="275"/>
      <c r="T47451" s="274"/>
      <c r="W47451" s="276"/>
    </row>
    <row r="47452" spans="19:23">
      <c r="S47452" s="275"/>
      <c r="T47452" s="274"/>
      <c r="W47452" s="276"/>
    </row>
    <row r="47453" spans="19:23">
      <c r="S47453" s="275"/>
      <c r="T47453" s="274"/>
      <c r="W47453" s="276"/>
    </row>
    <row r="47454" spans="19:23">
      <c r="S47454" s="275"/>
      <c r="T47454" s="274"/>
      <c r="W47454" s="276"/>
    </row>
    <row r="47455" spans="19:23">
      <c r="S47455" s="275"/>
      <c r="T47455" s="274"/>
      <c r="W47455" s="276"/>
    </row>
    <row r="47456" spans="19:23">
      <c r="S47456" s="275"/>
      <c r="T47456" s="274"/>
      <c r="W47456" s="276"/>
    </row>
    <row r="47457" spans="19:23">
      <c r="S47457" s="275"/>
      <c r="T47457" s="274"/>
      <c r="W47457" s="276"/>
    </row>
    <row r="47458" spans="19:23">
      <c r="S47458" s="275"/>
      <c r="T47458" s="274"/>
      <c r="W47458" s="276"/>
    </row>
    <row r="47459" spans="19:23">
      <c r="S47459" s="275"/>
      <c r="T47459" s="274"/>
      <c r="W47459" s="276"/>
    </row>
    <row r="47460" spans="19:23">
      <c r="S47460" s="275"/>
      <c r="T47460" s="274"/>
      <c r="W47460" s="276"/>
    </row>
    <row r="47461" spans="19:23">
      <c r="S47461" s="275"/>
      <c r="T47461" s="274"/>
      <c r="W47461" s="276"/>
    </row>
    <row r="47462" spans="19:23">
      <c r="S47462" s="275"/>
      <c r="T47462" s="274"/>
      <c r="W47462" s="276"/>
    </row>
    <row r="47463" spans="19:23">
      <c r="S47463" s="275"/>
      <c r="T47463" s="274"/>
      <c r="W47463" s="276"/>
    </row>
    <row r="47464" spans="19:23">
      <c r="S47464" s="275"/>
      <c r="T47464" s="274"/>
      <c r="W47464" s="276"/>
    </row>
    <row r="47465" spans="19:23">
      <c r="S47465" s="275"/>
      <c r="T47465" s="274"/>
      <c r="W47465" s="276"/>
    </row>
    <row r="47466" spans="19:23">
      <c r="S47466" s="275"/>
      <c r="T47466" s="274"/>
      <c r="W47466" s="276"/>
    </row>
    <row r="47467" spans="19:23">
      <c r="S47467" s="275"/>
      <c r="T47467" s="274"/>
      <c r="W47467" s="276"/>
    </row>
    <row r="47468" spans="19:23">
      <c r="S47468" s="275"/>
      <c r="T47468" s="274"/>
      <c r="W47468" s="276"/>
    </row>
    <row r="47469" spans="19:23">
      <c r="S47469" s="275"/>
      <c r="T47469" s="274"/>
      <c r="W47469" s="276"/>
    </row>
    <row r="47470" spans="19:23">
      <c r="S47470" s="275"/>
      <c r="T47470" s="274"/>
      <c r="W47470" s="276"/>
    </row>
    <row r="47471" spans="19:23">
      <c r="S47471" s="275"/>
      <c r="T47471" s="274"/>
      <c r="W47471" s="276"/>
    </row>
    <row r="47472" spans="19:23">
      <c r="S47472" s="275"/>
      <c r="T47472" s="274"/>
      <c r="W47472" s="276"/>
    </row>
    <row r="47473" spans="19:23">
      <c r="S47473" s="275"/>
      <c r="T47473" s="274"/>
      <c r="W47473" s="276"/>
    </row>
    <row r="47474" spans="19:23">
      <c r="S47474" s="275"/>
      <c r="T47474" s="274"/>
      <c r="W47474" s="276"/>
    </row>
    <row r="47475" spans="19:23">
      <c r="S47475" s="275"/>
      <c r="T47475" s="274"/>
      <c r="W47475" s="276"/>
    </row>
    <row r="47476" spans="19:23">
      <c r="S47476" s="275"/>
      <c r="T47476" s="274"/>
      <c r="W47476" s="276"/>
    </row>
    <row r="47477" spans="19:23">
      <c r="S47477" s="275"/>
      <c r="T47477" s="274"/>
      <c r="W47477" s="276"/>
    </row>
    <row r="47478" spans="19:23">
      <c r="S47478" s="275"/>
      <c r="T47478" s="274"/>
      <c r="W47478" s="276"/>
    </row>
    <row r="47479" spans="19:23">
      <c r="S47479" s="275"/>
      <c r="T47479" s="274"/>
      <c r="W47479" s="276"/>
    </row>
    <row r="47480" spans="19:23">
      <c r="S47480" s="275"/>
      <c r="T47480" s="274"/>
      <c r="W47480" s="276"/>
    </row>
    <row r="47481" spans="19:23">
      <c r="S47481" s="275"/>
      <c r="T47481" s="274"/>
      <c r="W47481" s="276"/>
    </row>
    <row r="47482" spans="19:23">
      <c r="S47482" s="275"/>
      <c r="T47482" s="274"/>
      <c r="W47482" s="276"/>
    </row>
    <row r="47483" spans="19:23">
      <c r="S47483" s="275"/>
      <c r="T47483" s="274"/>
      <c r="W47483" s="276"/>
    </row>
    <row r="47484" spans="19:23">
      <c r="S47484" s="275"/>
      <c r="T47484" s="274"/>
      <c r="W47484" s="276"/>
    </row>
    <row r="47485" spans="19:23">
      <c r="S47485" s="275"/>
      <c r="T47485" s="274"/>
      <c r="W47485" s="276"/>
    </row>
    <row r="47486" spans="19:23">
      <c r="S47486" s="275"/>
      <c r="T47486" s="274"/>
      <c r="W47486" s="276"/>
    </row>
    <row r="47487" spans="19:23">
      <c r="S47487" s="275"/>
      <c r="T47487" s="274"/>
      <c r="W47487" s="276"/>
    </row>
    <row r="47488" spans="19:23">
      <c r="S47488" s="275"/>
      <c r="T47488" s="274"/>
      <c r="W47488" s="276"/>
    </row>
    <row r="47489" spans="19:23">
      <c r="S47489" s="275"/>
      <c r="T47489" s="274"/>
      <c r="W47489" s="276"/>
    </row>
    <row r="47490" spans="19:23">
      <c r="S47490" s="275"/>
      <c r="T47490" s="274"/>
      <c r="W47490" s="276"/>
    </row>
    <row r="47491" spans="19:23">
      <c r="S47491" s="275"/>
      <c r="T47491" s="274"/>
      <c r="W47491" s="276"/>
    </row>
    <row r="47492" spans="19:23">
      <c r="S47492" s="275"/>
      <c r="T47492" s="274"/>
      <c r="W47492" s="276"/>
    </row>
    <row r="47493" spans="19:23">
      <c r="S47493" s="275"/>
      <c r="T47493" s="274"/>
      <c r="W47493" s="276"/>
    </row>
    <row r="47494" spans="19:23">
      <c r="S47494" s="275"/>
      <c r="T47494" s="274"/>
      <c r="W47494" s="276"/>
    </row>
    <row r="47495" spans="19:23">
      <c r="S47495" s="275"/>
      <c r="T47495" s="274"/>
      <c r="W47495" s="276"/>
    </row>
    <row r="47496" spans="19:23">
      <c r="S47496" s="275"/>
      <c r="T47496" s="274"/>
      <c r="W47496" s="276"/>
    </row>
    <row r="47497" spans="19:23">
      <c r="S47497" s="275"/>
      <c r="T47497" s="274"/>
      <c r="W47497" s="276"/>
    </row>
    <row r="47498" spans="19:23">
      <c r="S47498" s="275"/>
      <c r="T47498" s="274"/>
      <c r="W47498" s="276"/>
    </row>
    <row r="47499" spans="19:23">
      <c r="S47499" s="275"/>
      <c r="T47499" s="274"/>
      <c r="W47499" s="276"/>
    </row>
    <row r="47500" spans="19:23">
      <c r="S47500" s="275"/>
      <c r="T47500" s="274"/>
      <c r="W47500" s="276"/>
    </row>
    <row r="47501" spans="19:23">
      <c r="S47501" s="275"/>
      <c r="T47501" s="274"/>
      <c r="W47501" s="276"/>
    </row>
    <row r="47502" spans="19:23">
      <c r="S47502" s="275"/>
      <c r="T47502" s="274"/>
      <c r="W47502" s="276"/>
    </row>
    <row r="47503" spans="19:23">
      <c r="S47503" s="275"/>
      <c r="T47503" s="274"/>
      <c r="W47503" s="276"/>
    </row>
    <row r="47504" spans="19:23">
      <c r="S47504" s="275"/>
      <c r="T47504" s="274"/>
      <c r="W47504" s="276"/>
    </row>
    <row r="47505" spans="19:23">
      <c r="S47505" s="275"/>
      <c r="T47505" s="274"/>
      <c r="W47505" s="276"/>
    </row>
    <row r="47506" spans="19:23">
      <c r="S47506" s="275"/>
      <c r="T47506" s="274"/>
      <c r="W47506" s="276"/>
    </row>
    <row r="47507" spans="19:23">
      <c r="S47507" s="275"/>
      <c r="T47507" s="274"/>
      <c r="W47507" s="276"/>
    </row>
    <row r="47508" spans="19:23">
      <c r="S47508" s="275"/>
      <c r="T47508" s="274"/>
      <c r="W47508" s="276"/>
    </row>
    <row r="47509" spans="19:23">
      <c r="S47509" s="275"/>
      <c r="T47509" s="274"/>
      <c r="W47509" s="276"/>
    </row>
    <row r="47510" spans="19:23">
      <c r="S47510" s="275"/>
      <c r="T47510" s="274"/>
      <c r="W47510" s="276"/>
    </row>
    <row r="47511" spans="19:23">
      <c r="S47511" s="275"/>
      <c r="T47511" s="274"/>
      <c r="W47511" s="276"/>
    </row>
    <row r="47512" spans="19:23">
      <c r="S47512" s="275"/>
      <c r="T47512" s="274"/>
      <c r="W47512" s="276"/>
    </row>
    <row r="47513" spans="19:23">
      <c r="S47513" s="275"/>
      <c r="T47513" s="274"/>
      <c r="W47513" s="276"/>
    </row>
    <row r="47514" spans="19:23">
      <c r="S47514" s="275"/>
      <c r="T47514" s="274"/>
      <c r="W47514" s="276"/>
    </row>
    <row r="47515" spans="19:23">
      <c r="S47515" s="275"/>
      <c r="T47515" s="274"/>
      <c r="W47515" s="276"/>
    </row>
    <row r="47516" spans="19:23">
      <c r="S47516" s="275"/>
      <c r="T47516" s="274"/>
      <c r="W47516" s="276"/>
    </row>
    <row r="47517" spans="19:23">
      <c r="S47517" s="275"/>
      <c r="T47517" s="274"/>
      <c r="W47517" s="276"/>
    </row>
    <row r="47518" spans="19:23">
      <c r="S47518" s="275"/>
      <c r="T47518" s="274"/>
      <c r="W47518" s="276"/>
    </row>
    <row r="47519" spans="19:23">
      <c r="S47519" s="275"/>
      <c r="T47519" s="274"/>
      <c r="W47519" s="276"/>
    </row>
    <row r="47520" spans="19:23">
      <c r="S47520" s="275"/>
      <c r="T47520" s="274"/>
      <c r="W47520" s="276"/>
    </row>
    <row r="47521" spans="19:23">
      <c r="S47521" s="275"/>
      <c r="T47521" s="274"/>
      <c r="W47521" s="276"/>
    </row>
    <row r="47522" spans="19:23">
      <c r="S47522" s="275"/>
      <c r="T47522" s="274"/>
      <c r="W47522" s="276"/>
    </row>
    <row r="47523" spans="19:23">
      <c r="S47523" s="275"/>
      <c r="T47523" s="274"/>
      <c r="W47523" s="276"/>
    </row>
    <row r="47524" spans="19:23">
      <c r="S47524" s="275"/>
      <c r="T47524" s="274"/>
      <c r="W47524" s="276"/>
    </row>
    <row r="47525" spans="19:23">
      <c r="S47525" s="275"/>
      <c r="T47525" s="274"/>
      <c r="W47525" s="276"/>
    </row>
    <row r="47526" spans="19:23">
      <c r="S47526" s="275"/>
      <c r="T47526" s="274"/>
      <c r="W47526" s="276"/>
    </row>
    <row r="47527" spans="19:23">
      <c r="S47527" s="275"/>
      <c r="T47527" s="274"/>
      <c r="W47527" s="276"/>
    </row>
    <row r="47528" spans="19:23">
      <c r="S47528" s="275"/>
      <c r="T47528" s="274"/>
      <c r="W47528" s="276"/>
    </row>
    <row r="47529" spans="19:23">
      <c r="S47529" s="275"/>
      <c r="T47529" s="274"/>
      <c r="W47529" s="276"/>
    </row>
    <row r="47530" spans="19:23">
      <c r="S47530" s="275"/>
      <c r="T47530" s="274"/>
      <c r="W47530" s="276"/>
    </row>
    <row r="47531" spans="19:23">
      <c r="S47531" s="275"/>
      <c r="T47531" s="274"/>
      <c r="W47531" s="276"/>
    </row>
    <row r="47532" spans="19:23">
      <c r="S47532" s="275"/>
      <c r="T47532" s="274"/>
      <c r="W47532" s="276"/>
    </row>
    <row r="47533" spans="19:23">
      <c r="S47533" s="275"/>
      <c r="T47533" s="274"/>
      <c r="W47533" s="276"/>
    </row>
    <row r="47534" spans="19:23">
      <c r="S47534" s="275"/>
      <c r="T47534" s="274"/>
      <c r="W47534" s="276"/>
    </row>
    <row r="47535" spans="19:23">
      <c r="S47535" s="275"/>
      <c r="T47535" s="274"/>
      <c r="W47535" s="276"/>
    </row>
    <row r="47536" spans="19:23">
      <c r="S47536" s="275"/>
      <c r="T47536" s="274"/>
      <c r="W47536" s="276"/>
    </row>
    <row r="47537" spans="19:23">
      <c r="S47537" s="275"/>
      <c r="T47537" s="274"/>
      <c r="W47537" s="276"/>
    </row>
    <row r="47538" spans="19:23">
      <c r="S47538" s="275"/>
      <c r="T47538" s="274"/>
      <c r="W47538" s="276"/>
    </row>
    <row r="47539" spans="19:23">
      <c r="S47539" s="275"/>
      <c r="T47539" s="274"/>
      <c r="W47539" s="276"/>
    </row>
    <row r="47540" spans="19:23">
      <c r="S47540" s="275"/>
      <c r="T47540" s="274"/>
      <c r="W47540" s="276"/>
    </row>
    <row r="47541" spans="19:23">
      <c r="S47541" s="275"/>
      <c r="T47541" s="274"/>
      <c r="W47541" s="276"/>
    </row>
    <row r="47542" spans="19:23">
      <c r="S47542" s="275"/>
      <c r="T47542" s="274"/>
      <c r="W47542" s="276"/>
    </row>
    <row r="47543" spans="19:23">
      <c r="S47543" s="275"/>
      <c r="T47543" s="274"/>
      <c r="W47543" s="276"/>
    </row>
    <row r="47544" spans="19:23">
      <c r="S47544" s="275"/>
      <c r="T47544" s="274"/>
      <c r="W47544" s="276"/>
    </row>
    <row r="47545" spans="19:23">
      <c r="S47545" s="275"/>
      <c r="T47545" s="274"/>
      <c r="W47545" s="276"/>
    </row>
    <row r="47546" spans="19:23">
      <c r="S47546" s="275"/>
      <c r="T47546" s="274"/>
      <c r="W47546" s="276"/>
    </row>
    <row r="47547" spans="19:23">
      <c r="S47547" s="275"/>
      <c r="T47547" s="274"/>
      <c r="W47547" s="276"/>
    </row>
    <row r="47548" spans="19:23">
      <c r="S47548" s="275"/>
      <c r="T47548" s="274"/>
      <c r="W47548" s="276"/>
    </row>
    <row r="47549" spans="19:23">
      <c r="S47549" s="275"/>
      <c r="T47549" s="274"/>
      <c r="W47549" s="276"/>
    </row>
    <row r="47550" spans="19:23">
      <c r="S47550" s="275"/>
      <c r="T47550" s="274"/>
      <c r="W47550" s="276"/>
    </row>
    <row r="47551" spans="19:23">
      <c r="S47551" s="275"/>
      <c r="T47551" s="274"/>
      <c r="W47551" s="276"/>
    </row>
    <row r="47552" spans="19:23">
      <c r="S47552" s="275"/>
      <c r="T47552" s="274"/>
      <c r="W47552" s="276"/>
    </row>
    <row r="47553" spans="19:23">
      <c r="S47553" s="275"/>
      <c r="T47553" s="274"/>
      <c r="W47553" s="276"/>
    </row>
    <row r="47554" spans="19:23">
      <c r="S47554" s="275"/>
      <c r="T47554" s="274"/>
      <c r="W47554" s="276"/>
    </row>
    <row r="47555" spans="19:23">
      <c r="S47555" s="275"/>
      <c r="T47555" s="274"/>
      <c r="W47555" s="276"/>
    </row>
    <row r="47556" spans="19:23">
      <c r="S47556" s="275"/>
      <c r="T47556" s="274"/>
      <c r="W47556" s="276"/>
    </row>
    <row r="47557" spans="19:23">
      <c r="S47557" s="275"/>
      <c r="T47557" s="274"/>
      <c r="W47557" s="276"/>
    </row>
    <row r="47558" spans="19:23">
      <c r="S47558" s="275"/>
      <c r="T47558" s="274"/>
      <c r="W47558" s="276"/>
    </row>
    <row r="47559" spans="19:23">
      <c r="S47559" s="275"/>
      <c r="T47559" s="274"/>
      <c r="W47559" s="276"/>
    </row>
    <row r="47560" spans="19:23">
      <c r="S47560" s="275"/>
      <c r="T47560" s="274"/>
      <c r="W47560" s="276"/>
    </row>
    <row r="47561" spans="19:23">
      <c r="S47561" s="275"/>
      <c r="T47561" s="274"/>
      <c r="W47561" s="276"/>
    </row>
    <row r="47562" spans="19:23">
      <c r="S47562" s="275"/>
      <c r="T47562" s="274"/>
      <c r="W47562" s="276"/>
    </row>
    <row r="47563" spans="19:23">
      <c r="S47563" s="275"/>
      <c r="T47563" s="274"/>
      <c r="W47563" s="276"/>
    </row>
    <row r="47564" spans="19:23">
      <c r="S47564" s="275"/>
      <c r="T47564" s="274"/>
      <c r="W47564" s="276"/>
    </row>
    <row r="47565" spans="19:23">
      <c r="S47565" s="275"/>
      <c r="T47565" s="274"/>
      <c r="W47565" s="276"/>
    </row>
    <row r="47566" spans="19:23">
      <c r="S47566" s="275"/>
      <c r="T47566" s="274"/>
      <c r="W47566" s="276"/>
    </row>
    <row r="47567" spans="19:23">
      <c r="S47567" s="275"/>
      <c r="T47567" s="274"/>
      <c r="W47567" s="276"/>
    </row>
    <row r="47568" spans="19:23">
      <c r="S47568" s="275"/>
      <c r="T47568" s="274"/>
      <c r="W47568" s="276"/>
    </row>
    <row r="47569" spans="19:23">
      <c r="S47569" s="275"/>
      <c r="T47569" s="274"/>
      <c r="W47569" s="276"/>
    </row>
    <row r="47570" spans="19:23">
      <c r="S47570" s="275"/>
      <c r="T47570" s="274"/>
      <c r="W47570" s="276"/>
    </row>
    <row r="47571" spans="19:23">
      <c r="S47571" s="275"/>
      <c r="T47571" s="274"/>
      <c r="W47571" s="276"/>
    </row>
    <row r="47572" spans="19:23">
      <c r="S47572" s="275"/>
      <c r="T47572" s="274"/>
      <c r="W47572" s="276"/>
    </row>
    <row r="47573" spans="19:23">
      <c r="S47573" s="275"/>
      <c r="T47573" s="274"/>
      <c r="W47573" s="276"/>
    </row>
    <row r="47574" spans="19:23">
      <c r="S47574" s="275"/>
      <c r="T47574" s="274"/>
      <c r="W47574" s="276"/>
    </row>
    <row r="47575" spans="19:23">
      <c r="S47575" s="275"/>
      <c r="T47575" s="274"/>
      <c r="W47575" s="276"/>
    </row>
    <row r="47576" spans="19:23">
      <c r="S47576" s="275"/>
      <c r="T47576" s="274"/>
      <c r="W47576" s="276"/>
    </row>
    <row r="47577" spans="19:23">
      <c r="S47577" s="275"/>
      <c r="T47577" s="274"/>
      <c r="W47577" s="276"/>
    </row>
    <row r="47578" spans="19:23">
      <c r="S47578" s="275"/>
      <c r="T47578" s="274"/>
      <c r="W47578" s="276"/>
    </row>
    <row r="47579" spans="19:23">
      <c r="S47579" s="275"/>
      <c r="T47579" s="274"/>
      <c r="W47579" s="276"/>
    </row>
    <row r="47580" spans="19:23">
      <c r="S47580" s="275"/>
      <c r="T47580" s="274"/>
      <c r="W47580" s="276"/>
    </row>
    <row r="47581" spans="19:23">
      <c r="S47581" s="275"/>
      <c r="T47581" s="274"/>
      <c r="W47581" s="276"/>
    </row>
    <row r="47582" spans="19:23">
      <c r="S47582" s="275"/>
      <c r="T47582" s="274"/>
      <c r="W47582" s="276"/>
    </row>
    <row r="47583" spans="19:23">
      <c r="S47583" s="275"/>
      <c r="T47583" s="274"/>
      <c r="W47583" s="276"/>
    </row>
    <row r="47584" spans="19:23">
      <c r="S47584" s="275"/>
      <c r="T47584" s="274"/>
      <c r="W47584" s="276"/>
    </row>
    <row r="47585" spans="19:23">
      <c r="S47585" s="275"/>
      <c r="T47585" s="274"/>
      <c r="W47585" s="276"/>
    </row>
    <row r="47586" spans="19:23">
      <c r="S47586" s="275"/>
      <c r="T47586" s="274"/>
      <c r="W47586" s="276"/>
    </row>
    <row r="47587" spans="19:23">
      <c r="S47587" s="275"/>
      <c r="T47587" s="274"/>
      <c r="W47587" s="276"/>
    </row>
    <row r="47588" spans="19:23">
      <c r="S47588" s="275"/>
      <c r="T47588" s="274"/>
      <c r="W47588" s="276"/>
    </row>
    <row r="47589" spans="19:23">
      <c r="S47589" s="275"/>
      <c r="T47589" s="274"/>
      <c r="W47589" s="276"/>
    </row>
    <row r="47590" spans="19:23">
      <c r="S47590" s="275"/>
      <c r="T47590" s="274"/>
      <c r="W47590" s="276"/>
    </row>
    <row r="47591" spans="19:23">
      <c r="S47591" s="275"/>
      <c r="T47591" s="274"/>
      <c r="W47591" s="276"/>
    </row>
    <row r="47592" spans="19:23">
      <c r="S47592" s="275"/>
      <c r="T47592" s="274"/>
      <c r="W47592" s="276"/>
    </row>
    <row r="47593" spans="19:23">
      <c r="S47593" s="275"/>
      <c r="T47593" s="274"/>
      <c r="W47593" s="276"/>
    </row>
    <row r="47594" spans="19:23">
      <c r="S47594" s="275"/>
      <c r="T47594" s="274"/>
      <c r="W47594" s="276"/>
    </row>
    <row r="47595" spans="19:23">
      <c r="S47595" s="275"/>
      <c r="T47595" s="274"/>
      <c r="W47595" s="276"/>
    </row>
    <row r="47596" spans="19:23">
      <c r="S47596" s="275"/>
      <c r="T47596" s="274"/>
      <c r="W47596" s="276"/>
    </row>
    <row r="47597" spans="19:23">
      <c r="S47597" s="275"/>
      <c r="T47597" s="274"/>
      <c r="W47597" s="276"/>
    </row>
    <row r="47598" spans="19:23">
      <c r="S47598" s="275"/>
      <c r="T47598" s="274"/>
      <c r="W47598" s="276"/>
    </row>
    <row r="47599" spans="19:23">
      <c r="S47599" s="275"/>
      <c r="T47599" s="274"/>
      <c r="W47599" s="276"/>
    </row>
    <row r="47600" spans="19:23">
      <c r="S47600" s="275"/>
      <c r="T47600" s="274"/>
      <c r="W47600" s="276"/>
    </row>
    <row r="47601" spans="19:23">
      <c r="S47601" s="275"/>
      <c r="T47601" s="274"/>
      <c r="W47601" s="276"/>
    </row>
    <row r="47602" spans="19:23">
      <c r="S47602" s="275"/>
      <c r="T47602" s="274"/>
      <c r="W47602" s="276"/>
    </row>
    <row r="47603" spans="19:23">
      <c r="S47603" s="275"/>
      <c r="T47603" s="274"/>
      <c r="W47603" s="276"/>
    </row>
    <row r="47604" spans="19:23">
      <c r="S47604" s="275"/>
      <c r="T47604" s="274"/>
      <c r="W47604" s="276"/>
    </row>
    <row r="47605" spans="19:23">
      <c r="S47605" s="275"/>
      <c r="T47605" s="274"/>
      <c r="W47605" s="276"/>
    </row>
    <row r="47606" spans="19:23">
      <c r="S47606" s="275"/>
      <c r="T47606" s="274"/>
      <c r="W47606" s="276"/>
    </row>
    <row r="47607" spans="19:23">
      <c r="S47607" s="275"/>
      <c r="T47607" s="274"/>
      <c r="W47607" s="276"/>
    </row>
    <row r="47608" spans="19:23">
      <c r="S47608" s="275"/>
      <c r="T47608" s="274"/>
      <c r="W47608" s="276"/>
    </row>
    <row r="47609" spans="19:23">
      <c r="S47609" s="275"/>
      <c r="T47609" s="274"/>
      <c r="W47609" s="276"/>
    </row>
    <row r="47610" spans="19:23">
      <c r="S47610" s="275"/>
      <c r="T47610" s="274"/>
      <c r="W47610" s="276"/>
    </row>
    <row r="47611" spans="19:23">
      <c r="S47611" s="275"/>
      <c r="T47611" s="274"/>
      <c r="W47611" s="276"/>
    </row>
    <row r="47612" spans="19:23">
      <c r="S47612" s="275"/>
      <c r="T47612" s="274"/>
      <c r="W47612" s="276"/>
    </row>
    <row r="47613" spans="19:23">
      <c r="S47613" s="275"/>
      <c r="T47613" s="274"/>
      <c r="W47613" s="276"/>
    </row>
    <row r="47614" spans="19:23">
      <c r="S47614" s="275"/>
      <c r="T47614" s="274"/>
      <c r="W47614" s="276"/>
    </row>
    <row r="47615" spans="19:23">
      <c r="S47615" s="275"/>
      <c r="T47615" s="274"/>
      <c r="W47615" s="276"/>
    </row>
    <row r="47616" spans="19:23">
      <c r="S47616" s="275"/>
      <c r="T47616" s="274"/>
      <c r="W47616" s="276"/>
    </row>
    <row r="47617" spans="19:23">
      <c r="S47617" s="275"/>
      <c r="T47617" s="274"/>
      <c r="W47617" s="276"/>
    </row>
    <row r="47618" spans="19:23">
      <c r="S47618" s="275"/>
      <c r="T47618" s="274"/>
      <c r="W47618" s="276"/>
    </row>
    <row r="47619" spans="19:23">
      <c r="S47619" s="275"/>
      <c r="T47619" s="274"/>
      <c r="W47619" s="276"/>
    </row>
    <row r="47620" spans="19:23">
      <c r="S47620" s="275"/>
      <c r="T47620" s="274"/>
      <c r="W47620" s="276"/>
    </row>
    <row r="47621" spans="19:23">
      <c r="S47621" s="275"/>
      <c r="T47621" s="274"/>
      <c r="W47621" s="276"/>
    </row>
    <row r="47622" spans="19:23">
      <c r="S47622" s="275"/>
      <c r="T47622" s="274"/>
      <c r="W47622" s="276"/>
    </row>
    <row r="47623" spans="19:23">
      <c r="S47623" s="275"/>
      <c r="T47623" s="274"/>
      <c r="W47623" s="276"/>
    </row>
    <row r="47624" spans="19:23">
      <c r="S47624" s="275"/>
      <c r="T47624" s="274"/>
      <c r="W47624" s="276"/>
    </row>
    <row r="47625" spans="19:23">
      <c r="S47625" s="275"/>
      <c r="T47625" s="274"/>
      <c r="W47625" s="276"/>
    </row>
    <row r="47626" spans="19:23">
      <c r="S47626" s="275"/>
      <c r="T47626" s="274"/>
      <c r="W47626" s="276"/>
    </row>
    <row r="47627" spans="19:23">
      <c r="S47627" s="275"/>
      <c r="T47627" s="274"/>
      <c r="W47627" s="276"/>
    </row>
    <row r="47628" spans="19:23">
      <c r="S47628" s="275"/>
      <c r="T47628" s="274"/>
      <c r="W47628" s="276"/>
    </row>
    <row r="47629" spans="19:23">
      <c r="S47629" s="275"/>
      <c r="T47629" s="274"/>
      <c r="W47629" s="276"/>
    </row>
    <row r="47630" spans="19:23">
      <c r="S47630" s="275"/>
      <c r="T47630" s="274"/>
      <c r="W47630" s="276"/>
    </row>
    <row r="47631" spans="19:23">
      <c r="S47631" s="275"/>
      <c r="T47631" s="274"/>
      <c r="W47631" s="276"/>
    </row>
    <row r="47632" spans="19:23">
      <c r="S47632" s="275"/>
      <c r="T47632" s="274"/>
      <c r="W47632" s="276"/>
    </row>
    <row r="47633" spans="19:23">
      <c r="S47633" s="275"/>
      <c r="T47633" s="274"/>
      <c r="W47633" s="276"/>
    </row>
    <row r="47634" spans="19:23">
      <c r="S47634" s="275"/>
      <c r="T47634" s="274"/>
      <c r="W47634" s="276"/>
    </row>
    <row r="47635" spans="19:23">
      <c r="S47635" s="275"/>
      <c r="T47635" s="274"/>
      <c r="W47635" s="276"/>
    </row>
    <row r="47636" spans="19:23">
      <c r="S47636" s="275"/>
      <c r="T47636" s="274"/>
      <c r="W47636" s="276"/>
    </row>
    <row r="47637" spans="19:23">
      <c r="S47637" s="275"/>
      <c r="T47637" s="274"/>
      <c r="W47637" s="276"/>
    </row>
    <row r="47638" spans="19:23">
      <c r="S47638" s="275"/>
      <c r="T47638" s="274"/>
      <c r="W47638" s="276"/>
    </row>
    <row r="47639" spans="19:23">
      <c r="S47639" s="275"/>
      <c r="T47639" s="274"/>
      <c r="W47639" s="276"/>
    </row>
    <row r="47640" spans="19:23">
      <c r="S47640" s="275"/>
      <c r="T47640" s="274"/>
      <c r="W47640" s="276"/>
    </row>
    <row r="47641" spans="19:23">
      <c r="S47641" s="275"/>
      <c r="T47641" s="274"/>
      <c r="W47641" s="276"/>
    </row>
    <row r="47642" spans="19:23">
      <c r="S47642" s="275"/>
      <c r="T47642" s="274"/>
      <c r="W47642" s="276"/>
    </row>
    <row r="47643" spans="19:23">
      <c r="S47643" s="275"/>
      <c r="T47643" s="274"/>
      <c r="W47643" s="276"/>
    </row>
    <row r="47644" spans="19:23">
      <c r="S47644" s="275"/>
      <c r="T47644" s="274"/>
      <c r="W47644" s="276"/>
    </row>
    <row r="47645" spans="19:23">
      <c r="S47645" s="275"/>
      <c r="T47645" s="274"/>
      <c r="W47645" s="276"/>
    </row>
    <row r="47646" spans="19:23">
      <c r="S47646" s="275"/>
      <c r="T47646" s="274"/>
      <c r="W47646" s="276"/>
    </row>
    <row r="47647" spans="19:23">
      <c r="S47647" s="275"/>
      <c r="T47647" s="274"/>
      <c r="W47647" s="276"/>
    </row>
    <row r="47648" spans="19:23">
      <c r="S47648" s="275"/>
      <c r="T47648" s="274"/>
      <c r="W47648" s="276"/>
    </row>
    <row r="47649" spans="19:23">
      <c r="S47649" s="275"/>
      <c r="T47649" s="274"/>
      <c r="W47649" s="276"/>
    </row>
    <row r="47650" spans="19:23">
      <c r="S47650" s="275"/>
      <c r="T47650" s="274"/>
      <c r="W47650" s="276"/>
    </row>
    <row r="47651" spans="19:23">
      <c r="S47651" s="275"/>
      <c r="T47651" s="274"/>
      <c r="W47651" s="276"/>
    </row>
    <row r="47652" spans="19:23">
      <c r="S47652" s="275"/>
      <c r="T47652" s="274"/>
      <c r="W47652" s="276"/>
    </row>
    <row r="47653" spans="19:23">
      <c r="S47653" s="275"/>
      <c r="T47653" s="274"/>
      <c r="W47653" s="276"/>
    </row>
    <row r="47654" spans="19:23">
      <c r="S47654" s="275"/>
      <c r="T47654" s="274"/>
      <c r="W47654" s="276"/>
    </row>
    <row r="47655" spans="19:23">
      <c r="S47655" s="275"/>
      <c r="T47655" s="274"/>
      <c r="W47655" s="276"/>
    </row>
    <row r="47656" spans="19:23">
      <c r="S47656" s="275"/>
      <c r="T47656" s="274"/>
      <c r="W47656" s="276"/>
    </row>
    <row r="47657" spans="19:23">
      <c r="S47657" s="275"/>
      <c r="T47657" s="274"/>
      <c r="W47657" s="276"/>
    </row>
    <row r="47658" spans="19:23">
      <c r="S47658" s="275"/>
      <c r="T47658" s="274"/>
      <c r="W47658" s="276"/>
    </row>
    <row r="47659" spans="19:23">
      <c r="S47659" s="275"/>
      <c r="T47659" s="274"/>
      <c r="W47659" s="276"/>
    </row>
    <row r="47660" spans="19:23">
      <c r="S47660" s="275"/>
      <c r="T47660" s="274"/>
      <c r="W47660" s="276"/>
    </row>
    <row r="47661" spans="19:23">
      <c r="S47661" s="275"/>
      <c r="T47661" s="274"/>
      <c r="W47661" s="276"/>
    </row>
    <row r="47662" spans="19:23">
      <c r="S47662" s="275"/>
      <c r="T47662" s="274"/>
      <c r="W47662" s="276"/>
    </row>
    <row r="47663" spans="19:23">
      <c r="S47663" s="275"/>
      <c r="T47663" s="274"/>
      <c r="W47663" s="276"/>
    </row>
    <row r="47664" spans="19:23">
      <c r="S47664" s="275"/>
      <c r="T47664" s="274"/>
      <c r="W47664" s="276"/>
    </row>
    <row r="47665" spans="19:23">
      <c r="S47665" s="275"/>
      <c r="T47665" s="274"/>
      <c r="W47665" s="276"/>
    </row>
    <row r="47666" spans="19:23">
      <c r="S47666" s="275"/>
      <c r="T47666" s="274"/>
      <c r="W47666" s="276"/>
    </row>
    <row r="47667" spans="19:23">
      <c r="S47667" s="275"/>
      <c r="T47667" s="274"/>
      <c r="W47667" s="276"/>
    </row>
    <row r="47668" spans="19:23">
      <c r="S47668" s="275"/>
      <c r="T47668" s="274"/>
      <c r="W47668" s="276"/>
    </row>
    <row r="47669" spans="19:23">
      <c r="S47669" s="275"/>
      <c r="T47669" s="274"/>
      <c r="W47669" s="276"/>
    </row>
    <row r="47670" spans="19:23">
      <c r="S47670" s="275"/>
      <c r="T47670" s="274"/>
      <c r="W47670" s="276"/>
    </row>
    <row r="47671" spans="19:23">
      <c r="S47671" s="275"/>
      <c r="T47671" s="274"/>
      <c r="W47671" s="276"/>
    </row>
    <row r="47672" spans="19:23">
      <c r="S47672" s="275"/>
      <c r="T47672" s="274"/>
      <c r="W47672" s="276"/>
    </row>
    <row r="47673" spans="19:23">
      <c r="S47673" s="275"/>
      <c r="T47673" s="274"/>
      <c r="W47673" s="276"/>
    </row>
    <row r="47674" spans="19:23">
      <c r="S47674" s="275"/>
      <c r="T47674" s="274"/>
      <c r="W47674" s="276"/>
    </row>
    <row r="47675" spans="19:23">
      <c r="S47675" s="275"/>
      <c r="T47675" s="274"/>
      <c r="W47675" s="276"/>
    </row>
    <row r="47676" spans="19:23">
      <c r="S47676" s="275"/>
      <c r="T47676" s="274"/>
      <c r="W47676" s="276"/>
    </row>
    <row r="47677" spans="19:23">
      <c r="S47677" s="275"/>
      <c r="T47677" s="274"/>
      <c r="W47677" s="276"/>
    </row>
    <row r="47678" spans="19:23">
      <c r="S47678" s="275"/>
      <c r="T47678" s="274"/>
      <c r="W47678" s="276"/>
    </row>
    <row r="47679" spans="19:23">
      <c r="S47679" s="275"/>
      <c r="T47679" s="274"/>
      <c r="W47679" s="276"/>
    </row>
    <row r="47680" spans="19:23">
      <c r="S47680" s="275"/>
      <c r="T47680" s="274"/>
      <c r="W47680" s="276"/>
    </row>
    <row r="47681" spans="19:23">
      <c r="S47681" s="275"/>
      <c r="T47681" s="274"/>
      <c r="W47681" s="276"/>
    </row>
    <row r="47682" spans="19:23">
      <c r="S47682" s="275"/>
      <c r="T47682" s="274"/>
      <c r="W47682" s="276"/>
    </row>
    <row r="47683" spans="19:23">
      <c r="S47683" s="275"/>
      <c r="T47683" s="274"/>
      <c r="W47683" s="276"/>
    </row>
    <row r="47684" spans="19:23">
      <c r="S47684" s="275"/>
      <c r="T47684" s="274"/>
      <c r="W47684" s="276"/>
    </row>
    <row r="47685" spans="19:23">
      <c r="S47685" s="275"/>
      <c r="T47685" s="274"/>
      <c r="W47685" s="276"/>
    </row>
    <row r="47686" spans="19:23">
      <c r="S47686" s="275"/>
      <c r="T47686" s="274"/>
      <c r="W47686" s="276"/>
    </row>
    <row r="47687" spans="19:23">
      <c r="S47687" s="275"/>
      <c r="T47687" s="274"/>
      <c r="W47687" s="276"/>
    </row>
    <row r="47688" spans="19:23">
      <c r="S47688" s="275"/>
      <c r="T47688" s="274"/>
      <c r="W47688" s="276"/>
    </row>
    <row r="47689" spans="19:23">
      <c r="S47689" s="275"/>
      <c r="T47689" s="274"/>
      <c r="W47689" s="276"/>
    </row>
    <row r="47690" spans="19:23">
      <c r="S47690" s="275"/>
      <c r="T47690" s="274"/>
      <c r="W47690" s="276"/>
    </row>
    <row r="47691" spans="19:23">
      <c r="S47691" s="275"/>
      <c r="T47691" s="274"/>
      <c r="W47691" s="276"/>
    </row>
    <row r="47692" spans="19:23">
      <c r="S47692" s="275"/>
      <c r="T47692" s="274"/>
      <c r="W47692" s="276"/>
    </row>
    <row r="47693" spans="19:23">
      <c r="S47693" s="275"/>
      <c r="T47693" s="274"/>
      <c r="W47693" s="276"/>
    </row>
    <row r="47694" spans="19:23">
      <c r="S47694" s="275"/>
      <c r="T47694" s="274"/>
      <c r="W47694" s="276"/>
    </row>
    <row r="47695" spans="19:23">
      <c r="S47695" s="275"/>
      <c r="T47695" s="274"/>
      <c r="W47695" s="276"/>
    </row>
    <row r="47696" spans="19:23">
      <c r="S47696" s="275"/>
      <c r="T47696" s="274"/>
      <c r="W47696" s="276"/>
    </row>
    <row r="47697" spans="19:23">
      <c r="S47697" s="275"/>
      <c r="T47697" s="274"/>
      <c r="W47697" s="276"/>
    </row>
    <row r="47698" spans="19:23">
      <c r="S47698" s="275"/>
      <c r="T47698" s="274"/>
      <c r="W47698" s="276"/>
    </row>
    <row r="47699" spans="19:23">
      <c r="S47699" s="275"/>
      <c r="T47699" s="274"/>
      <c r="W47699" s="276"/>
    </row>
    <row r="47700" spans="19:23">
      <c r="S47700" s="275"/>
      <c r="T47700" s="274"/>
      <c r="W47700" s="276"/>
    </row>
    <row r="47701" spans="19:23">
      <c r="S47701" s="275"/>
      <c r="T47701" s="274"/>
      <c r="W47701" s="276"/>
    </row>
    <row r="47702" spans="19:23">
      <c r="S47702" s="275"/>
      <c r="T47702" s="274"/>
      <c r="W47702" s="276"/>
    </row>
    <row r="47703" spans="19:23">
      <c r="S47703" s="275"/>
      <c r="T47703" s="274"/>
      <c r="W47703" s="276"/>
    </row>
    <row r="47704" spans="19:23">
      <c r="S47704" s="275"/>
      <c r="T47704" s="274"/>
      <c r="W47704" s="276"/>
    </row>
    <row r="47705" spans="19:23">
      <c r="S47705" s="275"/>
      <c r="T47705" s="274"/>
      <c r="W47705" s="276"/>
    </row>
    <row r="47706" spans="19:23">
      <c r="S47706" s="275"/>
      <c r="T47706" s="274"/>
      <c r="W47706" s="276"/>
    </row>
    <row r="47707" spans="19:23">
      <c r="S47707" s="275"/>
      <c r="T47707" s="274"/>
      <c r="W47707" s="276"/>
    </row>
    <row r="47708" spans="19:23">
      <c r="S47708" s="275"/>
      <c r="T47708" s="274"/>
      <c r="W47708" s="276"/>
    </row>
    <row r="47709" spans="19:23">
      <c r="S47709" s="275"/>
      <c r="T47709" s="274"/>
      <c r="W47709" s="276"/>
    </row>
    <row r="47710" spans="19:23">
      <c r="S47710" s="275"/>
      <c r="T47710" s="274"/>
      <c r="W47710" s="276"/>
    </row>
    <row r="47711" spans="19:23">
      <c r="S47711" s="275"/>
      <c r="T47711" s="274"/>
      <c r="W47711" s="276"/>
    </row>
    <row r="47712" spans="19:23">
      <c r="S47712" s="275"/>
      <c r="T47712" s="274"/>
      <c r="W47712" s="276"/>
    </row>
    <row r="47713" spans="19:23">
      <c r="S47713" s="275"/>
      <c r="T47713" s="274"/>
      <c r="W47713" s="276"/>
    </row>
    <row r="47714" spans="19:23">
      <c r="S47714" s="275"/>
      <c r="T47714" s="274"/>
      <c r="W47714" s="276"/>
    </row>
    <row r="47715" spans="19:23">
      <c r="S47715" s="275"/>
      <c r="T47715" s="274"/>
      <c r="W47715" s="276"/>
    </row>
    <row r="47716" spans="19:23">
      <c r="S47716" s="275"/>
      <c r="T47716" s="274"/>
      <c r="W47716" s="276"/>
    </row>
    <row r="47717" spans="19:23">
      <c r="S47717" s="275"/>
      <c r="T47717" s="274"/>
      <c r="W47717" s="276"/>
    </row>
    <row r="47718" spans="19:23">
      <c r="S47718" s="275"/>
      <c r="T47718" s="274"/>
      <c r="W47718" s="276"/>
    </row>
    <row r="47719" spans="19:23">
      <c r="S47719" s="275"/>
      <c r="T47719" s="274"/>
      <c r="W47719" s="276"/>
    </row>
    <row r="47720" spans="19:23">
      <c r="S47720" s="275"/>
      <c r="T47720" s="274"/>
      <c r="W47720" s="276"/>
    </row>
    <row r="47721" spans="19:23">
      <c r="S47721" s="275"/>
      <c r="T47721" s="274"/>
      <c r="W47721" s="276"/>
    </row>
    <row r="47722" spans="19:23">
      <c r="S47722" s="275"/>
      <c r="T47722" s="274"/>
      <c r="W47722" s="276"/>
    </row>
    <row r="47723" spans="19:23">
      <c r="S47723" s="275"/>
      <c r="T47723" s="274"/>
      <c r="W47723" s="276"/>
    </row>
    <row r="47724" spans="19:23">
      <c r="S47724" s="275"/>
      <c r="T47724" s="274"/>
      <c r="W47724" s="276"/>
    </row>
    <row r="47725" spans="19:23">
      <c r="S47725" s="275"/>
      <c r="T47725" s="274"/>
      <c r="W47725" s="276"/>
    </row>
    <row r="47726" spans="19:23">
      <c r="S47726" s="275"/>
      <c r="T47726" s="274"/>
      <c r="W47726" s="276"/>
    </row>
    <row r="47727" spans="19:23">
      <c r="S47727" s="275"/>
      <c r="T47727" s="274"/>
      <c r="W47727" s="276"/>
    </row>
    <row r="47728" spans="19:23">
      <c r="S47728" s="275"/>
      <c r="T47728" s="274"/>
      <c r="W47728" s="276"/>
    </row>
    <row r="47729" spans="19:23">
      <c r="S47729" s="275"/>
      <c r="T47729" s="274"/>
      <c r="W47729" s="276"/>
    </row>
    <row r="47730" spans="19:23">
      <c r="S47730" s="275"/>
      <c r="T47730" s="274"/>
      <c r="W47730" s="276"/>
    </row>
    <row r="47731" spans="19:23">
      <c r="S47731" s="275"/>
      <c r="T47731" s="274"/>
      <c r="W47731" s="276"/>
    </row>
    <row r="47732" spans="19:23">
      <c r="S47732" s="275"/>
      <c r="T47732" s="274"/>
      <c r="W47732" s="276"/>
    </row>
    <row r="47733" spans="19:23">
      <c r="S47733" s="275"/>
      <c r="T47733" s="274"/>
      <c r="W47733" s="276"/>
    </row>
    <row r="47734" spans="19:23">
      <c r="S47734" s="275"/>
      <c r="T47734" s="274"/>
      <c r="W47734" s="276"/>
    </row>
    <row r="47735" spans="19:23">
      <c r="S47735" s="275"/>
      <c r="T47735" s="274"/>
      <c r="W47735" s="276"/>
    </row>
    <row r="47736" spans="19:23">
      <c r="S47736" s="275"/>
      <c r="T47736" s="274"/>
      <c r="W47736" s="276"/>
    </row>
    <row r="47737" spans="19:23">
      <c r="S47737" s="275"/>
      <c r="T47737" s="274"/>
      <c r="W47737" s="276"/>
    </row>
    <row r="47738" spans="19:23">
      <c r="S47738" s="275"/>
      <c r="T47738" s="274"/>
      <c r="W47738" s="276"/>
    </row>
    <row r="47739" spans="19:23">
      <c r="S47739" s="275"/>
      <c r="T47739" s="274"/>
      <c r="W47739" s="276"/>
    </row>
    <row r="47740" spans="19:23">
      <c r="S47740" s="275"/>
      <c r="T47740" s="274"/>
      <c r="W47740" s="276"/>
    </row>
    <row r="47741" spans="19:23">
      <c r="S47741" s="275"/>
      <c r="T47741" s="274"/>
      <c r="W47741" s="276"/>
    </row>
    <row r="47742" spans="19:23">
      <c r="S47742" s="275"/>
      <c r="T47742" s="274"/>
      <c r="W47742" s="276"/>
    </row>
    <row r="47743" spans="19:23">
      <c r="S47743" s="275"/>
      <c r="T47743" s="274"/>
      <c r="W47743" s="276"/>
    </row>
    <row r="47744" spans="19:23">
      <c r="S47744" s="275"/>
      <c r="T47744" s="274"/>
      <c r="W47744" s="276"/>
    </row>
    <row r="47745" spans="19:23">
      <c r="S47745" s="275"/>
      <c r="T47745" s="274"/>
      <c r="W47745" s="276"/>
    </row>
    <row r="47746" spans="19:23">
      <c r="S47746" s="275"/>
      <c r="T47746" s="274"/>
      <c r="W47746" s="276"/>
    </row>
    <row r="47747" spans="19:23">
      <c r="S47747" s="275"/>
      <c r="T47747" s="274"/>
      <c r="W47747" s="276"/>
    </row>
    <row r="47748" spans="19:23">
      <c r="S47748" s="275"/>
      <c r="T47748" s="274"/>
      <c r="W47748" s="276"/>
    </row>
    <row r="47749" spans="19:23">
      <c r="S47749" s="275"/>
      <c r="T47749" s="274"/>
      <c r="W47749" s="276"/>
    </row>
    <row r="47750" spans="19:23">
      <c r="S47750" s="275"/>
      <c r="T47750" s="274"/>
      <c r="W47750" s="276"/>
    </row>
    <row r="47751" spans="19:23">
      <c r="S47751" s="275"/>
      <c r="T47751" s="274"/>
      <c r="W47751" s="276"/>
    </row>
    <row r="47752" spans="19:23">
      <c r="S47752" s="275"/>
      <c r="T47752" s="274"/>
      <c r="W47752" s="276"/>
    </row>
    <row r="47753" spans="19:23">
      <c r="S47753" s="275"/>
      <c r="T47753" s="274"/>
      <c r="W47753" s="276"/>
    </row>
    <row r="47754" spans="19:23">
      <c r="S47754" s="275"/>
      <c r="T47754" s="274"/>
      <c r="W47754" s="276"/>
    </row>
    <row r="47755" spans="19:23">
      <c r="S47755" s="275"/>
      <c r="T47755" s="274"/>
      <c r="W47755" s="276"/>
    </row>
    <row r="47756" spans="19:23">
      <c r="S47756" s="275"/>
      <c r="T47756" s="274"/>
      <c r="W47756" s="276"/>
    </row>
    <row r="47757" spans="19:23">
      <c r="S47757" s="275"/>
      <c r="T47757" s="274"/>
      <c r="W47757" s="276"/>
    </row>
    <row r="47758" spans="19:23">
      <c r="S47758" s="275"/>
      <c r="T47758" s="274"/>
      <c r="W47758" s="276"/>
    </row>
    <row r="47759" spans="19:23">
      <c r="S47759" s="275"/>
      <c r="T47759" s="274"/>
      <c r="W47759" s="276"/>
    </row>
    <row r="47760" spans="19:23">
      <c r="S47760" s="275"/>
      <c r="T47760" s="274"/>
      <c r="W47760" s="276"/>
    </row>
    <row r="47761" spans="19:23">
      <c r="S47761" s="275"/>
      <c r="T47761" s="274"/>
      <c r="W47761" s="276"/>
    </row>
    <row r="47762" spans="19:23">
      <c r="S47762" s="275"/>
      <c r="T47762" s="274"/>
      <c r="W47762" s="276"/>
    </row>
    <row r="47763" spans="19:23">
      <c r="S47763" s="275"/>
      <c r="T47763" s="274"/>
      <c r="W47763" s="276"/>
    </row>
    <row r="47764" spans="19:23">
      <c r="S47764" s="275"/>
      <c r="T47764" s="274"/>
      <c r="W47764" s="276"/>
    </row>
    <row r="47765" spans="19:23">
      <c r="S47765" s="275"/>
      <c r="T47765" s="274"/>
      <c r="W47765" s="276"/>
    </row>
    <row r="47766" spans="19:23">
      <c r="S47766" s="275"/>
      <c r="T47766" s="274"/>
      <c r="W47766" s="276"/>
    </row>
    <row r="47767" spans="19:23">
      <c r="S47767" s="275"/>
      <c r="T47767" s="274"/>
      <c r="W47767" s="276"/>
    </row>
    <row r="47768" spans="19:23">
      <c r="S47768" s="275"/>
      <c r="T47768" s="274"/>
      <c r="W47768" s="276"/>
    </row>
    <row r="47769" spans="19:23">
      <c r="S47769" s="275"/>
      <c r="T47769" s="274"/>
      <c r="W47769" s="276"/>
    </row>
    <row r="47770" spans="19:23">
      <c r="S47770" s="275"/>
      <c r="T47770" s="274"/>
      <c r="W47770" s="276"/>
    </row>
    <row r="47771" spans="19:23">
      <c r="S47771" s="275"/>
      <c r="T47771" s="274"/>
      <c r="W47771" s="276"/>
    </row>
    <row r="47772" spans="19:23">
      <c r="S47772" s="275"/>
      <c r="T47772" s="274"/>
      <c r="W47772" s="276"/>
    </row>
    <row r="47773" spans="19:23">
      <c r="S47773" s="275"/>
      <c r="T47773" s="274"/>
      <c r="W47773" s="276"/>
    </row>
    <row r="47774" spans="19:23">
      <c r="S47774" s="275"/>
      <c r="T47774" s="274"/>
      <c r="W47774" s="276"/>
    </row>
    <row r="47775" spans="19:23">
      <c r="S47775" s="275"/>
      <c r="T47775" s="274"/>
      <c r="W47775" s="276"/>
    </row>
    <row r="47776" spans="19:23">
      <c r="S47776" s="275"/>
      <c r="T47776" s="274"/>
      <c r="W47776" s="276"/>
    </row>
    <row r="47777" spans="19:23">
      <c r="S47777" s="275"/>
      <c r="T47777" s="274"/>
      <c r="W47777" s="276"/>
    </row>
    <row r="47778" spans="19:23">
      <c r="S47778" s="275"/>
      <c r="T47778" s="274"/>
      <c r="W47778" s="276"/>
    </row>
    <row r="47779" spans="19:23">
      <c r="S47779" s="275"/>
      <c r="T47779" s="274"/>
      <c r="W47779" s="276"/>
    </row>
    <row r="47780" spans="19:23">
      <c r="S47780" s="275"/>
      <c r="T47780" s="274"/>
      <c r="W47780" s="276"/>
    </row>
    <row r="47781" spans="19:23">
      <c r="S47781" s="275"/>
      <c r="T47781" s="274"/>
      <c r="W47781" s="276"/>
    </row>
    <row r="47782" spans="19:23">
      <c r="S47782" s="275"/>
      <c r="T47782" s="274"/>
      <c r="W47782" s="276"/>
    </row>
    <row r="47783" spans="19:23">
      <c r="S47783" s="275"/>
      <c r="T47783" s="274"/>
      <c r="W47783" s="276"/>
    </row>
    <row r="47784" spans="19:23">
      <c r="S47784" s="275"/>
      <c r="T47784" s="274"/>
      <c r="W47784" s="276"/>
    </row>
    <row r="47785" spans="19:23">
      <c r="S47785" s="275"/>
      <c r="T47785" s="274"/>
      <c r="W47785" s="276"/>
    </row>
    <row r="47786" spans="19:23">
      <c r="S47786" s="275"/>
      <c r="T47786" s="274"/>
      <c r="W47786" s="276"/>
    </row>
    <row r="47787" spans="19:23">
      <c r="S47787" s="275"/>
      <c r="T47787" s="274"/>
      <c r="W47787" s="276"/>
    </row>
    <row r="47788" spans="19:23">
      <c r="S47788" s="275"/>
      <c r="T47788" s="274"/>
      <c r="W47788" s="276"/>
    </row>
    <row r="47789" spans="19:23">
      <c r="S47789" s="275"/>
      <c r="T47789" s="274"/>
      <c r="W47789" s="276"/>
    </row>
    <row r="47790" spans="19:23">
      <c r="S47790" s="275"/>
      <c r="T47790" s="274"/>
      <c r="W47790" s="276"/>
    </row>
    <row r="47791" spans="19:23">
      <c r="S47791" s="275"/>
      <c r="T47791" s="274"/>
      <c r="W47791" s="276"/>
    </row>
    <row r="47792" spans="19:23">
      <c r="S47792" s="275"/>
      <c r="T47792" s="274"/>
      <c r="W47792" s="276"/>
    </row>
    <row r="47793" spans="19:23">
      <c r="S47793" s="275"/>
      <c r="T47793" s="274"/>
      <c r="W47793" s="276"/>
    </row>
    <row r="47794" spans="19:23">
      <c r="S47794" s="275"/>
      <c r="T47794" s="274"/>
      <c r="W47794" s="276"/>
    </row>
    <row r="47795" spans="19:23">
      <c r="S47795" s="275"/>
      <c r="T47795" s="274"/>
      <c r="W47795" s="276"/>
    </row>
    <row r="47796" spans="19:23">
      <c r="S47796" s="275"/>
      <c r="T47796" s="274"/>
      <c r="W47796" s="276"/>
    </row>
    <row r="47797" spans="19:23">
      <c r="S47797" s="275"/>
      <c r="T47797" s="274"/>
      <c r="W47797" s="276"/>
    </row>
    <row r="47798" spans="19:23">
      <c r="S47798" s="275"/>
      <c r="T47798" s="274"/>
      <c r="W47798" s="276"/>
    </row>
    <row r="47799" spans="19:23">
      <c r="S47799" s="275"/>
      <c r="T47799" s="274"/>
      <c r="W47799" s="276"/>
    </row>
    <row r="47800" spans="19:23">
      <c r="S47800" s="275"/>
      <c r="T47800" s="274"/>
      <c r="W47800" s="276"/>
    </row>
    <row r="47801" spans="19:23">
      <c r="S47801" s="275"/>
      <c r="T47801" s="274"/>
      <c r="W47801" s="276"/>
    </row>
    <row r="47802" spans="19:23">
      <c r="S47802" s="275"/>
      <c r="T47802" s="274"/>
      <c r="W47802" s="276"/>
    </row>
    <row r="47803" spans="19:23">
      <c r="S47803" s="275"/>
      <c r="T47803" s="274"/>
      <c r="W47803" s="276"/>
    </row>
    <row r="47804" spans="19:23">
      <c r="S47804" s="275"/>
      <c r="T47804" s="274"/>
      <c r="W47804" s="276"/>
    </row>
    <row r="47805" spans="19:23">
      <c r="S47805" s="275"/>
      <c r="T47805" s="274"/>
      <c r="W47805" s="276"/>
    </row>
    <row r="47806" spans="19:23">
      <c r="S47806" s="275"/>
      <c r="T47806" s="274"/>
      <c r="W47806" s="276"/>
    </row>
    <row r="47807" spans="19:23">
      <c r="S47807" s="275"/>
      <c r="T47807" s="274"/>
      <c r="W47807" s="276"/>
    </row>
    <row r="47808" spans="19:23">
      <c r="S47808" s="275"/>
      <c r="T47808" s="274"/>
      <c r="W47808" s="276"/>
    </row>
    <row r="47809" spans="19:23">
      <c r="S47809" s="275"/>
      <c r="T47809" s="274"/>
      <c r="W47809" s="276"/>
    </row>
    <row r="47810" spans="19:23">
      <c r="S47810" s="275"/>
      <c r="T47810" s="274"/>
      <c r="W47810" s="276"/>
    </row>
    <row r="47811" spans="19:23">
      <c r="S47811" s="275"/>
      <c r="T47811" s="274"/>
      <c r="W47811" s="276"/>
    </row>
    <row r="47812" spans="19:23">
      <c r="S47812" s="275"/>
      <c r="T47812" s="274"/>
      <c r="W47812" s="276"/>
    </row>
    <row r="47813" spans="19:23">
      <c r="S47813" s="275"/>
      <c r="T47813" s="274"/>
      <c r="W47813" s="276"/>
    </row>
    <row r="47814" spans="19:23">
      <c r="S47814" s="275"/>
      <c r="T47814" s="274"/>
      <c r="W47814" s="276"/>
    </row>
    <row r="47815" spans="19:23">
      <c r="S47815" s="275"/>
      <c r="T47815" s="274"/>
      <c r="W47815" s="276"/>
    </row>
    <row r="47816" spans="19:23">
      <c r="S47816" s="275"/>
      <c r="T47816" s="274"/>
      <c r="W47816" s="276"/>
    </row>
    <row r="47817" spans="19:23">
      <c r="S47817" s="275"/>
      <c r="T47817" s="274"/>
      <c r="W47817" s="276"/>
    </row>
    <row r="47818" spans="19:23">
      <c r="S47818" s="275"/>
      <c r="T47818" s="274"/>
      <c r="W47818" s="276"/>
    </row>
    <row r="47819" spans="19:23">
      <c r="S47819" s="275"/>
      <c r="T47819" s="274"/>
      <c r="W47819" s="276"/>
    </row>
    <row r="47820" spans="19:23">
      <c r="S47820" s="275"/>
      <c r="T47820" s="274"/>
      <c r="W47820" s="276"/>
    </row>
    <row r="47821" spans="19:23">
      <c r="S47821" s="275"/>
      <c r="T47821" s="274"/>
      <c r="W47821" s="276"/>
    </row>
    <row r="47822" spans="19:23">
      <c r="S47822" s="275"/>
      <c r="T47822" s="274"/>
      <c r="W47822" s="276"/>
    </row>
    <row r="47823" spans="19:23">
      <c r="S47823" s="275"/>
      <c r="T47823" s="274"/>
      <c r="W47823" s="276"/>
    </row>
    <row r="47824" spans="19:23">
      <c r="S47824" s="275"/>
      <c r="T47824" s="274"/>
      <c r="W47824" s="276"/>
    </row>
    <row r="47825" spans="19:23">
      <c r="S47825" s="275"/>
      <c r="T47825" s="274"/>
      <c r="W47825" s="276"/>
    </row>
    <row r="47826" spans="19:23">
      <c r="S47826" s="275"/>
      <c r="T47826" s="274"/>
      <c r="W47826" s="276"/>
    </row>
    <row r="47827" spans="19:23">
      <c r="S47827" s="275"/>
      <c r="T47827" s="274"/>
      <c r="W47827" s="276"/>
    </row>
    <row r="47828" spans="19:23">
      <c r="S47828" s="275"/>
      <c r="T47828" s="274"/>
      <c r="W47828" s="276"/>
    </row>
    <row r="47829" spans="19:23">
      <c r="S47829" s="275"/>
      <c r="T47829" s="274"/>
      <c r="W47829" s="276"/>
    </row>
    <row r="47830" spans="19:23">
      <c r="S47830" s="275"/>
      <c r="T47830" s="274"/>
      <c r="W47830" s="276"/>
    </row>
    <row r="47831" spans="19:23">
      <c r="S47831" s="275"/>
      <c r="T47831" s="274"/>
      <c r="W47831" s="276"/>
    </row>
    <row r="47832" spans="19:23">
      <c r="S47832" s="275"/>
      <c r="T47832" s="274"/>
      <c r="W47832" s="276"/>
    </row>
    <row r="47833" spans="19:23">
      <c r="S47833" s="275"/>
      <c r="T47833" s="274"/>
      <c r="W47833" s="276"/>
    </row>
    <row r="47834" spans="19:23">
      <c r="S47834" s="275"/>
      <c r="T47834" s="274"/>
      <c r="W47834" s="276"/>
    </row>
    <row r="47835" spans="19:23">
      <c r="S47835" s="275"/>
      <c r="T47835" s="274"/>
      <c r="W47835" s="276"/>
    </row>
    <row r="47836" spans="19:23">
      <c r="S47836" s="275"/>
      <c r="T47836" s="274"/>
      <c r="W47836" s="276"/>
    </row>
    <row r="47837" spans="19:23">
      <c r="S47837" s="275"/>
      <c r="T47837" s="274"/>
      <c r="W47837" s="276"/>
    </row>
    <row r="47838" spans="19:23">
      <c r="S47838" s="275"/>
      <c r="T47838" s="274"/>
      <c r="W47838" s="276"/>
    </row>
    <row r="47839" spans="19:23">
      <c r="S47839" s="275"/>
      <c r="T47839" s="274"/>
      <c r="W47839" s="276"/>
    </row>
    <row r="47840" spans="19:23">
      <c r="S47840" s="275"/>
      <c r="T47840" s="274"/>
      <c r="W47840" s="276"/>
    </row>
    <row r="47841" spans="19:23">
      <c r="S47841" s="275"/>
      <c r="T47841" s="274"/>
      <c r="W47841" s="276"/>
    </row>
    <row r="47842" spans="19:23">
      <c r="S47842" s="275"/>
      <c r="T47842" s="274"/>
      <c r="W47842" s="276"/>
    </row>
    <row r="47843" spans="19:23">
      <c r="S47843" s="275"/>
      <c r="T47843" s="274"/>
      <c r="W47843" s="276"/>
    </row>
    <row r="47844" spans="19:23">
      <c r="S47844" s="275"/>
      <c r="T47844" s="274"/>
      <c r="W47844" s="276"/>
    </row>
    <row r="47845" spans="19:23">
      <c r="S47845" s="275"/>
      <c r="T47845" s="274"/>
      <c r="W47845" s="276"/>
    </row>
    <row r="47846" spans="19:23">
      <c r="S47846" s="275"/>
      <c r="T47846" s="274"/>
      <c r="W47846" s="276"/>
    </row>
    <row r="47847" spans="19:23">
      <c r="S47847" s="275"/>
      <c r="T47847" s="274"/>
      <c r="W47847" s="276"/>
    </row>
    <row r="47848" spans="19:23">
      <c r="S47848" s="275"/>
      <c r="T47848" s="274"/>
      <c r="W47848" s="276"/>
    </row>
    <row r="47849" spans="19:23">
      <c r="S47849" s="275"/>
      <c r="T47849" s="274"/>
      <c r="W47849" s="276"/>
    </row>
    <row r="47850" spans="19:23">
      <c r="S47850" s="275"/>
      <c r="T47850" s="274"/>
      <c r="W47850" s="276"/>
    </row>
    <row r="47851" spans="19:23">
      <c r="S47851" s="275"/>
      <c r="T47851" s="274"/>
      <c r="W47851" s="276"/>
    </row>
    <row r="47852" spans="19:23">
      <c r="S47852" s="275"/>
      <c r="T47852" s="274"/>
      <c r="W47852" s="276"/>
    </row>
    <row r="47853" spans="19:23">
      <c r="S47853" s="275"/>
      <c r="T47853" s="274"/>
      <c r="W47853" s="276"/>
    </row>
    <row r="47854" spans="19:23">
      <c r="S47854" s="275"/>
      <c r="T47854" s="274"/>
      <c r="W47854" s="276"/>
    </row>
    <row r="47855" spans="19:23">
      <c r="S47855" s="275"/>
      <c r="T47855" s="274"/>
      <c r="W47855" s="276"/>
    </row>
    <row r="47856" spans="19:23">
      <c r="S47856" s="275"/>
      <c r="T47856" s="274"/>
      <c r="W47856" s="276"/>
    </row>
    <row r="47857" spans="19:23">
      <c r="S47857" s="275"/>
      <c r="T47857" s="274"/>
      <c r="W47857" s="276"/>
    </row>
    <row r="47858" spans="19:23">
      <c r="S47858" s="275"/>
      <c r="T47858" s="274"/>
      <c r="W47858" s="276"/>
    </row>
    <row r="47859" spans="19:23">
      <c r="S47859" s="275"/>
      <c r="T47859" s="274"/>
      <c r="W47859" s="276"/>
    </row>
    <row r="47860" spans="19:23">
      <c r="S47860" s="275"/>
      <c r="T47860" s="274"/>
      <c r="W47860" s="276"/>
    </row>
    <row r="47861" spans="19:23">
      <c r="S47861" s="275"/>
      <c r="T47861" s="274"/>
      <c r="W47861" s="276"/>
    </row>
    <row r="47862" spans="19:23">
      <c r="S47862" s="275"/>
      <c r="T47862" s="274"/>
      <c r="W47862" s="276"/>
    </row>
    <row r="47863" spans="19:23">
      <c r="S47863" s="275"/>
      <c r="T47863" s="274"/>
      <c r="W47863" s="276"/>
    </row>
    <row r="47864" spans="19:23">
      <c r="S47864" s="275"/>
      <c r="T47864" s="274"/>
      <c r="W47864" s="276"/>
    </row>
    <row r="47865" spans="19:23">
      <c r="S47865" s="275"/>
      <c r="T47865" s="274"/>
      <c r="W47865" s="276"/>
    </row>
    <row r="47866" spans="19:23">
      <c r="S47866" s="275"/>
      <c r="T47866" s="274"/>
      <c r="W47866" s="276"/>
    </row>
    <row r="47867" spans="19:23">
      <c r="S47867" s="275"/>
      <c r="T47867" s="274"/>
      <c r="W47867" s="276"/>
    </row>
    <row r="47868" spans="19:23">
      <c r="S47868" s="275"/>
      <c r="T47868" s="274"/>
      <c r="W47868" s="276"/>
    </row>
    <row r="47869" spans="19:23">
      <c r="S47869" s="275"/>
      <c r="T47869" s="274"/>
      <c r="W47869" s="276"/>
    </row>
    <row r="47870" spans="19:23">
      <c r="S47870" s="275"/>
      <c r="T47870" s="274"/>
      <c r="W47870" s="276"/>
    </row>
    <row r="47871" spans="19:23">
      <c r="S47871" s="275"/>
      <c r="T47871" s="274"/>
      <c r="W47871" s="276"/>
    </row>
    <row r="47872" spans="19:23">
      <c r="S47872" s="275"/>
      <c r="T47872" s="274"/>
      <c r="W47872" s="276"/>
    </row>
    <row r="47873" spans="19:23">
      <c r="S47873" s="275"/>
      <c r="T47873" s="274"/>
      <c r="W47873" s="276"/>
    </row>
    <row r="47874" spans="19:23">
      <c r="S47874" s="275"/>
      <c r="T47874" s="274"/>
      <c r="W47874" s="276"/>
    </row>
    <row r="47875" spans="19:23">
      <c r="S47875" s="275"/>
      <c r="T47875" s="274"/>
      <c r="W47875" s="276"/>
    </row>
    <row r="47876" spans="19:23">
      <c r="S47876" s="275"/>
      <c r="T47876" s="274"/>
      <c r="W47876" s="276"/>
    </row>
    <row r="47877" spans="19:23">
      <c r="S47877" s="275"/>
      <c r="T47877" s="274"/>
      <c r="W47877" s="276"/>
    </row>
    <row r="47878" spans="19:23">
      <c r="S47878" s="275"/>
      <c r="T47878" s="274"/>
      <c r="W47878" s="276"/>
    </row>
    <row r="47879" spans="19:23">
      <c r="S47879" s="275"/>
      <c r="T47879" s="274"/>
      <c r="W47879" s="276"/>
    </row>
    <row r="47880" spans="19:23">
      <c r="S47880" s="275"/>
      <c r="T47880" s="274"/>
      <c r="W47880" s="276"/>
    </row>
    <row r="47881" spans="19:23">
      <c r="S47881" s="275"/>
      <c r="T47881" s="274"/>
      <c r="W47881" s="276"/>
    </row>
    <row r="47882" spans="19:23">
      <c r="S47882" s="275"/>
      <c r="T47882" s="274"/>
      <c r="W47882" s="276"/>
    </row>
    <row r="47883" spans="19:23">
      <c r="S47883" s="275"/>
      <c r="T47883" s="274"/>
      <c r="W47883" s="276"/>
    </row>
    <row r="47884" spans="19:23">
      <c r="S47884" s="275"/>
      <c r="T47884" s="274"/>
      <c r="W47884" s="276"/>
    </row>
    <row r="47885" spans="19:23">
      <c r="S47885" s="275"/>
      <c r="T47885" s="274"/>
      <c r="W47885" s="276"/>
    </row>
    <row r="47886" spans="19:23">
      <c r="S47886" s="275"/>
      <c r="T47886" s="274"/>
      <c r="W47886" s="276"/>
    </row>
    <row r="47887" spans="19:23">
      <c r="S47887" s="275"/>
      <c r="T47887" s="274"/>
      <c r="W47887" s="276"/>
    </row>
    <row r="47888" spans="19:23">
      <c r="S47888" s="275"/>
      <c r="T47888" s="274"/>
      <c r="W47888" s="276"/>
    </row>
    <row r="47889" spans="19:23">
      <c r="S47889" s="275"/>
      <c r="T47889" s="274"/>
      <c r="W47889" s="276"/>
    </row>
    <row r="47890" spans="19:23">
      <c r="S47890" s="275"/>
      <c r="T47890" s="274"/>
      <c r="W47890" s="276"/>
    </row>
    <row r="47891" spans="19:23">
      <c r="S47891" s="275"/>
      <c r="T47891" s="274"/>
      <c r="W47891" s="276"/>
    </row>
    <row r="47892" spans="19:23">
      <c r="S47892" s="275"/>
      <c r="T47892" s="274"/>
      <c r="W47892" s="276"/>
    </row>
    <row r="47893" spans="19:23">
      <c r="S47893" s="275"/>
      <c r="T47893" s="274"/>
      <c r="W47893" s="276"/>
    </row>
    <row r="47894" spans="19:23">
      <c r="S47894" s="275"/>
      <c r="T47894" s="274"/>
      <c r="W47894" s="276"/>
    </row>
    <row r="47895" spans="19:23">
      <c r="S47895" s="275"/>
      <c r="T47895" s="274"/>
      <c r="W47895" s="276"/>
    </row>
    <row r="47896" spans="19:23">
      <c r="S47896" s="275"/>
      <c r="T47896" s="274"/>
      <c r="W47896" s="276"/>
    </row>
    <row r="47897" spans="19:23">
      <c r="S47897" s="275"/>
      <c r="T47897" s="274"/>
      <c r="W47897" s="276"/>
    </row>
    <row r="47898" spans="19:23">
      <c r="S47898" s="275"/>
      <c r="T47898" s="274"/>
      <c r="W47898" s="276"/>
    </row>
    <row r="47899" spans="19:23">
      <c r="S47899" s="275"/>
      <c r="T47899" s="274"/>
      <c r="W47899" s="276"/>
    </row>
    <row r="47900" spans="19:23">
      <c r="S47900" s="275"/>
      <c r="T47900" s="274"/>
      <c r="W47900" s="276"/>
    </row>
    <row r="47901" spans="19:23">
      <c r="S47901" s="275"/>
      <c r="T47901" s="274"/>
      <c r="W47901" s="276"/>
    </row>
    <row r="47902" spans="19:23">
      <c r="S47902" s="275"/>
      <c r="T47902" s="274"/>
      <c r="W47902" s="276"/>
    </row>
    <row r="47903" spans="19:23">
      <c r="S47903" s="275"/>
      <c r="T47903" s="274"/>
      <c r="W47903" s="276"/>
    </row>
    <row r="47904" spans="19:23">
      <c r="S47904" s="275"/>
      <c r="T47904" s="274"/>
      <c r="W47904" s="276"/>
    </row>
    <row r="47905" spans="19:23">
      <c r="S47905" s="275"/>
      <c r="T47905" s="274"/>
      <c r="W47905" s="276"/>
    </row>
    <row r="47906" spans="19:23">
      <c r="S47906" s="275"/>
      <c r="T47906" s="274"/>
      <c r="W47906" s="276"/>
    </row>
    <row r="47907" spans="19:23">
      <c r="S47907" s="275"/>
      <c r="T47907" s="274"/>
      <c r="W47907" s="276"/>
    </row>
    <row r="47908" spans="19:23">
      <c r="S47908" s="275"/>
      <c r="T47908" s="274"/>
      <c r="W47908" s="276"/>
    </row>
    <row r="47909" spans="19:23">
      <c r="S47909" s="275"/>
      <c r="T47909" s="274"/>
      <c r="W47909" s="276"/>
    </row>
    <row r="47910" spans="19:23">
      <c r="S47910" s="275"/>
      <c r="T47910" s="274"/>
      <c r="W47910" s="276"/>
    </row>
    <row r="47911" spans="19:23">
      <c r="S47911" s="275"/>
      <c r="T47911" s="274"/>
      <c r="W47911" s="276"/>
    </row>
    <row r="47912" spans="19:23">
      <c r="S47912" s="275"/>
      <c r="T47912" s="274"/>
      <c r="W47912" s="276"/>
    </row>
    <row r="47913" spans="19:23">
      <c r="S47913" s="275"/>
      <c r="T47913" s="274"/>
      <c r="W47913" s="276"/>
    </row>
    <row r="47914" spans="19:23">
      <c r="S47914" s="275"/>
      <c r="T47914" s="274"/>
      <c r="W47914" s="276"/>
    </row>
    <row r="47915" spans="19:23">
      <c r="S47915" s="275"/>
      <c r="T47915" s="274"/>
      <c r="W47915" s="276"/>
    </row>
    <row r="47916" spans="19:23">
      <c r="S47916" s="275"/>
      <c r="T47916" s="274"/>
      <c r="W47916" s="276"/>
    </row>
    <row r="47917" spans="19:23">
      <c r="S47917" s="275"/>
      <c r="T47917" s="274"/>
      <c r="W47917" s="276"/>
    </row>
    <row r="47918" spans="19:23">
      <c r="S47918" s="275"/>
      <c r="T47918" s="274"/>
      <c r="W47918" s="276"/>
    </row>
    <row r="47919" spans="19:23">
      <c r="S47919" s="275"/>
      <c r="T47919" s="274"/>
      <c r="W47919" s="276"/>
    </row>
    <row r="47920" spans="19:23">
      <c r="S47920" s="275"/>
      <c r="T47920" s="274"/>
      <c r="W47920" s="276"/>
    </row>
    <row r="47921" spans="19:23">
      <c r="S47921" s="275"/>
      <c r="T47921" s="274"/>
      <c r="W47921" s="276"/>
    </row>
    <row r="47922" spans="19:23">
      <c r="S47922" s="275"/>
      <c r="T47922" s="274"/>
      <c r="W47922" s="276"/>
    </row>
    <row r="47923" spans="19:23">
      <c r="S47923" s="275"/>
      <c r="T47923" s="274"/>
      <c r="W47923" s="276"/>
    </row>
    <row r="47924" spans="19:23">
      <c r="S47924" s="275"/>
      <c r="T47924" s="274"/>
      <c r="W47924" s="276"/>
    </row>
    <row r="47925" spans="19:23">
      <c r="S47925" s="275"/>
      <c r="T47925" s="274"/>
      <c r="W47925" s="276"/>
    </row>
    <row r="47926" spans="19:23">
      <c r="S47926" s="275"/>
      <c r="T47926" s="274"/>
      <c r="W47926" s="276"/>
    </row>
    <row r="47927" spans="19:23">
      <c r="S47927" s="275"/>
      <c r="T47927" s="274"/>
      <c r="W47927" s="276"/>
    </row>
    <row r="47928" spans="19:23">
      <c r="S47928" s="275"/>
      <c r="T47928" s="274"/>
      <c r="W47928" s="276"/>
    </row>
    <row r="47929" spans="19:23">
      <c r="S47929" s="275"/>
      <c r="T47929" s="274"/>
      <c r="W47929" s="276"/>
    </row>
    <row r="47930" spans="19:23">
      <c r="S47930" s="275"/>
      <c r="T47930" s="274"/>
      <c r="W47930" s="276"/>
    </row>
    <row r="47931" spans="19:23">
      <c r="S47931" s="275"/>
      <c r="T47931" s="274"/>
      <c r="W47931" s="276"/>
    </row>
    <row r="47932" spans="19:23">
      <c r="S47932" s="275"/>
      <c r="T47932" s="274"/>
      <c r="W47932" s="276"/>
    </row>
    <row r="47933" spans="19:23">
      <c r="S47933" s="275"/>
      <c r="T47933" s="274"/>
      <c r="W47933" s="276"/>
    </row>
    <row r="47934" spans="19:23">
      <c r="S47934" s="275"/>
      <c r="T47934" s="274"/>
      <c r="W47934" s="276"/>
    </row>
    <row r="47935" spans="19:23">
      <c r="S47935" s="275"/>
      <c r="T47935" s="274"/>
      <c r="W47935" s="276"/>
    </row>
    <row r="47936" spans="19:23">
      <c r="S47936" s="275"/>
      <c r="T47936" s="274"/>
      <c r="W47936" s="276"/>
    </row>
    <row r="47937" spans="19:23">
      <c r="S47937" s="275"/>
      <c r="T47937" s="274"/>
      <c r="W47937" s="276"/>
    </row>
    <row r="47938" spans="19:23">
      <c r="S47938" s="275"/>
      <c r="T47938" s="274"/>
      <c r="W47938" s="276"/>
    </row>
    <row r="47939" spans="19:23">
      <c r="S47939" s="275"/>
      <c r="T47939" s="274"/>
      <c r="W47939" s="276"/>
    </row>
    <row r="47940" spans="19:23">
      <c r="S47940" s="275"/>
      <c r="T47940" s="274"/>
      <c r="W47940" s="276"/>
    </row>
    <row r="47941" spans="19:23">
      <c r="S47941" s="275"/>
      <c r="T47941" s="274"/>
      <c r="W47941" s="276"/>
    </row>
    <row r="47942" spans="19:23">
      <c r="S47942" s="275"/>
      <c r="T47942" s="274"/>
      <c r="W47942" s="276"/>
    </row>
    <row r="47943" spans="19:23">
      <c r="S47943" s="275"/>
      <c r="T47943" s="274"/>
      <c r="W47943" s="276"/>
    </row>
    <row r="47944" spans="19:23">
      <c r="S47944" s="275"/>
      <c r="T47944" s="274"/>
      <c r="W47944" s="276"/>
    </row>
    <row r="47945" spans="19:23">
      <c r="S47945" s="275"/>
      <c r="T47945" s="274"/>
      <c r="W47945" s="276"/>
    </row>
    <row r="47946" spans="19:23">
      <c r="S47946" s="275"/>
      <c r="T47946" s="274"/>
      <c r="W47946" s="276"/>
    </row>
    <row r="47947" spans="19:23">
      <c r="S47947" s="275"/>
      <c r="T47947" s="274"/>
      <c r="W47947" s="276"/>
    </row>
    <row r="47948" spans="19:23">
      <c r="S47948" s="275"/>
      <c r="T47948" s="274"/>
      <c r="W47948" s="276"/>
    </row>
    <row r="47949" spans="19:23">
      <c r="S47949" s="275"/>
      <c r="T47949" s="274"/>
      <c r="W47949" s="276"/>
    </row>
    <row r="47950" spans="19:23">
      <c r="S47950" s="275"/>
      <c r="T47950" s="274"/>
      <c r="W47950" s="276"/>
    </row>
    <row r="47951" spans="19:23">
      <c r="S47951" s="275"/>
      <c r="T47951" s="274"/>
      <c r="W47951" s="276"/>
    </row>
    <row r="47952" spans="19:23">
      <c r="S47952" s="275"/>
      <c r="T47952" s="274"/>
      <c r="W47952" s="276"/>
    </row>
    <row r="47953" spans="19:23">
      <c r="S47953" s="275"/>
      <c r="T47953" s="274"/>
      <c r="W47953" s="276"/>
    </row>
    <row r="47954" spans="19:23">
      <c r="S47954" s="275"/>
      <c r="T47954" s="274"/>
      <c r="W47954" s="276"/>
    </row>
    <row r="47955" spans="19:23">
      <c r="S47955" s="275"/>
      <c r="T47955" s="274"/>
      <c r="W47955" s="276"/>
    </row>
    <row r="47956" spans="19:23">
      <c r="S47956" s="275"/>
      <c r="T47956" s="274"/>
      <c r="W47956" s="276"/>
    </row>
    <row r="47957" spans="19:23">
      <c r="S47957" s="275"/>
      <c r="T47957" s="274"/>
      <c r="W47957" s="276"/>
    </row>
    <row r="47958" spans="19:23">
      <c r="S47958" s="275"/>
      <c r="T47958" s="274"/>
      <c r="W47958" s="276"/>
    </row>
    <row r="47959" spans="19:23">
      <c r="S47959" s="275"/>
      <c r="T47959" s="274"/>
      <c r="W47959" s="276"/>
    </row>
    <row r="47960" spans="19:23">
      <c r="S47960" s="275"/>
      <c r="T47960" s="274"/>
      <c r="W47960" s="276"/>
    </row>
    <row r="47961" spans="19:23">
      <c r="S47961" s="275"/>
      <c r="T47961" s="274"/>
      <c r="W47961" s="276"/>
    </row>
    <row r="47962" spans="19:23">
      <c r="S47962" s="275"/>
      <c r="T47962" s="274"/>
      <c r="W47962" s="276"/>
    </row>
    <row r="47963" spans="19:23">
      <c r="S47963" s="275"/>
      <c r="T47963" s="274"/>
      <c r="W47963" s="276"/>
    </row>
    <row r="47964" spans="19:23">
      <c r="S47964" s="275"/>
      <c r="T47964" s="274"/>
      <c r="W47964" s="276"/>
    </row>
    <row r="47965" spans="19:23">
      <c r="S47965" s="275"/>
      <c r="T47965" s="274"/>
      <c r="W47965" s="276"/>
    </row>
    <row r="47966" spans="19:23">
      <c r="S47966" s="275"/>
      <c r="T47966" s="274"/>
      <c r="W47966" s="276"/>
    </row>
    <row r="47967" spans="19:23">
      <c r="S47967" s="275"/>
      <c r="T47967" s="274"/>
      <c r="W47967" s="276"/>
    </row>
    <row r="47968" spans="19:23">
      <c r="S47968" s="275"/>
      <c r="T47968" s="274"/>
      <c r="W47968" s="276"/>
    </row>
    <row r="47969" spans="19:23">
      <c r="S47969" s="275"/>
      <c r="T47969" s="274"/>
      <c r="W47969" s="276"/>
    </row>
    <row r="47970" spans="19:23">
      <c r="S47970" s="275"/>
      <c r="T47970" s="274"/>
      <c r="W47970" s="276"/>
    </row>
    <row r="47971" spans="19:23">
      <c r="S47971" s="275"/>
      <c r="T47971" s="274"/>
      <c r="W47971" s="276"/>
    </row>
    <row r="47972" spans="19:23">
      <c r="S47972" s="275"/>
      <c r="T47972" s="274"/>
      <c r="W47972" s="276"/>
    </row>
    <row r="47973" spans="19:23">
      <c r="S47973" s="275"/>
      <c r="T47973" s="274"/>
      <c r="W47973" s="276"/>
    </row>
    <row r="47974" spans="19:23">
      <c r="S47974" s="275"/>
      <c r="T47974" s="274"/>
      <c r="W47974" s="276"/>
    </row>
    <row r="47975" spans="19:23">
      <c r="S47975" s="275"/>
      <c r="T47975" s="274"/>
      <c r="W47975" s="276"/>
    </row>
    <row r="47976" spans="19:23">
      <c r="S47976" s="275"/>
      <c r="T47976" s="274"/>
      <c r="W47976" s="276"/>
    </row>
    <row r="47977" spans="19:23">
      <c r="S47977" s="275"/>
      <c r="T47977" s="274"/>
      <c r="W47977" s="276"/>
    </row>
    <row r="47978" spans="19:23">
      <c r="S47978" s="275"/>
      <c r="T47978" s="274"/>
      <c r="W47978" s="276"/>
    </row>
    <row r="47979" spans="19:23">
      <c r="S47979" s="275"/>
      <c r="T47979" s="274"/>
      <c r="W47979" s="276"/>
    </row>
    <row r="47980" spans="19:23">
      <c r="S47980" s="275"/>
      <c r="T47980" s="274"/>
      <c r="W47980" s="276"/>
    </row>
    <row r="47981" spans="19:23">
      <c r="S47981" s="275"/>
      <c r="T47981" s="274"/>
      <c r="W47981" s="276"/>
    </row>
    <row r="47982" spans="19:23">
      <c r="S47982" s="275"/>
      <c r="T47982" s="274"/>
      <c r="W47982" s="276"/>
    </row>
    <row r="47983" spans="19:23">
      <c r="S47983" s="275"/>
      <c r="T47983" s="274"/>
      <c r="W47983" s="276"/>
    </row>
    <row r="47984" spans="19:23">
      <c r="S47984" s="275"/>
      <c r="T47984" s="274"/>
      <c r="W47984" s="276"/>
    </row>
    <row r="47985" spans="19:23">
      <c r="S47985" s="275"/>
      <c r="T47985" s="274"/>
      <c r="W47985" s="276"/>
    </row>
    <row r="47986" spans="19:23">
      <c r="S47986" s="275"/>
      <c r="T47986" s="274"/>
      <c r="W47986" s="276"/>
    </row>
    <row r="47987" spans="19:23">
      <c r="S47987" s="275"/>
      <c r="T47987" s="274"/>
      <c r="W47987" s="276"/>
    </row>
    <row r="47988" spans="19:23">
      <c r="S47988" s="275"/>
      <c r="T47988" s="274"/>
      <c r="W47988" s="276"/>
    </row>
    <row r="47989" spans="19:23">
      <c r="S47989" s="275"/>
      <c r="T47989" s="274"/>
      <c r="W47989" s="276"/>
    </row>
    <row r="47990" spans="19:23">
      <c r="S47990" s="275"/>
      <c r="T47990" s="274"/>
      <c r="W47990" s="276"/>
    </row>
    <row r="47991" spans="19:23">
      <c r="S47991" s="275"/>
      <c r="T47991" s="274"/>
      <c r="W47991" s="276"/>
    </row>
    <row r="47992" spans="19:23">
      <c r="S47992" s="275"/>
      <c r="T47992" s="274"/>
      <c r="W47992" s="276"/>
    </row>
    <row r="47993" spans="19:23">
      <c r="S47993" s="275"/>
      <c r="T47993" s="274"/>
      <c r="W47993" s="276"/>
    </row>
    <row r="47994" spans="19:23">
      <c r="S47994" s="275"/>
      <c r="T47994" s="274"/>
      <c r="W47994" s="276"/>
    </row>
    <row r="47995" spans="19:23">
      <c r="S47995" s="275"/>
      <c r="T47995" s="274"/>
      <c r="W47995" s="276"/>
    </row>
    <row r="47996" spans="19:23">
      <c r="S47996" s="275"/>
      <c r="T47996" s="274"/>
      <c r="W47996" s="276"/>
    </row>
    <row r="47997" spans="19:23">
      <c r="S47997" s="275"/>
      <c r="T47997" s="274"/>
      <c r="W47997" s="276"/>
    </row>
    <row r="47998" spans="19:23">
      <c r="S47998" s="275"/>
      <c r="T47998" s="274"/>
      <c r="W47998" s="276"/>
    </row>
    <row r="47999" spans="19:23">
      <c r="S47999" s="275"/>
      <c r="T47999" s="274"/>
      <c r="W47999" s="276"/>
    </row>
    <row r="48000" spans="19:23">
      <c r="S48000" s="275"/>
      <c r="T48000" s="274"/>
      <c r="W48000" s="276"/>
    </row>
    <row r="48001" spans="19:23">
      <c r="S48001" s="275"/>
      <c r="T48001" s="274"/>
      <c r="W48001" s="276"/>
    </row>
    <row r="48002" spans="19:23">
      <c r="S48002" s="275"/>
      <c r="T48002" s="274"/>
      <c r="W48002" s="276"/>
    </row>
    <row r="48003" spans="19:23">
      <c r="S48003" s="275"/>
      <c r="T48003" s="274"/>
      <c r="W48003" s="276"/>
    </row>
    <row r="48004" spans="19:23">
      <c r="S48004" s="275"/>
      <c r="T48004" s="274"/>
      <c r="W48004" s="276"/>
    </row>
    <row r="48005" spans="19:23">
      <c r="S48005" s="275"/>
      <c r="T48005" s="274"/>
      <c r="W48005" s="276"/>
    </row>
    <row r="48006" spans="19:23">
      <c r="S48006" s="275"/>
      <c r="T48006" s="274"/>
      <c r="W48006" s="276"/>
    </row>
    <row r="48007" spans="19:23">
      <c r="S48007" s="275"/>
      <c r="T48007" s="274"/>
      <c r="W48007" s="276"/>
    </row>
    <row r="48008" spans="19:23">
      <c r="S48008" s="275"/>
      <c r="T48008" s="274"/>
      <c r="W48008" s="276"/>
    </row>
    <row r="48009" spans="19:23">
      <c r="S48009" s="275"/>
      <c r="T48009" s="274"/>
      <c r="W48009" s="276"/>
    </row>
    <row r="48010" spans="19:23">
      <c r="S48010" s="275"/>
      <c r="T48010" s="274"/>
      <c r="W48010" s="276"/>
    </row>
    <row r="48011" spans="19:23">
      <c r="S48011" s="275"/>
      <c r="T48011" s="274"/>
      <c r="W48011" s="276"/>
    </row>
    <row r="48012" spans="19:23">
      <c r="S48012" s="275"/>
      <c r="T48012" s="274"/>
      <c r="W48012" s="276"/>
    </row>
    <row r="48013" spans="19:23">
      <c r="S48013" s="275"/>
      <c r="T48013" s="274"/>
      <c r="W48013" s="276"/>
    </row>
    <row r="48014" spans="19:23">
      <c r="S48014" s="275"/>
      <c r="T48014" s="274"/>
      <c r="W48014" s="276"/>
    </row>
    <row r="48015" spans="19:23">
      <c r="S48015" s="275"/>
      <c r="T48015" s="274"/>
      <c r="W48015" s="276"/>
    </row>
    <row r="48016" spans="19:23">
      <c r="S48016" s="275"/>
      <c r="T48016" s="274"/>
      <c r="W48016" s="276"/>
    </row>
    <row r="48017" spans="19:23">
      <c r="S48017" s="275"/>
      <c r="T48017" s="274"/>
      <c r="W48017" s="276"/>
    </row>
    <row r="48018" spans="19:23">
      <c r="S48018" s="275"/>
      <c r="T48018" s="274"/>
      <c r="W48018" s="276"/>
    </row>
    <row r="48019" spans="19:23">
      <c r="S48019" s="275"/>
      <c r="T48019" s="274"/>
      <c r="W48019" s="276"/>
    </row>
    <row r="48020" spans="19:23">
      <c r="S48020" s="275"/>
      <c r="T48020" s="274"/>
      <c r="W48020" s="276"/>
    </row>
    <row r="48021" spans="19:23">
      <c r="S48021" s="275"/>
      <c r="T48021" s="274"/>
      <c r="W48021" s="276"/>
    </row>
    <row r="48022" spans="19:23">
      <c r="S48022" s="275"/>
      <c r="T48022" s="274"/>
      <c r="W48022" s="276"/>
    </row>
    <row r="48023" spans="19:23">
      <c r="S48023" s="275"/>
      <c r="T48023" s="274"/>
      <c r="W48023" s="276"/>
    </row>
    <row r="48024" spans="19:23">
      <c r="S48024" s="275"/>
      <c r="T48024" s="274"/>
      <c r="W48024" s="276"/>
    </row>
    <row r="48025" spans="19:23">
      <c r="S48025" s="275"/>
      <c r="T48025" s="274"/>
      <c r="W48025" s="276"/>
    </row>
    <row r="48026" spans="19:23">
      <c r="S48026" s="275"/>
      <c r="T48026" s="274"/>
      <c r="W48026" s="276"/>
    </row>
    <row r="48027" spans="19:23">
      <c r="S48027" s="275"/>
      <c r="T48027" s="274"/>
      <c r="W48027" s="276"/>
    </row>
    <row r="48028" spans="19:23">
      <c r="S48028" s="275"/>
      <c r="T48028" s="274"/>
      <c r="W48028" s="276"/>
    </row>
    <row r="48029" spans="19:23">
      <c r="S48029" s="275"/>
      <c r="T48029" s="274"/>
      <c r="W48029" s="276"/>
    </row>
    <row r="48030" spans="19:23">
      <c r="S48030" s="275"/>
      <c r="T48030" s="274"/>
      <c r="W48030" s="276"/>
    </row>
    <row r="48031" spans="19:23">
      <c r="S48031" s="275"/>
      <c r="T48031" s="274"/>
      <c r="W48031" s="276"/>
    </row>
    <row r="48032" spans="19:23">
      <c r="S48032" s="275"/>
      <c r="T48032" s="274"/>
      <c r="W48032" s="276"/>
    </row>
    <row r="48033" spans="19:23">
      <c r="S48033" s="275"/>
      <c r="T48033" s="274"/>
      <c r="W48033" s="276"/>
    </row>
    <row r="48034" spans="19:23">
      <c r="S48034" s="275"/>
      <c r="T48034" s="274"/>
      <c r="W48034" s="276"/>
    </row>
    <row r="48035" spans="19:23">
      <c r="S48035" s="275"/>
      <c r="T48035" s="274"/>
      <c r="W48035" s="276"/>
    </row>
    <row r="48036" spans="19:23">
      <c r="S48036" s="275"/>
      <c r="T48036" s="274"/>
      <c r="W48036" s="276"/>
    </row>
    <row r="48037" spans="19:23">
      <c r="S48037" s="275"/>
      <c r="T48037" s="274"/>
      <c r="W48037" s="276"/>
    </row>
    <row r="48038" spans="19:23">
      <c r="S48038" s="275"/>
      <c r="T48038" s="274"/>
      <c r="W48038" s="276"/>
    </row>
    <row r="48039" spans="19:23">
      <c r="S48039" s="275"/>
      <c r="T48039" s="274"/>
      <c r="W48039" s="276"/>
    </row>
    <row r="48040" spans="19:23">
      <c r="S48040" s="275"/>
      <c r="T48040" s="274"/>
      <c r="W48040" s="276"/>
    </row>
    <row r="48041" spans="19:23">
      <c r="S48041" s="275"/>
      <c r="T48041" s="274"/>
      <c r="W48041" s="276"/>
    </row>
    <row r="48042" spans="19:23">
      <c r="S48042" s="275"/>
      <c r="T48042" s="274"/>
      <c r="W48042" s="276"/>
    </row>
    <row r="48043" spans="19:23">
      <c r="S48043" s="275"/>
      <c r="T48043" s="274"/>
      <c r="W48043" s="276"/>
    </row>
    <row r="48044" spans="19:23">
      <c r="S48044" s="275"/>
      <c r="T48044" s="274"/>
      <c r="W48044" s="276"/>
    </row>
    <row r="48045" spans="19:23">
      <c r="S48045" s="275"/>
      <c r="T48045" s="274"/>
      <c r="W48045" s="276"/>
    </row>
    <row r="48046" spans="19:23">
      <c r="S48046" s="275"/>
      <c r="T48046" s="274"/>
      <c r="W48046" s="276"/>
    </row>
    <row r="48047" spans="19:23">
      <c r="S48047" s="275"/>
      <c r="T48047" s="274"/>
      <c r="W48047" s="276"/>
    </row>
    <row r="48048" spans="19:23">
      <c r="S48048" s="275"/>
      <c r="T48048" s="274"/>
      <c r="W48048" s="276"/>
    </row>
    <row r="48049" spans="19:23">
      <c r="S48049" s="275"/>
      <c r="T48049" s="274"/>
      <c r="W48049" s="276"/>
    </row>
    <row r="48050" spans="19:23">
      <c r="S48050" s="275"/>
      <c r="T48050" s="274"/>
      <c r="W48050" s="276"/>
    </row>
    <row r="48051" spans="19:23">
      <c r="S48051" s="275"/>
      <c r="T48051" s="274"/>
      <c r="W48051" s="276"/>
    </row>
    <row r="48052" spans="19:23">
      <c r="S48052" s="275"/>
      <c r="T48052" s="274"/>
      <c r="W48052" s="276"/>
    </row>
    <row r="48053" spans="19:23">
      <c r="S48053" s="275"/>
      <c r="T48053" s="274"/>
      <c r="W48053" s="276"/>
    </row>
    <row r="48054" spans="19:23">
      <c r="S48054" s="275"/>
      <c r="T48054" s="274"/>
      <c r="W48054" s="276"/>
    </row>
    <row r="48055" spans="19:23">
      <c r="S48055" s="275"/>
      <c r="T48055" s="274"/>
      <c r="W48055" s="276"/>
    </row>
    <row r="48056" spans="19:23">
      <c r="S48056" s="275"/>
      <c r="T48056" s="274"/>
      <c r="W48056" s="276"/>
    </row>
    <row r="48057" spans="19:23">
      <c r="S48057" s="275"/>
      <c r="T48057" s="274"/>
      <c r="W48057" s="276"/>
    </row>
    <row r="48058" spans="19:23">
      <c r="S48058" s="275"/>
      <c r="T48058" s="274"/>
      <c r="W48058" s="276"/>
    </row>
    <row r="48059" spans="19:23">
      <c r="S48059" s="275"/>
      <c r="T48059" s="274"/>
      <c r="W48059" s="276"/>
    </row>
    <row r="48060" spans="19:23">
      <c r="S48060" s="275"/>
      <c r="T48060" s="274"/>
      <c r="W48060" s="276"/>
    </row>
    <row r="48061" spans="19:23">
      <c r="S48061" s="275"/>
      <c r="T48061" s="274"/>
      <c r="W48061" s="276"/>
    </row>
    <row r="48062" spans="19:23">
      <c r="S48062" s="275"/>
      <c r="T48062" s="274"/>
      <c r="W48062" s="276"/>
    </row>
    <row r="48063" spans="19:23">
      <c r="S48063" s="275"/>
      <c r="T48063" s="274"/>
      <c r="W48063" s="276"/>
    </row>
    <row r="48064" spans="19:23">
      <c r="S48064" s="275"/>
      <c r="T48064" s="274"/>
      <c r="W48064" s="276"/>
    </row>
    <row r="48065" spans="19:23">
      <c r="S48065" s="275"/>
      <c r="T48065" s="274"/>
      <c r="W48065" s="276"/>
    </row>
    <row r="48066" spans="19:23">
      <c r="S48066" s="275"/>
      <c r="T48066" s="274"/>
      <c r="W48066" s="276"/>
    </row>
    <row r="48067" spans="19:23">
      <c r="S48067" s="275"/>
      <c r="T48067" s="274"/>
      <c r="W48067" s="276"/>
    </row>
    <row r="48068" spans="19:23">
      <c r="S48068" s="275"/>
      <c r="T48068" s="274"/>
      <c r="W48068" s="276"/>
    </row>
    <row r="48069" spans="19:23">
      <c r="S48069" s="275"/>
      <c r="T48069" s="274"/>
      <c r="W48069" s="276"/>
    </row>
    <row r="48070" spans="19:23">
      <c r="S48070" s="275"/>
      <c r="T48070" s="274"/>
      <c r="W48070" s="276"/>
    </row>
    <row r="48071" spans="19:23">
      <c r="S48071" s="275"/>
      <c r="T48071" s="274"/>
      <c r="W48071" s="276"/>
    </row>
    <row r="48072" spans="19:23">
      <c r="S48072" s="275"/>
      <c r="T48072" s="274"/>
      <c r="W48072" s="276"/>
    </row>
    <row r="48073" spans="19:23">
      <c r="S48073" s="275"/>
      <c r="T48073" s="274"/>
      <c r="W48073" s="276"/>
    </row>
    <row r="48074" spans="19:23">
      <c r="S48074" s="275"/>
      <c r="T48074" s="274"/>
      <c r="W48074" s="276"/>
    </row>
    <row r="48075" spans="19:23">
      <c r="S48075" s="275"/>
      <c r="T48075" s="274"/>
      <c r="W48075" s="276"/>
    </row>
    <row r="48076" spans="19:23">
      <c r="S48076" s="275"/>
      <c r="T48076" s="274"/>
      <c r="W48076" s="276"/>
    </row>
    <row r="48077" spans="19:23">
      <c r="S48077" s="275"/>
      <c r="T48077" s="274"/>
      <c r="W48077" s="276"/>
    </row>
    <row r="48078" spans="19:23">
      <c r="S48078" s="275"/>
      <c r="T48078" s="274"/>
      <c r="W48078" s="276"/>
    </row>
    <row r="48079" spans="19:23">
      <c r="S48079" s="275"/>
      <c r="T48079" s="274"/>
      <c r="W48079" s="276"/>
    </row>
    <row r="48080" spans="19:23">
      <c r="S48080" s="275"/>
      <c r="T48080" s="274"/>
      <c r="W48080" s="276"/>
    </row>
    <row r="48081" spans="19:23">
      <c r="S48081" s="275"/>
      <c r="T48081" s="274"/>
      <c r="W48081" s="276"/>
    </row>
    <row r="48082" spans="19:23">
      <c r="S48082" s="275"/>
      <c r="T48082" s="274"/>
      <c r="W48082" s="276"/>
    </row>
    <row r="48083" spans="19:23">
      <c r="S48083" s="275"/>
      <c r="T48083" s="274"/>
      <c r="W48083" s="276"/>
    </row>
    <row r="48084" spans="19:23">
      <c r="S48084" s="275"/>
      <c r="T48084" s="274"/>
      <c r="W48084" s="276"/>
    </row>
    <row r="48085" spans="19:23">
      <c r="S48085" s="275"/>
      <c r="T48085" s="274"/>
      <c r="W48085" s="276"/>
    </row>
    <row r="48086" spans="19:23">
      <c r="S48086" s="275"/>
      <c r="T48086" s="274"/>
      <c r="W48086" s="276"/>
    </row>
    <row r="48087" spans="19:23">
      <c r="S48087" s="275"/>
      <c r="T48087" s="274"/>
      <c r="W48087" s="276"/>
    </row>
    <row r="48088" spans="19:23">
      <c r="S48088" s="275"/>
      <c r="T48088" s="274"/>
      <c r="W48088" s="276"/>
    </row>
    <row r="48089" spans="19:23">
      <c r="S48089" s="275"/>
      <c r="T48089" s="274"/>
      <c r="W48089" s="276"/>
    </row>
    <row r="48090" spans="19:23">
      <c r="S48090" s="275"/>
      <c r="T48090" s="274"/>
      <c r="W48090" s="276"/>
    </row>
    <row r="48091" spans="19:23">
      <c r="S48091" s="275"/>
      <c r="T48091" s="274"/>
      <c r="W48091" s="276"/>
    </row>
    <row r="48092" spans="19:23">
      <c r="S48092" s="275"/>
      <c r="T48092" s="274"/>
      <c r="W48092" s="276"/>
    </row>
    <row r="48093" spans="19:23">
      <c r="S48093" s="275"/>
      <c r="T48093" s="274"/>
      <c r="W48093" s="276"/>
    </row>
    <row r="48094" spans="19:23">
      <c r="S48094" s="275"/>
      <c r="T48094" s="274"/>
      <c r="W48094" s="276"/>
    </row>
    <row r="48095" spans="19:23">
      <c r="S48095" s="275"/>
      <c r="T48095" s="274"/>
      <c r="W48095" s="276"/>
    </row>
    <row r="48096" spans="19:23">
      <c r="S48096" s="275"/>
      <c r="T48096" s="274"/>
      <c r="W48096" s="276"/>
    </row>
    <row r="48097" spans="19:23">
      <c r="S48097" s="275"/>
      <c r="T48097" s="274"/>
      <c r="W48097" s="276"/>
    </row>
    <row r="48098" spans="19:23">
      <c r="S48098" s="275"/>
      <c r="T48098" s="274"/>
      <c r="W48098" s="276"/>
    </row>
    <row r="48099" spans="19:23">
      <c r="S48099" s="275"/>
      <c r="T48099" s="274"/>
      <c r="W48099" s="276"/>
    </row>
    <row r="48100" spans="19:23">
      <c r="S48100" s="275"/>
      <c r="T48100" s="274"/>
      <c r="W48100" s="276"/>
    </row>
    <row r="48101" spans="19:23">
      <c r="S48101" s="275"/>
      <c r="T48101" s="274"/>
      <c r="W48101" s="276"/>
    </row>
    <row r="48102" spans="19:23">
      <c r="S48102" s="275"/>
      <c r="T48102" s="274"/>
      <c r="W48102" s="276"/>
    </row>
    <row r="48103" spans="19:23">
      <c r="S48103" s="275"/>
      <c r="T48103" s="274"/>
      <c r="W48103" s="276"/>
    </row>
    <row r="48104" spans="19:23">
      <c r="S48104" s="275"/>
      <c r="T48104" s="274"/>
      <c r="W48104" s="276"/>
    </row>
    <row r="48105" spans="19:23">
      <c r="S48105" s="275"/>
      <c r="T48105" s="274"/>
      <c r="W48105" s="276"/>
    </row>
    <row r="48106" spans="19:23">
      <c r="S48106" s="275"/>
      <c r="T48106" s="274"/>
      <c r="W48106" s="276"/>
    </row>
    <row r="48107" spans="19:23">
      <c r="S48107" s="275"/>
      <c r="T48107" s="274"/>
      <c r="W48107" s="276"/>
    </row>
    <row r="48108" spans="19:23">
      <c r="S48108" s="275"/>
      <c r="T48108" s="274"/>
      <c r="W48108" s="276"/>
    </row>
    <row r="48109" spans="19:23">
      <c r="S48109" s="275"/>
      <c r="T48109" s="274"/>
      <c r="W48109" s="276"/>
    </row>
    <row r="48110" spans="19:23">
      <c r="S48110" s="275"/>
      <c r="T48110" s="274"/>
      <c r="W48110" s="276"/>
    </row>
    <row r="48111" spans="19:23">
      <c r="S48111" s="275"/>
      <c r="T48111" s="274"/>
      <c r="W48111" s="276"/>
    </row>
    <row r="48112" spans="19:23">
      <c r="S48112" s="275"/>
      <c r="T48112" s="274"/>
      <c r="W48112" s="276"/>
    </row>
    <row r="48113" spans="19:23">
      <c r="S48113" s="275"/>
      <c r="T48113" s="274"/>
      <c r="W48113" s="276"/>
    </row>
    <row r="48114" spans="19:23">
      <c r="S48114" s="275"/>
      <c r="T48114" s="274"/>
      <c r="W48114" s="276"/>
    </row>
    <row r="48115" spans="19:23">
      <c r="S48115" s="275"/>
      <c r="T48115" s="274"/>
      <c r="W48115" s="276"/>
    </row>
    <row r="48116" spans="19:23">
      <c r="S48116" s="275"/>
      <c r="T48116" s="274"/>
      <c r="W48116" s="276"/>
    </row>
    <row r="48117" spans="19:23">
      <c r="S48117" s="275"/>
      <c r="T48117" s="274"/>
      <c r="W48117" s="276"/>
    </row>
    <row r="48118" spans="19:23">
      <c r="S48118" s="275"/>
      <c r="T48118" s="274"/>
      <c r="W48118" s="276"/>
    </row>
    <row r="48119" spans="19:23">
      <c r="S48119" s="275"/>
      <c r="T48119" s="274"/>
      <c r="W48119" s="276"/>
    </row>
    <row r="48120" spans="19:23">
      <c r="S48120" s="275"/>
      <c r="T48120" s="274"/>
      <c r="W48120" s="276"/>
    </row>
    <row r="48121" spans="19:23">
      <c r="S48121" s="275"/>
      <c r="T48121" s="274"/>
      <c r="W48121" s="276"/>
    </row>
    <row r="48122" spans="19:23">
      <c r="S48122" s="275"/>
      <c r="T48122" s="274"/>
      <c r="W48122" s="276"/>
    </row>
    <row r="48123" spans="19:23">
      <c r="S48123" s="275"/>
      <c r="T48123" s="274"/>
      <c r="W48123" s="276"/>
    </row>
    <row r="48124" spans="19:23">
      <c r="S48124" s="275"/>
      <c r="T48124" s="274"/>
      <c r="W48124" s="276"/>
    </row>
    <row r="48125" spans="19:23">
      <c r="S48125" s="275"/>
      <c r="T48125" s="274"/>
      <c r="W48125" s="276"/>
    </row>
    <row r="48126" spans="19:23">
      <c r="S48126" s="275"/>
      <c r="T48126" s="274"/>
      <c r="W48126" s="276"/>
    </row>
    <row r="48127" spans="19:23">
      <c r="S48127" s="275"/>
      <c r="T48127" s="274"/>
      <c r="W48127" s="276"/>
    </row>
    <row r="48128" spans="19:23">
      <c r="S48128" s="275"/>
      <c r="T48128" s="274"/>
      <c r="W48128" s="276"/>
    </row>
    <row r="48129" spans="19:23">
      <c r="S48129" s="275"/>
      <c r="T48129" s="274"/>
      <c r="W48129" s="276"/>
    </row>
    <row r="48130" spans="19:23">
      <c r="S48130" s="275"/>
      <c r="T48130" s="274"/>
      <c r="W48130" s="276"/>
    </row>
    <row r="48131" spans="19:23">
      <c r="S48131" s="275"/>
      <c r="T48131" s="274"/>
      <c r="W48131" s="276"/>
    </row>
    <row r="48132" spans="19:23">
      <c r="S48132" s="275"/>
      <c r="T48132" s="274"/>
      <c r="W48132" s="276"/>
    </row>
    <row r="48133" spans="19:23">
      <c r="S48133" s="275"/>
      <c r="T48133" s="274"/>
      <c r="W48133" s="276"/>
    </row>
    <row r="48134" spans="19:23">
      <c r="S48134" s="275"/>
      <c r="T48134" s="274"/>
      <c r="W48134" s="276"/>
    </row>
    <row r="48135" spans="19:23">
      <c r="S48135" s="275"/>
      <c r="T48135" s="274"/>
      <c r="W48135" s="276"/>
    </row>
    <row r="48136" spans="19:23">
      <c r="S48136" s="275"/>
      <c r="T48136" s="274"/>
      <c r="W48136" s="276"/>
    </row>
    <row r="48137" spans="19:23">
      <c r="S48137" s="275"/>
      <c r="T48137" s="274"/>
      <c r="W48137" s="276"/>
    </row>
    <row r="48138" spans="19:23">
      <c r="S48138" s="275"/>
      <c r="T48138" s="274"/>
      <c r="W48138" s="276"/>
    </row>
    <row r="48139" spans="19:23">
      <c r="S48139" s="275"/>
      <c r="T48139" s="274"/>
      <c r="W48139" s="276"/>
    </row>
    <row r="48140" spans="19:23">
      <c r="S48140" s="275"/>
      <c r="T48140" s="274"/>
      <c r="W48140" s="276"/>
    </row>
    <row r="48141" spans="19:23">
      <c r="S48141" s="275"/>
      <c r="T48141" s="274"/>
      <c r="W48141" s="276"/>
    </row>
    <row r="48142" spans="19:23">
      <c r="S48142" s="275"/>
      <c r="T48142" s="274"/>
      <c r="W48142" s="276"/>
    </row>
    <row r="48143" spans="19:23">
      <c r="S48143" s="275"/>
      <c r="T48143" s="274"/>
      <c r="W48143" s="276"/>
    </row>
    <row r="48144" spans="19:23">
      <c r="S48144" s="275"/>
      <c r="T48144" s="274"/>
      <c r="W48144" s="276"/>
    </row>
    <row r="48145" spans="19:23">
      <c r="S48145" s="275"/>
      <c r="T48145" s="274"/>
      <c r="W48145" s="276"/>
    </row>
    <row r="48146" spans="19:23">
      <c r="S48146" s="275"/>
      <c r="T48146" s="274"/>
      <c r="W48146" s="276"/>
    </row>
    <row r="48147" spans="19:23">
      <c r="S48147" s="275"/>
      <c r="T48147" s="274"/>
      <c r="W48147" s="276"/>
    </row>
    <row r="48148" spans="19:23">
      <c r="S48148" s="275"/>
      <c r="T48148" s="274"/>
      <c r="W48148" s="276"/>
    </row>
    <row r="48149" spans="19:23">
      <c r="S48149" s="275"/>
      <c r="T48149" s="274"/>
      <c r="W48149" s="276"/>
    </row>
    <row r="48150" spans="19:23">
      <c r="S48150" s="275"/>
      <c r="T48150" s="274"/>
      <c r="W48150" s="276"/>
    </row>
    <row r="48151" spans="19:23">
      <c r="S48151" s="275"/>
      <c r="T48151" s="274"/>
      <c r="W48151" s="276"/>
    </row>
    <row r="48152" spans="19:23">
      <c r="S48152" s="275"/>
      <c r="T48152" s="274"/>
      <c r="W48152" s="276"/>
    </row>
    <row r="48153" spans="19:23">
      <c r="S48153" s="275"/>
      <c r="T48153" s="274"/>
      <c r="W48153" s="276"/>
    </row>
    <row r="48154" spans="19:23">
      <c r="S48154" s="275"/>
      <c r="T48154" s="274"/>
      <c r="W48154" s="276"/>
    </row>
    <row r="48155" spans="19:23">
      <c r="S48155" s="275"/>
      <c r="T48155" s="274"/>
      <c r="W48155" s="276"/>
    </row>
    <row r="48156" spans="19:23">
      <c r="S48156" s="275"/>
      <c r="T48156" s="274"/>
      <c r="W48156" s="276"/>
    </row>
    <row r="48157" spans="19:23">
      <c r="S48157" s="275"/>
      <c r="T48157" s="274"/>
      <c r="W48157" s="276"/>
    </row>
    <row r="48158" spans="19:23">
      <c r="S48158" s="275"/>
      <c r="T48158" s="274"/>
      <c r="W48158" s="276"/>
    </row>
    <row r="48159" spans="19:23">
      <c r="S48159" s="275"/>
      <c r="T48159" s="274"/>
      <c r="W48159" s="276"/>
    </row>
    <row r="48160" spans="19:23">
      <c r="S48160" s="275"/>
      <c r="T48160" s="274"/>
      <c r="W48160" s="276"/>
    </row>
    <row r="48161" spans="19:23">
      <c r="S48161" s="275"/>
      <c r="T48161" s="274"/>
      <c r="W48161" s="276"/>
    </row>
    <row r="48162" spans="19:23">
      <c r="S48162" s="275"/>
      <c r="T48162" s="274"/>
      <c r="W48162" s="276"/>
    </row>
    <row r="48163" spans="19:23">
      <c r="S48163" s="275"/>
      <c r="T48163" s="274"/>
      <c r="W48163" s="276"/>
    </row>
    <row r="48164" spans="19:23">
      <c r="S48164" s="275"/>
      <c r="T48164" s="274"/>
      <c r="W48164" s="276"/>
    </row>
    <row r="48165" spans="19:23">
      <c r="S48165" s="275"/>
      <c r="T48165" s="274"/>
      <c r="W48165" s="276"/>
    </row>
    <row r="48166" spans="19:23">
      <c r="S48166" s="275"/>
      <c r="T48166" s="274"/>
      <c r="W48166" s="276"/>
    </row>
    <row r="48167" spans="19:23">
      <c r="S48167" s="275"/>
      <c r="T48167" s="274"/>
      <c r="W48167" s="276"/>
    </row>
    <row r="48168" spans="19:23">
      <c r="S48168" s="275"/>
      <c r="T48168" s="274"/>
      <c r="W48168" s="276"/>
    </row>
    <row r="48169" spans="19:23">
      <c r="S48169" s="275"/>
      <c r="T48169" s="274"/>
      <c r="W48169" s="276"/>
    </row>
    <row r="48170" spans="19:23">
      <c r="S48170" s="275"/>
      <c r="T48170" s="274"/>
      <c r="W48170" s="276"/>
    </row>
    <row r="48171" spans="19:23">
      <c r="S48171" s="275"/>
      <c r="T48171" s="274"/>
      <c r="W48171" s="276"/>
    </row>
    <row r="48172" spans="19:23">
      <c r="S48172" s="275"/>
      <c r="T48172" s="274"/>
      <c r="W48172" s="276"/>
    </row>
    <row r="48173" spans="19:23">
      <c r="S48173" s="275"/>
      <c r="T48173" s="274"/>
      <c r="W48173" s="276"/>
    </row>
    <row r="48174" spans="19:23">
      <c r="S48174" s="275"/>
      <c r="T48174" s="274"/>
      <c r="W48174" s="276"/>
    </row>
    <row r="48175" spans="19:23">
      <c r="S48175" s="275"/>
      <c r="T48175" s="274"/>
      <c r="W48175" s="276"/>
    </row>
    <row r="48176" spans="19:23">
      <c r="S48176" s="275"/>
      <c r="T48176" s="274"/>
      <c r="W48176" s="276"/>
    </row>
    <row r="48177" spans="19:23">
      <c r="S48177" s="275"/>
      <c r="T48177" s="274"/>
      <c r="W48177" s="276"/>
    </row>
    <row r="48178" spans="19:23">
      <c r="S48178" s="275"/>
      <c r="T48178" s="274"/>
      <c r="W48178" s="276"/>
    </row>
    <row r="48179" spans="19:23">
      <c r="S48179" s="275"/>
      <c r="T48179" s="274"/>
      <c r="W48179" s="276"/>
    </row>
    <row r="48180" spans="19:23">
      <c r="S48180" s="275"/>
      <c r="T48180" s="274"/>
      <c r="W48180" s="276"/>
    </row>
    <row r="48181" spans="19:23">
      <c r="S48181" s="275"/>
      <c r="T48181" s="274"/>
      <c r="W48181" s="276"/>
    </row>
    <row r="48182" spans="19:23">
      <c r="S48182" s="275"/>
      <c r="T48182" s="274"/>
      <c r="W48182" s="276"/>
    </row>
    <row r="48183" spans="19:23">
      <c r="S48183" s="275"/>
      <c r="T48183" s="274"/>
      <c r="W48183" s="276"/>
    </row>
    <row r="48184" spans="19:23">
      <c r="S48184" s="275"/>
      <c r="T48184" s="274"/>
      <c r="W48184" s="276"/>
    </row>
    <row r="48185" spans="19:23">
      <c r="S48185" s="275"/>
      <c r="T48185" s="274"/>
      <c r="W48185" s="276"/>
    </row>
    <row r="48186" spans="19:23">
      <c r="S48186" s="275"/>
      <c r="T48186" s="274"/>
      <c r="W48186" s="276"/>
    </row>
    <row r="48187" spans="19:23">
      <c r="S48187" s="275"/>
      <c r="T48187" s="274"/>
      <c r="W48187" s="276"/>
    </row>
    <row r="48188" spans="19:23">
      <c r="S48188" s="275"/>
      <c r="T48188" s="274"/>
      <c r="W48188" s="276"/>
    </row>
    <row r="48189" spans="19:23">
      <c r="S48189" s="275"/>
      <c r="T48189" s="274"/>
      <c r="W48189" s="276"/>
    </row>
    <row r="48190" spans="19:23">
      <c r="S48190" s="275"/>
      <c r="T48190" s="274"/>
      <c r="W48190" s="276"/>
    </row>
    <row r="48191" spans="19:23">
      <c r="S48191" s="275"/>
      <c r="T48191" s="274"/>
      <c r="W48191" s="276"/>
    </row>
    <row r="48192" spans="19:23">
      <c r="S48192" s="275"/>
      <c r="T48192" s="274"/>
      <c r="W48192" s="276"/>
    </row>
    <row r="48193" spans="19:23">
      <c r="S48193" s="275"/>
      <c r="T48193" s="274"/>
      <c r="W48193" s="276"/>
    </row>
    <row r="48194" spans="19:23">
      <c r="S48194" s="275"/>
      <c r="T48194" s="274"/>
      <c r="W48194" s="276"/>
    </row>
    <row r="48195" spans="19:23">
      <c r="S48195" s="275"/>
      <c r="T48195" s="274"/>
      <c r="W48195" s="276"/>
    </row>
    <row r="48196" spans="19:23">
      <c r="S48196" s="275"/>
      <c r="T48196" s="274"/>
      <c r="W48196" s="276"/>
    </row>
    <row r="48197" spans="19:23">
      <c r="S48197" s="275"/>
      <c r="T48197" s="274"/>
      <c r="W48197" s="276"/>
    </row>
    <row r="48198" spans="19:23">
      <c r="S48198" s="275"/>
      <c r="T48198" s="274"/>
      <c r="W48198" s="276"/>
    </row>
    <row r="48199" spans="19:23">
      <c r="S48199" s="275"/>
      <c r="T48199" s="274"/>
      <c r="W48199" s="276"/>
    </row>
    <row r="48200" spans="19:23">
      <c r="S48200" s="275"/>
      <c r="T48200" s="274"/>
      <c r="W48200" s="276"/>
    </row>
    <row r="48201" spans="19:23">
      <c r="S48201" s="275"/>
      <c r="T48201" s="274"/>
      <c r="W48201" s="276"/>
    </row>
    <row r="48202" spans="19:23">
      <c r="S48202" s="275"/>
      <c r="T48202" s="274"/>
      <c r="W48202" s="276"/>
    </row>
    <row r="48203" spans="19:23">
      <c r="S48203" s="275"/>
      <c r="T48203" s="274"/>
      <c r="W48203" s="276"/>
    </row>
    <row r="48204" spans="19:23">
      <c r="S48204" s="275"/>
      <c r="T48204" s="274"/>
      <c r="W48204" s="276"/>
    </row>
    <row r="48205" spans="19:23">
      <c r="S48205" s="275"/>
      <c r="T48205" s="274"/>
      <c r="W48205" s="276"/>
    </row>
    <row r="48206" spans="19:23">
      <c r="S48206" s="275"/>
      <c r="T48206" s="274"/>
      <c r="W48206" s="276"/>
    </row>
    <row r="48207" spans="19:23">
      <c r="S48207" s="275"/>
      <c r="T48207" s="274"/>
      <c r="W48207" s="276"/>
    </row>
    <row r="48208" spans="19:23">
      <c r="S48208" s="275"/>
      <c r="T48208" s="274"/>
      <c r="W48208" s="276"/>
    </row>
    <row r="48209" spans="19:23">
      <c r="S48209" s="275"/>
      <c r="T48209" s="274"/>
      <c r="W48209" s="276"/>
    </row>
    <row r="48210" spans="19:23">
      <c r="S48210" s="275"/>
      <c r="T48210" s="274"/>
      <c r="W48210" s="276"/>
    </row>
    <row r="48211" spans="19:23">
      <c r="S48211" s="275"/>
      <c r="T48211" s="274"/>
      <c r="W48211" s="276"/>
    </row>
    <row r="48212" spans="19:23">
      <c r="S48212" s="275"/>
      <c r="T48212" s="274"/>
      <c r="W48212" s="276"/>
    </row>
    <row r="48213" spans="19:23">
      <c r="S48213" s="275"/>
      <c r="T48213" s="274"/>
      <c r="W48213" s="276"/>
    </row>
    <row r="48214" spans="19:23">
      <c r="S48214" s="275"/>
      <c r="T48214" s="274"/>
      <c r="W48214" s="276"/>
    </row>
    <row r="48215" spans="19:23">
      <c r="S48215" s="275"/>
      <c r="T48215" s="274"/>
      <c r="W48215" s="276"/>
    </row>
    <row r="48216" spans="19:23">
      <c r="S48216" s="275"/>
      <c r="T48216" s="274"/>
      <c r="W48216" s="276"/>
    </row>
    <row r="48217" spans="19:23">
      <c r="S48217" s="275"/>
      <c r="T48217" s="274"/>
      <c r="W48217" s="276"/>
    </row>
    <row r="48218" spans="19:23">
      <c r="S48218" s="275"/>
      <c r="T48218" s="274"/>
      <c r="W48218" s="276"/>
    </row>
    <row r="48219" spans="19:23">
      <c r="S48219" s="275"/>
      <c r="T48219" s="274"/>
      <c r="W48219" s="276"/>
    </row>
    <row r="48220" spans="19:23">
      <c r="S48220" s="275"/>
      <c r="T48220" s="274"/>
      <c r="W48220" s="276"/>
    </row>
    <row r="48221" spans="19:23">
      <c r="S48221" s="275"/>
      <c r="T48221" s="274"/>
      <c r="W48221" s="276"/>
    </row>
    <row r="48222" spans="19:23">
      <c r="S48222" s="275"/>
      <c r="T48222" s="274"/>
      <c r="W48222" s="276"/>
    </row>
    <row r="48223" spans="19:23">
      <c r="S48223" s="275"/>
      <c r="T48223" s="274"/>
      <c r="W48223" s="276"/>
    </row>
    <row r="48224" spans="19:23">
      <c r="S48224" s="275"/>
      <c r="T48224" s="274"/>
      <c r="W48224" s="276"/>
    </row>
    <row r="48225" spans="19:23">
      <c r="S48225" s="275"/>
      <c r="T48225" s="274"/>
      <c r="W48225" s="276"/>
    </row>
    <row r="48226" spans="19:23">
      <c r="S48226" s="275"/>
      <c r="T48226" s="274"/>
      <c r="W48226" s="276"/>
    </row>
    <row r="48227" spans="19:23">
      <c r="S48227" s="275"/>
      <c r="T48227" s="274"/>
      <c r="W48227" s="276"/>
    </row>
    <row r="48228" spans="19:23">
      <c r="S48228" s="275"/>
      <c r="T48228" s="274"/>
      <c r="W48228" s="276"/>
    </row>
    <row r="48229" spans="19:23">
      <c r="S48229" s="275"/>
      <c r="T48229" s="274"/>
      <c r="W48229" s="276"/>
    </row>
    <row r="48230" spans="19:23">
      <c r="S48230" s="275"/>
      <c r="T48230" s="274"/>
      <c r="W48230" s="276"/>
    </row>
    <row r="48231" spans="19:23">
      <c r="S48231" s="275"/>
      <c r="T48231" s="274"/>
      <c r="W48231" s="276"/>
    </row>
    <row r="48232" spans="19:23">
      <c r="S48232" s="275"/>
      <c r="T48232" s="274"/>
      <c r="W48232" s="276"/>
    </row>
    <row r="48233" spans="19:23">
      <c r="S48233" s="275"/>
      <c r="T48233" s="274"/>
      <c r="W48233" s="276"/>
    </row>
    <row r="48234" spans="19:23">
      <c r="S48234" s="275"/>
      <c r="T48234" s="274"/>
      <c r="W48234" s="276"/>
    </row>
    <row r="48235" spans="19:23">
      <c r="S48235" s="275"/>
      <c r="T48235" s="274"/>
      <c r="W48235" s="276"/>
    </row>
    <row r="48236" spans="19:23">
      <c r="S48236" s="275"/>
      <c r="T48236" s="274"/>
      <c r="W48236" s="276"/>
    </row>
    <row r="48237" spans="19:23">
      <c r="S48237" s="275"/>
      <c r="T48237" s="274"/>
      <c r="W48237" s="276"/>
    </row>
    <row r="48238" spans="19:23">
      <c r="S48238" s="275"/>
      <c r="T48238" s="274"/>
      <c r="W48238" s="276"/>
    </row>
    <row r="48239" spans="19:23">
      <c r="S48239" s="275"/>
      <c r="T48239" s="274"/>
      <c r="W48239" s="276"/>
    </row>
    <row r="48240" spans="19:23">
      <c r="S48240" s="275"/>
      <c r="T48240" s="274"/>
      <c r="W48240" s="276"/>
    </row>
    <row r="48241" spans="19:23">
      <c r="S48241" s="275"/>
      <c r="T48241" s="274"/>
      <c r="W48241" s="276"/>
    </row>
    <row r="48242" spans="19:23">
      <c r="S48242" s="275"/>
      <c r="T48242" s="274"/>
      <c r="W48242" s="276"/>
    </row>
    <row r="48243" spans="19:23">
      <c r="S48243" s="275"/>
      <c r="T48243" s="274"/>
      <c r="W48243" s="276"/>
    </row>
    <row r="48244" spans="19:23">
      <c r="S48244" s="275"/>
      <c r="T48244" s="274"/>
      <c r="W48244" s="276"/>
    </row>
    <row r="48245" spans="19:23">
      <c r="S48245" s="275"/>
      <c r="T48245" s="274"/>
      <c r="W48245" s="276"/>
    </row>
    <row r="48246" spans="19:23">
      <c r="S48246" s="275"/>
      <c r="T48246" s="274"/>
      <c r="W48246" s="276"/>
    </row>
    <row r="48247" spans="19:23">
      <c r="S48247" s="275"/>
      <c r="T48247" s="274"/>
      <c r="W48247" s="276"/>
    </row>
    <row r="48248" spans="19:23">
      <c r="S48248" s="275"/>
      <c r="T48248" s="274"/>
      <c r="W48248" s="276"/>
    </row>
    <row r="48249" spans="19:23">
      <c r="S48249" s="275"/>
      <c r="T48249" s="274"/>
      <c r="W48249" s="276"/>
    </row>
    <row r="48250" spans="19:23">
      <c r="S48250" s="275"/>
      <c r="T48250" s="274"/>
      <c r="W48250" s="276"/>
    </row>
    <row r="48251" spans="19:23">
      <c r="S48251" s="275"/>
      <c r="T48251" s="274"/>
      <c r="W48251" s="276"/>
    </row>
    <row r="48252" spans="19:23">
      <c r="S48252" s="275"/>
      <c r="T48252" s="274"/>
      <c r="W48252" s="276"/>
    </row>
    <row r="48253" spans="19:23">
      <c r="S48253" s="275"/>
      <c r="T48253" s="274"/>
      <c r="W48253" s="276"/>
    </row>
    <row r="48254" spans="19:23">
      <c r="S48254" s="275"/>
      <c r="T48254" s="274"/>
      <c r="W48254" s="276"/>
    </row>
    <row r="48255" spans="19:23">
      <c r="S48255" s="275"/>
      <c r="T48255" s="274"/>
      <c r="W48255" s="276"/>
    </row>
    <row r="48256" spans="19:23">
      <c r="S48256" s="275"/>
      <c r="T48256" s="274"/>
      <c r="W48256" s="276"/>
    </row>
    <row r="48257" spans="19:23">
      <c r="S48257" s="275"/>
      <c r="T48257" s="274"/>
      <c r="W48257" s="276"/>
    </row>
    <row r="48258" spans="19:23">
      <c r="S48258" s="275"/>
      <c r="T48258" s="274"/>
      <c r="W48258" s="276"/>
    </row>
    <row r="48259" spans="19:23">
      <c r="S48259" s="275"/>
      <c r="T48259" s="274"/>
      <c r="W48259" s="276"/>
    </row>
    <row r="48260" spans="19:23">
      <c r="S48260" s="275"/>
      <c r="T48260" s="274"/>
      <c r="W48260" s="276"/>
    </row>
    <row r="48261" spans="19:23">
      <c r="S48261" s="275"/>
      <c r="T48261" s="274"/>
      <c r="W48261" s="276"/>
    </row>
    <row r="48262" spans="19:23">
      <c r="S48262" s="275"/>
      <c r="T48262" s="274"/>
      <c r="W48262" s="276"/>
    </row>
    <row r="48263" spans="19:23">
      <c r="S48263" s="275"/>
      <c r="T48263" s="274"/>
      <c r="W48263" s="276"/>
    </row>
    <row r="48264" spans="19:23">
      <c r="S48264" s="275"/>
      <c r="T48264" s="274"/>
      <c r="W48264" s="276"/>
    </row>
    <row r="48265" spans="19:23">
      <c r="S48265" s="275"/>
      <c r="T48265" s="274"/>
      <c r="W48265" s="276"/>
    </row>
    <row r="48266" spans="19:23">
      <c r="S48266" s="275"/>
      <c r="T48266" s="274"/>
      <c r="W48266" s="276"/>
    </row>
    <row r="48267" spans="19:23">
      <c r="S48267" s="275"/>
      <c r="T48267" s="274"/>
      <c r="W48267" s="276"/>
    </row>
    <row r="48268" spans="19:23">
      <c r="S48268" s="275"/>
      <c r="T48268" s="274"/>
      <c r="W48268" s="276"/>
    </row>
    <row r="48269" spans="19:23">
      <c r="S48269" s="275"/>
      <c r="T48269" s="274"/>
      <c r="W48269" s="276"/>
    </row>
    <row r="48270" spans="19:23">
      <c r="S48270" s="275"/>
      <c r="T48270" s="274"/>
      <c r="W48270" s="276"/>
    </row>
    <row r="48271" spans="19:23">
      <c r="S48271" s="275"/>
      <c r="T48271" s="274"/>
      <c r="W48271" s="276"/>
    </row>
    <row r="48272" spans="19:23">
      <c r="S48272" s="275"/>
      <c r="T48272" s="274"/>
      <c r="W48272" s="276"/>
    </row>
    <row r="48273" spans="19:23">
      <c r="S48273" s="275"/>
      <c r="T48273" s="274"/>
      <c r="W48273" s="276"/>
    </row>
    <row r="48274" spans="19:23">
      <c r="S48274" s="275"/>
      <c r="T48274" s="274"/>
      <c r="W48274" s="276"/>
    </row>
    <row r="48275" spans="19:23">
      <c r="S48275" s="275"/>
      <c r="T48275" s="274"/>
      <c r="W48275" s="276"/>
    </row>
    <row r="48276" spans="19:23">
      <c r="S48276" s="275"/>
      <c r="T48276" s="274"/>
      <c r="W48276" s="276"/>
    </row>
    <row r="48277" spans="19:23">
      <c r="S48277" s="275"/>
      <c r="T48277" s="274"/>
      <c r="W48277" s="276"/>
    </row>
    <row r="48278" spans="19:23">
      <c r="S48278" s="275"/>
      <c r="T48278" s="274"/>
      <c r="W48278" s="276"/>
    </row>
    <row r="48279" spans="19:23">
      <c r="S48279" s="275"/>
      <c r="T48279" s="274"/>
      <c r="W48279" s="276"/>
    </row>
    <row r="48280" spans="19:23">
      <c r="S48280" s="275"/>
      <c r="T48280" s="274"/>
      <c r="W48280" s="276"/>
    </row>
    <row r="48281" spans="19:23">
      <c r="S48281" s="275"/>
      <c r="T48281" s="274"/>
      <c r="W48281" s="276"/>
    </row>
    <row r="48282" spans="19:23">
      <c r="S48282" s="275"/>
      <c r="T48282" s="274"/>
      <c r="W48282" s="276"/>
    </row>
    <row r="48283" spans="19:23">
      <c r="S48283" s="275"/>
      <c r="T48283" s="274"/>
      <c r="W48283" s="276"/>
    </row>
    <row r="48284" spans="19:23">
      <c r="S48284" s="275"/>
      <c r="T48284" s="274"/>
      <c r="W48284" s="276"/>
    </row>
    <row r="48285" spans="19:23">
      <c r="S48285" s="275"/>
      <c r="T48285" s="274"/>
      <c r="W48285" s="276"/>
    </row>
    <row r="48286" spans="19:23">
      <c r="S48286" s="275"/>
      <c r="T48286" s="274"/>
      <c r="W48286" s="276"/>
    </row>
    <row r="48287" spans="19:23">
      <c r="S48287" s="275"/>
      <c r="T48287" s="274"/>
      <c r="W48287" s="276"/>
    </row>
    <row r="48288" spans="19:23">
      <c r="S48288" s="275"/>
      <c r="T48288" s="274"/>
      <c r="W48288" s="276"/>
    </row>
    <row r="48289" spans="19:23">
      <c r="S48289" s="275"/>
      <c r="T48289" s="274"/>
      <c r="W48289" s="276"/>
    </row>
    <row r="48290" spans="19:23">
      <c r="S48290" s="275"/>
      <c r="T48290" s="274"/>
      <c r="W48290" s="276"/>
    </row>
    <row r="48291" spans="19:23">
      <c r="S48291" s="275"/>
      <c r="T48291" s="274"/>
      <c r="W48291" s="276"/>
    </row>
    <row r="48292" spans="19:23">
      <c r="S48292" s="275"/>
      <c r="T48292" s="274"/>
      <c r="W48292" s="276"/>
    </row>
    <row r="48293" spans="19:23">
      <c r="S48293" s="275"/>
      <c r="T48293" s="274"/>
      <c r="W48293" s="276"/>
    </row>
    <row r="48294" spans="19:23">
      <c r="S48294" s="275"/>
      <c r="T48294" s="274"/>
      <c r="W48294" s="276"/>
    </row>
    <row r="48295" spans="19:23">
      <c r="S48295" s="275"/>
      <c r="T48295" s="274"/>
      <c r="W48295" s="276"/>
    </row>
    <row r="48296" spans="19:23">
      <c r="S48296" s="275"/>
      <c r="T48296" s="274"/>
      <c r="W48296" s="276"/>
    </row>
    <row r="48297" spans="19:23">
      <c r="S48297" s="275"/>
      <c r="T48297" s="274"/>
      <c r="W48297" s="276"/>
    </row>
    <row r="48298" spans="19:23">
      <c r="S48298" s="275"/>
      <c r="T48298" s="274"/>
      <c r="W48298" s="276"/>
    </row>
    <row r="48299" spans="19:23">
      <c r="S48299" s="275"/>
      <c r="T48299" s="274"/>
      <c r="W48299" s="276"/>
    </row>
    <row r="48300" spans="19:23">
      <c r="S48300" s="275"/>
      <c r="T48300" s="274"/>
      <c r="W48300" s="276"/>
    </row>
    <row r="48301" spans="19:23">
      <c r="S48301" s="275"/>
      <c r="T48301" s="274"/>
      <c r="W48301" s="276"/>
    </row>
    <row r="48302" spans="19:23">
      <c r="S48302" s="275"/>
      <c r="T48302" s="274"/>
      <c r="W48302" s="276"/>
    </row>
    <row r="48303" spans="19:23">
      <c r="S48303" s="275"/>
      <c r="T48303" s="274"/>
      <c r="W48303" s="276"/>
    </row>
    <row r="48304" spans="19:23">
      <c r="S48304" s="275"/>
      <c r="T48304" s="274"/>
      <c r="W48304" s="276"/>
    </row>
    <row r="48305" spans="19:23">
      <c r="S48305" s="275"/>
      <c r="T48305" s="274"/>
      <c r="W48305" s="276"/>
    </row>
    <row r="48306" spans="19:23">
      <c r="S48306" s="275"/>
      <c r="T48306" s="274"/>
      <c r="W48306" s="276"/>
    </row>
    <row r="48307" spans="19:23">
      <c r="S48307" s="275"/>
      <c r="T48307" s="274"/>
      <c r="W48307" s="276"/>
    </row>
    <row r="48308" spans="19:23">
      <c r="S48308" s="275"/>
      <c r="T48308" s="274"/>
      <c r="W48308" s="276"/>
    </row>
    <row r="48309" spans="19:23">
      <c r="S48309" s="275"/>
      <c r="T48309" s="274"/>
      <c r="W48309" s="276"/>
    </row>
    <row r="48310" spans="19:23">
      <c r="S48310" s="275"/>
      <c r="T48310" s="274"/>
      <c r="W48310" s="276"/>
    </row>
    <row r="48311" spans="19:23">
      <c r="S48311" s="275"/>
      <c r="T48311" s="274"/>
      <c r="W48311" s="276"/>
    </row>
    <row r="48312" spans="19:23">
      <c r="S48312" s="275"/>
      <c r="T48312" s="274"/>
      <c r="W48312" s="276"/>
    </row>
    <row r="48313" spans="19:23">
      <c r="S48313" s="275"/>
      <c r="T48313" s="274"/>
      <c r="W48313" s="276"/>
    </row>
    <row r="48314" spans="19:23">
      <c r="S48314" s="275"/>
      <c r="T48314" s="274"/>
      <c r="W48314" s="276"/>
    </row>
    <row r="48315" spans="19:23">
      <c r="S48315" s="275"/>
      <c r="T48315" s="274"/>
      <c r="W48315" s="276"/>
    </row>
    <row r="48316" spans="19:23">
      <c r="S48316" s="275"/>
      <c r="T48316" s="274"/>
      <c r="W48316" s="276"/>
    </row>
    <row r="48317" spans="19:23">
      <c r="S48317" s="275"/>
      <c r="T48317" s="274"/>
      <c r="W48317" s="276"/>
    </row>
    <row r="48318" spans="19:23">
      <c r="S48318" s="275"/>
      <c r="T48318" s="274"/>
      <c r="W48318" s="276"/>
    </row>
    <row r="48319" spans="19:23">
      <c r="S48319" s="275"/>
      <c r="T48319" s="274"/>
      <c r="W48319" s="276"/>
    </row>
    <row r="48320" spans="19:23">
      <c r="S48320" s="275"/>
      <c r="T48320" s="274"/>
      <c r="W48320" s="276"/>
    </row>
    <row r="48321" spans="19:23">
      <c r="S48321" s="275"/>
      <c r="T48321" s="274"/>
      <c r="W48321" s="276"/>
    </row>
    <row r="48322" spans="19:23">
      <c r="S48322" s="275"/>
      <c r="T48322" s="274"/>
      <c r="W48322" s="276"/>
    </row>
    <row r="48323" spans="19:23">
      <c r="S48323" s="275"/>
      <c r="T48323" s="274"/>
      <c r="W48323" s="276"/>
    </row>
    <row r="48324" spans="19:23">
      <c r="S48324" s="275"/>
      <c r="T48324" s="274"/>
      <c r="W48324" s="276"/>
    </row>
    <row r="48325" spans="19:23">
      <c r="S48325" s="275"/>
      <c r="T48325" s="274"/>
      <c r="W48325" s="276"/>
    </row>
    <row r="48326" spans="19:23">
      <c r="S48326" s="275"/>
      <c r="T48326" s="274"/>
      <c r="W48326" s="276"/>
    </row>
    <row r="48327" spans="19:23">
      <c r="S48327" s="275"/>
      <c r="T48327" s="274"/>
      <c r="W48327" s="276"/>
    </row>
    <row r="48328" spans="19:23">
      <c r="S48328" s="275"/>
      <c r="T48328" s="274"/>
      <c r="W48328" s="276"/>
    </row>
    <row r="48329" spans="19:23">
      <c r="S48329" s="275"/>
      <c r="T48329" s="274"/>
      <c r="W48329" s="276"/>
    </row>
    <row r="48330" spans="19:23">
      <c r="S48330" s="275"/>
      <c r="T48330" s="274"/>
      <c r="W48330" s="276"/>
    </row>
    <row r="48331" spans="19:23">
      <c r="S48331" s="275"/>
      <c r="T48331" s="274"/>
      <c r="W48331" s="276"/>
    </row>
    <row r="48332" spans="19:23">
      <c r="S48332" s="275"/>
      <c r="T48332" s="274"/>
      <c r="W48332" s="276"/>
    </row>
    <row r="48333" spans="19:23">
      <c r="S48333" s="275"/>
      <c r="T48333" s="274"/>
      <c r="W48333" s="276"/>
    </row>
    <row r="48334" spans="19:23">
      <c r="S48334" s="275"/>
      <c r="T48334" s="274"/>
      <c r="W48334" s="276"/>
    </row>
    <row r="48335" spans="19:23">
      <c r="S48335" s="275"/>
      <c r="T48335" s="274"/>
      <c r="W48335" s="276"/>
    </row>
    <row r="48336" spans="19:23">
      <c r="S48336" s="275"/>
      <c r="T48336" s="274"/>
      <c r="W48336" s="276"/>
    </row>
    <row r="48337" spans="19:23">
      <c r="S48337" s="275"/>
      <c r="T48337" s="274"/>
      <c r="W48337" s="276"/>
    </row>
    <row r="48338" spans="19:23">
      <c r="S48338" s="275"/>
      <c r="T48338" s="274"/>
      <c r="W48338" s="276"/>
    </row>
    <row r="48339" spans="19:23">
      <c r="S48339" s="275"/>
      <c r="T48339" s="274"/>
      <c r="W48339" s="276"/>
    </row>
    <row r="48340" spans="19:23">
      <c r="S48340" s="275"/>
      <c r="T48340" s="274"/>
      <c r="W48340" s="276"/>
    </row>
    <row r="48341" spans="19:23">
      <c r="S48341" s="275"/>
      <c r="T48341" s="274"/>
      <c r="W48341" s="276"/>
    </row>
    <row r="48342" spans="19:23">
      <c r="S48342" s="275"/>
      <c r="T48342" s="274"/>
      <c r="W48342" s="276"/>
    </row>
    <row r="48343" spans="19:23">
      <c r="S48343" s="275"/>
      <c r="T48343" s="274"/>
      <c r="W48343" s="276"/>
    </row>
    <row r="48344" spans="19:23">
      <c r="S48344" s="275"/>
      <c r="T48344" s="274"/>
      <c r="W48344" s="276"/>
    </row>
    <row r="48345" spans="19:23">
      <c r="S48345" s="275"/>
      <c r="T48345" s="274"/>
      <c r="W48345" s="276"/>
    </row>
    <row r="48346" spans="19:23">
      <c r="S48346" s="275"/>
      <c r="T48346" s="274"/>
      <c r="W48346" s="276"/>
    </row>
    <row r="48347" spans="19:23">
      <c r="S48347" s="275"/>
      <c r="T48347" s="274"/>
      <c r="W48347" s="276"/>
    </row>
    <row r="48348" spans="19:23">
      <c r="S48348" s="275"/>
      <c r="T48348" s="274"/>
      <c r="W48348" s="276"/>
    </row>
    <row r="48349" spans="19:23">
      <c r="S48349" s="275"/>
      <c r="T48349" s="274"/>
      <c r="W48349" s="276"/>
    </row>
    <row r="48350" spans="19:23">
      <c r="S48350" s="275"/>
      <c r="T48350" s="274"/>
      <c r="W48350" s="276"/>
    </row>
    <row r="48351" spans="19:23">
      <c r="S48351" s="275"/>
      <c r="T48351" s="274"/>
      <c r="W48351" s="276"/>
    </row>
    <row r="48352" spans="19:23">
      <c r="S48352" s="275"/>
      <c r="T48352" s="274"/>
      <c r="W48352" s="276"/>
    </row>
    <row r="48353" spans="19:23">
      <c r="S48353" s="275"/>
      <c r="T48353" s="274"/>
      <c r="W48353" s="276"/>
    </row>
    <row r="48354" spans="19:23">
      <c r="S48354" s="275"/>
      <c r="T48354" s="274"/>
      <c r="W48354" s="276"/>
    </row>
    <row r="48355" spans="19:23">
      <c r="S48355" s="275"/>
      <c r="T48355" s="274"/>
      <c r="W48355" s="276"/>
    </row>
    <row r="48356" spans="19:23">
      <c r="S48356" s="275"/>
      <c r="T48356" s="274"/>
      <c r="W48356" s="276"/>
    </row>
    <row r="48357" spans="19:23">
      <c r="S48357" s="275"/>
      <c r="T48357" s="274"/>
      <c r="W48357" s="276"/>
    </row>
    <row r="48358" spans="19:23">
      <c r="S48358" s="275"/>
      <c r="T48358" s="274"/>
      <c r="W48358" s="276"/>
    </row>
    <row r="48359" spans="19:23">
      <c r="S48359" s="275"/>
      <c r="T48359" s="274"/>
      <c r="W48359" s="276"/>
    </row>
    <row r="48360" spans="19:23">
      <c r="S48360" s="275"/>
      <c r="T48360" s="274"/>
      <c r="W48360" s="276"/>
    </row>
    <row r="48361" spans="19:23">
      <c r="S48361" s="275"/>
      <c r="T48361" s="274"/>
      <c r="W48361" s="276"/>
    </row>
    <row r="48362" spans="19:23">
      <c r="S48362" s="275"/>
      <c r="T48362" s="274"/>
      <c r="W48362" s="276"/>
    </row>
    <row r="48363" spans="19:23">
      <c r="S48363" s="275"/>
      <c r="T48363" s="274"/>
      <c r="W48363" s="276"/>
    </row>
    <row r="48364" spans="19:23">
      <c r="S48364" s="275"/>
      <c r="T48364" s="274"/>
      <c r="W48364" s="276"/>
    </row>
    <row r="48365" spans="19:23">
      <c r="S48365" s="275"/>
      <c r="T48365" s="274"/>
      <c r="W48365" s="276"/>
    </row>
    <row r="48366" spans="19:23">
      <c r="S48366" s="275"/>
      <c r="T48366" s="274"/>
      <c r="W48366" s="276"/>
    </row>
    <row r="48367" spans="19:23">
      <c r="S48367" s="275"/>
      <c r="T48367" s="274"/>
      <c r="W48367" s="276"/>
    </row>
    <row r="48368" spans="19:23">
      <c r="S48368" s="275"/>
      <c r="T48368" s="274"/>
      <c r="W48368" s="276"/>
    </row>
    <row r="48369" spans="19:23">
      <c r="S48369" s="275"/>
      <c r="T48369" s="274"/>
      <c r="W48369" s="276"/>
    </row>
    <row r="48370" spans="19:23">
      <c r="S48370" s="275"/>
      <c r="T48370" s="274"/>
      <c r="W48370" s="276"/>
    </row>
    <row r="48371" spans="19:23">
      <c r="S48371" s="275"/>
      <c r="T48371" s="274"/>
      <c r="W48371" s="276"/>
    </row>
    <row r="48372" spans="19:23">
      <c r="S48372" s="275"/>
      <c r="T48372" s="274"/>
      <c r="W48372" s="276"/>
    </row>
    <row r="48373" spans="19:23">
      <c r="S48373" s="275"/>
      <c r="T48373" s="274"/>
      <c r="W48373" s="276"/>
    </row>
    <row r="48374" spans="19:23">
      <c r="S48374" s="275"/>
      <c r="T48374" s="274"/>
      <c r="W48374" s="276"/>
    </row>
    <row r="48375" spans="19:23">
      <c r="S48375" s="275"/>
      <c r="T48375" s="274"/>
      <c r="W48375" s="276"/>
    </row>
    <row r="48376" spans="19:23">
      <c r="S48376" s="275"/>
      <c r="T48376" s="274"/>
      <c r="W48376" s="276"/>
    </row>
    <row r="48377" spans="19:23">
      <c r="S48377" s="275"/>
      <c r="T48377" s="274"/>
      <c r="W48377" s="276"/>
    </row>
    <row r="48378" spans="19:23">
      <c r="S48378" s="275"/>
      <c r="T48378" s="274"/>
      <c r="W48378" s="276"/>
    </row>
    <row r="48379" spans="19:23">
      <c r="S48379" s="275"/>
      <c r="T48379" s="274"/>
      <c r="W48379" s="276"/>
    </row>
    <row r="48380" spans="19:23">
      <c r="S48380" s="275"/>
      <c r="T48380" s="274"/>
      <c r="W48380" s="276"/>
    </row>
    <row r="48381" spans="19:23">
      <c r="S48381" s="275"/>
      <c r="T48381" s="274"/>
      <c r="W48381" s="276"/>
    </row>
    <row r="48382" spans="19:23">
      <c r="S48382" s="275"/>
      <c r="T48382" s="274"/>
      <c r="W48382" s="276"/>
    </row>
    <row r="48383" spans="19:23">
      <c r="S48383" s="275"/>
      <c r="T48383" s="274"/>
      <c r="W48383" s="276"/>
    </row>
    <row r="48384" spans="19:23">
      <c r="S48384" s="275"/>
      <c r="T48384" s="274"/>
      <c r="W48384" s="276"/>
    </row>
    <row r="48385" spans="19:23">
      <c r="S48385" s="275"/>
      <c r="T48385" s="274"/>
      <c r="W48385" s="276"/>
    </row>
    <row r="48386" spans="19:23">
      <c r="S48386" s="275"/>
      <c r="T48386" s="274"/>
      <c r="W48386" s="276"/>
    </row>
    <row r="48387" spans="19:23">
      <c r="S48387" s="275"/>
      <c r="T48387" s="274"/>
      <c r="W48387" s="276"/>
    </row>
    <row r="48388" spans="19:23">
      <c r="S48388" s="275"/>
      <c r="T48388" s="274"/>
      <c r="W48388" s="276"/>
    </row>
    <row r="48389" spans="19:23">
      <c r="S48389" s="275"/>
      <c r="T48389" s="274"/>
      <c r="W48389" s="276"/>
    </row>
    <row r="48390" spans="19:23">
      <c r="S48390" s="275"/>
      <c r="T48390" s="274"/>
      <c r="W48390" s="276"/>
    </row>
    <row r="48391" spans="19:23">
      <c r="S48391" s="275"/>
      <c r="T48391" s="274"/>
      <c r="W48391" s="276"/>
    </row>
    <row r="48392" spans="19:23">
      <c r="S48392" s="275"/>
      <c r="T48392" s="274"/>
      <c r="W48392" s="276"/>
    </row>
    <row r="48393" spans="19:23">
      <c r="S48393" s="275"/>
      <c r="T48393" s="274"/>
      <c r="W48393" s="276"/>
    </row>
    <row r="48394" spans="19:23">
      <c r="S48394" s="275"/>
      <c r="T48394" s="274"/>
      <c r="W48394" s="276"/>
    </row>
    <row r="48395" spans="19:23">
      <c r="S48395" s="275"/>
      <c r="T48395" s="274"/>
      <c r="W48395" s="276"/>
    </row>
    <row r="48396" spans="19:23">
      <c r="S48396" s="275"/>
      <c r="T48396" s="274"/>
      <c r="W48396" s="276"/>
    </row>
    <row r="48397" spans="19:23">
      <c r="S48397" s="275"/>
      <c r="T48397" s="274"/>
      <c r="W48397" s="276"/>
    </row>
    <row r="48398" spans="19:23">
      <c r="S48398" s="275"/>
      <c r="T48398" s="274"/>
      <c r="W48398" s="276"/>
    </row>
    <row r="48399" spans="19:23">
      <c r="S48399" s="275"/>
      <c r="T48399" s="274"/>
      <c r="W48399" s="276"/>
    </row>
    <row r="48400" spans="19:23">
      <c r="S48400" s="275"/>
      <c r="T48400" s="274"/>
      <c r="W48400" s="276"/>
    </row>
    <row r="48401" spans="19:23">
      <c r="S48401" s="275"/>
      <c r="T48401" s="274"/>
      <c r="W48401" s="276"/>
    </row>
    <row r="48402" spans="19:23">
      <c r="S48402" s="275"/>
      <c r="T48402" s="274"/>
      <c r="W48402" s="276"/>
    </row>
    <row r="48403" spans="19:23">
      <c r="S48403" s="275"/>
      <c r="T48403" s="274"/>
      <c r="W48403" s="276"/>
    </row>
    <row r="48404" spans="19:23">
      <c r="S48404" s="275"/>
      <c r="T48404" s="274"/>
      <c r="W48404" s="276"/>
    </row>
    <row r="48405" spans="19:23">
      <c r="S48405" s="275"/>
      <c r="T48405" s="274"/>
      <c r="W48405" s="276"/>
    </row>
    <row r="48406" spans="19:23">
      <c r="S48406" s="275"/>
      <c r="T48406" s="274"/>
      <c r="W48406" s="276"/>
    </row>
    <row r="48407" spans="19:23">
      <c r="S48407" s="275"/>
      <c r="T48407" s="274"/>
      <c r="W48407" s="276"/>
    </row>
    <row r="48408" spans="19:23">
      <c r="S48408" s="275"/>
      <c r="T48408" s="274"/>
      <c r="W48408" s="276"/>
    </row>
    <row r="48409" spans="19:23">
      <c r="S48409" s="275"/>
      <c r="T48409" s="274"/>
      <c r="W48409" s="276"/>
    </row>
    <row r="48410" spans="19:23">
      <c r="S48410" s="275"/>
      <c r="T48410" s="274"/>
      <c r="W48410" s="276"/>
    </row>
    <row r="48411" spans="19:23">
      <c r="S48411" s="275"/>
      <c r="T48411" s="274"/>
      <c r="W48411" s="276"/>
    </row>
    <row r="48412" spans="19:23">
      <c r="S48412" s="275"/>
      <c r="T48412" s="274"/>
      <c r="W48412" s="276"/>
    </row>
    <row r="48413" spans="19:23">
      <c r="S48413" s="275"/>
      <c r="T48413" s="274"/>
      <c r="W48413" s="276"/>
    </row>
    <row r="48414" spans="19:23">
      <c r="S48414" s="275"/>
      <c r="T48414" s="274"/>
      <c r="W48414" s="276"/>
    </row>
    <row r="48415" spans="19:23">
      <c r="S48415" s="275"/>
      <c r="T48415" s="274"/>
      <c r="W48415" s="276"/>
    </row>
    <row r="48416" spans="19:23">
      <c r="S48416" s="275"/>
      <c r="T48416" s="274"/>
      <c r="W48416" s="276"/>
    </row>
    <row r="48417" spans="19:23">
      <c r="S48417" s="275"/>
      <c r="T48417" s="274"/>
      <c r="W48417" s="276"/>
    </row>
    <row r="48418" spans="19:23">
      <c r="S48418" s="275"/>
      <c r="T48418" s="274"/>
      <c r="W48418" s="276"/>
    </row>
    <row r="48419" spans="19:23">
      <c r="S48419" s="275"/>
      <c r="T48419" s="274"/>
      <c r="W48419" s="276"/>
    </row>
    <row r="48420" spans="19:23">
      <c r="S48420" s="275"/>
      <c r="T48420" s="274"/>
      <c r="W48420" s="276"/>
    </row>
    <row r="48421" spans="19:23">
      <c r="S48421" s="275"/>
      <c r="T48421" s="274"/>
      <c r="W48421" s="276"/>
    </row>
    <row r="48422" spans="19:23">
      <c r="S48422" s="275"/>
      <c r="T48422" s="274"/>
      <c r="W48422" s="276"/>
    </row>
    <row r="48423" spans="19:23">
      <c r="S48423" s="275"/>
      <c r="T48423" s="274"/>
      <c r="W48423" s="276"/>
    </row>
    <row r="48424" spans="19:23">
      <c r="S48424" s="275"/>
      <c r="T48424" s="274"/>
      <c r="W48424" s="276"/>
    </row>
    <row r="48425" spans="19:23">
      <c r="S48425" s="275"/>
      <c r="T48425" s="274"/>
      <c r="W48425" s="276"/>
    </row>
    <row r="48426" spans="19:23">
      <c r="S48426" s="275"/>
      <c r="T48426" s="274"/>
      <c r="W48426" s="276"/>
    </row>
    <row r="48427" spans="19:23">
      <c r="S48427" s="275"/>
      <c r="T48427" s="274"/>
      <c r="W48427" s="276"/>
    </row>
    <row r="48428" spans="19:23">
      <c r="S48428" s="275"/>
      <c r="T48428" s="274"/>
      <c r="W48428" s="276"/>
    </row>
    <row r="48429" spans="19:23">
      <c r="S48429" s="275"/>
      <c r="T48429" s="274"/>
      <c r="W48429" s="276"/>
    </row>
    <row r="48430" spans="19:23">
      <c r="S48430" s="275"/>
      <c r="T48430" s="274"/>
      <c r="W48430" s="276"/>
    </row>
    <row r="48431" spans="19:23">
      <c r="S48431" s="275"/>
      <c r="T48431" s="274"/>
      <c r="W48431" s="276"/>
    </row>
    <row r="48432" spans="19:23">
      <c r="S48432" s="275"/>
      <c r="T48432" s="274"/>
      <c r="W48432" s="276"/>
    </row>
    <row r="48433" spans="19:23">
      <c r="S48433" s="275"/>
      <c r="T48433" s="274"/>
      <c r="W48433" s="276"/>
    </row>
    <row r="48434" spans="19:23">
      <c r="S48434" s="275"/>
      <c r="T48434" s="274"/>
      <c r="W48434" s="276"/>
    </row>
    <row r="48435" spans="19:23">
      <c r="S48435" s="275"/>
      <c r="T48435" s="274"/>
      <c r="W48435" s="276"/>
    </row>
    <row r="48436" spans="19:23">
      <c r="S48436" s="275"/>
      <c r="T48436" s="274"/>
      <c r="W48436" s="276"/>
    </row>
    <row r="48437" spans="19:23">
      <c r="S48437" s="275"/>
      <c r="T48437" s="274"/>
      <c r="W48437" s="276"/>
    </row>
    <row r="48438" spans="19:23">
      <c r="S48438" s="275"/>
      <c r="T48438" s="274"/>
      <c r="W48438" s="276"/>
    </row>
    <row r="48439" spans="19:23">
      <c r="S48439" s="275"/>
      <c r="T48439" s="274"/>
      <c r="W48439" s="276"/>
    </row>
    <row r="48440" spans="19:23">
      <c r="S48440" s="275"/>
      <c r="T48440" s="274"/>
      <c r="W48440" s="276"/>
    </row>
    <row r="48441" spans="19:23">
      <c r="S48441" s="275"/>
      <c r="T48441" s="274"/>
      <c r="W48441" s="276"/>
    </row>
    <row r="48442" spans="19:23">
      <c r="S48442" s="275"/>
      <c r="T48442" s="274"/>
      <c r="W48442" s="276"/>
    </row>
    <row r="48443" spans="19:23">
      <c r="S48443" s="275"/>
      <c r="T48443" s="274"/>
      <c r="W48443" s="276"/>
    </row>
    <row r="48444" spans="19:23">
      <c r="S48444" s="275"/>
      <c r="T48444" s="274"/>
      <c r="W48444" s="276"/>
    </row>
    <row r="48445" spans="19:23">
      <c r="S48445" s="275"/>
      <c r="T48445" s="274"/>
      <c r="W48445" s="276"/>
    </row>
    <row r="48446" spans="19:23">
      <c r="S48446" s="275"/>
      <c r="T48446" s="274"/>
      <c r="W48446" s="276"/>
    </row>
    <row r="48447" spans="19:23">
      <c r="S48447" s="275"/>
      <c r="T48447" s="274"/>
      <c r="W48447" s="276"/>
    </row>
    <row r="48448" spans="19:23">
      <c r="S48448" s="275"/>
      <c r="T48448" s="274"/>
      <c r="W48448" s="276"/>
    </row>
    <row r="48449" spans="19:23">
      <c r="S48449" s="275"/>
      <c r="T48449" s="274"/>
      <c r="W48449" s="276"/>
    </row>
    <row r="48450" spans="19:23">
      <c r="S48450" s="275"/>
      <c r="T48450" s="274"/>
      <c r="W48450" s="276"/>
    </row>
    <row r="48451" spans="19:23">
      <c r="S48451" s="275"/>
      <c r="T48451" s="274"/>
      <c r="W48451" s="276"/>
    </row>
    <row r="48452" spans="19:23">
      <c r="S48452" s="275"/>
      <c r="T48452" s="274"/>
      <c r="W48452" s="276"/>
    </row>
    <row r="48453" spans="19:23">
      <c r="S48453" s="275"/>
      <c r="T48453" s="274"/>
      <c r="W48453" s="276"/>
    </row>
    <row r="48454" spans="19:23">
      <c r="S48454" s="275"/>
      <c r="T48454" s="274"/>
      <c r="W48454" s="276"/>
    </row>
    <row r="48455" spans="19:23">
      <c r="S48455" s="275"/>
      <c r="T48455" s="274"/>
      <c r="W48455" s="276"/>
    </row>
    <row r="48456" spans="19:23">
      <c r="S48456" s="275"/>
      <c r="T48456" s="274"/>
      <c r="W48456" s="276"/>
    </row>
    <row r="48457" spans="19:23">
      <c r="S48457" s="275"/>
      <c r="T48457" s="274"/>
      <c r="W48457" s="276"/>
    </row>
    <row r="48458" spans="19:23">
      <c r="S48458" s="275"/>
      <c r="T48458" s="274"/>
      <c r="W48458" s="276"/>
    </row>
    <row r="48459" spans="19:23">
      <c r="S48459" s="275"/>
      <c r="T48459" s="274"/>
      <c r="W48459" s="276"/>
    </row>
    <row r="48460" spans="19:23">
      <c r="S48460" s="275"/>
      <c r="T48460" s="274"/>
      <c r="W48460" s="276"/>
    </row>
    <row r="48461" spans="19:23">
      <c r="S48461" s="275"/>
      <c r="T48461" s="274"/>
      <c r="W48461" s="276"/>
    </row>
    <row r="48462" spans="19:23">
      <c r="S48462" s="275"/>
      <c r="T48462" s="274"/>
      <c r="W48462" s="276"/>
    </row>
    <row r="48463" spans="19:23">
      <c r="S48463" s="275"/>
      <c r="T48463" s="274"/>
      <c r="W48463" s="276"/>
    </row>
    <row r="48464" spans="19:23">
      <c r="S48464" s="275"/>
      <c r="T48464" s="274"/>
      <c r="W48464" s="276"/>
    </row>
    <row r="48465" spans="19:23">
      <c r="S48465" s="275"/>
      <c r="T48465" s="274"/>
      <c r="W48465" s="276"/>
    </row>
    <row r="48466" spans="19:23">
      <c r="S48466" s="275"/>
      <c r="T48466" s="274"/>
      <c r="W48466" s="276"/>
    </row>
    <row r="48467" spans="19:23">
      <c r="S48467" s="275"/>
      <c r="T48467" s="274"/>
      <c r="W48467" s="276"/>
    </row>
    <row r="48468" spans="19:23">
      <c r="S48468" s="275"/>
      <c r="T48468" s="274"/>
      <c r="W48468" s="276"/>
    </row>
    <row r="48469" spans="19:23">
      <c r="S48469" s="275"/>
      <c r="T48469" s="274"/>
      <c r="W48469" s="276"/>
    </row>
    <row r="48470" spans="19:23">
      <c r="S48470" s="275"/>
      <c r="T48470" s="274"/>
      <c r="W48470" s="276"/>
    </row>
    <row r="48471" spans="19:23">
      <c r="S48471" s="275"/>
      <c r="T48471" s="274"/>
      <c r="W48471" s="276"/>
    </row>
    <row r="48472" spans="19:23">
      <c r="S48472" s="275"/>
      <c r="T48472" s="274"/>
      <c r="W48472" s="276"/>
    </row>
    <row r="48473" spans="19:23">
      <c r="S48473" s="275"/>
      <c r="T48473" s="274"/>
      <c r="W48473" s="276"/>
    </row>
    <row r="48474" spans="19:23">
      <c r="S48474" s="275"/>
      <c r="T48474" s="274"/>
      <c r="W48474" s="276"/>
    </row>
    <row r="48475" spans="19:23">
      <c r="S48475" s="275"/>
      <c r="T48475" s="274"/>
      <c r="W48475" s="276"/>
    </row>
    <row r="48476" spans="19:23">
      <c r="S48476" s="275"/>
      <c r="T48476" s="274"/>
      <c r="W48476" s="276"/>
    </row>
    <row r="48477" spans="19:23">
      <c r="S48477" s="275"/>
      <c r="T48477" s="274"/>
      <c r="W48477" s="276"/>
    </row>
    <row r="48478" spans="19:23">
      <c r="S48478" s="275"/>
      <c r="T48478" s="274"/>
      <c r="W48478" s="276"/>
    </row>
    <row r="48479" spans="19:23">
      <c r="S48479" s="275"/>
      <c r="T48479" s="274"/>
      <c r="W48479" s="276"/>
    </row>
    <row r="48480" spans="19:23">
      <c r="S48480" s="275"/>
      <c r="T48480" s="274"/>
      <c r="W48480" s="276"/>
    </row>
    <row r="48481" spans="19:23">
      <c r="S48481" s="275"/>
      <c r="T48481" s="274"/>
      <c r="W48481" s="276"/>
    </row>
    <row r="48482" spans="19:23">
      <c r="S48482" s="275"/>
      <c r="T48482" s="274"/>
      <c r="W48482" s="276"/>
    </row>
    <row r="48483" spans="19:23">
      <c r="S48483" s="275"/>
      <c r="T48483" s="274"/>
      <c r="W48483" s="276"/>
    </row>
    <row r="48484" spans="19:23">
      <c r="S48484" s="275"/>
      <c r="T48484" s="274"/>
      <c r="W48484" s="276"/>
    </row>
    <row r="48485" spans="19:23">
      <c r="S48485" s="275"/>
      <c r="T48485" s="274"/>
      <c r="W48485" s="276"/>
    </row>
    <row r="48486" spans="19:23">
      <c r="S48486" s="275"/>
      <c r="T48486" s="274"/>
      <c r="W48486" s="276"/>
    </row>
    <row r="48487" spans="19:23">
      <c r="S48487" s="275"/>
      <c r="T48487" s="274"/>
      <c r="W48487" s="276"/>
    </row>
    <row r="48488" spans="19:23">
      <c r="S48488" s="275"/>
      <c r="T48488" s="274"/>
      <c r="W48488" s="276"/>
    </row>
    <row r="48489" spans="19:23">
      <c r="S48489" s="275"/>
      <c r="T48489" s="274"/>
      <c r="W48489" s="276"/>
    </row>
    <row r="48490" spans="19:23">
      <c r="S48490" s="275"/>
      <c r="T48490" s="274"/>
      <c r="W48490" s="276"/>
    </row>
    <row r="48491" spans="19:23">
      <c r="S48491" s="275"/>
      <c r="T48491" s="274"/>
      <c r="W48491" s="276"/>
    </row>
    <row r="48492" spans="19:23">
      <c r="S48492" s="275"/>
      <c r="T48492" s="274"/>
      <c r="W48492" s="276"/>
    </row>
    <row r="48493" spans="19:23">
      <c r="S48493" s="275"/>
      <c r="T48493" s="274"/>
      <c r="W48493" s="276"/>
    </row>
    <row r="48494" spans="19:23">
      <c r="S48494" s="275"/>
      <c r="T48494" s="274"/>
      <c r="W48494" s="276"/>
    </row>
    <row r="48495" spans="19:23">
      <c r="S48495" s="275"/>
      <c r="T48495" s="274"/>
      <c r="W48495" s="276"/>
    </row>
    <row r="48496" spans="19:23">
      <c r="S48496" s="275"/>
      <c r="T48496" s="274"/>
      <c r="W48496" s="276"/>
    </row>
    <row r="48497" spans="19:23">
      <c r="S48497" s="275"/>
      <c r="T48497" s="274"/>
      <c r="W48497" s="276"/>
    </row>
    <row r="48498" spans="19:23">
      <c r="S48498" s="275"/>
      <c r="T48498" s="274"/>
      <c r="W48498" s="276"/>
    </row>
    <row r="48499" spans="19:23">
      <c r="S48499" s="275"/>
      <c r="T48499" s="274"/>
      <c r="W48499" s="276"/>
    </row>
    <row r="48500" spans="19:23">
      <c r="S48500" s="275"/>
      <c r="T48500" s="274"/>
      <c r="W48500" s="276"/>
    </row>
    <row r="48501" spans="19:23">
      <c r="S48501" s="275"/>
      <c r="T48501" s="274"/>
      <c r="W48501" s="276"/>
    </row>
    <row r="48502" spans="19:23">
      <c r="S48502" s="275"/>
      <c r="T48502" s="274"/>
      <c r="W48502" s="276"/>
    </row>
    <row r="48503" spans="19:23">
      <c r="S48503" s="275"/>
      <c r="T48503" s="274"/>
      <c r="W48503" s="276"/>
    </row>
    <row r="48504" spans="19:23">
      <c r="S48504" s="275"/>
      <c r="T48504" s="274"/>
      <c r="W48504" s="276"/>
    </row>
    <row r="48505" spans="19:23">
      <c r="S48505" s="275"/>
      <c r="T48505" s="274"/>
      <c r="W48505" s="276"/>
    </row>
    <row r="48506" spans="19:23">
      <c r="S48506" s="275"/>
      <c r="T48506" s="274"/>
      <c r="W48506" s="276"/>
    </row>
    <row r="48507" spans="19:23">
      <c r="S48507" s="275"/>
      <c r="T48507" s="274"/>
      <c r="W48507" s="276"/>
    </row>
    <row r="48508" spans="19:23">
      <c r="S48508" s="275"/>
      <c r="T48508" s="274"/>
      <c r="W48508" s="276"/>
    </row>
    <row r="48509" spans="19:23">
      <c r="S48509" s="275"/>
      <c r="T48509" s="274"/>
      <c r="W48509" s="276"/>
    </row>
    <row r="48510" spans="19:23">
      <c r="S48510" s="275"/>
      <c r="T48510" s="274"/>
      <c r="W48510" s="276"/>
    </row>
    <row r="48511" spans="19:23">
      <c r="S48511" s="275"/>
      <c r="T48511" s="274"/>
      <c r="W48511" s="276"/>
    </row>
    <row r="48512" spans="19:23">
      <c r="S48512" s="275"/>
      <c r="T48512" s="274"/>
      <c r="W48512" s="276"/>
    </row>
    <row r="48513" spans="19:23">
      <c r="S48513" s="275"/>
      <c r="T48513" s="274"/>
      <c r="W48513" s="276"/>
    </row>
    <row r="48514" spans="19:23">
      <c r="S48514" s="275"/>
      <c r="T48514" s="274"/>
      <c r="W48514" s="276"/>
    </row>
    <row r="48515" spans="19:23">
      <c r="S48515" s="275"/>
      <c r="T48515" s="274"/>
      <c r="W48515" s="276"/>
    </row>
    <row r="48516" spans="19:23">
      <c r="S48516" s="275"/>
      <c r="T48516" s="274"/>
      <c r="W48516" s="276"/>
    </row>
    <row r="48517" spans="19:23">
      <c r="S48517" s="275"/>
      <c r="T48517" s="274"/>
      <c r="W48517" s="276"/>
    </row>
    <row r="48518" spans="19:23">
      <c r="S48518" s="275"/>
      <c r="T48518" s="274"/>
      <c r="W48518" s="276"/>
    </row>
    <row r="48519" spans="19:23">
      <c r="S48519" s="275"/>
      <c r="T48519" s="274"/>
      <c r="W48519" s="276"/>
    </row>
    <row r="48520" spans="19:23">
      <c r="S48520" s="275"/>
      <c r="T48520" s="274"/>
      <c r="W48520" s="276"/>
    </row>
    <row r="48521" spans="19:23">
      <c r="S48521" s="275"/>
      <c r="T48521" s="274"/>
      <c r="W48521" s="276"/>
    </row>
    <row r="48522" spans="19:23">
      <c r="S48522" s="275"/>
      <c r="T48522" s="274"/>
      <c r="W48522" s="276"/>
    </row>
    <row r="48523" spans="19:23">
      <c r="S48523" s="275"/>
      <c r="T48523" s="274"/>
      <c r="W48523" s="276"/>
    </row>
    <row r="48524" spans="19:23">
      <c r="S48524" s="275"/>
      <c r="T48524" s="274"/>
      <c r="W48524" s="276"/>
    </row>
    <row r="48525" spans="19:23">
      <c r="S48525" s="275"/>
      <c r="T48525" s="274"/>
      <c r="W48525" s="276"/>
    </row>
    <row r="48526" spans="19:23">
      <c r="S48526" s="275"/>
      <c r="T48526" s="274"/>
      <c r="W48526" s="276"/>
    </row>
    <row r="48527" spans="19:23">
      <c r="S48527" s="275"/>
      <c r="T48527" s="274"/>
      <c r="W48527" s="276"/>
    </row>
    <row r="48528" spans="19:23">
      <c r="S48528" s="275"/>
      <c r="T48528" s="274"/>
      <c r="W48528" s="276"/>
    </row>
    <row r="48529" spans="19:23">
      <c r="S48529" s="275"/>
      <c r="T48529" s="274"/>
      <c r="W48529" s="276"/>
    </row>
    <row r="48530" spans="19:23">
      <c r="S48530" s="275"/>
      <c r="T48530" s="274"/>
      <c r="W48530" s="276"/>
    </row>
    <row r="48531" spans="19:23">
      <c r="S48531" s="275"/>
      <c r="T48531" s="274"/>
      <c r="W48531" s="276"/>
    </row>
    <row r="48532" spans="19:23">
      <c r="S48532" s="275"/>
      <c r="T48532" s="274"/>
      <c r="W48532" s="276"/>
    </row>
    <row r="48533" spans="19:23">
      <c r="S48533" s="275"/>
      <c r="T48533" s="274"/>
      <c r="W48533" s="276"/>
    </row>
    <row r="48534" spans="19:23">
      <c r="S48534" s="275"/>
      <c r="T48534" s="274"/>
      <c r="W48534" s="276"/>
    </row>
    <row r="48535" spans="19:23">
      <c r="S48535" s="275"/>
      <c r="T48535" s="274"/>
      <c r="W48535" s="276"/>
    </row>
    <row r="48536" spans="19:23">
      <c r="S48536" s="275"/>
      <c r="T48536" s="274"/>
      <c r="W48536" s="276"/>
    </row>
    <row r="48537" spans="19:23">
      <c r="S48537" s="275"/>
      <c r="T48537" s="274"/>
      <c r="W48537" s="276"/>
    </row>
    <row r="48538" spans="19:23">
      <c r="S48538" s="275"/>
      <c r="T48538" s="274"/>
      <c r="W48538" s="276"/>
    </row>
    <row r="48539" spans="19:23">
      <c r="S48539" s="275"/>
      <c r="T48539" s="274"/>
      <c r="W48539" s="276"/>
    </row>
    <row r="48540" spans="19:23">
      <c r="S48540" s="275"/>
      <c r="T48540" s="274"/>
      <c r="W48540" s="276"/>
    </row>
    <row r="48541" spans="19:23">
      <c r="S48541" s="275"/>
      <c r="T48541" s="274"/>
      <c r="W48541" s="276"/>
    </row>
    <row r="48542" spans="19:23">
      <c r="S48542" s="275"/>
      <c r="T48542" s="274"/>
      <c r="W48542" s="276"/>
    </row>
    <row r="48543" spans="19:23">
      <c r="S48543" s="275"/>
      <c r="T48543" s="274"/>
      <c r="W48543" s="276"/>
    </row>
    <row r="48544" spans="19:23">
      <c r="S48544" s="275"/>
      <c r="T48544" s="274"/>
      <c r="W48544" s="276"/>
    </row>
    <row r="48545" spans="19:23">
      <c r="S48545" s="275"/>
      <c r="T48545" s="274"/>
      <c r="W48545" s="276"/>
    </row>
    <row r="48546" spans="19:23">
      <c r="S48546" s="275"/>
      <c r="T48546" s="274"/>
      <c r="W48546" s="276"/>
    </row>
    <row r="48547" spans="19:23">
      <c r="S48547" s="275"/>
      <c r="T48547" s="274"/>
      <c r="W48547" s="276"/>
    </row>
    <row r="48548" spans="19:23">
      <c r="S48548" s="275"/>
      <c r="T48548" s="274"/>
      <c r="W48548" s="276"/>
    </row>
    <row r="48549" spans="19:23">
      <c r="S48549" s="275"/>
      <c r="T48549" s="274"/>
      <c r="W48549" s="276"/>
    </row>
    <row r="48550" spans="19:23">
      <c r="S48550" s="275"/>
      <c r="T48550" s="274"/>
      <c r="W48550" s="276"/>
    </row>
    <row r="48551" spans="19:23">
      <c r="S48551" s="275"/>
      <c r="T48551" s="274"/>
      <c r="W48551" s="276"/>
    </row>
    <row r="48552" spans="19:23">
      <c r="S48552" s="275"/>
      <c r="T48552" s="274"/>
      <c r="W48552" s="276"/>
    </row>
    <row r="48553" spans="19:23">
      <c r="S48553" s="275"/>
      <c r="T48553" s="274"/>
      <c r="W48553" s="276"/>
    </row>
    <row r="48554" spans="19:23">
      <c r="S48554" s="275"/>
      <c r="T48554" s="274"/>
      <c r="W48554" s="276"/>
    </row>
    <row r="48555" spans="19:23">
      <c r="S48555" s="275"/>
      <c r="T48555" s="274"/>
      <c r="W48555" s="276"/>
    </row>
    <row r="48556" spans="19:23">
      <c r="S48556" s="275"/>
      <c r="T48556" s="274"/>
      <c r="W48556" s="276"/>
    </row>
    <row r="48557" spans="19:23">
      <c r="S48557" s="275"/>
      <c r="T48557" s="274"/>
      <c r="W48557" s="276"/>
    </row>
    <row r="48558" spans="19:23">
      <c r="S48558" s="275"/>
      <c r="T48558" s="274"/>
      <c r="W48558" s="276"/>
    </row>
    <row r="48559" spans="19:23">
      <c r="S48559" s="275"/>
      <c r="T48559" s="274"/>
      <c r="W48559" s="276"/>
    </row>
    <row r="48560" spans="19:23">
      <c r="S48560" s="275"/>
      <c r="T48560" s="274"/>
      <c r="W48560" s="276"/>
    </row>
    <row r="48561" spans="19:23">
      <c r="S48561" s="275"/>
      <c r="T48561" s="274"/>
      <c r="W48561" s="276"/>
    </row>
    <row r="48562" spans="19:23">
      <c r="S48562" s="275"/>
      <c r="T48562" s="274"/>
      <c r="W48562" s="276"/>
    </row>
    <row r="48563" spans="19:23">
      <c r="S48563" s="275"/>
      <c r="T48563" s="274"/>
      <c r="W48563" s="276"/>
    </row>
    <row r="48564" spans="19:23">
      <c r="S48564" s="275"/>
      <c r="T48564" s="274"/>
      <c r="W48564" s="276"/>
    </row>
    <row r="48565" spans="19:23">
      <c r="S48565" s="275"/>
      <c r="T48565" s="274"/>
      <c r="W48565" s="276"/>
    </row>
    <row r="48566" spans="19:23">
      <c r="S48566" s="275"/>
      <c r="T48566" s="274"/>
      <c r="W48566" s="276"/>
    </row>
    <row r="48567" spans="19:23">
      <c r="S48567" s="275"/>
      <c r="T48567" s="274"/>
      <c r="W48567" s="276"/>
    </row>
    <row r="48568" spans="19:23">
      <c r="S48568" s="275"/>
      <c r="T48568" s="274"/>
      <c r="W48568" s="276"/>
    </row>
    <row r="48569" spans="19:23">
      <c r="S48569" s="275"/>
      <c r="T48569" s="274"/>
      <c r="W48569" s="276"/>
    </row>
    <row r="48570" spans="19:23">
      <c r="S48570" s="275"/>
      <c r="T48570" s="274"/>
      <c r="W48570" s="276"/>
    </row>
    <row r="48571" spans="19:23">
      <c r="S48571" s="275"/>
      <c r="T48571" s="274"/>
      <c r="W48571" s="276"/>
    </row>
    <row r="48572" spans="19:23">
      <c r="S48572" s="275"/>
      <c r="T48572" s="274"/>
      <c r="W48572" s="276"/>
    </row>
    <row r="48573" spans="19:23">
      <c r="S48573" s="275"/>
      <c r="T48573" s="274"/>
      <c r="W48573" s="276"/>
    </row>
    <row r="48574" spans="19:23">
      <c r="S48574" s="275"/>
      <c r="T48574" s="274"/>
      <c r="W48574" s="276"/>
    </row>
    <row r="48575" spans="19:23">
      <c r="S48575" s="275"/>
      <c r="T48575" s="274"/>
      <c r="W48575" s="276"/>
    </row>
    <row r="48576" spans="19:23">
      <c r="S48576" s="275"/>
      <c r="T48576" s="274"/>
      <c r="W48576" s="276"/>
    </row>
    <row r="48577" spans="19:23">
      <c r="S48577" s="275"/>
      <c r="T48577" s="274"/>
      <c r="W48577" s="276"/>
    </row>
    <row r="48578" spans="19:23">
      <c r="S48578" s="275"/>
      <c r="T48578" s="274"/>
      <c r="W48578" s="276"/>
    </row>
    <row r="48579" spans="19:23">
      <c r="S48579" s="275"/>
      <c r="T48579" s="274"/>
      <c r="W48579" s="276"/>
    </row>
    <row r="48580" spans="19:23">
      <c r="S48580" s="275"/>
      <c r="T48580" s="274"/>
      <c r="W48580" s="276"/>
    </row>
    <row r="48581" spans="19:23">
      <c r="S48581" s="275"/>
      <c r="T48581" s="274"/>
      <c r="W48581" s="276"/>
    </row>
    <row r="48582" spans="19:23">
      <c r="S48582" s="275"/>
      <c r="T48582" s="274"/>
      <c r="W48582" s="276"/>
    </row>
    <row r="48583" spans="19:23">
      <c r="S48583" s="275"/>
      <c r="T48583" s="274"/>
      <c r="W48583" s="276"/>
    </row>
    <row r="48584" spans="19:23">
      <c r="S48584" s="275"/>
      <c r="T48584" s="274"/>
      <c r="W48584" s="276"/>
    </row>
    <row r="48585" spans="19:23">
      <c r="S48585" s="275"/>
      <c r="T48585" s="274"/>
      <c r="W48585" s="276"/>
    </row>
    <row r="48586" spans="19:23">
      <c r="S48586" s="275"/>
      <c r="T48586" s="274"/>
      <c r="W48586" s="276"/>
    </row>
    <row r="48587" spans="19:23">
      <c r="S48587" s="275"/>
      <c r="T48587" s="274"/>
      <c r="W48587" s="276"/>
    </row>
    <row r="48588" spans="19:23">
      <c r="S48588" s="275"/>
      <c r="T48588" s="274"/>
      <c r="W48588" s="276"/>
    </row>
    <row r="48589" spans="19:23">
      <c r="S48589" s="275"/>
      <c r="T48589" s="274"/>
      <c r="W48589" s="276"/>
    </row>
    <row r="48590" spans="19:23">
      <c r="S48590" s="275"/>
      <c r="T48590" s="274"/>
      <c r="W48590" s="276"/>
    </row>
    <row r="48591" spans="19:23">
      <c r="S48591" s="275"/>
      <c r="T48591" s="274"/>
      <c r="W48591" s="276"/>
    </row>
    <row r="48592" spans="19:23">
      <c r="S48592" s="275"/>
      <c r="T48592" s="274"/>
      <c r="W48592" s="276"/>
    </row>
    <row r="48593" spans="19:23">
      <c r="S48593" s="275"/>
      <c r="T48593" s="274"/>
      <c r="W48593" s="276"/>
    </row>
    <row r="48594" spans="19:23">
      <c r="S48594" s="275"/>
      <c r="T48594" s="274"/>
      <c r="W48594" s="276"/>
    </row>
    <row r="48595" spans="19:23">
      <c r="S48595" s="275"/>
      <c r="T48595" s="274"/>
      <c r="W48595" s="276"/>
    </row>
    <row r="48596" spans="19:23">
      <c r="S48596" s="275"/>
      <c r="T48596" s="274"/>
      <c r="W48596" s="276"/>
    </row>
    <row r="48597" spans="19:23">
      <c r="S48597" s="275"/>
      <c r="T48597" s="274"/>
      <c r="W48597" s="276"/>
    </row>
    <row r="48598" spans="19:23">
      <c r="S48598" s="275"/>
      <c r="T48598" s="274"/>
      <c r="W48598" s="276"/>
    </row>
    <row r="48599" spans="19:23">
      <c r="S48599" s="275"/>
      <c r="T48599" s="274"/>
      <c r="W48599" s="276"/>
    </row>
    <row r="48600" spans="19:23">
      <c r="S48600" s="275"/>
      <c r="T48600" s="274"/>
      <c r="W48600" s="276"/>
    </row>
    <row r="48601" spans="19:23">
      <c r="S48601" s="275"/>
      <c r="T48601" s="274"/>
      <c r="W48601" s="276"/>
    </row>
    <row r="48602" spans="19:23">
      <c r="S48602" s="275"/>
      <c r="T48602" s="274"/>
      <c r="W48602" s="276"/>
    </row>
    <row r="48603" spans="19:23">
      <c r="S48603" s="275"/>
      <c r="T48603" s="274"/>
      <c r="W48603" s="276"/>
    </row>
    <row r="48604" spans="19:23">
      <c r="S48604" s="275"/>
      <c r="T48604" s="274"/>
      <c r="W48604" s="276"/>
    </row>
    <row r="48605" spans="19:23">
      <c r="S48605" s="275"/>
      <c r="T48605" s="274"/>
      <c r="W48605" s="276"/>
    </row>
    <row r="48606" spans="19:23">
      <c r="S48606" s="275"/>
      <c r="T48606" s="274"/>
      <c r="W48606" s="276"/>
    </row>
    <row r="48607" spans="19:23">
      <c r="S48607" s="275"/>
      <c r="T48607" s="274"/>
      <c r="W48607" s="276"/>
    </row>
    <row r="48608" spans="19:23">
      <c r="S48608" s="275"/>
      <c r="T48608" s="274"/>
      <c r="W48608" s="276"/>
    </row>
    <row r="48609" spans="19:23">
      <c r="S48609" s="275"/>
      <c r="T48609" s="274"/>
      <c r="W48609" s="276"/>
    </row>
    <row r="48610" spans="19:23">
      <c r="S48610" s="275"/>
      <c r="T48610" s="274"/>
      <c r="W48610" s="276"/>
    </row>
    <row r="48611" spans="19:23">
      <c r="S48611" s="275"/>
      <c r="T48611" s="274"/>
      <c r="W48611" s="276"/>
    </row>
    <row r="48612" spans="19:23">
      <c r="S48612" s="275"/>
      <c r="T48612" s="274"/>
      <c r="W48612" s="276"/>
    </row>
    <row r="48613" spans="19:23">
      <c r="S48613" s="275"/>
      <c r="T48613" s="274"/>
      <c r="W48613" s="276"/>
    </row>
    <row r="48614" spans="19:23">
      <c r="S48614" s="275"/>
      <c r="T48614" s="274"/>
      <c r="W48614" s="276"/>
    </row>
    <row r="48615" spans="19:23">
      <c r="S48615" s="275"/>
      <c r="T48615" s="274"/>
      <c r="W48615" s="276"/>
    </row>
    <row r="48616" spans="19:23">
      <c r="S48616" s="275"/>
      <c r="T48616" s="274"/>
      <c r="W48616" s="276"/>
    </row>
    <row r="48617" spans="19:23">
      <c r="S48617" s="275"/>
      <c r="T48617" s="274"/>
      <c r="W48617" s="276"/>
    </row>
    <row r="48618" spans="19:23">
      <c r="S48618" s="275"/>
      <c r="T48618" s="274"/>
      <c r="W48618" s="276"/>
    </row>
    <row r="48619" spans="19:23">
      <c r="S48619" s="275"/>
      <c r="T48619" s="274"/>
      <c r="W48619" s="276"/>
    </row>
    <row r="48620" spans="19:23">
      <c r="S48620" s="275"/>
      <c r="T48620" s="274"/>
      <c r="W48620" s="276"/>
    </row>
    <row r="48621" spans="19:23">
      <c r="S48621" s="275"/>
      <c r="T48621" s="274"/>
      <c r="W48621" s="276"/>
    </row>
    <row r="48622" spans="19:23">
      <c r="S48622" s="275"/>
      <c r="T48622" s="274"/>
      <c r="W48622" s="276"/>
    </row>
    <row r="48623" spans="19:23">
      <c r="S48623" s="275"/>
      <c r="T48623" s="274"/>
      <c r="W48623" s="276"/>
    </row>
    <row r="48624" spans="19:23">
      <c r="S48624" s="275"/>
      <c r="T48624" s="274"/>
      <c r="W48624" s="276"/>
    </row>
    <row r="48625" spans="19:23">
      <c r="S48625" s="275"/>
      <c r="T48625" s="274"/>
      <c r="W48625" s="276"/>
    </row>
    <row r="48626" spans="19:23">
      <c r="S48626" s="275"/>
      <c r="T48626" s="274"/>
      <c r="W48626" s="276"/>
    </row>
    <row r="48627" spans="19:23">
      <c r="S48627" s="275"/>
      <c r="T48627" s="274"/>
      <c r="W48627" s="276"/>
    </row>
    <row r="48628" spans="19:23">
      <c r="S48628" s="275"/>
      <c r="T48628" s="274"/>
      <c r="W48628" s="276"/>
    </row>
    <row r="48629" spans="19:23">
      <c r="S48629" s="275"/>
      <c r="T48629" s="274"/>
      <c r="W48629" s="276"/>
    </row>
    <row r="48630" spans="19:23">
      <c r="S48630" s="275"/>
      <c r="T48630" s="274"/>
      <c r="W48630" s="276"/>
    </row>
    <row r="48631" spans="19:23">
      <c r="S48631" s="275"/>
      <c r="T48631" s="274"/>
      <c r="W48631" s="276"/>
    </row>
    <row r="48632" spans="19:23">
      <c r="S48632" s="275"/>
      <c r="T48632" s="274"/>
      <c r="W48632" s="276"/>
    </row>
    <row r="48633" spans="19:23">
      <c r="S48633" s="275"/>
      <c r="T48633" s="274"/>
      <c r="W48633" s="276"/>
    </row>
    <row r="48634" spans="19:23">
      <c r="S48634" s="275"/>
      <c r="T48634" s="274"/>
      <c r="W48634" s="276"/>
    </row>
    <row r="48635" spans="19:23">
      <c r="S48635" s="275"/>
      <c r="T48635" s="274"/>
      <c r="W48635" s="276"/>
    </row>
    <row r="48636" spans="19:23">
      <c r="S48636" s="275"/>
      <c r="T48636" s="274"/>
      <c r="W48636" s="276"/>
    </row>
    <row r="48637" spans="19:23">
      <c r="S48637" s="275"/>
      <c r="T48637" s="274"/>
      <c r="W48637" s="276"/>
    </row>
    <row r="48638" spans="19:23">
      <c r="S48638" s="275"/>
      <c r="T48638" s="274"/>
      <c r="W48638" s="276"/>
    </row>
    <row r="48639" spans="19:23">
      <c r="S48639" s="275"/>
      <c r="T48639" s="274"/>
      <c r="W48639" s="276"/>
    </row>
    <row r="48640" spans="19:23">
      <c r="S48640" s="275"/>
      <c r="T48640" s="274"/>
      <c r="W48640" s="276"/>
    </row>
    <row r="48641" spans="19:23">
      <c r="S48641" s="275"/>
      <c r="T48641" s="274"/>
      <c r="W48641" s="276"/>
    </row>
    <row r="48642" spans="19:23">
      <c r="S48642" s="275"/>
      <c r="T48642" s="274"/>
      <c r="W48642" s="276"/>
    </row>
    <row r="48643" spans="19:23">
      <c r="S48643" s="275"/>
      <c r="T48643" s="274"/>
      <c r="W48643" s="276"/>
    </row>
    <row r="48644" spans="19:23">
      <c r="S48644" s="275"/>
      <c r="T48644" s="274"/>
      <c r="W48644" s="276"/>
    </row>
    <row r="48645" spans="19:23">
      <c r="S48645" s="275"/>
      <c r="T48645" s="274"/>
      <c r="W48645" s="276"/>
    </row>
    <row r="48646" spans="19:23">
      <c r="S48646" s="275"/>
      <c r="T48646" s="274"/>
      <c r="W48646" s="276"/>
    </row>
    <row r="48647" spans="19:23">
      <c r="S48647" s="275"/>
      <c r="T48647" s="274"/>
      <c r="W48647" s="276"/>
    </row>
    <row r="48648" spans="19:23">
      <c r="S48648" s="275"/>
      <c r="T48648" s="274"/>
      <c r="W48648" s="276"/>
    </row>
    <row r="48649" spans="19:23">
      <c r="S48649" s="275"/>
      <c r="T48649" s="274"/>
      <c r="W48649" s="276"/>
    </row>
    <row r="48650" spans="19:23">
      <c r="S48650" s="275"/>
      <c r="T48650" s="274"/>
      <c r="W48650" s="276"/>
    </row>
    <row r="48651" spans="19:23">
      <c r="S48651" s="275"/>
      <c r="T48651" s="274"/>
      <c r="W48651" s="276"/>
    </row>
    <row r="48652" spans="19:23">
      <c r="S48652" s="275"/>
      <c r="T48652" s="274"/>
      <c r="W48652" s="276"/>
    </row>
    <row r="48653" spans="19:23">
      <c r="S48653" s="275"/>
      <c r="T48653" s="274"/>
      <c r="W48653" s="276"/>
    </row>
    <row r="48654" spans="19:23">
      <c r="S48654" s="275"/>
      <c r="T48654" s="274"/>
      <c r="W48654" s="276"/>
    </row>
    <row r="48655" spans="19:23">
      <c r="S48655" s="275"/>
      <c r="T48655" s="274"/>
      <c r="W48655" s="276"/>
    </row>
    <row r="48656" spans="19:23">
      <c r="S48656" s="275"/>
      <c r="T48656" s="274"/>
      <c r="W48656" s="276"/>
    </row>
    <row r="48657" spans="19:23">
      <c r="S48657" s="275"/>
      <c r="T48657" s="274"/>
      <c r="W48657" s="276"/>
    </row>
    <row r="48658" spans="19:23">
      <c r="S48658" s="275"/>
      <c r="T48658" s="274"/>
      <c r="W48658" s="276"/>
    </row>
    <row r="48659" spans="19:23">
      <c r="S48659" s="275"/>
      <c r="T48659" s="274"/>
      <c r="W48659" s="276"/>
    </row>
    <row r="48660" spans="19:23">
      <c r="S48660" s="275"/>
      <c r="T48660" s="274"/>
      <c r="W48660" s="276"/>
    </row>
    <row r="48661" spans="19:23">
      <c r="S48661" s="275"/>
      <c r="T48661" s="274"/>
      <c r="W48661" s="276"/>
    </row>
    <row r="48662" spans="19:23">
      <c r="S48662" s="275"/>
      <c r="T48662" s="274"/>
      <c r="W48662" s="276"/>
    </row>
    <row r="48663" spans="19:23">
      <c r="S48663" s="275"/>
      <c r="T48663" s="274"/>
      <c r="W48663" s="276"/>
    </row>
    <row r="48664" spans="19:23">
      <c r="S48664" s="275"/>
      <c r="T48664" s="274"/>
      <c r="W48664" s="276"/>
    </row>
    <row r="48665" spans="19:23">
      <c r="S48665" s="275"/>
      <c r="T48665" s="274"/>
      <c r="W48665" s="276"/>
    </row>
    <row r="48666" spans="19:23">
      <c r="S48666" s="275"/>
      <c r="T48666" s="274"/>
      <c r="W48666" s="276"/>
    </row>
    <row r="48667" spans="19:23">
      <c r="S48667" s="275"/>
      <c r="T48667" s="274"/>
      <c r="W48667" s="276"/>
    </row>
    <row r="48668" spans="19:23">
      <c r="S48668" s="275"/>
      <c r="T48668" s="274"/>
      <c r="W48668" s="276"/>
    </row>
    <row r="48669" spans="19:23">
      <c r="S48669" s="275"/>
      <c r="T48669" s="274"/>
      <c r="W48669" s="276"/>
    </row>
    <row r="48670" spans="19:23">
      <c r="S48670" s="275"/>
      <c r="T48670" s="274"/>
      <c r="W48670" s="276"/>
    </row>
    <row r="48671" spans="19:23">
      <c r="S48671" s="275"/>
      <c r="T48671" s="274"/>
      <c r="W48671" s="276"/>
    </row>
    <row r="48672" spans="19:23">
      <c r="S48672" s="275"/>
      <c r="T48672" s="274"/>
      <c r="W48672" s="276"/>
    </row>
    <row r="48673" spans="19:23">
      <c r="S48673" s="275"/>
      <c r="T48673" s="274"/>
      <c r="W48673" s="276"/>
    </row>
    <row r="48674" spans="19:23">
      <c r="S48674" s="275"/>
      <c r="T48674" s="274"/>
      <c r="W48674" s="276"/>
    </row>
    <row r="48675" spans="19:23">
      <c r="S48675" s="275"/>
      <c r="T48675" s="274"/>
      <c r="W48675" s="276"/>
    </row>
    <row r="48676" spans="19:23">
      <c r="S48676" s="275"/>
      <c r="T48676" s="274"/>
      <c r="W48676" s="276"/>
    </row>
    <row r="48677" spans="19:23">
      <c r="S48677" s="275"/>
      <c r="T48677" s="274"/>
      <c r="W48677" s="276"/>
    </row>
    <row r="48678" spans="19:23">
      <c r="S48678" s="275"/>
      <c r="T48678" s="274"/>
      <c r="W48678" s="276"/>
    </row>
    <row r="48679" spans="19:23">
      <c r="S48679" s="275"/>
      <c r="T48679" s="274"/>
      <c r="W48679" s="276"/>
    </row>
    <row r="48680" spans="19:23">
      <c r="S48680" s="275"/>
      <c r="T48680" s="274"/>
      <c r="W48680" s="276"/>
    </row>
    <row r="48681" spans="19:23">
      <c r="S48681" s="275"/>
      <c r="T48681" s="274"/>
      <c r="W48681" s="276"/>
    </row>
    <row r="48682" spans="19:23">
      <c r="S48682" s="275"/>
      <c r="T48682" s="274"/>
      <c r="W48682" s="276"/>
    </row>
    <row r="48683" spans="19:23">
      <c r="S48683" s="275"/>
      <c r="T48683" s="274"/>
      <c r="W48683" s="276"/>
    </row>
    <row r="48684" spans="19:23">
      <c r="S48684" s="275"/>
      <c r="T48684" s="274"/>
      <c r="W48684" s="276"/>
    </row>
    <row r="48685" spans="19:23">
      <c r="S48685" s="275"/>
      <c r="T48685" s="274"/>
      <c r="W48685" s="276"/>
    </row>
    <row r="48686" spans="19:23">
      <c r="S48686" s="275"/>
      <c r="T48686" s="274"/>
      <c r="W48686" s="276"/>
    </row>
    <row r="48687" spans="19:23">
      <c r="S48687" s="275"/>
      <c r="T48687" s="274"/>
      <c r="W48687" s="276"/>
    </row>
    <row r="48688" spans="19:23">
      <c r="S48688" s="275"/>
      <c r="T48688" s="274"/>
      <c r="W48688" s="276"/>
    </row>
    <row r="48689" spans="19:23">
      <c r="S48689" s="275"/>
      <c r="T48689" s="274"/>
      <c r="W48689" s="276"/>
    </row>
    <row r="48690" spans="19:23">
      <c r="S48690" s="275"/>
      <c r="T48690" s="274"/>
      <c r="W48690" s="276"/>
    </row>
    <row r="48691" spans="19:23">
      <c r="S48691" s="275"/>
      <c r="T48691" s="274"/>
      <c r="W48691" s="276"/>
    </row>
    <row r="48692" spans="19:23">
      <c r="S48692" s="275"/>
      <c r="T48692" s="274"/>
      <c r="W48692" s="276"/>
    </row>
    <row r="48693" spans="19:23">
      <c r="S48693" s="275"/>
      <c r="T48693" s="274"/>
      <c r="W48693" s="276"/>
    </row>
    <row r="48694" spans="19:23">
      <c r="S48694" s="275"/>
      <c r="T48694" s="274"/>
      <c r="W48694" s="276"/>
    </row>
    <row r="48695" spans="19:23">
      <c r="S48695" s="275"/>
      <c r="T48695" s="274"/>
      <c r="W48695" s="276"/>
    </row>
    <row r="48696" spans="19:23">
      <c r="S48696" s="275"/>
      <c r="T48696" s="274"/>
      <c r="W48696" s="276"/>
    </row>
    <row r="48697" spans="19:23">
      <c r="S48697" s="275"/>
      <c r="T48697" s="274"/>
      <c r="W48697" s="276"/>
    </row>
    <row r="48698" spans="19:23">
      <c r="S48698" s="275"/>
      <c r="T48698" s="274"/>
      <c r="W48698" s="276"/>
    </row>
    <row r="48699" spans="19:23">
      <c r="S48699" s="275"/>
      <c r="T48699" s="274"/>
      <c r="W48699" s="276"/>
    </row>
    <row r="48700" spans="19:23">
      <c r="S48700" s="275"/>
      <c r="T48700" s="274"/>
      <c r="W48700" s="276"/>
    </row>
    <row r="48701" spans="19:23">
      <c r="S48701" s="275"/>
      <c r="T48701" s="274"/>
      <c r="W48701" s="276"/>
    </row>
    <row r="48702" spans="19:23">
      <c r="S48702" s="275"/>
      <c r="T48702" s="274"/>
      <c r="W48702" s="276"/>
    </row>
    <row r="48703" spans="19:23">
      <c r="S48703" s="275"/>
      <c r="T48703" s="274"/>
      <c r="W48703" s="276"/>
    </row>
    <row r="48704" spans="19:23">
      <c r="S48704" s="275"/>
      <c r="T48704" s="274"/>
      <c r="W48704" s="276"/>
    </row>
    <row r="48705" spans="19:23">
      <c r="S48705" s="275"/>
      <c r="T48705" s="274"/>
      <c r="W48705" s="276"/>
    </row>
    <row r="48706" spans="19:23">
      <c r="S48706" s="275"/>
      <c r="T48706" s="274"/>
      <c r="W48706" s="276"/>
    </row>
    <row r="48707" spans="19:23">
      <c r="S48707" s="275"/>
      <c r="T48707" s="274"/>
      <c r="W48707" s="276"/>
    </row>
    <row r="48708" spans="19:23">
      <c r="S48708" s="275"/>
      <c r="T48708" s="274"/>
      <c r="W48708" s="276"/>
    </row>
    <row r="48709" spans="19:23">
      <c r="S48709" s="275"/>
      <c r="T48709" s="274"/>
      <c r="W48709" s="276"/>
    </row>
    <row r="48710" spans="19:23">
      <c r="S48710" s="275"/>
      <c r="T48710" s="274"/>
      <c r="W48710" s="276"/>
    </row>
    <row r="48711" spans="19:23">
      <c r="S48711" s="275"/>
      <c r="T48711" s="274"/>
      <c r="W48711" s="276"/>
    </row>
    <row r="48712" spans="19:23">
      <c r="S48712" s="275"/>
      <c r="T48712" s="274"/>
      <c r="W48712" s="276"/>
    </row>
    <row r="48713" spans="19:23">
      <c r="S48713" s="275"/>
      <c r="T48713" s="274"/>
      <c r="W48713" s="276"/>
    </row>
    <row r="48714" spans="19:23">
      <c r="S48714" s="275"/>
      <c r="T48714" s="274"/>
      <c r="W48714" s="276"/>
    </row>
    <row r="48715" spans="19:23">
      <c r="S48715" s="275"/>
      <c r="T48715" s="274"/>
      <c r="W48715" s="276"/>
    </row>
    <row r="48716" spans="19:23">
      <c r="S48716" s="275"/>
      <c r="T48716" s="274"/>
      <c r="W48716" s="276"/>
    </row>
    <row r="48717" spans="19:23">
      <c r="S48717" s="275"/>
      <c r="T48717" s="274"/>
      <c r="W48717" s="276"/>
    </row>
    <row r="48718" spans="19:23">
      <c r="S48718" s="275"/>
      <c r="T48718" s="274"/>
      <c r="W48718" s="276"/>
    </row>
    <row r="48719" spans="19:23">
      <c r="S48719" s="275"/>
      <c r="T48719" s="274"/>
      <c r="W48719" s="276"/>
    </row>
    <row r="48720" spans="19:23">
      <c r="S48720" s="275"/>
      <c r="T48720" s="274"/>
      <c r="W48720" s="276"/>
    </row>
    <row r="48721" spans="19:23">
      <c r="S48721" s="275"/>
      <c r="T48721" s="274"/>
      <c r="W48721" s="276"/>
    </row>
    <row r="48722" spans="19:23">
      <c r="S48722" s="275"/>
      <c r="T48722" s="274"/>
      <c r="W48722" s="276"/>
    </row>
    <row r="48723" spans="19:23">
      <c r="S48723" s="275"/>
      <c r="T48723" s="274"/>
      <c r="W48723" s="276"/>
    </row>
    <row r="48724" spans="19:23">
      <c r="S48724" s="275"/>
      <c r="T48724" s="274"/>
      <c r="W48724" s="276"/>
    </row>
    <row r="48725" spans="19:23">
      <c r="S48725" s="275"/>
      <c r="T48725" s="274"/>
      <c r="W48725" s="276"/>
    </row>
    <row r="48726" spans="19:23">
      <c r="S48726" s="275"/>
      <c r="T48726" s="274"/>
      <c r="W48726" s="276"/>
    </row>
    <row r="48727" spans="19:23">
      <c r="S48727" s="275"/>
      <c r="T48727" s="274"/>
      <c r="W48727" s="276"/>
    </row>
    <row r="48728" spans="19:23">
      <c r="S48728" s="275"/>
      <c r="T48728" s="274"/>
      <c r="W48728" s="276"/>
    </row>
    <row r="48729" spans="19:23">
      <c r="S48729" s="275"/>
      <c r="T48729" s="274"/>
      <c r="W48729" s="276"/>
    </row>
    <row r="48730" spans="19:23">
      <c r="S48730" s="275"/>
      <c r="T48730" s="274"/>
      <c r="W48730" s="276"/>
    </row>
    <row r="48731" spans="19:23">
      <c r="S48731" s="275"/>
      <c r="T48731" s="274"/>
      <c r="W48731" s="276"/>
    </row>
    <row r="48732" spans="19:23">
      <c r="S48732" s="275"/>
      <c r="T48732" s="274"/>
      <c r="W48732" s="276"/>
    </row>
    <row r="48733" spans="19:23">
      <c r="S48733" s="275"/>
      <c r="T48733" s="274"/>
      <c r="W48733" s="276"/>
    </row>
    <row r="48734" spans="19:23">
      <c r="S48734" s="275"/>
      <c r="T48734" s="274"/>
      <c r="W48734" s="276"/>
    </row>
    <row r="48735" spans="19:23">
      <c r="S48735" s="275"/>
      <c r="T48735" s="274"/>
      <c r="W48735" s="276"/>
    </row>
    <row r="48736" spans="19:23">
      <c r="S48736" s="275"/>
      <c r="T48736" s="274"/>
      <c r="W48736" s="276"/>
    </row>
    <row r="48737" spans="19:23">
      <c r="S48737" s="275"/>
      <c r="T48737" s="274"/>
      <c r="W48737" s="276"/>
    </row>
    <row r="48738" spans="19:23">
      <c r="S48738" s="275"/>
      <c r="T48738" s="274"/>
      <c r="W48738" s="276"/>
    </row>
    <row r="48739" spans="19:23">
      <c r="S48739" s="275"/>
      <c r="T48739" s="274"/>
      <c r="W48739" s="276"/>
    </row>
    <row r="48740" spans="19:23">
      <c r="S48740" s="275"/>
      <c r="T48740" s="274"/>
      <c r="W48740" s="276"/>
    </row>
    <row r="48741" spans="19:23">
      <c r="S48741" s="275"/>
      <c r="T48741" s="274"/>
      <c r="W48741" s="276"/>
    </row>
    <row r="48742" spans="19:23">
      <c r="S48742" s="275"/>
      <c r="T48742" s="274"/>
      <c r="W48742" s="276"/>
    </row>
    <row r="48743" spans="19:23">
      <c r="S48743" s="275"/>
      <c r="T48743" s="274"/>
      <c r="W48743" s="276"/>
    </row>
    <row r="48744" spans="19:23">
      <c r="S48744" s="275"/>
      <c r="T48744" s="274"/>
      <c r="W48744" s="276"/>
    </row>
    <row r="48745" spans="19:23">
      <c r="S48745" s="275"/>
      <c r="T48745" s="274"/>
      <c r="W48745" s="276"/>
    </row>
    <row r="48746" spans="19:23">
      <c r="S48746" s="275"/>
      <c r="T48746" s="274"/>
      <c r="W48746" s="276"/>
    </row>
    <row r="48747" spans="19:23">
      <c r="S48747" s="275"/>
      <c r="T48747" s="274"/>
      <c r="W48747" s="276"/>
    </row>
    <row r="48748" spans="19:23">
      <c r="S48748" s="275"/>
      <c r="T48748" s="274"/>
      <c r="W48748" s="276"/>
    </row>
    <row r="48749" spans="19:23">
      <c r="S48749" s="275"/>
      <c r="T48749" s="274"/>
      <c r="W48749" s="276"/>
    </row>
    <row r="48750" spans="19:23">
      <c r="S48750" s="275"/>
      <c r="T48750" s="274"/>
      <c r="W48750" s="276"/>
    </row>
    <row r="48751" spans="19:23">
      <c r="S48751" s="275"/>
      <c r="T48751" s="274"/>
      <c r="W48751" s="276"/>
    </row>
    <row r="48752" spans="19:23">
      <c r="S48752" s="275"/>
      <c r="T48752" s="274"/>
      <c r="W48752" s="276"/>
    </row>
    <row r="48753" spans="19:23">
      <c r="S48753" s="275"/>
      <c r="T48753" s="274"/>
      <c r="W48753" s="276"/>
    </row>
    <row r="48754" spans="19:23">
      <c r="S48754" s="275"/>
      <c r="T48754" s="274"/>
      <c r="W48754" s="276"/>
    </row>
    <row r="48755" spans="19:23">
      <c r="S48755" s="275"/>
      <c r="T48755" s="274"/>
      <c r="W48755" s="276"/>
    </row>
    <row r="48756" spans="19:23">
      <c r="S48756" s="275"/>
      <c r="T48756" s="274"/>
      <c r="W48756" s="276"/>
    </row>
    <row r="48757" spans="19:23">
      <c r="S48757" s="275"/>
      <c r="T48757" s="274"/>
      <c r="W48757" s="276"/>
    </row>
    <row r="48758" spans="19:23">
      <c r="S48758" s="275"/>
      <c r="T48758" s="274"/>
      <c r="W48758" s="276"/>
    </row>
    <row r="48759" spans="19:23">
      <c r="S48759" s="275"/>
      <c r="T48759" s="274"/>
      <c r="W48759" s="276"/>
    </row>
    <row r="48760" spans="19:23">
      <c r="S48760" s="275"/>
      <c r="T48760" s="274"/>
      <c r="W48760" s="276"/>
    </row>
    <row r="48761" spans="19:23">
      <c r="S48761" s="275"/>
      <c r="T48761" s="274"/>
      <c r="W48761" s="276"/>
    </row>
    <row r="48762" spans="19:23">
      <c r="S48762" s="275"/>
      <c r="T48762" s="274"/>
      <c r="W48762" s="276"/>
    </row>
    <row r="48763" spans="19:23">
      <c r="S48763" s="275"/>
      <c r="T48763" s="274"/>
      <c r="W48763" s="276"/>
    </row>
    <row r="48764" spans="19:23">
      <c r="S48764" s="275"/>
      <c r="T48764" s="274"/>
      <c r="W48764" s="276"/>
    </row>
    <row r="48765" spans="19:23">
      <c r="S48765" s="275"/>
      <c r="T48765" s="274"/>
      <c r="W48765" s="276"/>
    </row>
    <row r="48766" spans="19:23">
      <c r="S48766" s="275"/>
      <c r="T48766" s="274"/>
      <c r="W48766" s="276"/>
    </row>
    <row r="48767" spans="19:23">
      <c r="S48767" s="275"/>
      <c r="T48767" s="274"/>
      <c r="W48767" s="276"/>
    </row>
    <row r="48768" spans="19:23">
      <c r="S48768" s="275"/>
      <c r="T48768" s="274"/>
      <c r="W48768" s="276"/>
    </row>
    <row r="48769" spans="19:23">
      <c r="S48769" s="275"/>
      <c r="T48769" s="274"/>
      <c r="W48769" s="276"/>
    </row>
    <row r="48770" spans="19:23">
      <c r="S48770" s="275"/>
      <c r="T48770" s="274"/>
      <c r="W48770" s="276"/>
    </row>
    <row r="48771" spans="19:23">
      <c r="S48771" s="275"/>
      <c r="T48771" s="274"/>
      <c r="W48771" s="276"/>
    </row>
    <row r="48772" spans="19:23">
      <c r="S48772" s="275"/>
      <c r="T48772" s="274"/>
      <c r="W48772" s="276"/>
    </row>
    <row r="48773" spans="19:23">
      <c r="S48773" s="275"/>
      <c r="T48773" s="274"/>
      <c r="W48773" s="276"/>
    </row>
    <row r="48774" spans="19:23">
      <c r="S48774" s="275"/>
      <c r="T48774" s="274"/>
      <c r="W48774" s="276"/>
    </row>
    <row r="48775" spans="19:23">
      <c r="S48775" s="275"/>
      <c r="T48775" s="274"/>
      <c r="W48775" s="276"/>
    </row>
    <row r="48776" spans="19:23">
      <c r="S48776" s="275"/>
      <c r="T48776" s="274"/>
      <c r="W48776" s="276"/>
    </row>
    <row r="48777" spans="19:23">
      <c r="S48777" s="275"/>
      <c r="T48777" s="274"/>
      <c r="W48777" s="276"/>
    </row>
    <row r="48778" spans="19:23">
      <c r="S48778" s="275"/>
      <c r="T48778" s="274"/>
      <c r="W48778" s="276"/>
    </row>
    <row r="48779" spans="19:23">
      <c r="S48779" s="275"/>
      <c r="T48779" s="274"/>
      <c r="W48779" s="276"/>
    </row>
    <row r="48780" spans="19:23">
      <c r="S48780" s="275"/>
      <c r="T48780" s="274"/>
      <c r="W48780" s="276"/>
    </row>
    <row r="48781" spans="19:23">
      <c r="S48781" s="275"/>
      <c r="T48781" s="274"/>
      <c r="W48781" s="276"/>
    </row>
    <row r="48782" spans="19:23">
      <c r="S48782" s="275"/>
      <c r="T48782" s="274"/>
      <c r="W48782" s="276"/>
    </row>
    <row r="48783" spans="19:23">
      <c r="S48783" s="275"/>
      <c r="T48783" s="274"/>
      <c r="W48783" s="276"/>
    </row>
    <row r="48784" spans="19:23">
      <c r="S48784" s="275"/>
      <c r="T48784" s="274"/>
      <c r="W48784" s="276"/>
    </row>
    <row r="48785" spans="19:23">
      <c r="S48785" s="275"/>
      <c r="T48785" s="274"/>
      <c r="W48785" s="276"/>
    </row>
    <row r="48786" spans="19:23">
      <c r="S48786" s="275"/>
      <c r="T48786" s="274"/>
      <c r="W48786" s="276"/>
    </row>
    <row r="48787" spans="19:23">
      <c r="S48787" s="275"/>
      <c r="T48787" s="274"/>
      <c r="W48787" s="276"/>
    </row>
    <row r="48788" spans="19:23">
      <c r="S48788" s="275"/>
      <c r="T48788" s="274"/>
      <c r="W48788" s="276"/>
    </row>
    <row r="48789" spans="19:23">
      <c r="S48789" s="275"/>
      <c r="T48789" s="274"/>
      <c r="W48789" s="276"/>
    </row>
    <row r="48790" spans="19:23">
      <c r="S48790" s="275"/>
      <c r="T48790" s="274"/>
      <c r="W48790" s="276"/>
    </row>
    <row r="48791" spans="19:23">
      <c r="S48791" s="275"/>
      <c r="T48791" s="274"/>
      <c r="W48791" s="276"/>
    </row>
    <row r="48792" spans="19:23">
      <c r="S48792" s="275"/>
      <c r="T48792" s="274"/>
      <c r="W48792" s="276"/>
    </row>
    <row r="48793" spans="19:23">
      <c r="S48793" s="275"/>
      <c r="T48793" s="274"/>
      <c r="W48793" s="276"/>
    </row>
    <row r="48794" spans="19:23">
      <c r="S48794" s="275"/>
      <c r="T48794" s="274"/>
      <c r="W48794" s="276"/>
    </row>
    <row r="48795" spans="19:23">
      <c r="S48795" s="275"/>
      <c r="T48795" s="274"/>
      <c r="W48795" s="276"/>
    </row>
    <row r="48796" spans="19:23">
      <c r="S48796" s="275"/>
      <c r="T48796" s="274"/>
      <c r="W48796" s="276"/>
    </row>
    <row r="48797" spans="19:23">
      <c r="S48797" s="275"/>
      <c r="T48797" s="274"/>
      <c r="W48797" s="276"/>
    </row>
    <row r="48798" spans="19:23">
      <c r="S48798" s="275"/>
      <c r="T48798" s="274"/>
      <c r="W48798" s="276"/>
    </row>
    <row r="48799" spans="19:23">
      <c r="S48799" s="275"/>
      <c r="T48799" s="274"/>
      <c r="W48799" s="276"/>
    </row>
    <row r="48800" spans="19:23">
      <c r="S48800" s="275"/>
      <c r="T48800" s="274"/>
      <c r="W48800" s="276"/>
    </row>
    <row r="48801" spans="19:23">
      <c r="S48801" s="275"/>
      <c r="T48801" s="274"/>
      <c r="W48801" s="276"/>
    </row>
    <row r="48802" spans="19:23">
      <c r="S48802" s="275"/>
      <c r="T48802" s="274"/>
      <c r="W48802" s="276"/>
    </row>
    <row r="48803" spans="19:23">
      <c r="S48803" s="275"/>
      <c r="T48803" s="274"/>
      <c r="W48803" s="276"/>
    </row>
    <row r="48804" spans="19:23">
      <c r="S48804" s="275"/>
      <c r="T48804" s="274"/>
      <c r="W48804" s="276"/>
    </row>
    <row r="48805" spans="19:23">
      <c r="S48805" s="275"/>
      <c r="T48805" s="274"/>
      <c r="W48805" s="276"/>
    </row>
    <row r="48806" spans="19:23">
      <c r="S48806" s="275"/>
      <c r="T48806" s="274"/>
      <c r="W48806" s="276"/>
    </row>
    <row r="48807" spans="19:23">
      <c r="S48807" s="275"/>
      <c r="T48807" s="274"/>
      <c r="W48807" s="276"/>
    </row>
    <row r="48808" spans="19:23">
      <c r="S48808" s="275"/>
      <c r="T48808" s="274"/>
      <c r="W48808" s="276"/>
    </row>
    <row r="48809" spans="19:23">
      <c r="S48809" s="275"/>
      <c r="T48809" s="274"/>
      <c r="W48809" s="276"/>
    </row>
    <row r="48810" spans="19:23">
      <c r="S48810" s="275"/>
      <c r="T48810" s="274"/>
      <c r="W48810" s="276"/>
    </row>
    <row r="48811" spans="19:23">
      <c r="S48811" s="275"/>
      <c r="T48811" s="274"/>
      <c r="W48811" s="276"/>
    </row>
    <row r="48812" spans="19:23">
      <c r="S48812" s="275"/>
      <c r="T48812" s="274"/>
      <c r="W48812" s="276"/>
    </row>
    <row r="48813" spans="19:23">
      <c r="S48813" s="275"/>
      <c r="T48813" s="274"/>
      <c r="W48813" s="276"/>
    </row>
    <row r="48814" spans="19:23">
      <c r="S48814" s="275"/>
      <c r="T48814" s="274"/>
      <c r="W48814" s="276"/>
    </row>
    <row r="48815" spans="19:23">
      <c r="S48815" s="275"/>
      <c r="T48815" s="274"/>
      <c r="W48815" s="276"/>
    </row>
    <row r="48816" spans="19:23">
      <c r="S48816" s="275"/>
      <c r="T48816" s="274"/>
      <c r="W48816" s="276"/>
    </row>
    <row r="48817" spans="19:23">
      <c r="S48817" s="275"/>
      <c r="T48817" s="274"/>
      <c r="W48817" s="276"/>
    </row>
    <row r="48818" spans="19:23">
      <c r="S48818" s="275"/>
      <c r="T48818" s="274"/>
      <c r="W48818" s="276"/>
    </row>
    <row r="48819" spans="19:23">
      <c r="S48819" s="275"/>
      <c r="T48819" s="274"/>
      <c r="W48819" s="276"/>
    </row>
    <row r="48820" spans="19:23">
      <c r="S48820" s="275"/>
      <c r="T48820" s="274"/>
      <c r="W48820" s="276"/>
    </row>
    <row r="48821" spans="19:23">
      <c r="S48821" s="275"/>
      <c r="T48821" s="274"/>
      <c r="W48821" s="276"/>
    </row>
    <row r="48822" spans="19:23">
      <c r="S48822" s="275"/>
      <c r="T48822" s="274"/>
      <c r="W48822" s="276"/>
    </row>
    <row r="48823" spans="19:23">
      <c r="S48823" s="275"/>
      <c r="T48823" s="274"/>
      <c r="W48823" s="276"/>
    </row>
    <row r="48824" spans="19:23">
      <c r="S48824" s="275"/>
      <c r="T48824" s="274"/>
      <c r="W48824" s="276"/>
    </row>
    <row r="48825" spans="19:23">
      <c r="S48825" s="275"/>
      <c r="T48825" s="274"/>
      <c r="W48825" s="276"/>
    </row>
    <row r="48826" spans="19:23">
      <c r="S48826" s="275"/>
      <c r="T48826" s="274"/>
      <c r="W48826" s="276"/>
    </row>
    <row r="48827" spans="19:23">
      <c r="S48827" s="275"/>
      <c r="T48827" s="274"/>
      <c r="W48827" s="276"/>
    </row>
    <row r="48828" spans="19:23">
      <c r="S48828" s="275"/>
      <c r="T48828" s="274"/>
      <c r="W48828" s="276"/>
    </row>
    <row r="48829" spans="19:23">
      <c r="S48829" s="275"/>
      <c r="T48829" s="274"/>
      <c r="W48829" s="276"/>
    </row>
    <row r="48830" spans="19:23">
      <c r="S48830" s="275"/>
      <c r="T48830" s="274"/>
      <c r="W48830" s="276"/>
    </row>
    <row r="48831" spans="19:23">
      <c r="S48831" s="275"/>
      <c r="T48831" s="274"/>
      <c r="W48831" s="276"/>
    </row>
    <row r="48832" spans="19:23">
      <c r="S48832" s="275"/>
      <c r="T48832" s="274"/>
      <c r="W48832" s="276"/>
    </row>
    <row r="48833" spans="19:23">
      <c r="S48833" s="275"/>
      <c r="T48833" s="274"/>
      <c r="W48833" s="276"/>
    </row>
    <row r="48834" spans="19:23">
      <c r="S48834" s="275"/>
      <c r="T48834" s="274"/>
      <c r="W48834" s="276"/>
    </row>
    <row r="48835" spans="19:23">
      <c r="S48835" s="275"/>
      <c r="T48835" s="274"/>
      <c r="W48835" s="276"/>
    </row>
    <row r="48836" spans="19:23">
      <c r="S48836" s="275"/>
      <c r="T48836" s="274"/>
      <c r="W48836" s="276"/>
    </row>
    <row r="48837" spans="19:23">
      <c r="S48837" s="275"/>
      <c r="T48837" s="274"/>
      <c r="W48837" s="276"/>
    </row>
    <row r="48838" spans="19:23">
      <c r="S48838" s="275"/>
      <c r="T48838" s="274"/>
      <c r="W48838" s="276"/>
    </row>
    <row r="48839" spans="19:23">
      <c r="S48839" s="275"/>
      <c r="T48839" s="274"/>
      <c r="W48839" s="276"/>
    </row>
    <row r="48840" spans="19:23">
      <c r="S48840" s="275"/>
      <c r="T48840" s="274"/>
      <c r="W48840" s="276"/>
    </row>
    <row r="48841" spans="19:23">
      <c r="S48841" s="275"/>
      <c r="T48841" s="274"/>
      <c r="W48841" s="276"/>
    </row>
    <row r="48842" spans="19:23">
      <c r="S48842" s="275"/>
      <c r="T48842" s="274"/>
      <c r="W48842" s="276"/>
    </row>
    <row r="48843" spans="19:23">
      <c r="S48843" s="275"/>
      <c r="T48843" s="274"/>
      <c r="W48843" s="276"/>
    </row>
    <row r="48844" spans="19:23">
      <c r="S48844" s="275"/>
      <c r="T48844" s="274"/>
      <c r="W48844" s="276"/>
    </row>
    <row r="48845" spans="19:23">
      <c r="S48845" s="275"/>
      <c r="T48845" s="274"/>
      <c r="W48845" s="276"/>
    </row>
    <row r="48846" spans="19:23">
      <c r="S48846" s="275"/>
      <c r="T48846" s="274"/>
      <c r="W48846" s="276"/>
    </row>
    <row r="48847" spans="19:23">
      <c r="S48847" s="275"/>
      <c r="T48847" s="274"/>
      <c r="W48847" s="276"/>
    </row>
    <row r="48848" spans="19:23">
      <c r="S48848" s="275"/>
      <c r="T48848" s="274"/>
      <c r="W48848" s="276"/>
    </row>
    <row r="48849" spans="19:23">
      <c r="S48849" s="275"/>
      <c r="T48849" s="274"/>
      <c r="W48849" s="276"/>
    </row>
    <row r="48850" spans="19:23">
      <c r="S48850" s="275"/>
      <c r="T48850" s="274"/>
      <c r="W48850" s="276"/>
    </row>
    <row r="48851" spans="19:23">
      <c r="S48851" s="275"/>
      <c r="T48851" s="274"/>
      <c r="W48851" s="276"/>
    </row>
    <row r="48852" spans="19:23">
      <c r="S48852" s="275"/>
      <c r="T48852" s="274"/>
      <c r="W48852" s="276"/>
    </row>
    <row r="48853" spans="19:23">
      <c r="S48853" s="275"/>
      <c r="T48853" s="274"/>
      <c r="W48853" s="276"/>
    </row>
    <row r="48854" spans="19:23">
      <c r="S48854" s="275"/>
      <c r="T48854" s="274"/>
      <c r="W48854" s="276"/>
    </row>
    <row r="48855" spans="19:23">
      <c r="S48855" s="275"/>
      <c r="T48855" s="274"/>
      <c r="W48855" s="276"/>
    </row>
    <row r="48856" spans="19:23">
      <c r="S48856" s="275"/>
      <c r="T48856" s="274"/>
      <c r="W48856" s="276"/>
    </row>
    <row r="48857" spans="19:23">
      <c r="S48857" s="275"/>
      <c r="T48857" s="274"/>
      <c r="W48857" s="276"/>
    </row>
    <row r="48858" spans="19:23">
      <c r="S48858" s="275"/>
      <c r="T48858" s="274"/>
      <c r="W48858" s="276"/>
    </row>
    <row r="48859" spans="19:23">
      <c r="S48859" s="275"/>
      <c r="T48859" s="274"/>
      <c r="W48859" s="276"/>
    </row>
    <row r="48860" spans="19:23">
      <c r="S48860" s="275"/>
      <c r="T48860" s="274"/>
      <c r="W48860" s="276"/>
    </row>
    <row r="48861" spans="19:23">
      <c r="S48861" s="275"/>
      <c r="T48861" s="274"/>
      <c r="W48861" s="276"/>
    </row>
    <row r="48862" spans="19:23">
      <c r="S48862" s="275"/>
      <c r="T48862" s="274"/>
      <c r="W48862" s="276"/>
    </row>
    <row r="48863" spans="19:23">
      <c r="S48863" s="275"/>
      <c r="T48863" s="274"/>
      <c r="W48863" s="276"/>
    </row>
    <row r="48864" spans="19:23">
      <c r="S48864" s="275"/>
      <c r="T48864" s="274"/>
      <c r="W48864" s="276"/>
    </row>
    <row r="48865" spans="19:23">
      <c r="S48865" s="275"/>
      <c r="T48865" s="274"/>
      <c r="W48865" s="276"/>
    </row>
    <row r="48866" spans="19:23">
      <c r="S48866" s="275"/>
      <c r="T48866" s="274"/>
      <c r="W48866" s="276"/>
    </row>
    <row r="48867" spans="19:23">
      <c r="S48867" s="275"/>
      <c r="T48867" s="274"/>
      <c r="W48867" s="276"/>
    </row>
    <row r="48868" spans="19:23">
      <c r="S48868" s="275"/>
      <c r="T48868" s="274"/>
      <c r="W48868" s="276"/>
    </row>
    <row r="48869" spans="19:23">
      <c r="S48869" s="275"/>
      <c r="T48869" s="274"/>
      <c r="W48869" s="276"/>
    </row>
    <row r="48870" spans="19:23">
      <c r="S48870" s="275"/>
      <c r="T48870" s="274"/>
      <c r="W48870" s="276"/>
    </row>
    <row r="48871" spans="19:23">
      <c r="S48871" s="275"/>
      <c r="T48871" s="274"/>
      <c r="W48871" s="276"/>
    </row>
    <row r="48872" spans="19:23">
      <c r="S48872" s="275"/>
      <c r="T48872" s="274"/>
      <c r="W48872" s="276"/>
    </row>
    <row r="48873" spans="19:23">
      <c r="S48873" s="275"/>
      <c r="T48873" s="274"/>
      <c r="W48873" s="276"/>
    </row>
    <row r="48874" spans="19:23">
      <c r="S48874" s="275"/>
      <c r="T48874" s="274"/>
      <c r="W48874" s="276"/>
    </row>
    <row r="48875" spans="19:23">
      <c r="S48875" s="275"/>
      <c r="T48875" s="274"/>
      <c r="W48875" s="276"/>
    </row>
    <row r="48876" spans="19:23">
      <c r="S48876" s="275"/>
      <c r="T48876" s="274"/>
      <c r="W48876" s="276"/>
    </row>
    <row r="48877" spans="19:23">
      <c r="S48877" s="275"/>
      <c r="T48877" s="274"/>
      <c r="W48877" s="276"/>
    </row>
    <row r="48878" spans="19:23">
      <c r="S48878" s="275"/>
      <c r="T48878" s="274"/>
      <c r="W48878" s="276"/>
    </row>
    <row r="48879" spans="19:23">
      <c r="S48879" s="275"/>
      <c r="T48879" s="274"/>
      <c r="W48879" s="276"/>
    </row>
    <row r="48880" spans="19:23">
      <c r="S48880" s="275"/>
      <c r="T48880" s="274"/>
      <c r="W48880" s="276"/>
    </row>
    <row r="48881" spans="19:23">
      <c r="S48881" s="275"/>
      <c r="T48881" s="274"/>
      <c r="W48881" s="276"/>
    </row>
    <row r="48882" spans="19:23">
      <c r="S48882" s="275"/>
      <c r="T48882" s="274"/>
      <c r="W48882" s="276"/>
    </row>
    <row r="48883" spans="19:23">
      <c r="S48883" s="275"/>
      <c r="T48883" s="274"/>
      <c r="W48883" s="276"/>
    </row>
    <row r="48884" spans="19:23">
      <c r="S48884" s="275"/>
      <c r="T48884" s="274"/>
      <c r="W48884" s="276"/>
    </row>
    <row r="48885" spans="19:23">
      <c r="S48885" s="275"/>
      <c r="T48885" s="274"/>
      <c r="W48885" s="276"/>
    </row>
    <row r="48886" spans="19:23">
      <c r="S48886" s="275"/>
      <c r="T48886" s="274"/>
      <c r="W48886" s="276"/>
    </row>
    <row r="48887" spans="19:23">
      <c r="S48887" s="275"/>
      <c r="T48887" s="274"/>
      <c r="W48887" s="276"/>
    </row>
    <row r="48888" spans="19:23">
      <c r="S48888" s="275"/>
      <c r="T48888" s="274"/>
      <c r="W48888" s="276"/>
    </row>
    <row r="48889" spans="19:23">
      <c r="S48889" s="275"/>
      <c r="T48889" s="274"/>
      <c r="W48889" s="276"/>
    </row>
    <row r="48890" spans="19:23">
      <c r="S48890" s="275"/>
      <c r="T48890" s="274"/>
      <c r="W48890" s="276"/>
    </row>
    <row r="48891" spans="19:23">
      <c r="S48891" s="275"/>
      <c r="T48891" s="274"/>
      <c r="W48891" s="276"/>
    </row>
    <row r="48892" spans="19:23">
      <c r="S48892" s="275"/>
      <c r="T48892" s="274"/>
      <c r="W48892" s="276"/>
    </row>
    <row r="48893" spans="19:23">
      <c r="S48893" s="275"/>
      <c r="T48893" s="274"/>
      <c r="W48893" s="276"/>
    </row>
    <row r="48894" spans="19:23">
      <c r="S48894" s="275"/>
      <c r="T48894" s="274"/>
      <c r="W48894" s="276"/>
    </row>
    <row r="48895" spans="19:23">
      <c r="S48895" s="275"/>
      <c r="T48895" s="274"/>
      <c r="W48895" s="276"/>
    </row>
    <row r="48896" spans="19:23">
      <c r="S48896" s="275"/>
      <c r="T48896" s="274"/>
      <c r="W48896" s="276"/>
    </row>
    <row r="48897" spans="19:23">
      <c r="S48897" s="275"/>
      <c r="T48897" s="274"/>
      <c r="W48897" s="276"/>
    </row>
    <row r="48898" spans="19:23">
      <c r="S48898" s="275"/>
      <c r="T48898" s="274"/>
      <c r="W48898" s="276"/>
    </row>
    <row r="48899" spans="19:23">
      <c r="S48899" s="275"/>
      <c r="T48899" s="274"/>
      <c r="W48899" s="276"/>
    </row>
    <row r="48900" spans="19:23">
      <c r="S48900" s="275"/>
      <c r="T48900" s="274"/>
      <c r="W48900" s="276"/>
    </row>
    <row r="48901" spans="19:23">
      <c r="S48901" s="275"/>
      <c r="T48901" s="274"/>
      <c r="W48901" s="276"/>
    </row>
    <row r="48902" spans="19:23">
      <c r="S48902" s="275"/>
      <c r="T48902" s="274"/>
      <c r="W48902" s="276"/>
    </row>
    <row r="48903" spans="19:23">
      <c r="S48903" s="275"/>
      <c r="T48903" s="274"/>
      <c r="W48903" s="276"/>
    </row>
    <row r="48904" spans="19:23">
      <c r="S48904" s="275"/>
      <c r="T48904" s="274"/>
      <c r="W48904" s="276"/>
    </row>
    <row r="48905" spans="19:23">
      <c r="S48905" s="275"/>
      <c r="T48905" s="274"/>
      <c r="W48905" s="276"/>
    </row>
    <row r="48906" spans="19:23">
      <c r="S48906" s="275"/>
      <c r="T48906" s="274"/>
      <c r="W48906" s="276"/>
    </row>
    <row r="48907" spans="19:23">
      <c r="S48907" s="275"/>
      <c r="T48907" s="274"/>
      <c r="W48907" s="276"/>
    </row>
    <row r="48908" spans="19:23">
      <c r="S48908" s="275"/>
      <c r="T48908" s="274"/>
      <c r="W48908" s="276"/>
    </row>
    <row r="48909" spans="19:23">
      <c r="S48909" s="275"/>
      <c r="T48909" s="274"/>
      <c r="W48909" s="276"/>
    </row>
    <row r="48910" spans="19:23">
      <c r="S48910" s="275"/>
      <c r="T48910" s="274"/>
      <c r="W48910" s="276"/>
    </row>
    <row r="48911" spans="19:23">
      <c r="S48911" s="275"/>
      <c r="T48911" s="274"/>
      <c r="W48911" s="276"/>
    </row>
    <row r="48912" spans="19:23">
      <c r="S48912" s="275"/>
      <c r="T48912" s="274"/>
      <c r="W48912" s="276"/>
    </row>
    <row r="48913" spans="19:23">
      <c r="S48913" s="275"/>
      <c r="T48913" s="274"/>
      <c r="W48913" s="276"/>
    </row>
    <row r="48914" spans="19:23">
      <c r="S48914" s="275"/>
      <c r="T48914" s="274"/>
      <c r="W48914" s="276"/>
    </row>
    <row r="48915" spans="19:23">
      <c r="S48915" s="275"/>
      <c r="T48915" s="274"/>
      <c r="W48915" s="276"/>
    </row>
    <row r="48916" spans="19:23">
      <c r="S48916" s="275"/>
      <c r="T48916" s="274"/>
      <c r="W48916" s="276"/>
    </row>
    <row r="48917" spans="19:23">
      <c r="S48917" s="275"/>
      <c r="T48917" s="274"/>
      <c r="W48917" s="276"/>
    </row>
    <row r="48918" spans="19:23">
      <c r="S48918" s="275"/>
      <c r="T48918" s="274"/>
      <c r="W48918" s="276"/>
    </row>
    <row r="48919" spans="19:23">
      <c r="S48919" s="275"/>
      <c r="T48919" s="274"/>
      <c r="W48919" s="276"/>
    </row>
    <row r="48920" spans="19:23">
      <c r="S48920" s="275"/>
      <c r="T48920" s="274"/>
      <c r="W48920" s="276"/>
    </row>
    <row r="48921" spans="19:23">
      <c r="S48921" s="275"/>
      <c r="T48921" s="274"/>
      <c r="W48921" s="276"/>
    </row>
    <row r="48922" spans="19:23">
      <c r="S48922" s="275"/>
      <c r="T48922" s="274"/>
      <c r="W48922" s="276"/>
    </row>
    <row r="48923" spans="19:23">
      <c r="S48923" s="275"/>
      <c r="T48923" s="274"/>
      <c r="W48923" s="276"/>
    </row>
    <row r="48924" spans="19:23">
      <c r="S48924" s="275"/>
      <c r="T48924" s="274"/>
      <c r="W48924" s="276"/>
    </row>
    <row r="48925" spans="19:23">
      <c r="S48925" s="275"/>
      <c r="T48925" s="274"/>
      <c r="W48925" s="276"/>
    </row>
    <row r="48926" spans="19:23">
      <c r="S48926" s="275"/>
      <c r="T48926" s="274"/>
      <c r="W48926" s="276"/>
    </row>
    <row r="48927" spans="19:23">
      <c r="S48927" s="275"/>
      <c r="T48927" s="274"/>
      <c r="W48927" s="276"/>
    </row>
    <row r="48928" spans="19:23">
      <c r="S48928" s="275"/>
      <c r="T48928" s="274"/>
      <c r="W48928" s="276"/>
    </row>
    <row r="48929" spans="19:23">
      <c r="S48929" s="275"/>
      <c r="T48929" s="274"/>
      <c r="W48929" s="276"/>
    </row>
    <row r="48930" spans="19:23">
      <c r="S48930" s="275"/>
      <c r="T48930" s="274"/>
      <c r="W48930" s="276"/>
    </row>
    <row r="48931" spans="19:23">
      <c r="S48931" s="275"/>
      <c r="T48931" s="274"/>
      <c r="W48931" s="276"/>
    </row>
    <row r="48932" spans="19:23">
      <c r="S48932" s="275"/>
      <c r="T48932" s="274"/>
      <c r="W48932" s="276"/>
    </row>
    <row r="48933" spans="19:23">
      <c r="S48933" s="275"/>
      <c r="T48933" s="274"/>
      <c r="W48933" s="276"/>
    </row>
    <row r="48934" spans="19:23">
      <c r="S48934" s="275"/>
      <c r="T48934" s="274"/>
      <c r="W48934" s="276"/>
    </row>
    <row r="48935" spans="19:23">
      <c r="S48935" s="275"/>
      <c r="T48935" s="274"/>
      <c r="W48935" s="276"/>
    </row>
    <row r="48936" spans="19:23">
      <c r="S48936" s="275"/>
      <c r="T48936" s="274"/>
      <c r="W48936" s="276"/>
    </row>
    <row r="48937" spans="19:23">
      <c r="S48937" s="275"/>
      <c r="T48937" s="274"/>
      <c r="W48937" s="276"/>
    </row>
    <row r="48938" spans="19:23">
      <c r="S48938" s="275"/>
      <c r="T48938" s="274"/>
      <c r="W48938" s="276"/>
    </row>
    <row r="48939" spans="19:23">
      <c r="S48939" s="275"/>
      <c r="T48939" s="274"/>
      <c r="W48939" s="276"/>
    </row>
    <row r="48940" spans="19:23">
      <c r="S48940" s="275"/>
      <c r="T48940" s="274"/>
      <c r="W48940" s="276"/>
    </row>
    <row r="48941" spans="19:23">
      <c r="S48941" s="275"/>
      <c r="T48941" s="274"/>
      <c r="W48941" s="276"/>
    </row>
    <row r="48942" spans="19:23">
      <c r="S48942" s="275"/>
      <c r="T48942" s="274"/>
      <c r="W48942" s="276"/>
    </row>
    <row r="48943" spans="19:23">
      <c r="S48943" s="275"/>
      <c r="T48943" s="274"/>
      <c r="W48943" s="276"/>
    </row>
    <row r="48944" spans="19:23">
      <c r="S48944" s="275"/>
      <c r="T48944" s="274"/>
      <c r="W48944" s="276"/>
    </row>
    <row r="48945" spans="19:23">
      <c r="S48945" s="275"/>
      <c r="T48945" s="274"/>
      <c r="W48945" s="276"/>
    </row>
    <row r="48946" spans="19:23">
      <c r="S48946" s="275"/>
      <c r="T48946" s="274"/>
      <c r="W48946" s="276"/>
    </row>
    <row r="48947" spans="19:23">
      <c r="S48947" s="275"/>
      <c r="T48947" s="274"/>
      <c r="W48947" s="276"/>
    </row>
    <row r="48948" spans="19:23">
      <c r="S48948" s="275"/>
      <c r="T48948" s="274"/>
      <c r="W48948" s="276"/>
    </row>
    <row r="48949" spans="19:23">
      <c r="S48949" s="275"/>
      <c r="T48949" s="274"/>
      <c r="W48949" s="276"/>
    </row>
    <row r="48950" spans="19:23">
      <c r="S48950" s="275"/>
      <c r="T48950" s="274"/>
      <c r="W48950" s="276"/>
    </row>
    <row r="48951" spans="19:23">
      <c r="S48951" s="275"/>
      <c r="T48951" s="274"/>
      <c r="W48951" s="276"/>
    </row>
    <row r="48952" spans="19:23">
      <c r="S48952" s="275"/>
      <c r="T48952" s="274"/>
      <c r="W48952" s="276"/>
    </row>
    <row r="48953" spans="19:23">
      <c r="S48953" s="275"/>
      <c r="T48953" s="274"/>
      <c r="W48953" s="276"/>
    </row>
    <row r="48954" spans="19:23">
      <c r="S48954" s="275"/>
      <c r="T48954" s="274"/>
      <c r="W48954" s="276"/>
    </row>
    <row r="48955" spans="19:23">
      <c r="S48955" s="275"/>
      <c r="T48955" s="274"/>
      <c r="W48955" s="276"/>
    </row>
    <row r="48956" spans="19:23">
      <c r="S48956" s="275"/>
      <c r="T48956" s="274"/>
      <c r="W48956" s="276"/>
    </row>
    <row r="48957" spans="19:23">
      <c r="S48957" s="275"/>
      <c r="T48957" s="274"/>
      <c r="W48957" s="276"/>
    </row>
    <row r="48958" spans="19:23">
      <c r="S48958" s="275"/>
      <c r="T48958" s="274"/>
      <c r="W48958" s="276"/>
    </row>
    <row r="48959" spans="19:23">
      <c r="S48959" s="275"/>
      <c r="T48959" s="274"/>
      <c r="W48959" s="276"/>
    </row>
    <row r="48960" spans="19:23">
      <c r="S48960" s="275"/>
      <c r="T48960" s="274"/>
      <c r="W48960" s="276"/>
    </row>
    <row r="48961" spans="19:23">
      <c r="S48961" s="275"/>
      <c r="T48961" s="274"/>
      <c r="W48961" s="276"/>
    </row>
    <row r="48962" spans="19:23">
      <c r="S48962" s="275"/>
      <c r="T48962" s="274"/>
      <c r="W48962" s="276"/>
    </row>
    <row r="48963" spans="19:23">
      <c r="S48963" s="275"/>
      <c r="T48963" s="274"/>
      <c r="W48963" s="276"/>
    </row>
    <row r="48964" spans="19:23">
      <c r="S48964" s="275"/>
      <c r="T48964" s="274"/>
      <c r="W48964" s="276"/>
    </row>
    <row r="48965" spans="19:23">
      <c r="S48965" s="275"/>
      <c r="T48965" s="274"/>
      <c r="W48965" s="276"/>
    </row>
    <row r="48966" spans="19:23">
      <c r="S48966" s="275"/>
      <c r="T48966" s="274"/>
      <c r="W48966" s="276"/>
    </row>
    <row r="48967" spans="19:23">
      <c r="S48967" s="275"/>
      <c r="T48967" s="274"/>
      <c r="W48967" s="276"/>
    </row>
    <row r="48968" spans="19:23">
      <c r="S48968" s="275"/>
      <c r="T48968" s="274"/>
      <c r="W48968" s="276"/>
    </row>
    <row r="48969" spans="19:23">
      <c r="S48969" s="275"/>
      <c r="T48969" s="274"/>
      <c r="W48969" s="276"/>
    </row>
    <row r="48970" spans="19:23">
      <c r="S48970" s="275"/>
      <c r="T48970" s="274"/>
      <c r="W48970" s="276"/>
    </row>
    <row r="48971" spans="19:23">
      <c r="S48971" s="275"/>
      <c r="T48971" s="274"/>
      <c r="W48971" s="276"/>
    </row>
    <row r="48972" spans="19:23">
      <c r="S48972" s="275"/>
      <c r="T48972" s="274"/>
      <c r="W48972" s="276"/>
    </row>
    <row r="48973" spans="19:23">
      <c r="S48973" s="275"/>
      <c r="T48973" s="274"/>
      <c r="W48973" s="276"/>
    </row>
    <row r="48974" spans="19:23">
      <c r="S48974" s="275"/>
      <c r="T48974" s="274"/>
      <c r="W48974" s="276"/>
    </row>
    <row r="48975" spans="19:23">
      <c r="S48975" s="275"/>
      <c r="T48975" s="274"/>
      <c r="W48975" s="276"/>
    </row>
    <row r="48976" spans="19:23">
      <c r="S48976" s="275"/>
      <c r="T48976" s="274"/>
      <c r="W48976" s="276"/>
    </row>
    <row r="48977" spans="19:23">
      <c r="S48977" s="275"/>
      <c r="T48977" s="274"/>
      <c r="W48977" s="276"/>
    </row>
    <row r="48978" spans="19:23">
      <c r="S48978" s="275"/>
      <c r="T48978" s="274"/>
      <c r="W48978" s="276"/>
    </row>
    <row r="48979" spans="19:23">
      <c r="S48979" s="275"/>
      <c r="T48979" s="274"/>
      <c r="W48979" s="276"/>
    </row>
    <row r="48980" spans="19:23">
      <c r="S48980" s="275"/>
      <c r="T48980" s="274"/>
      <c r="W48980" s="276"/>
    </row>
    <row r="48981" spans="19:23">
      <c r="S48981" s="275"/>
      <c r="T48981" s="274"/>
      <c r="W48981" s="276"/>
    </row>
    <row r="48982" spans="19:23">
      <c r="S48982" s="275"/>
      <c r="T48982" s="274"/>
      <c r="W48982" s="276"/>
    </row>
    <row r="48983" spans="19:23">
      <c r="S48983" s="275"/>
      <c r="T48983" s="274"/>
      <c r="W48983" s="276"/>
    </row>
    <row r="48984" spans="19:23">
      <c r="S48984" s="275"/>
      <c r="T48984" s="274"/>
      <c r="W48984" s="276"/>
    </row>
    <row r="48985" spans="19:23">
      <c r="S48985" s="275"/>
      <c r="T48985" s="274"/>
      <c r="W48985" s="276"/>
    </row>
    <row r="48986" spans="19:23">
      <c r="S48986" s="275"/>
      <c r="T48986" s="274"/>
      <c r="W48986" s="276"/>
    </row>
    <row r="48987" spans="19:23">
      <c r="S48987" s="275"/>
      <c r="T48987" s="274"/>
      <c r="W48987" s="276"/>
    </row>
    <row r="48988" spans="19:23">
      <c r="S48988" s="275"/>
      <c r="T48988" s="274"/>
      <c r="W48988" s="276"/>
    </row>
    <row r="48989" spans="19:23">
      <c r="S48989" s="275"/>
      <c r="T48989" s="274"/>
      <c r="W48989" s="276"/>
    </row>
    <row r="48990" spans="19:23">
      <c r="S48990" s="275"/>
      <c r="T48990" s="274"/>
      <c r="W48990" s="276"/>
    </row>
    <row r="48991" spans="19:23">
      <c r="S48991" s="275"/>
      <c r="T48991" s="274"/>
      <c r="W48991" s="276"/>
    </row>
    <row r="48992" spans="19:23">
      <c r="S48992" s="275"/>
      <c r="T48992" s="274"/>
      <c r="W48992" s="276"/>
    </row>
    <row r="48993" spans="19:23">
      <c r="S48993" s="275"/>
      <c r="T48993" s="274"/>
      <c r="W48993" s="276"/>
    </row>
    <row r="48994" spans="19:23">
      <c r="S48994" s="275"/>
      <c r="T48994" s="274"/>
      <c r="W48994" s="276"/>
    </row>
    <row r="48995" spans="19:23">
      <c r="S48995" s="275"/>
      <c r="T48995" s="274"/>
      <c r="W48995" s="276"/>
    </row>
    <row r="48996" spans="19:23">
      <c r="S48996" s="275"/>
      <c r="T48996" s="274"/>
      <c r="W48996" s="276"/>
    </row>
    <row r="48997" spans="19:23">
      <c r="S48997" s="275"/>
      <c r="T48997" s="274"/>
      <c r="W48997" s="276"/>
    </row>
    <row r="48998" spans="19:23">
      <c r="S48998" s="275"/>
      <c r="T48998" s="274"/>
      <c r="W48998" s="276"/>
    </row>
    <row r="48999" spans="19:23">
      <c r="S48999" s="275"/>
      <c r="T48999" s="274"/>
      <c r="W48999" s="276"/>
    </row>
    <row r="49000" spans="19:23">
      <c r="S49000" s="275"/>
      <c r="T49000" s="274"/>
      <c r="W49000" s="276"/>
    </row>
    <row r="49001" spans="19:23">
      <c r="S49001" s="275"/>
      <c r="T49001" s="274"/>
      <c r="W49001" s="276"/>
    </row>
    <row r="49002" spans="19:23">
      <c r="S49002" s="275"/>
      <c r="T49002" s="274"/>
      <c r="W49002" s="276"/>
    </row>
    <row r="49003" spans="19:23">
      <c r="S49003" s="275"/>
      <c r="T49003" s="274"/>
      <c r="W49003" s="276"/>
    </row>
    <row r="49004" spans="19:23">
      <c r="S49004" s="275"/>
      <c r="T49004" s="274"/>
      <c r="W49004" s="276"/>
    </row>
    <row r="49005" spans="19:23">
      <c r="S49005" s="275"/>
      <c r="T49005" s="274"/>
      <c r="W49005" s="276"/>
    </row>
    <row r="49006" spans="19:23">
      <c r="S49006" s="275"/>
      <c r="T49006" s="274"/>
      <c r="W49006" s="276"/>
    </row>
    <row r="49007" spans="19:23">
      <c r="S49007" s="275"/>
      <c r="T49007" s="274"/>
      <c r="W49007" s="276"/>
    </row>
    <row r="49008" spans="19:23">
      <c r="S49008" s="275"/>
      <c r="T49008" s="274"/>
      <c r="W49008" s="276"/>
    </row>
    <row r="49009" spans="19:23">
      <c r="S49009" s="275"/>
      <c r="T49009" s="274"/>
      <c r="W49009" s="276"/>
    </row>
    <row r="49010" spans="19:23">
      <c r="S49010" s="275"/>
      <c r="T49010" s="274"/>
      <c r="W49010" s="276"/>
    </row>
    <row r="49011" spans="19:23">
      <c r="S49011" s="275"/>
      <c r="T49011" s="274"/>
      <c r="W49011" s="276"/>
    </row>
    <row r="49012" spans="19:23">
      <c r="S49012" s="275"/>
      <c r="T49012" s="274"/>
      <c r="W49012" s="276"/>
    </row>
    <row r="49013" spans="19:23">
      <c r="S49013" s="275"/>
      <c r="T49013" s="274"/>
      <c r="W49013" s="276"/>
    </row>
    <row r="49014" spans="19:23">
      <c r="S49014" s="275"/>
      <c r="T49014" s="274"/>
      <c r="W49014" s="276"/>
    </row>
    <row r="49015" spans="19:23">
      <c r="S49015" s="275"/>
      <c r="T49015" s="274"/>
      <c r="W49015" s="276"/>
    </row>
    <row r="49016" spans="19:23">
      <c r="S49016" s="275"/>
      <c r="T49016" s="274"/>
      <c r="W49016" s="276"/>
    </row>
    <row r="49017" spans="19:23">
      <c r="S49017" s="275"/>
      <c r="T49017" s="274"/>
      <c r="W49017" s="276"/>
    </row>
    <row r="49018" spans="19:23">
      <c r="S49018" s="275"/>
      <c r="T49018" s="274"/>
      <c r="W49018" s="276"/>
    </row>
    <row r="49019" spans="19:23">
      <c r="S49019" s="275"/>
      <c r="T49019" s="274"/>
      <c r="W49019" s="276"/>
    </row>
    <row r="49020" spans="19:23">
      <c r="S49020" s="275"/>
      <c r="T49020" s="274"/>
      <c r="W49020" s="276"/>
    </row>
    <row r="49021" spans="19:23">
      <c r="S49021" s="275"/>
      <c r="T49021" s="274"/>
      <c r="W49021" s="276"/>
    </row>
    <row r="49022" spans="19:23">
      <c r="S49022" s="275"/>
      <c r="T49022" s="274"/>
      <c r="W49022" s="276"/>
    </row>
    <row r="49023" spans="19:23">
      <c r="S49023" s="275"/>
      <c r="T49023" s="274"/>
      <c r="W49023" s="276"/>
    </row>
    <row r="49024" spans="19:23">
      <c r="S49024" s="275"/>
      <c r="T49024" s="274"/>
      <c r="W49024" s="276"/>
    </row>
    <row r="49025" spans="19:23">
      <c r="S49025" s="275"/>
      <c r="T49025" s="274"/>
      <c r="W49025" s="276"/>
    </row>
    <row r="49026" spans="19:23">
      <c r="S49026" s="275"/>
      <c r="T49026" s="274"/>
      <c r="W49026" s="276"/>
    </row>
    <row r="49027" spans="19:23">
      <c r="S49027" s="275"/>
      <c r="T49027" s="274"/>
      <c r="W49027" s="276"/>
    </row>
    <row r="49028" spans="19:23">
      <c r="S49028" s="275"/>
      <c r="T49028" s="274"/>
      <c r="W49028" s="276"/>
    </row>
    <row r="49029" spans="19:23">
      <c r="S49029" s="275"/>
      <c r="T49029" s="274"/>
      <c r="W49029" s="276"/>
    </row>
    <row r="49030" spans="19:23">
      <c r="S49030" s="275"/>
      <c r="T49030" s="274"/>
      <c r="W49030" s="276"/>
    </row>
    <row r="49031" spans="19:23">
      <c r="S49031" s="275"/>
      <c r="T49031" s="274"/>
      <c r="W49031" s="276"/>
    </row>
    <row r="49032" spans="19:23">
      <c r="S49032" s="275"/>
      <c r="T49032" s="274"/>
      <c r="W49032" s="276"/>
    </row>
    <row r="49033" spans="19:23">
      <c r="S49033" s="275"/>
      <c r="T49033" s="274"/>
      <c r="W49033" s="276"/>
    </row>
    <row r="49034" spans="19:23">
      <c r="S49034" s="275"/>
      <c r="T49034" s="274"/>
      <c r="W49034" s="276"/>
    </row>
    <row r="49035" spans="19:23">
      <c r="S49035" s="275"/>
      <c r="T49035" s="274"/>
      <c r="W49035" s="276"/>
    </row>
    <row r="49036" spans="19:23">
      <c r="S49036" s="275"/>
      <c r="T49036" s="274"/>
      <c r="W49036" s="276"/>
    </row>
    <row r="49037" spans="19:23">
      <c r="S49037" s="275"/>
      <c r="T49037" s="274"/>
      <c r="W49037" s="276"/>
    </row>
    <row r="49038" spans="19:23">
      <c r="S49038" s="275"/>
      <c r="T49038" s="274"/>
      <c r="W49038" s="276"/>
    </row>
    <row r="49039" spans="19:23">
      <c r="S49039" s="275"/>
      <c r="T49039" s="274"/>
      <c r="W49039" s="276"/>
    </row>
    <row r="49040" spans="19:23">
      <c r="S49040" s="275"/>
      <c r="T49040" s="274"/>
      <c r="W49040" s="276"/>
    </row>
    <row r="49041" spans="19:23">
      <c r="S49041" s="275"/>
      <c r="T49041" s="274"/>
      <c r="W49041" s="276"/>
    </row>
    <row r="49042" spans="19:23">
      <c r="S49042" s="275"/>
      <c r="T49042" s="274"/>
      <c r="W49042" s="276"/>
    </row>
    <row r="49043" spans="19:23">
      <c r="S49043" s="275"/>
      <c r="T49043" s="274"/>
      <c r="W49043" s="276"/>
    </row>
    <row r="49044" spans="19:23">
      <c r="S49044" s="275"/>
      <c r="T49044" s="274"/>
      <c r="W49044" s="276"/>
    </row>
    <row r="49045" spans="19:23">
      <c r="S49045" s="275"/>
      <c r="T49045" s="274"/>
      <c r="W49045" s="276"/>
    </row>
    <row r="49046" spans="19:23">
      <c r="S49046" s="275"/>
      <c r="T49046" s="274"/>
      <c r="W49046" s="276"/>
    </row>
    <row r="49047" spans="19:23">
      <c r="S49047" s="275"/>
      <c r="T49047" s="274"/>
      <c r="W49047" s="276"/>
    </row>
    <row r="49048" spans="19:23">
      <c r="S49048" s="275"/>
      <c r="T49048" s="274"/>
      <c r="W49048" s="276"/>
    </row>
    <row r="49049" spans="19:23">
      <c r="S49049" s="275"/>
      <c r="T49049" s="274"/>
      <c r="W49049" s="276"/>
    </row>
    <row r="49050" spans="19:23">
      <c r="S49050" s="275"/>
      <c r="T49050" s="274"/>
      <c r="W49050" s="276"/>
    </row>
    <row r="49051" spans="19:23">
      <c r="S49051" s="275"/>
      <c r="T49051" s="274"/>
      <c r="W49051" s="276"/>
    </row>
    <row r="49052" spans="19:23">
      <c r="S49052" s="275"/>
      <c r="T49052" s="274"/>
      <c r="W49052" s="276"/>
    </row>
    <row r="49053" spans="19:23">
      <c r="S49053" s="275"/>
      <c r="T49053" s="274"/>
      <c r="W49053" s="276"/>
    </row>
    <row r="49054" spans="19:23">
      <c r="S49054" s="275"/>
      <c r="T49054" s="274"/>
      <c r="W49054" s="276"/>
    </row>
    <row r="49055" spans="19:23">
      <c r="S49055" s="275"/>
      <c r="T49055" s="274"/>
      <c r="W49055" s="276"/>
    </row>
    <row r="49056" spans="19:23">
      <c r="S49056" s="275"/>
      <c r="T49056" s="274"/>
      <c r="W49056" s="276"/>
    </row>
    <row r="49057" spans="19:23">
      <c r="S49057" s="275"/>
      <c r="T49057" s="274"/>
      <c r="W49057" s="276"/>
    </row>
    <row r="49058" spans="19:23">
      <c r="S49058" s="275"/>
      <c r="T49058" s="274"/>
      <c r="W49058" s="276"/>
    </row>
    <row r="49059" spans="19:23">
      <c r="S49059" s="275"/>
      <c r="T49059" s="274"/>
      <c r="W49059" s="276"/>
    </row>
    <row r="49060" spans="19:23">
      <c r="S49060" s="275"/>
      <c r="T49060" s="274"/>
      <c r="W49060" s="276"/>
    </row>
    <row r="49061" spans="19:23">
      <c r="S49061" s="275"/>
      <c r="T49061" s="274"/>
      <c r="W49061" s="276"/>
    </row>
    <row r="49062" spans="19:23">
      <c r="S49062" s="275"/>
      <c r="T49062" s="274"/>
      <c r="W49062" s="276"/>
    </row>
    <row r="49063" spans="19:23">
      <c r="S49063" s="275"/>
      <c r="T49063" s="274"/>
      <c r="W49063" s="276"/>
    </row>
    <row r="49064" spans="19:23">
      <c r="S49064" s="275"/>
      <c r="T49064" s="274"/>
      <c r="W49064" s="276"/>
    </row>
    <row r="49065" spans="19:23">
      <c r="S49065" s="275"/>
      <c r="T49065" s="274"/>
      <c r="W49065" s="276"/>
    </row>
    <row r="49066" spans="19:23">
      <c r="S49066" s="275"/>
      <c r="T49066" s="274"/>
      <c r="W49066" s="276"/>
    </row>
    <row r="49067" spans="19:23">
      <c r="S49067" s="275"/>
      <c r="T49067" s="274"/>
      <c r="W49067" s="276"/>
    </row>
    <row r="49068" spans="19:23">
      <c r="S49068" s="275"/>
      <c r="T49068" s="274"/>
      <c r="W49068" s="276"/>
    </row>
    <row r="49069" spans="19:23">
      <c r="S49069" s="275"/>
      <c r="T49069" s="274"/>
      <c r="W49069" s="276"/>
    </row>
    <row r="49070" spans="19:23">
      <c r="S49070" s="275"/>
      <c r="T49070" s="274"/>
      <c r="W49070" s="276"/>
    </row>
    <row r="49071" spans="19:23">
      <c r="S49071" s="275"/>
      <c r="T49071" s="274"/>
      <c r="W49071" s="276"/>
    </row>
    <row r="49072" spans="19:23">
      <c r="S49072" s="275"/>
      <c r="T49072" s="274"/>
      <c r="W49072" s="276"/>
    </row>
    <row r="49073" spans="19:23">
      <c r="S49073" s="275"/>
      <c r="T49073" s="274"/>
      <c r="W49073" s="276"/>
    </row>
    <row r="49074" spans="19:23">
      <c r="S49074" s="275"/>
      <c r="T49074" s="274"/>
      <c r="W49074" s="276"/>
    </row>
    <row r="49075" spans="19:23">
      <c r="S49075" s="275"/>
      <c r="T49075" s="274"/>
      <c r="W49075" s="276"/>
    </row>
    <row r="49076" spans="19:23">
      <c r="S49076" s="275"/>
      <c r="T49076" s="274"/>
      <c r="W49076" s="276"/>
    </row>
    <row r="49077" spans="19:23">
      <c r="S49077" s="275"/>
      <c r="T49077" s="274"/>
      <c r="W49077" s="276"/>
    </row>
    <row r="49078" spans="19:23">
      <c r="S49078" s="275"/>
      <c r="T49078" s="274"/>
      <c r="W49078" s="276"/>
    </row>
    <row r="49079" spans="19:23">
      <c r="S49079" s="275"/>
      <c r="T49079" s="274"/>
      <c r="W49079" s="276"/>
    </row>
    <row r="49080" spans="19:23">
      <c r="S49080" s="275"/>
      <c r="T49080" s="274"/>
      <c r="W49080" s="276"/>
    </row>
    <row r="49081" spans="19:23">
      <c r="S49081" s="275"/>
      <c r="T49081" s="274"/>
      <c r="W49081" s="276"/>
    </row>
    <row r="49082" spans="19:23">
      <c r="S49082" s="275"/>
      <c r="T49082" s="274"/>
      <c r="W49082" s="276"/>
    </row>
    <row r="49083" spans="19:23">
      <c r="S49083" s="275"/>
      <c r="T49083" s="274"/>
      <c r="W49083" s="276"/>
    </row>
    <row r="49084" spans="19:23">
      <c r="S49084" s="275"/>
      <c r="T49084" s="274"/>
      <c r="W49084" s="276"/>
    </row>
    <row r="49085" spans="19:23">
      <c r="S49085" s="275"/>
      <c r="T49085" s="274"/>
      <c r="W49085" s="276"/>
    </row>
    <row r="49086" spans="19:23">
      <c r="S49086" s="275"/>
      <c r="T49086" s="274"/>
      <c r="W49086" s="276"/>
    </row>
    <row r="49087" spans="19:23">
      <c r="S49087" s="275"/>
      <c r="T49087" s="274"/>
      <c r="W49087" s="276"/>
    </row>
    <row r="49088" spans="19:23">
      <c r="S49088" s="275"/>
      <c r="T49088" s="274"/>
      <c r="W49088" s="276"/>
    </row>
    <row r="49089" spans="19:23">
      <c r="S49089" s="275"/>
      <c r="T49089" s="274"/>
      <c r="W49089" s="276"/>
    </row>
    <row r="49090" spans="19:23">
      <c r="S49090" s="275"/>
      <c r="T49090" s="274"/>
      <c r="W49090" s="276"/>
    </row>
    <row r="49091" spans="19:23">
      <c r="S49091" s="275"/>
      <c r="T49091" s="274"/>
      <c r="W49091" s="276"/>
    </row>
    <row r="49092" spans="19:23">
      <c r="S49092" s="275"/>
      <c r="T49092" s="274"/>
      <c r="W49092" s="276"/>
    </row>
    <row r="49093" spans="19:23">
      <c r="S49093" s="275"/>
      <c r="T49093" s="274"/>
      <c r="W49093" s="276"/>
    </row>
    <row r="49094" spans="19:23">
      <c r="S49094" s="275"/>
      <c r="T49094" s="274"/>
      <c r="W49094" s="276"/>
    </row>
    <row r="49095" spans="19:23">
      <c r="S49095" s="275"/>
      <c r="T49095" s="274"/>
      <c r="W49095" s="276"/>
    </row>
    <row r="49096" spans="19:23">
      <c r="S49096" s="275"/>
      <c r="T49096" s="274"/>
      <c r="W49096" s="276"/>
    </row>
    <row r="49097" spans="19:23">
      <c r="S49097" s="275"/>
      <c r="T49097" s="274"/>
      <c r="W49097" s="276"/>
    </row>
    <row r="49098" spans="19:23">
      <c r="S49098" s="275"/>
      <c r="T49098" s="274"/>
      <c r="W49098" s="276"/>
    </row>
    <row r="49099" spans="19:23">
      <c r="S49099" s="275"/>
      <c r="T49099" s="274"/>
      <c r="W49099" s="276"/>
    </row>
    <row r="49100" spans="19:23">
      <c r="S49100" s="275"/>
      <c r="T49100" s="274"/>
      <c r="W49100" s="276"/>
    </row>
    <row r="49101" spans="19:23">
      <c r="S49101" s="275"/>
      <c r="T49101" s="274"/>
      <c r="W49101" s="276"/>
    </row>
    <row r="49102" spans="19:23">
      <c r="S49102" s="275"/>
      <c r="T49102" s="274"/>
      <c r="W49102" s="276"/>
    </row>
    <row r="49103" spans="19:23">
      <c r="S49103" s="275"/>
      <c r="T49103" s="274"/>
      <c r="W49103" s="276"/>
    </row>
    <row r="49104" spans="19:23">
      <c r="S49104" s="275"/>
      <c r="T49104" s="274"/>
      <c r="W49104" s="276"/>
    </row>
    <row r="49105" spans="19:23">
      <c r="S49105" s="275"/>
      <c r="T49105" s="274"/>
      <c r="W49105" s="276"/>
    </row>
    <row r="49106" spans="19:23">
      <c r="S49106" s="275"/>
      <c r="T49106" s="274"/>
      <c r="W49106" s="276"/>
    </row>
    <row r="49107" spans="19:23">
      <c r="S49107" s="275"/>
      <c r="T49107" s="274"/>
      <c r="W49107" s="276"/>
    </row>
    <row r="49108" spans="19:23">
      <c r="S49108" s="275"/>
      <c r="T49108" s="274"/>
      <c r="W49108" s="276"/>
    </row>
    <row r="49109" spans="19:23">
      <c r="S49109" s="275"/>
      <c r="T49109" s="274"/>
      <c r="W49109" s="276"/>
    </row>
    <row r="49110" spans="19:23">
      <c r="S49110" s="275"/>
      <c r="T49110" s="274"/>
      <c r="W49110" s="276"/>
    </row>
    <row r="49111" spans="19:23">
      <c r="S49111" s="275"/>
      <c r="T49111" s="274"/>
      <c r="W49111" s="276"/>
    </row>
    <row r="49112" spans="19:23">
      <c r="S49112" s="275"/>
      <c r="T49112" s="274"/>
      <c r="W49112" s="276"/>
    </row>
    <row r="49113" spans="19:23">
      <c r="S49113" s="275"/>
      <c r="T49113" s="274"/>
      <c r="W49113" s="276"/>
    </row>
    <row r="49114" spans="19:23">
      <c r="S49114" s="275"/>
      <c r="T49114" s="274"/>
      <c r="W49114" s="276"/>
    </row>
    <row r="49115" spans="19:23">
      <c r="S49115" s="275"/>
      <c r="T49115" s="274"/>
      <c r="W49115" s="276"/>
    </row>
    <row r="49116" spans="19:23">
      <c r="S49116" s="275"/>
      <c r="T49116" s="274"/>
      <c r="W49116" s="276"/>
    </row>
    <row r="49117" spans="19:23">
      <c r="S49117" s="275"/>
      <c r="T49117" s="274"/>
      <c r="W49117" s="276"/>
    </row>
    <row r="49118" spans="19:23">
      <c r="S49118" s="275"/>
      <c r="T49118" s="274"/>
      <c r="W49118" s="276"/>
    </row>
    <row r="49119" spans="19:23">
      <c r="S49119" s="275"/>
      <c r="T49119" s="274"/>
      <c r="W49119" s="276"/>
    </row>
    <row r="49120" spans="19:23">
      <c r="S49120" s="275"/>
      <c r="T49120" s="274"/>
      <c r="W49120" s="276"/>
    </row>
    <row r="49121" spans="19:23">
      <c r="S49121" s="275"/>
      <c r="T49121" s="274"/>
      <c r="W49121" s="276"/>
    </row>
    <row r="49122" spans="19:23">
      <c r="S49122" s="275"/>
      <c r="T49122" s="274"/>
      <c r="W49122" s="276"/>
    </row>
    <row r="49123" spans="19:23">
      <c r="S49123" s="275"/>
      <c r="T49123" s="274"/>
      <c r="W49123" s="276"/>
    </row>
    <row r="49124" spans="19:23">
      <c r="S49124" s="275"/>
      <c r="T49124" s="274"/>
      <c r="W49124" s="276"/>
    </row>
    <row r="49125" spans="19:23">
      <c r="S49125" s="275"/>
      <c r="T49125" s="274"/>
      <c r="W49125" s="276"/>
    </row>
    <row r="49126" spans="19:23">
      <c r="S49126" s="275"/>
      <c r="T49126" s="274"/>
      <c r="W49126" s="276"/>
    </row>
    <row r="49127" spans="19:23">
      <c r="S49127" s="275"/>
      <c r="T49127" s="274"/>
      <c r="W49127" s="276"/>
    </row>
    <row r="49128" spans="19:23">
      <c r="S49128" s="275"/>
      <c r="T49128" s="274"/>
      <c r="W49128" s="276"/>
    </row>
    <row r="49129" spans="19:23">
      <c r="S49129" s="275"/>
      <c r="T49129" s="274"/>
      <c r="W49129" s="276"/>
    </row>
    <row r="49130" spans="19:23">
      <c r="S49130" s="275"/>
      <c r="T49130" s="274"/>
      <c r="W49130" s="276"/>
    </row>
    <row r="49131" spans="19:23">
      <c r="S49131" s="275"/>
      <c r="T49131" s="274"/>
      <c r="W49131" s="276"/>
    </row>
    <row r="49132" spans="19:23">
      <c r="S49132" s="275"/>
      <c r="T49132" s="274"/>
      <c r="W49132" s="276"/>
    </row>
    <row r="49133" spans="19:23">
      <c r="S49133" s="275"/>
      <c r="T49133" s="274"/>
      <c r="W49133" s="276"/>
    </row>
    <row r="49134" spans="19:23">
      <c r="S49134" s="275"/>
      <c r="T49134" s="274"/>
      <c r="W49134" s="276"/>
    </row>
    <row r="49135" spans="19:23">
      <c r="S49135" s="275"/>
      <c r="T49135" s="274"/>
      <c r="W49135" s="276"/>
    </row>
    <row r="49136" spans="19:23">
      <c r="S49136" s="275"/>
      <c r="T49136" s="274"/>
      <c r="W49136" s="276"/>
    </row>
    <row r="49137" spans="19:23">
      <c r="S49137" s="275"/>
      <c r="T49137" s="274"/>
      <c r="W49137" s="276"/>
    </row>
    <row r="49138" spans="19:23">
      <c r="S49138" s="275"/>
      <c r="T49138" s="274"/>
      <c r="W49138" s="276"/>
    </row>
    <row r="49139" spans="19:23">
      <c r="S49139" s="275"/>
      <c r="T49139" s="274"/>
      <c r="W49139" s="276"/>
    </row>
    <row r="49140" spans="19:23">
      <c r="S49140" s="275"/>
      <c r="T49140" s="274"/>
      <c r="W49140" s="276"/>
    </row>
    <row r="49141" spans="19:23">
      <c r="S49141" s="275"/>
      <c r="T49141" s="274"/>
      <c r="W49141" s="276"/>
    </row>
    <row r="49142" spans="19:23">
      <c r="S49142" s="275"/>
      <c r="T49142" s="274"/>
      <c r="W49142" s="276"/>
    </row>
    <row r="49143" spans="19:23">
      <c r="S49143" s="275"/>
      <c r="T49143" s="274"/>
      <c r="W49143" s="276"/>
    </row>
    <row r="49144" spans="19:23">
      <c r="S49144" s="275"/>
      <c r="T49144" s="274"/>
      <c r="W49144" s="276"/>
    </row>
    <row r="49145" spans="19:23">
      <c r="S49145" s="275"/>
      <c r="T49145" s="274"/>
      <c r="W49145" s="276"/>
    </row>
    <row r="49146" spans="19:23">
      <c r="S49146" s="275"/>
      <c r="T49146" s="274"/>
      <c r="W49146" s="276"/>
    </row>
    <row r="49147" spans="19:23">
      <c r="S49147" s="275"/>
      <c r="T49147" s="274"/>
      <c r="W49147" s="276"/>
    </row>
    <row r="49148" spans="19:23">
      <c r="S49148" s="275"/>
      <c r="T49148" s="274"/>
      <c r="W49148" s="276"/>
    </row>
    <row r="49149" spans="19:23">
      <c r="S49149" s="275"/>
      <c r="T49149" s="274"/>
      <c r="W49149" s="276"/>
    </row>
    <row r="49150" spans="19:23">
      <c r="S49150" s="275"/>
      <c r="T49150" s="274"/>
      <c r="W49150" s="276"/>
    </row>
    <row r="49151" spans="19:23">
      <c r="S49151" s="275"/>
      <c r="T49151" s="274"/>
      <c r="W49151" s="276"/>
    </row>
    <row r="49152" spans="19:23">
      <c r="S49152" s="275"/>
      <c r="T49152" s="274"/>
      <c r="W49152" s="276"/>
    </row>
    <row r="49153" spans="19:23">
      <c r="S49153" s="275"/>
      <c r="T49153" s="274"/>
      <c r="W49153" s="276"/>
    </row>
    <row r="49154" spans="19:23">
      <c r="S49154" s="275"/>
      <c r="T49154" s="274"/>
      <c r="W49154" s="276"/>
    </row>
    <row r="49155" spans="19:23">
      <c r="S49155" s="275"/>
      <c r="T49155" s="274"/>
      <c r="W49155" s="276"/>
    </row>
    <row r="49156" spans="19:23">
      <c r="S49156" s="275"/>
      <c r="T49156" s="274"/>
      <c r="W49156" s="276"/>
    </row>
    <row r="49157" spans="19:23">
      <c r="S49157" s="275"/>
      <c r="T49157" s="274"/>
      <c r="W49157" s="276"/>
    </row>
    <row r="49158" spans="19:23">
      <c r="S49158" s="275"/>
      <c r="T49158" s="274"/>
      <c r="W49158" s="276"/>
    </row>
    <row r="49159" spans="19:23">
      <c r="S49159" s="275"/>
      <c r="T49159" s="274"/>
      <c r="W49159" s="276"/>
    </row>
    <row r="49160" spans="19:23">
      <c r="S49160" s="275"/>
      <c r="T49160" s="274"/>
      <c r="W49160" s="276"/>
    </row>
    <row r="49161" spans="19:23">
      <c r="S49161" s="275"/>
      <c r="T49161" s="274"/>
      <c r="W49161" s="276"/>
    </row>
    <row r="49162" spans="19:23">
      <c r="S49162" s="275"/>
      <c r="T49162" s="274"/>
      <c r="W49162" s="276"/>
    </row>
    <row r="49163" spans="19:23">
      <c r="S49163" s="275"/>
      <c r="T49163" s="274"/>
      <c r="W49163" s="276"/>
    </row>
    <row r="49164" spans="19:23">
      <c r="S49164" s="275"/>
      <c r="T49164" s="274"/>
      <c r="W49164" s="276"/>
    </row>
    <row r="49165" spans="19:23">
      <c r="S49165" s="275"/>
      <c r="T49165" s="274"/>
      <c r="W49165" s="276"/>
    </row>
    <row r="49166" spans="19:23">
      <c r="S49166" s="275"/>
      <c r="T49166" s="274"/>
      <c r="W49166" s="276"/>
    </row>
    <row r="49167" spans="19:23">
      <c r="S49167" s="275"/>
      <c r="T49167" s="274"/>
      <c r="W49167" s="276"/>
    </row>
    <row r="49168" spans="19:23">
      <c r="S49168" s="275"/>
      <c r="T49168" s="274"/>
      <c r="W49168" s="276"/>
    </row>
    <row r="49169" spans="19:23">
      <c r="S49169" s="275"/>
      <c r="T49169" s="274"/>
      <c r="W49169" s="276"/>
    </row>
    <row r="49170" spans="19:23">
      <c r="S49170" s="275"/>
      <c r="T49170" s="274"/>
      <c r="W49170" s="276"/>
    </row>
    <row r="49171" spans="19:23">
      <c r="S49171" s="275"/>
      <c r="T49171" s="274"/>
      <c r="W49171" s="276"/>
    </row>
    <row r="49172" spans="19:23">
      <c r="S49172" s="275"/>
      <c r="T49172" s="274"/>
      <c r="W49172" s="276"/>
    </row>
    <row r="49173" spans="19:23">
      <c r="S49173" s="275"/>
      <c r="T49173" s="274"/>
      <c r="W49173" s="276"/>
    </row>
    <row r="49174" spans="19:23">
      <c r="S49174" s="275"/>
      <c r="T49174" s="274"/>
      <c r="W49174" s="276"/>
    </row>
    <row r="49175" spans="19:23">
      <c r="S49175" s="275"/>
      <c r="T49175" s="274"/>
      <c r="W49175" s="276"/>
    </row>
    <row r="49176" spans="19:23">
      <c r="S49176" s="275"/>
      <c r="T49176" s="274"/>
      <c r="W49176" s="276"/>
    </row>
    <row r="49177" spans="19:23">
      <c r="S49177" s="275"/>
      <c r="T49177" s="274"/>
      <c r="W49177" s="276"/>
    </row>
    <row r="49178" spans="19:23">
      <c r="S49178" s="275"/>
      <c r="T49178" s="274"/>
      <c r="W49178" s="276"/>
    </row>
    <row r="49179" spans="19:23">
      <c r="S49179" s="275"/>
      <c r="T49179" s="274"/>
      <c r="W49179" s="276"/>
    </row>
    <row r="49180" spans="19:23">
      <c r="S49180" s="275"/>
      <c r="T49180" s="274"/>
      <c r="W49180" s="276"/>
    </row>
    <row r="49181" spans="19:23">
      <c r="S49181" s="275"/>
      <c r="T49181" s="274"/>
      <c r="W49181" s="276"/>
    </row>
    <row r="49182" spans="19:23">
      <c r="S49182" s="275"/>
      <c r="T49182" s="274"/>
      <c r="W49182" s="276"/>
    </row>
    <row r="49183" spans="19:23">
      <c r="S49183" s="275"/>
      <c r="T49183" s="274"/>
      <c r="W49183" s="276"/>
    </row>
    <row r="49184" spans="19:23">
      <c r="S49184" s="275"/>
      <c r="T49184" s="274"/>
      <c r="W49184" s="276"/>
    </row>
    <row r="49185" spans="19:23">
      <c r="S49185" s="275"/>
      <c r="T49185" s="274"/>
      <c r="W49185" s="276"/>
    </row>
    <row r="49186" spans="19:23">
      <c r="S49186" s="275"/>
      <c r="T49186" s="274"/>
      <c r="W49186" s="276"/>
    </row>
    <row r="49187" spans="19:23">
      <c r="S49187" s="275"/>
      <c r="T49187" s="274"/>
      <c r="W49187" s="276"/>
    </row>
    <row r="49188" spans="19:23">
      <c r="S49188" s="275"/>
      <c r="T49188" s="274"/>
      <c r="W49188" s="276"/>
    </row>
    <row r="49189" spans="19:23">
      <c r="S49189" s="275"/>
      <c r="T49189" s="274"/>
      <c r="W49189" s="276"/>
    </row>
    <row r="49190" spans="19:23">
      <c r="S49190" s="275"/>
      <c r="T49190" s="274"/>
      <c r="W49190" s="276"/>
    </row>
    <row r="49191" spans="19:23">
      <c r="S49191" s="275"/>
      <c r="T49191" s="274"/>
      <c r="W49191" s="276"/>
    </row>
    <row r="49192" spans="19:23">
      <c r="S49192" s="275"/>
      <c r="T49192" s="274"/>
      <c r="W49192" s="276"/>
    </row>
    <row r="49193" spans="19:23">
      <c r="S49193" s="275"/>
      <c r="T49193" s="274"/>
      <c r="W49193" s="276"/>
    </row>
    <row r="49194" spans="19:23">
      <c r="S49194" s="275"/>
      <c r="T49194" s="274"/>
      <c r="W49194" s="276"/>
    </row>
    <row r="49195" spans="19:23">
      <c r="S49195" s="275"/>
      <c r="T49195" s="274"/>
      <c r="W49195" s="276"/>
    </row>
    <row r="49196" spans="19:23">
      <c r="S49196" s="275"/>
      <c r="T49196" s="274"/>
      <c r="W49196" s="276"/>
    </row>
    <row r="49197" spans="19:23">
      <c r="S49197" s="275"/>
      <c r="T49197" s="274"/>
      <c r="W49197" s="276"/>
    </row>
    <row r="49198" spans="19:23">
      <c r="S49198" s="275"/>
      <c r="T49198" s="274"/>
      <c r="W49198" s="276"/>
    </row>
    <row r="49199" spans="19:23">
      <c r="S49199" s="275"/>
      <c r="T49199" s="274"/>
      <c r="W49199" s="276"/>
    </row>
    <row r="49200" spans="19:23">
      <c r="S49200" s="275"/>
      <c r="T49200" s="274"/>
      <c r="W49200" s="276"/>
    </row>
    <row r="49201" spans="19:23">
      <c r="S49201" s="275"/>
      <c r="T49201" s="274"/>
      <c r="W49201" s="276"/>
    </row>
    <row r="49202" spans="19:23">
      <c r="S49202" s="275"/>
      <c r="T49202" s="274"/>
      <c r="W49202" s="276"/>
    </row>
    <row r="49203" spans="19:23">
      <c r="S49203" s="275"/>
      <c r="T49203" s="274"/>
      <c r="W49203" s="276"/>
    </row>
    <row r="49204" spans="19:23">
      <c r="S49204" s="275"/>
      <c r="T49204" s="274"/>
      <c r="W49204" s="276"/>
    </row>
    <row r="49205" spans="19:23">
      <c r="S49205" s="275"/>
      <c r="T49205" s="274"/>
      <c r="W49205" s="276"/>
    </row>
    <row r="49206" spans="19:23">
      <c r="S49206" s="275"/>
      <c r="T49206" s="274"/>
      <c r="W49206" s="276"/>
    </row>
    <row r="49207" spans="19:23">
      <c r="S49207" s="275"/>
      <c r="T49207" s="274"/>
      <c r="W49207" s="276"/>
    </row>
    <row r="49208" spans="19:23">
      <c r="S49208" s="275"/>
      <c r="T49208" s="274"/>
      <c r="W49208" s="276"/>
    </row>
    <row r="49209" spans="19:23">
      <c r="S49209" s="275"/>
      <c r="T49209" s="274"/>
      <c r="W49209" s="276"/>
    </row>
    <row r="49210" spans="19:23">
      <c r="S49210" s="275"/>
      <c r="T49210" s="274"/>
      <c r="W49210" s="276"/>
    </row>
    <row r="49211" spans="19:23">
      <c r="S49211" s="275"/>
      <c r="T49211" s="274"/>
      <c r="W49211" s="276"/>
    </row>
    <row r="49212" spans="19:23">
      <c r="S49212" s="275"/>
      <c r="T49212" s="274"/>
      <c r="W49212" s="276"/>
    </row>
    <row r="49213" spans="19:23">
      <c r="S49213" s="275"/>
      <c r="T49213" s="274"/>
      <c r="W49213" s="276"/>
    </row>
    <row r="49214" spans="19:23">
      <c r="S49214" s="275"/>
      <c r="T49214" s="274"/>
      <c r="W49214" s="276"/>
    </row>
    <row r="49215" spans="19:23">
      <c r="S49215" s="275"/>
      <c r="T49215" s="274"/>
      <c r="W49215" s="276"/>
    </row>
    <row r="49216" spans="19:23">
      <c r="S49216" s="275"/>
      <c r="T49216" s="274"/>
      <c r="W49216" s="276"/>
    </row>
    <row r="49217" spans="19:23">
      <c r="S49217" s="275"/>
      <c r="T49217" s="274"/>
      <c r="W49217" s="276"/>
    </row>
    <row r="49218" spans="19:23">
      <c r="S49218" s="275"/>
      <c r="T49218" s="274"/>
      <c r="W49218" s="276"/>
    </row>
    <row r="49219" spans="19:23">
      <c r="S49219" s="275"/>
      <c r="T49219" s="274"/>
      <c r="W49219" s="276"/>
    </row>
    <row r="49220" spans="19:23">
      <c r="S49220" s="275"/>
      <c r="T49220" s="274"/>
      <c r="W49220" s="276"/>
    </row>
    <row r="49221" spans="19:23">
      <c r="S49221" s="275"/>
      <c r="T49221" s="274"/>
      <c r="W49221" s="276"/>
    </row>
    <row r="49222" spans="19:23">
      <c r="S49222" s="275"/>
      <c r="T49222" s="274"/>
      <c r="W49222" s="276"/>
    </row>
    <row r="49223" spans="19:23">
      <c r="S49223" s="275"/>
      <c r="T49223" s="274"/>
      <c r="W49223" s="276"/>
    </row>
    <row r="49224" spans="19:23">
      <c r="S49224" s="275"/>
      <c r="T49224" s="274"/>
      <c r="W49224" s="276"/>
    </row>
    <row r="49225" spans="19:23">
      <c r="S49225" s="275"/>
      <c r="T49225" s="274"/>
      <c r="W49225" s="276"/>
    </row>
    <row r="49226" spans="19:23">
      <c r="S49226" s="275"/>
      <c r="T49226" s="274"/>
      <c r="W49226" s="276"/>
    </row>
    <row r="49227" spans="19:23">
      <c r="S49227" s="275"/>
      <c r="T49227" s="274"/>
      <c r="W49227" s="276"/>
    </row>
    <row r="49228" spans="19:23">
      <c r="S49228" s="275"/>
      <c r="T49228" s="274"/>
      <c r="W49228" s="276"/>
    </row>
    <row r="49229" spans="19:23">
      <c r="S49229" s="275"/>
      <c r="T49229" s="274"/>
      <c r="W49229" s="276"/>
    </row>
    <row r="49230" spans="19:23">
      <c r="S49230" s="275"/>
      <c r="T49230" s="274"/>
      <c r="W49230" s="276"/>
    </row>
    <row r="49231" spans="19:23">
      <c r="S49231" s="275"/>
      <c r="T49231" s="274"/>
      <c r="W49231" s="276"/>
    </row>
    <row r="49232" spans="19:23">
      <c r="S49232" s="275"/>
      <c r="T49232" s="274"/>
      <c r="W49232" s="276"/>
    </row>
    <row r="49233" spans="19:23">
      <c r="S49233" s="275"/>
      <c r="T49233" s="274"/>
      <c r="W49233" s="276"/>
    </row>
    <row r="49234" spans="19:23">
      <c r="S49234" s="275"/>
      <c r="T49234" s="274"/>
      <c r="W49234" s="276"/>
    </row>
    <row r="49235" spans="19:23">
      <c r="S49235" s="275"/>
      <c r="T49235" s="274"/>
      <c r="W49235" s="276"/>
    </row>
    <row r="49236" spans="19:23">
      <c r="S49236" s="275"/>
      <c r="T49236" s="274"/>
      <c r="W49236" s="276"/>
    </row>
    <row r="49237" spans="19:23">
      <c r="S49237" s="275"/>
      <c r="T49237" s="274"/>
      <c r="W49237" s="276"/>
    </row>
    <row r="49238" spans="19:23">
      <c r="S49238" s="275"/>
      <c r="T49238" s="274"/>
      <c r="W49238" s="276"/>
    </row>
    <row r="49239" spans="19:23">
      <c r="S49239" s="275"/>
      <c r="T49239" s="274"/>
      <c r="W49239" s="276"/>
    </row>
    <row r="49240" spans="19:23">
      <c r="S49240" s="275"/>
      <c r="T49240" s="274"/>
      <c r="W49240" s="276"/>
    </row>
    <row r="49241" spans="19:23">
      <c r="S49241" s="275"/>
      <c r="T49241" s="274"/>
      <c r="W49241" s="276"/>
    </row>
    <row r="49242" spans="19:23">
      <c r="S49242" s="275"/>
      <c r="T49242" s="274"/>
      <c r="W49242" s="276"/>
    </row>
    <row r="49243" spans="19:23">
      <c r="S49243" s="275"/>
      <c r="T49243" s="274"/>
      <c r="W49243" s="276"/>
    </row>
    <row r="49244" spans="19:23">
      <c r="S49244" s="275"/>
      <c r="T49244" s="274"/>
      <c r="W49244" s="276"/>
    </row>
    <row r="49245" spans="19:23">
      <c r="S49245" s="275"/>
      <c r="T49245" s="274"/>
      <c r="W49245" s="276"/>
    </row>
    <row r="49246" spans="19:23">
      <c r="S49246" s="275"/>
      <c r="T49246" s="274"/>
      <c r="W49246" s="276"/>
    </row>
    <row r="49247" spans="19:23">
      <c r="S49247" s="275"/>
      <c r="T49247" s="274"/>
      <c r="W49247" s="276"/>
    </row>
    <row r="49248" spans="19:23">
      <c r="S49248" s="275"/>
      <c r="T49248" s="274"/>
      <c r="W49248" s="276"/>
    </row>
    <row r="49249" spans="19:23">
      <c r="S49249" s="275"/>
      <c r="T49249" s="274"/>
      <c r="W49249" s="276"/>
    </row>
    <row r="49250" spans="19:23">
      <c r="S49250" s="275"/>
      <c r="T49250" s="274"/>
      <c r="W49250" s="276"/>
    </row>
    <row r="49251" spans="19:23">
      <c r="S49251" s="275"/>
      <c r="T49251" s="274"/>
      <c r="W49251" s="276"/>
    </row>
    <row r="49252" spans="19:23">
      <c r="S49252" s="275"/>
      <c r="T49252" s="274"/>
      <c r="W49252" s="276"/>
    </row>
    <row r="49253" spans="19:23">
      <c r="S49253" s="275"/>
      <c r="T49253" s="274"/>
      <c r="W49253" s="276"/>
    </row>
    <row r="49254" spans="19:23">
      <c r="S49254" s="275"/>
      <c r="T49254" s="274"/>
      <c r="W49254" s="276"/>
    </row>
    <row r="49255" spans="19:23">
      <c r="S49255" s="275"/>
      <c r="T49255" s="274"/>
      <c r="W49255" s="276"/>
    </row>
    <row r="49256" spans="19:23">
      <c r="S49256" s="275"/>
      <c r="T49256" s="274"/>
      <c r="W49256" s="276"/>
    </row>
    <row r="49257" spans="19:23">
      <c r="S49257" s="275"/>
      <c r="T49257" s="274"/>
      <c r="W49257" s="276"/>
    </row>
    <row r="49258" spans="19:23">
      <c r="S49258" s="275"/>
      <c r="T49258" s="274"/>
      <c r="W49258" s="276"/>
    </row>
    <row r="49259" spans="19:23">
      <c r="S49259" s="275"/>
      <c r="T49259" s="274"/>
      <c r="W49259" s="276"/>
    </row>
    <row r="49260" spans="19:23">
      <c r="S49260" s="275"/>
      <c r="T49260" s="274"/>
      <c r="W49260" s="276"/>
    </row>
    <row r="49261" spans="19:23">
      <c r="S49261" s="275"/>
      <c r="T49261" s="274"/>
      <c r="W49261" s="276"/>
    </row>
    <row r="49262" spans="19:23">
      <c r="S49262" s="275"/>
      <c r="T49262" s="274"/>
      <c r="W49262" s="276"/>
    </row>
    <row r="49263" spans="19:23">
      <c r="S49263" s="275"/>
      <c r="T49263" s="274"/>
      <c r="W49263" s="276"/>
    </row>
    <row r="49264" spans="19:23">
      <c r="S49264" s="275"/>
      <c r="T49264" s="274"/>
      <c r="W49264" s="276"/>
    </row>
    <row r="49265" spans="19:23">
      <c r="S49265" s="275"/>
      <c r="T49265" s="274"/>
      <c r="W49265" s="276"/>
    </row>
    <row r="49266" spans="19:23">
      <c r="S49266" s="275"/>
      <c r="T49266" s="274"/>
      <c r="W49266" s="276"/>
    </row>
    <row r="49267" spans="19:23">
      <c r="S49267" s="275"/>
      <c r="T49267" s="274"/>
      <c r="W49267" s="276"/>
    </row>
    <row r="49268" spans="19:23">
      <c r="S49268" s="275"/>
      <c r="T49268" s="274"/>
      <c r="W49268" s="276"/>
    </row>
    <row r="49269" spans="19:23">
      <c r="S49269" s="275"/>
      <c r="T49269" s="274"/>
      <c r="W49269" s="276"/>
    </row>
    <row r="49270" spans="19:23">
      <c r="S49270" s="275"/>
      <c r="T49270" s="274"/>
      <c r="W49270" s="276"/>
    </row>
    <row r="49271" spans="19:23">
      <c r="S49271" s="275"/>
      <c r="T49271" s="274"/>
      <c r="W49271" s="276"/>
    </row>
    <row r="49272" spans="19:23">
      <c r="S49272" s="275"/>
      <c r="T49272" s="274"/>
      <c r="W49272" s="276"/>
    </row>
    <row r="49273" spans="19:23">
      <c r="S49273" s="275"/>
      <c r="T49273" s="274"/>
      <c r="W49273" s="276"/>
    </row>
    <row r="49274" spans="19:23">
      <c r="S49274" s="275"/>
      <c r="T49274" s="274"/>
      <c r="W49274" s="276"/>
    </row>
    <row r="49275" spans="19:23">
      <c r="S49275" s="275"/>
      <c r="T49275" s="274"/>
      <c r="W49275" s="276"/>
    </row>
    <row r="49276" spans="19:23">
      <c r="S49276" s="275"/>
      <c r="T49276" s="274"/>
      <c r="W49276" s="276"/>
    </row>
    <row r="49277" spans="19:23">
      <c r="S49277" s="275"/>
      <c r="T49277" s="274"/>
      <c r="W49277" s="276"/>
    </row>
    <row r="49278" spans="19:23">
      <c r="S49278" s="275"/>
      <c r="T49278" s="274"/>
      <c r="W49278" s="276"/>
    </row>
    <row r="49279" spans="19:23">
      <c r="S49279" s="275"/>
      <c r="T49279" s="274"/>
      <c r="W49279" s="276"/>
    </row>
    <row r="49280" spans="19:23">
      <c r="S49280" s="275"/>
      <c r="T49280" s="274"/>
      <c r="W49280" s="276"/>
    </row>
    <row r="49281" spans="19:23">
      <c r="S49281" s="275"/>
      <c r="T49281" s="274"/>
      <c r="W49281" s="276"/>
    </row>
    <row r="49282" spans="19:23">
      <c r="S49282" s="275"/>
      <c r="T49282" s="274"/>
      <c r="W49282" s="276"/>
    </row>
    <row r="49283" spans="19:23">
      <c r="S49283" s="275"/>
      <c r="T49283" s="274"/>
      <c r="W49283" s="276"/>
    </row>
    <row r="49284" spans="19:23">
      <c r="S49284" s="275"/>
      <c r="T49284" s="274"/>
      <c r="W49284" s="276"/>
    </row>
    <row r="49285" spans="19:23">
      <c r="S49285" s="275"/>
      <c r="T49285" s="274"/>
      <c r="W49285" s="276"/>
    </row>
    <row r="49286" spans="19:23">
      <c r="S49286" s="275"/>
      <c r="T49286" s="274"/>
      <c r="W49286" s="276"/>
    </row>
    <row r="49287" spans="19:23">
      <c r="S49287" s="275"/>
      <c r="T49287" s="274"/>
      <c r="W49287" s="276"/>
    </row>
    <row r="49288" spans="19:23">
      <c r="S49288" s="275"/>
      <c r="T49288" s="274"/>
      <c r="W49288" s="276"/>
    </row>
    <row r="49289" spans="19:23">
      <c r="S49289" s="275"/>
      <c r="T49289" s="274"/>
      <c r="W49289" s="276"/>
    </row>
    <row r="49290" spans="19:23">
      <c r="S49290" s="275"/>
      <c r="T49290" s="274"/>
      <c r="W49290" s="276"/>
    </row>
    <row r="49291" spans="19:23">
      <c r="S49291" s="275"/>
      <c r="T49291" s="274"/>
      <c r="W49291" s="276"/>
    </row>
    <row r="49292" spans="19:23">
      <c r="S49292" s="275"/>
      <c r="T49292" s="274"/>
      <c r="W49292" s="276"/>
    </row>
    <row r="49293" spans="19:23">
      <c r="S49293" s="275"/>
      <c r="T49293" s="274"/>
      <c r="W49293" s="276"/>
    </row>
    <row r="49294" spans="19:23">
      <c r="S49294" s="275"/>
      <c r="T49294" s="274"/>
      <c r="W49294" s="276"/>
    </row>
    <row r="49295" spans="19:23">
      <c r="S49295" s="275"/>
      <c r="T49295" s="274"/>
      <c r="W49295" s="276"/>
    </row>
    <row r="49296" spans="19:23">
      <c r="S49296" s="275"/>
      <c r="T49296" s="274"/>
      <c r="W49296" s="276"/>
    </row>
    <row r="49297" spans="19:23">
      <c r="S49297" s="275"/>
      <c r="T49297" s="274"/>
      <c r="W49297" s="276"/>
    </row>
    <row r="49298" spans="19:23">
      <c r="S49298" s="275"/>
      <c r="T49298" s="274"/>
      <c r="W49298" s="276"/>
    </row>
    <row r="49299" spans="19:23">
      <c r="S49299" s="275"/>
      <c r="T49299" s="274"/>
      <c r="W49299" s="276"/>
    </row>
    <row r="49300" spans="19:23">
      <c r="S49300" s="275"/>
      <c r="T49300" s="274"/>
      <c r="W49300" s="276"/>
    </row>
    <row r="49301" spans="19:23">
      <c r="S49301" s="275"/>
      <c r="T49301" s="274"/>
      <c r="W49301" s="276"/>
    </row>
    <row r="49302" spans="19:23">
      <c r="S49302" s="275"/>
      <c r="T49302" s="274"/>
      <c r="W49302" s="276"/>
    </row>
    <row r="49303" spans="19:23">
      <c r="S49303" s="275"/>
      <c r="T49303" s="274"/>
      <c r="W49303" s="276"/>
    </row>
    <row r="49304" spans="19:23">
      <c r="S49304" s="275"/>
      <c r="T49304" s="274"/>
      <c r="W49304" s="276"/>
    </row>
    <row r="49305" spans="19:23">
      <c r="S49305" s="275"/>
      <c r="T49305" s="274"/>
      <c r="W49305" s="276"/>
    </row>
    <row r="49306" spans="19:23">
      <c r="S49306" s="275"/>
      <c r="T49306" s="274"/>
      <c r="W49306" s="276"/>
    </row>
    <row r="49307" spans="19:23">
      <c r="S49307" s="275"/>
      <c r="T49307" s="274"/>
      <c r="W49307" s="276"/>
    </row>
    <row r="49308" spans="19:23">
      <c r="S49308" s="275"/>
      <c r="T49308" s="274"/>
      <c r="W49308" s="276"/>
    </row>
    <row r="49309" spans="19:23">
      <c r="S49309" s="275"/>
      <c r="T49309" s="274"/>
      <c r="W49309" s="276"/>
    </row>
    <row r="49310" spans="19:23">
      <c r="S49310" s="275"/>
      <c r="T49310" s="274"/>
      <c r="W49310" s="276"/>
    </row>
    <row r="49311" spans="19:23">
      <c r="S49311" s="275"/>
      <c r="T49311" s="274"/>
      <c r="W49311" s="276"/>
    </row>
    <row r="49312" spans="19:23">
      <c r="S49312" s="275"/>
      <c r="T49312" s="274"/>
      <c r="W49312" s="276"/>
    </row>
    <row r="49313" spans="19:23">
      <c r="S49313" s="275"/>
      <c r="T49313" s="274"/>
      <c r="W49313" s="276"/>
    </row>
    <row r="49314" spans="19:23">
      <c r="S49314" s="275"/>
      <c r="T49314" s="274"/>
      <c r="W49314" s="276"/>
    </row>
    <row r="49315" spans="19:23">
      <c r="S49315" s="275"/>
      <c r="T49315" s="274"/>
      <c r="W49315" s="276"/>
    </row>
    <row r="49316" spans="19:23">
      <c r="S49316" s="275"/>
      <c r="T49316" s="274"/>
      <c r="W49316" s="276"/>
    </row>
    <row r="49317" spans="19:23">
      <c r="S49317" s="275"/>
      <c r="T49317" s="274"/>
      <c r="W49317" s="276"/>
    </row>
    <row r="49318" spans="19:23">
      <c r="S49318" s="275"/>
      <c r="T49318" s="274"/>
      <c r="W49318" s="276"/>
    </row>
    <row r="49319" spans="19:23">
      <c r="S49319" s="275"/>
      <c r="T49319" s="274"/>
      <c r="W49319" s="276"/>
    </row>
    <row r="49320" spans="19:23">
      <c r="S49320" s="275"/>
      <c r="T49320" s="274"/>
      <c r="W49320" s="276"/>
    </row>
    <row r="49321" spans="19:23">
      <c r="S49321" s="275"/>
      <c r="T49321" s="274"/>
      <c r="W49321" s="276"/>
    </row>
    <row r="49322" spans="19:23">
      <c r="S49322" s="275"/>
      <c r="T49322" s="274"/>
      <c r="W49322" s="276"/>
    </row>
    <row r="49323" spans="19:23">
      <c r="S49323" s="275"/>
      <c r="T49323" s="274"/>
      <c r="W49323" s="276"/>
    </row>
    <row r="49324" spans="19:23">
      <c r="S49324" s="275"/>
      <c r="T49324" s="274"/>
      <c r="W49324" s="276"/>
    </row>
    <row r="49325" spans="19:23">
      <c r="S49325" s="275"/>
      <c r="T49325" s="274"/>
      <c r="W49325" s="276"/>
    </row>
    <row r="49326" spans="19:23">
      <c r="S49326" s="275"/>
      <c r="T49326" s="274"/>
      <c r="W49326" s="276"/>
    </row>
    <row r="49327" spans="19:23">
      <c r="S49327" s="275"/>
      <c r="T49327" s="274"/>
      <c r="W49327" s="276"/>
    </row>
    <row r="49328" spans="19:23">
      <c r="S49328" s="275"/>
      <c r="T49328" s="274"/>
      <c r="W49328" s="276"/>
    </row>
    <row r="49329" spans="19:23">
      <c r="S49329" s="275"/>
      <c r="T49329" s="274"/>
      <c r="W49329" s="276"/>
    </row>
    <row r="49330" spans="19:23">
      <c r="S49330" s="275"/>
      <c r="T49330" s="274"/>
      <c r="W49330" s="276"/>
    </row>
    <row r="49331" spans="19:23">
      <c r="S49331" s="275"/>
      <c r="T49331" s="274"/>
      <c r="W49331" s="276"/>
    </row>
    <row r="49332" spans="19:23">
      <c r="S49332" s="275"/>
      <c r="T49332" s="274"/>
      <c r="W49332" s="276"/>
    </row>
    <row r="49333" spans="19:23">
      <c r="S49333" s="275"/>
      <c r="T49333" s="274"/>
      <c r="W49333" s="276"/>
    </row>
    <row r="49334" spans="19:23">
      <c r="S49334" s="275"/>
      <c r="T49334" s="274"/>
      <c r="W49334" s="276"/>
    </row>
    <row r="49335" spans="19:23">
      <c r="S49335" s="275"/>
      <c r="T49335" s="274"/>
      <c r="W49335" s="276"/>
    </row>
    <row r="49336" spans="19:23">
      <c r="S49336" s="275"/>
      <c r="T49336" s="274"/>
      <c r="W49336" s="276"/>
    </row>
    <row r="49337" spans="19:23">
      <c r="S49337" s="275"/>
      <c r="T49337" s="274"/>
      <c r="W49337" s="276"/>
    </row>
    <row r="49338" spans="19:23">
      <c r="S49338" s="275"/>
      <c r="T49338" s="274"/>
      <c r="W49338" s="276"/>
    </row>
    <row r="49339" spans="19:23">
      <c r="S49339" s="275"/>
      <c r="T49339" s="274"/>
      <c r="W49339" s="276"/>
    </row>
    <row r="49340" spans="19:23">
      <c r="S49340" s="275"/>
      <c r="T49340" s="274"/>
      <c r="W49340" s="276"/>
    </row>
    <row r="49341" spans="19:23">
      <c r="S49341" s="275"/>
      <c r="T49341" s="274"/>
      <c r="W49341" s="276"/>
    </row>
    <row r="49342" spans="19:23">
      <c r="S49342" s="275"/>
      <c r="T49342" s="274"/>
      <c r="W49342" s="276"/>
    </row>
    <row r="49343" spans="19:23">
      <c r="S49343" s="275"/>
      <c r="T49343" s="274"/>
      <c r="W49343" s="276"/>
    </row>
    <row r="49344" spans="19:23">
      <c r="S49344" s="275"/>
      <c r="T49344" s="274"/>
      <c r="W49344" s="276"/>
    </row>
    <row r="49345" spans="19:23">
      <c r="S49345" s="275"/>
      <c r="T49345" s="274"/>
      <c r="W49345" s="276"/>
    </row>
    <row r="49346" spans="19:23">
      <c r="S49346" s="275"/>
      <c r="T49346" s="274"/>
      <c r="W49346" s="276"/>
    </row>
    <row r="49347" spans="19:23">
      <c r="S49347" s="275"/>
      <c r="T49347" s="274"/>
      <c r="W49347" s="276"/>
    </row>
    <row r="49348" spans="19:23">
      <c r="S49348" s="275"/>
      <c r="T49348" s="274"/>
      <c r="W49348" s="276"/>
    </row>
    <row r="49349" spans="19:23">
      <c r="S49349" s="275"/>
      <c r="T49349" s="274"/>
      <c r="W49349" s="276"/>
    </row>
    <row r="49350" spans="19:23">
      <c r="S49350" s="275"/>
      <c r="T49350" s="274"/>
      <c r="W49350" s="276"/>
    </row>
    <row r="49351" spans="19:23">
      <c r="S49351" s="275"/>
      <c r="T49351" s="274"/>
      <c r="W49351" s="276"/>
    </row>
    <row r="49352" spans="19:23">
      <c r="S49352" s="275"/>
      <c r="T49352" s="274"/>
      <c r="W49352" s="276"/>
    </row>
    <row r="49353" spans="19:23">
      <c r="S49353" s="275"/>
      <c r="T49353" s="274"/>
      <c r="W49353" s="276"/>
    </row>
    <row r="49354" spans="19:23">
      <c r="S49354" s="275"/>
      <c r="T49354" s="274"/>
      <c r="W49354" s="276"/>
    </row>
    <row r="49355" spans="19:23">
      <c r="S49355" s="275"/>
      <c r="T49355" s="274"/>
      <c r="W49355" s="276"/>
    </row>
    <row r="49356" spans="19:23">
      <c r="S49356" s="275"/>
      <c r="T49356" s="274"/>
      <c r="W49356" s="276"/>
    </row>
    <row r="49357" spans="19:23">
      <c r="S49357" s="275"/>
      <c r="T49357" s="274"/>
      <c r="W49357" s="276"/>
    </row>
    <row r="49358" spans="19:23">
      <c r="S49358" s="275"/>
      <c r="T49358" s="274"/>
      <c r="W49358" s="276"/>
    </row>
    <row r="49359" spans="19:23">
      <c r="S49359" s="275"/>
      <c r="T49359" s="274"/>
      <c r="W49359" s="276"/>
    </row>
    <row r="49360" spans="19:23">
      <c r="S49360" s="275"/>
      <c r="T49360" s="274"/>
      <c r="W49360" s="276"/>
    </row>
    <row r="49361" spans="19:23">
      <c r="S49361" s="275"/>
      <c r="T49361" s="274"/>
      <c r="W49361" s="276"/>
    </row>
    <row r="49362" spans="19:23">
      <c r="S49362" s="275"/>
      <c r="T49362" s="274"/>
      <c r="W49362" s="276"/>
    </row>
    <row r="49363" spans="19:23">
      <c r="S49363" s="275"/>
      <c r="T49363" s="274"/>
      <c r="W49363" s="276"/>
    </row>
    <row r="49364" spans="19:23">
      <c r="S49364" s="275"/>
      <c r="T49364" s="274"/>
      <c r="W49364" s="276"/>
    </row>
    <row r="49365" spans="19:23">
      <c r="S49365" s="275"/>
      <c r="T49365" s="274"/>
      <c r="W49365" s="276"/>
    </row>
    <row r="49366" spans="19:23">
      <c r="S49366" s="275"/>
      <c r="T49366" s="274"/>
      <c r="W49366" s="276"/>
    </row>
    <row r="49367" spans="19:23">
      <c r="S49367" s="275"/>
      <c r="T49367" s="274"/>
      <c r="W49367" s="276"/>
    </row>
    <row r="49368" spans="19:23">
      <c r="S49368" s="275"/>
      <c r="T49368" s="274"/>
      <c r="W49368" s="276"/>
    </row>
    <row r="49369" spans="19:23">
      <c r="S49369" s="275"/>
      <c r="T49369" s="274"/>
      <c r="W49369" s="276"/>
    </row>
    <row r="49370" spans="19:23">
      <c r="S49370" s="275"/>
      <c r="T49370" s="274"/>
      <c r="W49370" s="276"/>
    </row>
    <row r="49371" spans="19:23">
      <c r="S49371" s="275"/>
      <c r="T49371" s="274"/>
      <c r="W49371" s="276"/>
    </row>
    <row r="49372" spans="19:23">
      <c r="S49372" s="275"/>
      <c r="T49372" s="274"/>
      <c r="W49372" s="276"/>
    </row>
    <row r="49373" spans="19:23">
      <c r="S49373" s="275"/>
      <c r="T49373" s="274"/>
      <c r="W49373" s="276"/>
    </row>
    <row r="49374" spans="19:23">
      <c r="S49374" s="275"/>
      <c r="T49374" s="274"/>
      <c r="W49374" s="276"/>
    </row>
    <row r="49375" spans="19:23">
      <c r="S49375" s="275"/>
      <c r="T49375" s="274"/>
      <c r="W49375" s="276"/>
    </row>
    <row r="49376" spans="19:23">
      <c r="S49376" s="275"/>
      <c r="T49376" s="274"/>
      <c r="W49376" s="276"/>
    </row>
    <row r="49377" spans="19:23">
      <c r="S49377" s="275"/>
      <c r="T49377" s="274"/>
      <c r="W49377" s="276"/>
    </row>
    <row r="49378" spans="19:23">
      <c r="S49378" s="275"/>
      <c r="T49378" s="274"/>
      <c r="W49378" s="276"/>
    </row>
    <row r="49379" spans="19:23">
      <c r="S49379" s="275"/>
      <c r="T49379" s="274"/>
      <c r="W49379" s="276"/>
    </row>
    <row r="49380" spans="19:23">
      <c r="S49380" s="275"/>
      <c r="T49380" s="274"/>
      <c r="W49380" s="276"/>
    </row>
    <row r="49381" spans="19:23">
      <c r="S49381" s="275"/>
      <c r="T49381" s="274"/>
      <c r="W49381" s="276"/>
    </row>
    <row r="49382" spans="19:23">
      <c r="S49382" s="275"/>
      <c r="T49382" s="274"/>
      <c r="W49382" s="276"/>
    </row>
    <row r="49383" spans="19:23">
      <c r="S49383" s="275"/>
      <c r="T49383" s="274"/>
      <c r="W49383" s="276"/>
    </row>
    <row r="49384" spans="19:23">
      <c r="S49384" s="275"/>
      <c r="T49384" s="274"/>
      <c r="W49384" s="276"/>
    </row>
    <row r="49385" spans="19:23">
      <c r="S49385" s="275"/>
      <c r="T49385" s="274"/>
      <c r="W49385" s="276"/>
    </row>
    <row r="49386" spans="19:23">
      <c r="S49386" s="275"/>
      <c r="T49386" s="274"/>
      <c r="W49386" s="276"/>
    </row>
    <row r="49387" spans="19:23">
      <c r="S49387" s="275"/>
      <c r="T49387" s="274"/>
      <c r="W49387" s="276"/>
    </row>
    <row r="49388" spans="19:23">
      <c r="S49388" s="275"/>
      <c r="T49388" s="274"/>
      <c r="W49388" s="276"/>
    </row>
    <row r="49389" spans="19:23">
      <c r="S49389" s="275"/>
      <c r="T49389" s="274"/>
      <c r="W49389" s="276"/>
    </row>
    <row r="49390" spans="19:23">
      <c r="S49390" s="275"/>
      <c r="T49390" s="274"/>
      <c r="W49390" s="276"/>
    </row>
    <row r="49391" spans="19:23">
      <c r="S49391" s="275"/>
      <c r="T49391" s="274"/>
      <c r="W49391" s="276"/>
    </row>
    <row r="49392" spans="19:23">
      <c r="S49392" s="275"/>
      <c r="T49392" s="274"/>
      <c r="W49392" s="276"/>
    </row>
    <row r="49393" spans="19:23">
      <c r="S49393" s="275"/>
      <c r="T49393" s="274"/>
      <c r="W49393" s="276"/>
    </row>
    <row r="49394" spans="19:23">
      <c r="S49394" s="275"/>
      <c r="T49394" s="274"/>
      <c r="W49394" s="276"/>
    </row>
    <row r="49395" spans="19:23">
      <c r="S49395" s="275"/>
      <c r="T49395" s="274"/>
      <c r="W49395" s="276"/>
    </row>
    <row r="49396" spans="19:23">
      <c r="S49396" s="275"/>
      <c r="T49396" s="274"/>
      <c r="W49396" s="276"/>
    </row>
    <row r="49397" spans="19:23">
      <c r="S49397" s="275"/>
      <c r="T49397" s="274"/>
      <c r="W49397" s="276"/>
    </row>
    <row r="49398" spans="19:23">
      <c r="S49398" s="275"/>
      <c r="T49398" s="274"/>
      <c r="W49398" s="276"/>
    </row>
    <row r="49399" spans="19:23">
      <c r="S49399" s="275"/>
      <c r="T49399" s="274"/>
      <c r="W49399" s="276"/>
    </row>
    <row r="49400" spans="19:23">
      <c r="S49400" s="275"/>
      <c r="T49400" s="274"/>
      <c r="W49400" s="276"/>
    </row>
    <row r="49401" spans="19:23">
      <c r="S49401" s="275"/>
      <c r="T49401" s="274"/>
      <c r="W49401" s="276"/>
    </row>
    <row r="49402" spans="19:23">
      <c r="S49402" s="275"/>
      <c r="T49402" s="274"/>
      <c r="W49402" s="276"/>
    </row>
    <row r="49403" spans="19:23">
      <c r="S49403" s="275"/>
      <c r="T49403" s="274"/>
      <c r="W49403" s="276"/>
    </row>
    <row r="49404" spans="19:23">
      <c r="S49404" s="275"/>
      <c r="T49404" s="274"/>
      <c r="W49404" s="276"/>
    </row>
    <row r="49405" spans="19:23">
      <c r="S49405" s="275"/>
      <c r="T49405" s="274"/>
      <c r="W49405" s="276"/>
    </row>
    <row r="49406" spans="19:23">
      <c r="S49406" s="275"/>
      <c r="T49406" s="274"/>
      <c r="W49406" s="276"/>
    </row>
    <row r="49407" spans="19:23">
      <c r="S49407" s="275"/>
      <c r="T49407" s="274"/>
      <c r="W49407" s="276"/>
    </row>
    <row r="49408" spans="19:23">
      <c r="S49408" s="275"/>
      <c r="T49408" s="274"/>
      <c r="W49408" s="276"/>
    </row>
    <row r="49409" spans="19:23">
      <c r="S49409" s="275"/>
      <c r="T49409" s="274"/>
      <c r="W49409" s="276"/>
    </row>
    <row r="49410" spans="19:23">
      <c r="S49410" s="275"/>
      <c r="T49410" s="274"/>
      <c r="W49410" s="276"/>
    </row>
    <row r="49411" spans="19:23">
      <c r="S49411" s="275"/>
      <c r="T49411" s="274"/>
      <c r="W49411" s="276"/>
    </row>
    <row r="49412" spans="19:23">
      <c r="S49412" s="275"/>
      <c r="T49412" s="274"/>
      <c r="W49412" s="276"/>
    </row>
    <row r="49413" spans="19:23">
      <c r="S49413" s="275"/>
      <c r="T49413" s="274"/>
      <c r="W49413" s="276"/>
    </row>
    <row r="49414" spans="19:23">
      <c r="S49414" s="275"/>
      <c r="T49414" s="274"/>
      <c r="W49414" s="276"/>
    </row>
    <row r="49415" spans="19:23">
      <c r="S49415" s="275"/>
      <c r="T49415" s="274"/>
      <c r="W49415" s="276"/>
    </row>
    <row r="49416" spans="19:23">
      <c r="S49416" s="275"/>
      <c r="T49416" s="274"/>
      <c r="W49416" s="276"/>
    </row>
    <row r="49417" spans="19:23">
      <c r="S49417" s="275"/>
      <c r="T49417" s="274"/>
      <c r="W49417" s="276"/>
    </row>
    <row r="49418" spans="19:23">
      <c r="S49418" s="275"/>
      <c r="T49418" s="274"/>
      <c r="W49418" s="276"/>
    </row>
    <row r="49419" spans="19:23">
      <c r="S49419" s="275"/>
      <c r="T49419" s="274"/>
      <c r="W49419" s="276"/>
    </row>
    <row r="49420" spans="19:23">
      <c r="S49420" s="275"/>
      <c r="T49420" s="274"/>
      <c r="W49420" s="276"/>
    </row>
    <row r="49421" spans="19:23">
      <c r="S49421" s="275"/>
      <c r="T49421" s="274"/>
      <c r="W49421" s="276"/>
    </row>
    <row r="49422" spans="19:23">
      <c r="S49422" s="275"/>
      <c r="T49422" s="274"/>
      <c r="W49422" s="276"/>
    </row>
    <row r="49423" spans="19:23">
      <c r="S49423" s="275"/>
      <c r="T49423" s="274"/>
      <c r="W49423" s="276"/>
    </row>
    <row r="49424" spans="19:23">
      <c r="S49424" s="275"/>
      <c r="T49424" s="274"/>
      <c r="W49424" s="276"/>
    </row>
    <row r="49425" spans="19:23">
      <c r="S49425" s="275"/>
      <c r="T49425" s="274"/>
      <c r="W49425" s="276"/>
    </row>
    <row r="49426" spans="19:23">
      <c r="S49426" s="275"/>
      <c r="T49426" s="274"/>
      <c r="W49426" s="276"/>
    </row>
    <row r="49427" spans="19:23">
      <c r="S49427" s="275"/>
      <c r="T49427" s="274"/>
      <c r="W49427" s="276"/>
    </row>
    <row r="49428" spans="19:23">
      <c r="S49428" s="275"/>
      <c r="T49428" s="274"/>
      <c r="W49428" s="276"/>
    </row>
    <row r="49429" spans="19:23">
      <c r="S49429" s="275"/>
      <c r="T49429" s="274"/>
      <c r="W49429" s="276"/>
    </row>
    <row r="49430" spans="19:23">
      <c r="S49430" s="275"/>
      <c r="T49430" s="274"/>
      <c r="W49430" s="276"/>
    </row>
    <row r="49431" spans="19:23">
      <c r="S49431" s="275"/>
      <c r="T49431" s="274"/>
      <c r="W49431" s="276"/>
    </row>
    <row r="49432" spans="19:23">
      <c r="S49432" s="275"/>
      <c r="T49432" s="274"/>
      <c r="W49432" s="276"/>
    </row>
    <row r="49433" spans="19:23">
      <c r="S49433" s="275"/>
      <c r="T49433" s="274"/>
      <c r="W49433" s="276"/>
    </row>
    <row r="49434" spans="19:23">
      <c r="S49434" s="275"/>
      <c r="T49434" s="274"/>
      <c r="W49434" s="276"/>
    </row>
    <row r="49435" spans="19:23">
      <c r="S49435" s="275"/>
      <c r="T49435" s="274"/>
      <c r="W49435" s="276"/>
    </row>
    <row r="49436" spans="19:23">
      <c r="S49436" s="275"/>
      <c r="T49436" s="274"/>
      <c r="W49436" s="276"/>
    </row>
    <row r="49437" spans="19:23">
      <c r="S49437" s="275"/>
      <c r="T49437" s="274"/>
      <c r="W49437" s="276"/>
    </row>
    <row r="49438" spans="19:23">
      <c r="S49438" s="275"/>
      <c r="T49438" s="274"/>
      <c r="W49438" s="276"/>
    </row>
    <row r="49439" spans="19:23">
      <c r="S49439" s="275"/>
      <c r="T49439" s="274"/>
      <c r="W49439" s="276"/>
    </row>
    <row r="49440" spans="19:23">
      <c r="S49440" s="275"/>
      <c r="T49440" s="274"/>
      <c r="W49440" s="276"/>
    </row>
    <row r="49441" spans="19:23">
      <c r="S49441" s="275"/>
      <c r="T49441" s="274"/>
      <c r="W49441" s="276"/>
    </row>
    <row r="49442" spans="19:23">
      <c r="S49442" s="275"/>
      <c r="T49442" s="274"/>
      <c r="W49442" s="276"/>
    </row>
    <row r="49443" spans="19:23">
      <c r="S49443" s="275"/>
      <c r="T49443" s="274"/>
      <c r="W49443" s="276"/>
    </row>
    <row r="49444" spans="19:23">
      <c r="S49444" s="275"/>
      <c r="T49444" s="274"/>
      <c r="W49444" s="276"/>
    </row>
    <row r="49445" spans="19:23">
      <c r="S49445" s="275"/>
      <c r="T49445" s="274"/>
      <c r="W49445" s="276"/>
    </row>
    <row r="49446" spans="19:23">
      <c r="S49446" s="275"/>
      <c r="T49446" s="274"/>
      <c r="W49446" s="276"/>
    </row>
    <row r="49447" spans="19:23">
      <c r="S49447" s="275"/>
      <c r="T49447" s="274"/>
      <c r="W49447" s="276"/>
    </row>
    <row r="49448" spans="19:23">
      <c r="S49448" s="275"/>
      <c r="T49448" s="274"/>
      <c r="W49448" s="276"/>
    </row>
    <row r="49449" spans="19:23">
      <c r="S49449" s="275"/>
      <c r="T49449" s="274"/>
      <c r="W49449" s="276"/>
    </row>
    <row r="49450" spans="19:23">
      <c r="S49450" s="275"/>
      <c r="T49450" s="274"/>
      <c r="W49450" s="276"/>
    </row>
    <row r="49451" spans="19:23">
      <c r="S49451" s="275"/>
      <c r="T49451" s="274"/>
      <c r="W49451" s="276"/>
    </row>
    <row r="49452" spans="19:23">
      <c r="S49452" s="275"/>
      <c r="T49452" s="274"/>
      <c r="W49452" s="276"/>
    </row>
    <row r="49453" spans="19:23">
      <c r="S49453" s="275"/>
      <c r="T49453" s="274"/>
      <c r="W49453" s="276"/>
    </row>
    <row r="49454" spans="19:23">
      <c r="S49454" s="275"/>
      <c r="T49454" s="274"/>
      <c r="W49454" s="276"/>
    </row>
    <row r="49455" spans="19:23">
      <c r="S49455" s="275"/>
      <c r="T49455" s="274"/>
      <c r="W49455" s="276"/>
    </row>
    <row r="49456" spans="19:23">
      <c r="S49456" s="275"/>
      <c r="T49456" s="274"/>
      <c r="W49456" s="276"/>
    </row>
    <row r="49457" spans="19:23">
      <c r="S49457" s="275"/>
      <c r="T49457" s="274"/>
      <c r="W49457" s="276"/>
    </row>
    <row r="49458" spans="19:23">
      <c r="S49458" s="275"/>
      <c r="T49458" s="274"/>
      <c r="W49458" s="276"/>
    </row>
    <row r="49459" spans="19:23">
      <c r="S49459" s="275"/>
      <c r="T49459" s="274"/>
      <c r="W49459" s="276"/>
    </row>
    <row r="49460" spans="19:23">
      <c r="S49460" s="275"/>
      <c r="T49460" s="274"/>
      <c r="W49460" s="276"/>
    </row>
    <row r="49461" spans="19:23">
      <c r="S49461" s="275"/>
      <c r="T49461" s="274"/>
      <c r="W49461" s="276"/>
    </row>
    <row r="49462" spans="19:23">
      <c r="S49462" s="275"/>
      <c r="T49462" s="274"/>
      <c r="W49462" s="276"/>
    </row>
    <row r="49463" spans="19:23">
      <c r="S49463" s="275"/>
      <c r="T49463" s="274"/>
      <c r="W49463" s="276"/>
    </row>
    <row r="49464" spans="19:23">
      <c r="S49464" s="275"/>
      <c r="T49464" s="274"/>
      <c r="W49464" s="276"/>
    </row>
    <row r="49465" spans="19:23">
      <c r="S49465" s="275"/>
      <c r="T49465" s="274"/>
      <c r="W49465" s="276"/>
    </row>
    <row r="49466" spans="19:23">
      <c r="S49466" s="275"/>
      <c r="T49466" s="274"/>
      <c r="W49466" s="276"/>
    </row>
    <row r="49467" spans="19:23">
      <c r="S49467" s="275"/>
      <c r="T49467" s="274"/>
      <c r="W49467" s="276"/>
    </row>
    <row r="49468" spans="19:23">
      <c r="S49468" s="275"/>
      <c r="T49468" s="274"/>
      <c r="W49468" s="276"/>
    </row>
    <row r="49469" spans="19:23">
      <c r="S49469" s="275"/>
      <c r="T49469" s="274"/>
      <c r="W49469" s="276"/>
    </row>
    <row r="49470" spans="19:23">
      <c r="S49470" s="275"/>
      <c r="T49470" s="274"/>
      <c r="W49470" s="276"/>
    </row>
    <row r="49471" spans="19:23">
      <c r="S49471" s="275"/>
      <c r="T49471" s="274"/>
      <c r="W49471" s="276"/>
    </row>
    <row r="49472" spans="19:23">
      <c r="S49472" s="275"/>
      <c r="T49472" s="274"/>
      <c r="W49472" s="276"/>
    </row>
    <row r="49473" spans="19:23">
      <c r="S49473" s="275"/>
      <c r="T49473" s="274"/>
      <c r="W49473" s="276"/>
    </row>
    <row r="49474" spans="19:23">
      <c r="S49474" s="275"/>
      <c r="T49474" s="274"/>
      <c r="W49474" s="276"/>
    </row>
    <row r="49475" spans="19:23">
      <c r="S49475" s="275"/>
      <c r="T49475" s="274"/>
      <c r="W49475" s="276"/>
    </row>
    <row r="49476" spans="19:23">
      <c r="S49476" s="275"/>
      <c r="T49476" s="274"/>
      <c r="W49476" s="276"/>
    </row>
    <row r="49477" spans="19:23">
      <c r="S49477" s="275"/>
      <c r="T49477" s="274"/>
      <c r="W49477" s="276"/>
    </row>
    <row r="49478" spans="19:23">
      <c r="S49478" s="275"/>
      <c r="T49478" s="274"/>
      <c r="W49478" s="276"/>
    </row>
    <row r="49479" spans="19:23">
      <c r="S49479" s="275"/>
      <c r="T49479" s="274"/>
      <c r="W49479" s="276"/>
    </row>
    <row r="49480" spans="19:23">
      <c r="S49480" s="275"/>
      <c r="T49480" s="274"/>
      <c r="W49480" s="276"/>
    </row>
    <row r="49481" spans="19:23">
      <c r="S49481" s="275"/>
      <c r="T49481" s="274"/>
      <c r="W49481" s="276"/>
    </row>
    <row r="49482" spans="19:23">
      <c r="S49482" s="275"/>
      <c r="T49482" s="274"/>
      <c r="W49482" s="276"/>
    </row>
    <row r="49483" spans="19:23">
      <c r="S49483" s="275"/>
      <c r="T49483" s="274"/>
      <c r="W49483" s="276"/>
    </row>
    <row r="49484" spans="19:23">
      <c r="S49484" s="275"/>
      <c r="T49484" s="274"/>
      <c r="W49484" s="276"/>
    </row>
    <row r="49485" spans="19:23">
      <c r="S49485" s="275"/>
      <c r="T49485" s="274"/>
      <c r="W49485" s="276"/>
    </row>
    <row r="49486" spans="19:23">
      <c r="S49486" s="275"/>
      <c r="T49486" s="274"/>
      <c r="W49486" s="276"/>
    </row>
    <row r="49487" spans="19:23">
      <c r="S49487" s="275"/>
      <c r="T49487" s="274"/>
      <c r="W49487" s="276"/>
    </row>
    <row r="49488" spans="19:23">
      <c r="S49488" s="275"/>
      <c r="T49488" s="274"/>
      <c r="W49488" s="276"/>
    </row>
    <row r="49489" spans="19:23">
      <c r="S49489" s="275"/>
      <c r="T49489" s="274"/>
      <c r="W49489" s="276"/>
    </row>
    <row r="49490" spans="19:23">
      <c r="S49490" s="275"/>
      <c r="T49490" s="274"/>
      <c r="W49490" s="276"/>
    </row>
    <row r="49491" spans="19:23">
      <c r="S49491" s="275"/>
      <c r="T49491" s="274"/>
      <c r="W49491" s="276"/>
    </row>
    <row r="49492" spans="19:23">
      <c r="S49492" s="275"/>
      <c r="T49492" s="274"/>
      <c r="W49492" s="276"/>
    </row>
    <row r="49493" spans="19:23">
      <c r="S49493" s="275"/>
      <c r="T49493" s="274"/>
      <c r="W49493" s="276"/>
    </row>
    <row r="49494" spans="19:23">
      <c r="S49494" s="275"/>
      <c r="T49494" s="274"/>
      <c r="W49494" s="276"/>
    </row>
    <row r="49495" spans="19:23">
      <c r="S49495" s="275"/>
      <c r="T49495" s="274"/>
      <c r="W49495" s="276"/>
    </row>
    <row r="49496" spans="19:23">
      <c r="S49496" s="275"/>
      <c r="T49496" s="274"/>
      <c r="W49496" s="276"/>
    </row>
    <row r="49497" spans="19:23">
      <c r="S49497" s="275"/>
      <c r="T49497" s="274"/>
      <c r="W49497" s="276"/>
    </row>
    <row r="49498" spans="19:23">
      <c r="S49498" s="275"/>
      <c r="T49498" s="274"/>
      <c r="W49498" s="276"/>
    </row>
    <row r="49499" spans="19:23">
      <c r="S49499" s="275"/>
      <c r="T49499" s="274"/>
      <c r="W49499" s="276"/>
    </row>
    <row r="49500" spans="19:23">
      <c r="S49500" s="275"/>
      <c r="T49500" s="274"/>
      <c r="W49500" s="276"/>
    </row>
    <row r="49501" spans="19:23">
      <c r="S49501" s="275"/>
      <c r="T49501" s="274"/>
      <c r="W49501" s="276"/>
    </row>
    <row r="49502" spans="19:23">
      <c r="S49502" s="275"/>
      <c r="T49502" s="274"/>
      <c r="W49502" s="276"/>
    </row>
    <row r="49503" spans="19:23">
      <c r="S49503" s="275"/>
      <c r="T49503" s="274"/>
      <c r="W49503" s="276"/>
    </row>
    <row r="49504" spans="19:23">
      <c r="S49504" s="275"/>
      <c r="T49504" s="274"/>
      <c r="W49504" s="276"/>
    </row>
    <row r="49505" spans="19:23">
      <c r="S49505" s="275"/>
      <c r="T49505" s="274"/>
      <c r="W49505" s="276"/>
    </row>
    <row r="49506" spans="19:23">
      <c r="S49506" s="275"/>
      <c r="T49506" s="274"/>
      <c r="W49506" s="276"/>
    </row>
    <row r="49507" spans="19:23">
      <c r="S49507" s="275"/>
      <c r="T49507" s="274"/>
      <c r="W49507" s="276"/>
    </row>
    <row r="49508" spans="19:23">
      <c r="S49508" s="275"/>
      <c r="T49508" s="274"/>
      <c r="W49508" s="276"/>
    </row>
    <row r="49509" spans="19:23">
      <c r="S49509" s="275"/>
      <c r="T49509" s="274"/>
      <c r="W49509" s="276"/>
    </row>
    <row r="49510" spans="19:23">
      <c r="S49510" s="275"/>
      <c r="T49510" s="274"/>
      <c r="W49510" s="276"/>
    </row>
    <row r="49511" spans="19:23">
      <c r="S49511" s="275"/>
      <c r="T49511" s="274"/>
      <c r="W49511" s="276"/>
    </row>
    <row r="49512" spans="19:23">
      <c r="S49512" s="275"/>
      <c r="T49512" s="274"/>
      <c r="W49512" s="276"/>
    </row>
    <row r="49513" spans="19:23">
      <c r="S49513" s="275"/>
      <c r="T49513" s="274"/>
      <c r="W49513" s="276"/>
    </row>
    <row r="49514" spans="19:23">
      <c r="S49514" s="275"/>
      <c r="T49514" s="274"/>
      <c r="W49514" s="276"/>
    </row>
    <row r="49515" spans="19:23">
      <c r="S49515" s="275"/>
      <c r="T49515" s="274"/>
      <c r="W49515" s="276"/>
    </row>
    <row r="49516" spans="19:23">
      <c r="S49516" s="275"/>
      <c r="T49516" s="274"/>
      <c r="W49516" s="276"/>
    </row>
    <row r="49517" spans="19:23">
      <c r="S49517" s="275"/>
      <c r="T49517" s="274"/>
      <c r="W49517" s="276"/>
    </row>
    <row r="49518" spans="19:23">
      <c r="S49518" s="275"/>
      <c r="T49518" s="274"/>
      <c r="W49518" s="276"/>
    </row>
    <row r="49519" spans="19:23">
      <c r="S49519" s="275"/>
      <c r="T49519" s="274"/>
      <c r="W49519" s="276"/>
    </row>
    <row r="49520" spans="19:23">
      <c r="S49520" s="275"/>
      <c r="T49520" s="274"/>
      <c r="W49520" s="276"/>
    </row>
    <row r="49521" spans="19:23">
      <c r="S49521" s="275"/>
      <c r="T49521" s="274"/>
      <c r="W49521" s="276"/>
    </row>
    <row r="49522" spans="19:23">
      <c r="S49522" s="275"/>
      <c r="T49522" s="274"/>
      <c r="W49522" s="276"/>
    </row>
    <row r="49523" spans="19:23">
      <c r="S49523" s="275"/>
      <c r="T49523" s="274"/>
      <c r="W49523" s="276"/>
    </row>
    <row r="49524" spans="19:23">
      <c r="S49524" s="275"/>
      <c r="T49524" s="274"/>
      <c r="W49524" s="276"/>
    </row>
    <row r="49525" spans="19:23">
      <c r="S49525" s="275"/>
      <c r="T49525" s="274"/>
      <c r="W49525" s="276"/>
    </row>
    <row r="49526" spans="19:23">
      <c r="S49526" s="275"/>
      <c r="T49526" s="274"/>
      <c r="W49526" s="276"/>
    </row>
    <row r="49527" spans="19:23">
      <c r="S49527" s="275"/>
      <c r="T49527" s="274"/>
      <c r="W49527" s="276"/>
    </row>
    <row r="49528" spans="19:23">
      <c r="S49528" s="275"/>
      <c r="T49528" s="274"/>
      <c r="W49528" s="276"/>
    </row>
    <row r="49529" spans="19:23">
      <c r="S49529" s="275"/>
      <c r="T49529" s="274"/>
      <c r="W49529" s="276"/>
    </row>
    <row r="49530" spans="19:23">
      <c r="S49530" s="275"/>
      <c r="T49530" s="274"/>
      <c r="W49530" s="276"/>
    </row>
    <row r="49531" spans="19:23">
      <c r="S49531" s="275"/>
      <c r="T49531" s="274"/>
      <c r="W49531" s="276"/>
    </row>
    <row r="49532" spans="19:23">
      <c r="S49532" s="275"/>
      <c r="T49532" s="274"/>
      <c r="W49532" s="276"/>
    </row>
    <row r="49533" spans="19:23">
      <c r="S49533" s="275"/>
      <c r="T49533" s="274"/>
      <c r="W49533" s="276"/>
    </row>
    <row r="49534" spans="19:23">
      <c r="S49534" s="275"/>
      <c r="T49534" s="274"/>
      <c r="W49534" s="276"/>
    </row>
    <row r="49535" spans="19:23">
      <c r="S49535" s="275"/>
      <c r="T49535" s="274"/>
      <c r="W49535" s="276"/>
    </row>
    <row r="49536" spans="19:23">
      <c r="S49536" s="275"/>
      <c r="T49536" s="274"/>
      <c r="W49536" s="276"/>
    </row>
    <row r="49537" spans="19:23">
      <c r="S49537" s="275"/>
      <c r="T49537" s="274"/>
      <c r="W49537" s="276"/>
    </row>
    <row r="49538" spans="19:23">
      <c r="S49538" s="275"/>
      <c r="T49538" s="274"/>
      <c r="W49538" s="276"/>
    </row>
    <row r="49539" spans="19:23">
      <c r="S49539" s="275"/>
      <c r="T49539" s="274"/>
      <c r="W49539" s="276"/>
    </row>
    <row r="49540" spans="19:23">
      <c r="S49540" s="275"/>
      <c r="T49540" s="274"/>
      <c r="W49540" s="276"/>
    </row>
    <row r="49541" spans="19:23">
      <c r="S49541" s="275"/>
      <c r="T49541" s="274"/>
      <c r="W49541" s="276"/>
    </row>
    <row r="49542" spans="19:23">
      <c r="S49542" s="275"/>
      <c r="T49542" s="274"/>
      <c r="W49542" s="276"/>
    </row>
    <row r="49543" spans="19:23">
      <c r="S49543" s="275"/>
      <c r="T49543" s="274"/>
      <c r="W49543" s="276"/>
    </row>
    <row r="49544" spans="19:23">
      <c r="S49544" s="275"/>
      <c r="T49544" s="274"/>
      <c r="W49544" s="276"/>
    </row>
    <row r="49545" spans="19:23">
      <c r="S49545" s="275"/>
      <c r="T49545" s="274"/>
      <c r="W49545" s="276"/>
    </row>
    <row r="49546" spans="19:23">
      <c r="S49546" s="275"/>
      <c r="T49546" s="274"/>
      <c r="W49546" s="276"/>
    </row>
    <row r="49547" spans="19:23">
      <c r="S49547" s="275"/>
      <c r="T49547" s="274"/>
      <c r="W49547" s="276"/>
    </row>
    <row r="49548" spans="19:23">
      <c r="S49548" s="275"/>
      <c r="T49548" s="274"/>
      <c r="W49548" s="276"/>
    </row>
    <row r="49549" spans="19:23">
      <c r="S49549" s="275"/>
      <c r="T49549" s="274"/>
      <c r="W49549" s="276"/>
    </row>
    <row r="49550" spans="19:23">
      <c r="S49550" s="275"/>
      <c r="T49550" s="274"/>
      <c r="W49550" s="276"/>
    </row>
    <row r="49551" spans="19:23">
      <c r="S49551" s="275"/>
      <c r="T49551" s="274"/>
      <c r="W49551" s="276"/>
    </row>
    <row r="49552" spans="19:23">
      <c r="S49552" s="275"/>
      <c r="T49552" s="274"/>
      <c r="W49552" s="276"/>
    </row>
    <row r="49553" spans="19:23">
      <c r="S49553" s="275"/>
      <c r="T49553" s="274"/>
      <c r="W49553" s="276"/>
    </row>
    <row r="49554" spans="19:23">
      <c r="S49554" s="275"/>
      <c r="T49554" s="274"/>
      <c r="W49554" s="276"/>
    </row>
    <row r="49555" spans="19:23">
      <c r="S49555" s="275"/>
      <c r="T49555" s="274"/>
      <c r="W49555" s="276"/>
    </row>
    <row r="49556" spans="19:23">
      <c r="S49556" s="275"/>
      <c r="T49556" s="274"/>
      <c r="W49556" s="276"/>
    </row>
    <row r="49557" spans="19:23">
      <c r="S49557" s="275"/>
      <c r="T49557" s="274"/>
      <c r="W49557" s="276"/>
    </row>
    <row r="49558" spans="19:23">
      <c r="S49558" s="275"/>
      <c r="T49558" s="274"/>
      <c r="W49558" s="276"/>
    </row>
    <row r="49559" spans="19:23">
      <c r="S49559" s="275"/>
      <c r="T49559" s="274"/>
      <c r="W49559" s="276"/>
    </row>
    <row r="49560" spans="19:23">
      <c r="S49560" s="275"/>
      <c r="T49560" s="274"/>
      <c r="W49560" s="276"/>
    </row>
    <row r="49561" spans="19:23">
      <c r="S49561" s="275"/>
      <c r="T49561" s="274"/>
      <c r="W49561" s="276"/>
    </row>
    <row r="49562" spans="19:23">
      <c r="S49562" s="275"/>
      <c r="T49562" s="274"/>
      <c r="W49562" s="276"/>
    </row>
    <row r="49563" spans="19:23">
      <c r="S49563" s="275"/>
      <c r="T49563" s="274"/>
      <c r="W49563" s="276"/>
    </row>
    <row r="49564" spans="19:23">
      <c r="S49564" s="275"/>
      <c r="T49564" s="274"/>
      <c r="W49564" s="276"/>
    </row>
    <row r="49565" spans="19:23">
      <c r="S49565" s="275"/>
      <c r="T49565" s="274"/>
      <c r="W49565" s="276"/>
    </row>
    <row r="49566" spans="19:23">
      <c r="S49566" s="275"/>
      <c r="T49566" s="274"/>
      <c r="W49566" s="276"/>
    </row>
    <row r="49567" spans="19:23">
      <c r="S49567" s="275"/>
      <c r="T49567" s="274"/>
      <c r="W49567" s="276"/>
    </row>
    <row r="49568" spans="19:23">
      <c r="S49568" s="275"/>
      <c r="T49568" s="274"/>
      <c r="W49568" s="276"/>
    </row>
    <row r="49569" spans="19:23">
      <c r="S49569" s="275"/>
      <c r="T49569" s="274"/>
      <c r="W49569" s="276"/>
    </row>
    <row r="49570" spans="19:23">
      <c r="S49570" s="275"/>
      <c r="T49570" s="274"/>
      <c r="W49570" s="276"/>
    </row>
    <row r="49571" spans="19:23">
      <c r="S49571" s="275"/>
      <c r="T49571" s="274"/>
      <c r="W49571" s="276"/>
    </row>
    <row r="49572" spans="19:23">
      <c r="S49572" s="275"/>
      <c r="T49572" s="274"/>
      <c r="W49572" s="276"/>
    </row>
    <row r="49573" spans="19:23">
      <c r="S49573" s="275"/>
      <c r="T49573" s="274"/>
      <c r="W49573" s="276"/>
    </row>
    <row r="49574" spans="19:23">
      <c r="S49574" s="275"/>
      <c r="T49574" s="274"/>
      <c r="W49574" s="276"/>
    </row>
    <row r="49575" spans="19:23">
      <c r="S49575" s="275"/>
      <c r="T49575" s="274"/>
      <c r="W49575" s="276"/>
    </row>
    <row r="49576" spans="19:23">
      <c r="S49576" s="275"/>
      <c r="T49576" s="274"/>
      <c r="W49576" s="276"/>
    </row>
    <row r="49577" spans="19:23">
      <c r="S49577" s="275"/>
      <c r="T49577" s="274"/>
      <c r="W49577" s="276"/>
    </row>
    <row r="49578" spans="19:23">
      <c r="S49578" s="275"/>
      <c r="T49578" s="274"/>
      <c r="W49578" s="276"/>
    </row>
    <row r="49579" spans="19:23">
      <c r="S49579" s="275"/>
      <c r="T49579" s="274"/>
      <c r="W49579" s="276"/>
    </row>
    <row r="49580" spans="19:23">
      <c r="S49580" s="275"/>
      <c r="T49580" s="274"/>
      <c r="W49580" s="276"/>
    </row>
    <row r="49581" spans="19:23">
      <c r="S49581" s="275"/>
      <c r="T49581" s="274"/>
      <c r="W49581" s="276"/>
    </row>
    <row r="49582" spans="19:23">
      <c r="S49582" s="275"/>
      <c r="T49582" s="274"/>
      <c r="W49582" s="276"/>
    </row>
    <row r="49583" spans="19:23">
      <c r="S49583" s="275"/>
      <c r="T49583" s="274"/>
      <c r="W49583" s="276"/>
    </row>
    <row r="49584" spans="19:23">
      <c r="S49584" s="275"/>
      <c r="T49584" s="274"/>
      <c r="W49584" s="276"/>
    </row>
    <row r="49585" spans="19:23">
      <c r="S49585" s="275"/>
      <c r="T49585" s="274"/>
      <c r="W49585" s="276"/>
    </row>
    <row r="49586" spans="19:23">
      <c r="S49586" s="275"/>
      <c r="T49586" s="274"/>
      <c r="W49586" s="276"/>
    </row>
    <row r="49587" spans="19:23">
      <c r="S49587" s="275"/>
      <c r="T49587" s="274"/>
      <c r="W49587" s="276"/>
    </row>
    <row r="49588" spans="19:23">
      <c r="S49588" s="275"/>
      <c r="T49588" s="274"/>
      <c r="W49588" s="276"/>
    </row>
    <row r="49589" spans="19:23">
      <c r="S49589" s="275"/>
      <c r="T49589" s="274"/>
      <c r="W49589" s="276"/>
    </row>
    <row r="49590" spans="19:23">
      <c r="S49590" s="275"/>
      <c r="T49590" s="274"/>
      <c r="W49590" s="276"/>
    </row>
    <row r="49591" spans="19:23">
      <c r="S49591" s="275"/>
      <c r="T49591" s="274"/>
      <c r="W49591" s="276"/>
    </row>
    <row r="49592" spans="19:23">
      <c r="S49592" s="275"/>
      <c r="T49592" s="274"/>
      <c r="W49592" s="276"/>
    </row>
    <row r="49593" spans="19:23">
      <c r="S49593" s="275"/>
      <c r="T49593" s="274"/>
      <c r="W49593" s="276"/>
    </row>
    <row r="49594" spans="19:23">
      <c r="S49594" s="275"/>
      <c r="T49594" s="274"/>
      <c r="W49594" s="276"/>
    </row>
    <row r="49595" spans="19:23">
      <c r="S49595" s="275"/>
      <c r="T49595" s="274"/>
      <c r="W49595" s="276"/>
    </row>
    <row r="49596" spans="19:23">
      <c r="S49596" s="275"/>
      <c r="T49596" s="274"/>
      <c r="W49596" s="276"/>
    </row>
    <row r="49597" spans="19:23">
      <c r="S49597" s="275"/>
      <c r="T49597" s="274"/>
      <c r="W49597" s="276"/>
    </row>
    <row r="49598" spans="19:23">
      <c r="S49598" s="275"/>
      <c r="T49598" s="274"/>
      <c r="W49598" s="276"/>
    </row>
    <row r="49599" spans="19:23">
      <c r="S49599" s="275"/>
      <c r="T49599" s="274"/>
      <c r="W49599" s="276"/>
    </row>
    <row r="49600" spans="19:23">
      <c r="S49600" s="275"/>
      <c r="T49600" s="274"/>
      <c r="W49600" s="276"/>
    </row>
    <row r="49601" spans="19:23">
      <c r="S49601" s="275"/>
      <c r="T49601" s="274"/>
      <c r="W49601" s="276"/>
    </row>
    <row r="49602" spans="19:23">
      <c r="S49602" s="275"/>
      <c r="T49602" s="274"/>
      <c r="W49602" s="276"/>
    </row>
    <row r="49603" spans="19:23">
      <c r="S49603" s="275"/>
      <c r="T49603" s="274"/>
      <c r="W49603" s="276"/>
    </row>
    <row r="49604" spans="19:23">
      <c r="S49604" s="275"/>
      <c r="T49604" s="274"/>
      <c r="W49604" s="276"/>
    </row>
    <row r="49605" spans="19:23">
      <c r="S49605" s="275"/>
      <c r="T49605" s="274"/>
      <c r="W49605" s="276"/>
    </row>
    <row r="49606" spans="19:23">
      <c r="S49606" s="275"/>
      <c r="T49606" s="274"/>
      <c r="W49606" s="276"/>
    </row>
    <row r="49607" spans="19:23">
      <c r="S49607" s="275"/>
      <c r="T49607" s="274"/>
      <c r="W49607" s="276"/>
    </row>
    <row r="49608" spans="19:23">
      <c r="S49608" s="275"/>
      <c r="T49608" s="274"/>
      <c r="W49608" s="276"/>
    </row>
    <row r="49609" spans="19:23">
      <c r="S49609" s="275"/>
      <c r="T49609" s="274"/>
      <c r="W49609" s="276"/>
    </row>
    <row r="49610" spans="19:23">
      <c r="S49610" s="275"/>
      <c r="T49610" s="274"/>
      <c r="W49610" s="276"/>
    </row>
    <row r="49611" spans="19:23">
      <c r="S49611" s="275"/>
      <c r="T49611" s="274"/>
      <c r="W49611" s="276"/>
    </row>
    <row r="49612" spans="19:23">
      <c r="S49612" s="275"/>
      <c r="T49612" s="274"/>
      <c r="W49612" s="276"/>
    </row>
    <row r="49613" spans="19:23">
      <c r="S49613" s="275"/>
      <c r="T49613" s="274"/>
      <c r="W49613" s="276"/>
    </row>
    <row r="49614" spans="19:23">
      <c r="S49614" s="275"/>
      <c r="T49614" s="274"/>
      <c r="W49614" s="276"/>
    </row>
    <row r="49615" spans="19:23">
      <c r="S49615" s="275"/>
      <c r="T49615" s="274"/>
      <c r="W49615" s="276"/>
    </row>
    <row r="49616" spans="19:23">
      <c r="S49616" s="275"/>
      <c r="T49616" s="274"/>
      <c r="W49616" s="276"/>
    </row>
    <row r="49617" spans="19:23">
      <c r="S49617" s="275"/>
      <c r="T49617" s="274"/>
      <c r="W49617" s="276"/>
    </row>
    <row r="49618" spans="19:23">
      <c r="S49618" s="275"/>
      <c r="T49618" s="274"/>
      <c r="W49618" s="276"/>
    </row>
    <row r="49619" spans="19:23">
      <c r="S49619" s="275"/>
      <c r="T49619" s="274"/>
      <c r="W49619" s="276"/>
    </row>
    <row r="49620" spans="19:23">
      <c r="S49620" s="275"/>
      <c r="T49620" s="274"/>
      <c r="W49620" s="276"/>
    </row>
    <row r="49621" spans="19:23">
      <c r="S49621" s="275"/>
      <c r="T49621" s="274"/>
      <c r="W49621" s="276"/>
    </row>
    <row r="49622" spans="19:23">
      <c r="S49622" s="275"/>
      <c r="T49622" s="274"/>
      <c r="W49622" s="276"/>
    </row>
    <row r="49623" spans="19:23">
      <c r="S49623" s="275"/>
      <c r="T49623" s="274"/>
      <c r="W49623" s="276"/>
    </row>
    <row r="49624" spans="19:23">
      <c r="S49624" s="275"/>
      <c r="T49624" s="274"/>
      <c r="W49624" s="276"/>
    </row>
    <row r="49625" spans="19:23">
      <c r="S49625" s="275"/>
      <c r="T49625" s="274"/>
      <c r="W49625" s="276"/>
    </row>
    <row r="49626" spans="19:23">
      <c r="S49626" s="275"/>
      <c r="T49626" s="274"/>
      <c r="W49626" s="276"/>
    </row>
    <row r="49627" spans="19:23">
      <c r="S49627" s="275"/>
      <c r="T49627" s="274"/>
      <c r="W49627" s="276"/>
    </row>
    <row r="49628" spans="19:23">
      <c r="S49628" s="275"/>
      <c r="T49628" s="274"/>
      <c r="W49628" s="276"/>
    </row>
    <row r="49629" spans="19:23">
      <c r="S49629" s="275"/>
      <c r="T49629" s="274"/>
      <c r="W49629" s="276"/>
    </row>
    <row r="49630" spans="19:23">
      <c r="S49630" s="275"/>
      <c r="T49630" s="274"/>
      <c r="W49630" s="276"/>
    </row>
    <row r="49631" spans="19:23">
      <c r="S49631" s="275"/>
      <c r="T49631" s="274"/>
      <c r="W49631" s="276"/>
    </row>
    <row r="49632" spans="19:23">
      <c r="S49632" s="275"/>
      <c r="T49632" s="274"/>
      <c r="W49632" s="276"/>
    </row>
    <row r="49633" spans="19:23">
      <c r="S49633" s="275"/>
      <c r="T49633" s="274"/>
      <c r="W49633" s="276"/>
    </row>
    <row r="49634" spans="19:23">
      <c r="S49634" s="275"/>
      <c r="T49634" s="274"/>
      <c r="W49634" s="276"/>
    </row>
    <row r="49635" spans="19:23">
      <c r="S49635" s="275"/>
      <c r="T49635" s="274"/>
      <c r="W49635" s="276"/>
    </row>
    <row r="49636" spans="19:23">
      <c r="S49636" s="275"/>
      <c r="T49636" s="274"/>
      <c r="W49636" s="276"/>
    </row>
    <row r="49637" spans="19:23">
      <c r="S49637" s="275"/>
      <c r="T49637" s="274"/>
      <c r="W49637" s="276"/>
    </row>
    <row r="49638" spans="19:23">
      <c r="S49638" s="275"/>
      <c r="T49638" s="274"/>
      <c r="W49638" s="276"/>
    </row>
    <row r="49639" spans="19:23">
      <c r="S49639" s="275"/>
      <c r="T49639" s="274"/>
      <c r="W49639" s="276"/>
    </row>
    <row r="49640" spans="19:23">
      <c r="S49640" s="275"/>
      <c r="T49640" s="274"/>
      <c r="W49640" s="276"/>
    </row>
    <row r="49641" spans="19:23">
      <c r="S49641" s="275"/>
      <c r="T49641" s="274"/>
      <c r="W49641" s="276"/>
    </row>
    <row r="49642" spans="19:23">
      <c r="S49642" s="275"/>
      <c r="T49642" s="274"/>
      <c r="W49642" s="276"/>
    </row>
    <row r="49643" spans="19:23">
      <c r="S49643" s="275"/>
      <c r="T49643" s="274"/>
      <c r="W49643" s="276"/>
    </row>
    <row r="49644" spans="19:23">
      <c r="S49644" s="275"/>
      <c r="T49644" s="274"/>
      <c r="W49644" s="276"/>
    </row>
    <row r="49645" spans="19:23">
      <c r="S49645" s="275"/>
      <c r="T49645" s="274"/>
      <c r="W49645" s="276"/>
    </row>
    <row r="49646" spans="19:23">
      <c r="S49646" s="275"/>
      <c r="T49646" s="274"/>
      <c r="W49646" s="276"/>
    </row>
    <row r="49647" spans="19:23">
      <c r="S49647" s="275"/>
      <c r="T49647" s="274"/>
      <c r="W49647" s="276"/>
    </row>
    <row r="49648" spans="19:23">
      <c r="S49648" s="275"/>
      <c r="T49648" s="274"/>
      <c r="W49648" s="276"/>
    </row>
    <row r="49649" spans="19:23">
      <c r="S49649" s="275"/>
      <c r="T49649" s="274"/>
      <c r="W49649" s="276"/>
    </row>
    <row r="49650" spans="19:23">
      <c r="S49650" s="275"/>
      <c r="T49650" s="274"/>
      <c r="W49650" s="276"/>
    </row>
    <row r="49651" spans="19:23">
      <c r="S49651" s="275"/>
      <c r="T49651" s="274"/>
      <c r="W49651" s="276"/>
    </row>
    <row r="49652" spans="19:23">
      <c r="S49652" s="275"/>
      <c r="T49652" s="274"/>
      <c r="W49652" s="276"/>
    </row>
    <row r="49653" spans="19:23">
      <c r="S49653" s="275"/>
      <c r="T49653" s="274"/>
      <c r="W49653" s="276"/>
    </row>
    <row r="49654" spans="19:23">
      <c r="S49654" s="275"/>
      <c r="T49654" s="274"/>
      <c r="W49654" s="276"/>
    </row>
    <row r="49655" spans="19:23">
      <c r="S49655" s="275"/>
      <c r="T49655" s="274"/>
      <c r="W49655" s="276"/>
    </row>
    <row r="49656" spans="19:23">
      <c r="S49656" s="275"/>
      <c r="T49656" s="274"/>
      <c r="W49656" s="276"/>
    </row>
    <row r="49657" spans="19:23">
      <c r="S49657" s="275"/>
      <c r="T49657" s="274"/>
      <c r="W49657" s="276"/>
    </row>
    <row r="49658" spans="19:23">
      <c r="S49658" s="275"/>
      <c r="T49658" s="274"/>
      <c r="W49658" s="276"/>
    </row>
    <row r="49659" spans="19:23">
      <c r="S49659" s="275"/>
      <c r="T49659" s="274"/>
      <c r="W49659" s="276"/>
    </row>
    <row r="49660" spans="19:23">
      <c r="S49660" s="275"/>
      <c r="T49660" s="274"/>
      <c r="W49660" s="276"/>
    </row>
    <row r="49661" spans="19:23">
      <c r="S49661" s="275"/>
      <c r="T49661" s="274"/>
      <c r="W49661" s="276"/>
    </row>
    <row r="49662" spans="19:23">
      <c r="S49662" s="275"/>
      <c r="T49662" s="274"/>
      <c r="W49662" s="276"/>
    </row>
    <row r="49663" spans="19:23">
      <c r="S49663" s="275"/>
      <c r="T49663" s="274"/>
      <c r="W49663" s="276"/>
    </row>
    <row r="49664" spans="19:23">
      <c r="S49664" s="275"/>
      <c r="T49664" s="274"/>
      <c r="W49664" s="276"/>
    </row>
    <row r="49665" spans="19:23">
      <c r="S49665" s="275"/>
      <c r="T49665" s="274"/>
      <c r="W49665" s="276"/>
    </row>
    <row r="49666" spans="19:23">
      <c r="S49666" s="275"/>
      <c r="T49666" s="274"/>
      <c r="W49666" s="276"/>
    </row>
    <row r="49667" spans="19:23">
      <c r="S49667" s="275"/>
      <c r="T49667" s="274"/>
      <c r="W49667" s="276"/>
    </row>
    <row r="49668" spans="19:23">
      <c r="S49668" s="275"/>
      <c r="T49668" s="274"/>
      <c r="W49668" s="276"/>
    </row>
    <row r="49669" spans="19:23">
      <c r="S49669" s="275"/>
      <c r="T49669" s="274"/>
      <c r="W49669" s="276"/>
    </row>
    <row r="49670" spans="19:23">
      <c r="S49670" s="275"/>
      <c r="T49670" s="274"/>
      <c r="W49670" s="276"/>
    </row>
    <row r="49671" spans="19:23">
      <c r="S49671" s="275"/>
      <c r="T49671" s="274"/>
      <c r="W49671" s="276"/>
    </row>
    <row r="49672" spans="19:23">
      <c r="S49672" s="275"/>
      <c r="T49672" s="274"/>
      <c r="W49672" s="276"/>
    </row>
    <row r="49673" spans="19:23">
      <c r="S49673" s="275"/>
      <c r="T49673" s="274"/>
      <c r="W49673" s="276"/>
    </row>
    <row r="49674" spans="19:23">
      <c r="S49674" s="275"/>
      <c r="T49674" s="274"/>
      <c r="W49674" s="276"/>
    </row>
    <row r="49675" spans="19:23">
      <c r="S49675" s="275"/>
      <c r="T49675" s="274"/>
      <c r="W49675" s="276"/>
    </row>
    <row r="49676" spans="19:23">
      <c r="S49676" s="275"/>
      <c r="T49676" s="274"/>
      <c r="W49676" s="276"/>
    </row>
    <row r="49677" spans="19:23">
      <c r="S49677" s="275"/>
      <c r="T49677" s="274"/>
      <c r="W49677" s="276"/>
    </row>
    <row r="49678" spans="19:23">
      <c r="S49678" s="275"/>
      <c r="T49678" s="274"/>
      <c r="W49678" s="276"/>
    </row>
    <row r="49679" spans="19:23">
      <c r="S49679" s="275"/>
      <c r="T49679" s="274"/>
      <c r="W49679" s="276"/>
    </row>
    <row r="49680" spans="19:23">
      <c r="S49680" s="275"/>
      <c r="T49680" s="274"/>
      <c r="W49680" s="276"/>
    </row>
    <row r="49681" spans="19:23">
      <c r="S49681" s="275"/>
      <c r="T49681" s="274"/>
      <c r="W49681" s="276"/>
    </row>
    <row r="49682" spans="19:23">
      <c r="S49682" s="275"/>
      <c r="T49682" s="274"/>
      <c r="W49682" s="276"/>
    </row>
    <row r="49683" spans="19:23">
      <c r="S49683" s="275"/>
      <c r="T49683" s="274"/>
      <c r="W49683" s="276"/>
    </row>
    <row r="49684" spans="19:23">
      <c r="S49684" s="275"/>
      <c r="T49684" s="274"/>
      <c r="W49684" s="276"/>
    </row>
    <row r="49685" spans="19:23">
      <c r="S49685" s="275"/>
      <c r="T49685" s="274"/>
      <c r="W49685" s="276"/>
    </row>
    <row r="49686" spans="19:23">
      <c r="S49686" s="275"/>
      <c r="T49686" s="274"/>
      <c r="W49686" s="276"/>
    </row>
    <row r="49687" spans="19:23">
      <c r="S49687" s="275"/>
      <c r="T49687" s="274"/>
      <c r="W49687" s="276"/>
    </row>
    <row r="49688" spans="19:23">
      <c r="S49688" s="275"/>
      <c r="T49688" s="274"/>
      <c r="W49688" s="276"/>
    </row>
    <row r="49689" spans="19:23">
      <c r="S49689" s="275"/>
      <c r="T49689" s="274"/>
      <c r="W49689" s="276"/>
    </row>
    <row r="49690" spans="19:23">
      <c r="S49690" s="275"/>
      <c r="T49690" s="274"/>
      <c r="W49690" s="276"/>
    </row>
    <row r="49691" spans="19:23">
      <c r="S49691" s="275"/>
      <c r="T49691" s="274"/>
      <c r="W49691" s="276"/>
    </row>
    <row r="49692" spans="19:23">
      <c r="S49692" s="275"/>
      <c r="T49692" s="274"/>
      <c r="W49692" s="276"/>
    </row>
    <row r="49693" spans="19:23">
      <c r="S49693" s="275"/>
      <c r="T49693" s="274"/>
      <c r="W49693" s="276"/>
    </row>
    <row r="49694" spans="19:23">
      <c r="S49694" s="275"/>
      <c r="T49694" s="274"/>
      <c r="W49694" s="276"/>
    </row>
    <row r="49695" spans="19:23">
      <c r="S49695" s="275"/>
      <c r="T49695" s="274"/>
      <c r="W49695" s="276"/>
    </row>
    <row r="49696" spans="19:23">
      <c r="S49696" s="275"/>
      <c r="T49696" s="274"/>
      <c r="W49696" s="276"/>
    </row>
    <row r="49697" spans="19:23">
      <c r="S49697" s="275"/>
      <c r="T49697" s="274"/>
      <c r="W49697" s="276"/>
    </row>
    <row r="49698" spans="19:23">
      <c r="S49698" s="275"/>
      <c r="T49698" s="274"/>
      <c r="W49698" s="276"/>
    </row>
    <row r="49699" spans="19:23">
      <c r="S49699" s="275"/>
      <c r="T49699" s="274"/>
      <c r="W49699" s="276"/>
    </row>
    <row r="49700" spans="19:23">
      <c r="S49700" s="275"/>
      <c r="T49700" s="274"/>
      <c r="W49700" s="276"/>
    </row>
    <row r="49701" spans="19:23">
      <c r="S49701" s="275"/>
      <c r="T49701" s="274"/>
      <c r="W49701" s="276"/>
    </row>
    <row r="49702" spans="19:23">
      <c r="S49702" s="275"/>
      <c r="T49702" s="274"/>
      <c r="W49702" s="276"/>
    </row>
    <row r="49703" spans="19:23">
      <c r="S49703" s="275"/>
      <c r="T49703" s="274"/>
      <c r="W49703" s="276"/>
    </row>
    <row r="49704" spans="19:23">
      <c r="S49704" s="275"/>
      <c r="T49704" s="274"/>
      <c r="W49704" s="276"/>
    </row>
    <row r="49705" spans="19:23">
      <c r="S49705" s="275"/>
      <c r="T49705" s="274"/>
      <c r="W49705" s="276"/>
    </row>
    <row r="49706" spans="19:23">
      <c r="S49706" s="275"/>
      <c r="T49706" s="274"/>
      <c r="W49706" s="276"/>
    </row>
    <row r="49707" spans="19:23">
      <c r="S49707" s="275"/>
      <c r="T49707" s="274"/>
      <c r="W49707" s="276"/>
    </row>
    <row r="49708" spans="19:23">
      <c r="S49708" s="275"/>
      <c r="T49708" s="274"/>
      <c r="W49708" s="276"/>
    </row>
    <row r="49709" spans="19:23">
      <c r="S49709" s="275"/>
      <c r="T49709" s="274"/>
      <c r="W49709" s="276"/>
    </row>
    <row r="49710" spans="19:23">
      <c r="S49710" s="275"/>
      <c r="T49710" s="274"/>
      <c r="W49710" s="276"/>
    </row>
    <row r="49711" spans="19:23">
      <c r="S49711" s="275"/>
      <c r="T49711" s="274"/>
      <c r="W49711" s="276"/>
    </row>
    <row r="49712" spans="19:23">
      <c r="S49712" s="275"/>
      <c r="T49712" s="274"/>
      <c r="W49712" s="276"/>
    </row>
    <row r="49713" spans="19:23">
      <c r="S49713" s="275"/>
      <c r="T49713" s="274"/>
      <c r="W49713" s="276"/>
    </row>
    <row r="49714" spans="19:23">
      <c r="S49714" s="275"/>
      <c r="T49714" s="274"/>
      <c r="W49714" s="276"/>
    </row>
    <row r="49715" spans="19:23">
      <c r="S49715" s="275"/>
      <c r="T49715" s="274"/>
      <c r="W49715" s="276"/>
    </row>
    <row r="49716" spans="19:23">
      <c r="S49716" s="275"/>
      <c r="T49716" s="274"/>
      <c r="W49716" s="276"/>
    </row>
    <row r="49717" spans="19:23">
      <c r="S49717" s="275"/>
      <c r="T49717" s="274"/>
      <c r="W49717" s="276"/>
    </row>
    <row r="49718" spans="19:23">
      <c r="S49718" s="275"/>
      <c r="T49718" s="274"/>
      <c r="W49718" s="276"/>
    </row>
    <row r="49719" spans="19:23">
      <c r="S49719" s="275"/>
      <c r="T49719" s="274"/>
      <c r="W49719" s="276"/>
    </row>
    <row r="49720" spans="19:23">
      <c r="S49720" s="275"/>
      <c r="T49720" s="274"/>
      <c r="W49720" s="276"/>
    </row>
    <row r="49721" spans="19:23">
      <c r="S49721" s="275"/>
      <c r="T49721" s="274"/>
      <c r="W49721" s="276"/>
    </row>
    <row r="49722" spans="19:23">
      <c r="S49722" s="275"/>
      <c r="T49722" s="274"/>
      <c r="W49722" s="276"/>
    </row>
    <row r="49723" spans="19:23">
      <c r="S49723" s="275"/>
      <c r="T49723" s="274"/>
      <c r="W49723" s="276"/>
    </row>
    <row r="49724" spans="19:23">
      <c r="S49724" s="275"/>
      <c r="T49724" s="274"/>
      <c r="W49724" s="276"/>
    </row>
    <row r="49725" spans="19:23">
      <c r="S49725" s="275"/>
      <c r="T49725" s="274"/>
      <c r="W49725" s="276"/>
    </row>
    <row r="49726" spans="19:23">
      <c r="S49726" s="275"/>
      <c r="T49726" s="274"/>
      <c r="W49726" s="276"/>
    </row>
    <row r="49727" spans="19:23">
      <c r="S49727" s="275"/>
      <c r="T49727" s="274"/>
      <c r="W49727" s="276"/>
    </row>
    <row r="49728" spans="19:23">
      <c r="S49728" s="275"/>
      <c r="T49728" s="274"/>
      <c r="W49728" s="276"/>
    </row>
    <row r="49729" spans="19:23">
      <c r="S49729" s="275"/>
      <c r="T49729" s="274"/>
      <c r="W49729" s="276"/>
    </row>
    <row r="49730" spans="19:23">
      <c r="S49730" s="275"/>
      <c r="T49730" s="274"/>
      <c r="W49730" s="276"/>
    </row>
    <row r="49731" spans="19:23">
      <c r="S49731" s="275"/>
      <c r="T49731" s="274"/>
      <c r="W49731" s="276"/>
    </row>
    <row r="49732" spans="19:23">
      <c r="S49732" s="275"/>
      <c r="T49732" s="274"/>
      <c r="W49732" s="276"/>
    </row>
    <row r="49733" spans="19:23">
      <c r="S49733" s="275"/>
      <c r="T49733" s="274"/>
      <c r="W49733" s="276"/>
    </row>
    <row r="49734" spans="19:23">
      <c r="S49734" s="275"/>
      <c r="T49734" s="274"/>
      <c r="W49734" s="276"/>
    </row>
    <row r="49735" spans="19:23">
      <c r="S49735" s="275"/>
      <c r="T49735" s="274"/>
      <c r="W49735" s="276"/>
    </row>
    <row r="49736" spans="19:23">
      <c r="S49736" s="275"/>
      <c r="T49736" s="274"/>
      <c r="W49736" s="276"/>
    </row>
    <row r="49737" spans="19:23">
      <c r="S49737" s="275"/>
      <c r="T49737" s="274"/>
      <c r="W49737" s="276"/>
    </row>
    <row r="49738" spans="19:23">
      <c r="S49738" s="275"/>
      <c r="T49738" s="274"/>
      <c r="W49738" s="276"/>
    </row>
    <row r="49739" spans="19:23">
      <c r="S49739" s="275"/>
      <c r="T49739" s="274"/>
      <c r="W49739" s="276"/>
    </row>
    <row r="49740" spans="19:23">
      <c r="S49740" s="275"/>
      <c r="T49740" s="274"/>
      <c r="W49740" s="276"/>
    </row>
    <row r="49741" spans="19:23">
      <c r="S49741" s="275"/>
      <c r="T49741" s="274"/>
      <c r="W49741" s="276"/>
    </row>
    <row r="49742" spans="19:23">
      <c r="S49742" s="275"/>
      <c r="T49742" s="274"/>
      <c r="W49742" s="276"/>
    </row>
    <row r="49743" spans="19:23">
      <c r="S49743" s="275"/>
      <c r="T49743" s="274"/>
      <c r="W49743" s="276"/>
    </row>
    <row r="49744" spans="19:23">
      <c r="S49744" s="275"/>
      <c r="T49744" s="274"/>
      <c r="W49744" s="276"/>
    </row>
    <row r="49745" spans="19:23">
      <c r="S49745" s="275"/>
      <c r="T49745" s="274"/>
      <c r="W49745" s="276"/>
    </row>
    <row r="49746" spans="19:23">
      <c r="S49746" s="275"/>
      <c r="T49746" s="274"/>
      <c r="W49746" s="276"/>
    </row>
    <row r="49747" spans="19:23">
      <c r="S49747" s="275"/>
      <c r="T49747" s="274"/>
      <c r="W49747" s="276"/>
    </row>
    <row r="49748" spans="19:23">
      <c r="S49748" s="275"/>
      <c r="T49748" s="274"/>
      <c r="W49748" s="276"/>
    </row>
    <row r="49749" spans="19:23">
      <c r="S49749" s="275"/>
      <c r="T49749" s="274"/>
      <c r="W49749" s="276"/>
    </row>
    <row r="49750" spans="19:23">
      <c r="S49750" s="275"/>
      <c r="T49750" s="274"/>
      <c r="W49750" s="276"/>
    </row>
    <row r="49751" spans="19:23">
      <c r="S49751" s="275"/>
      <c r="T49751" s="274"/>
      <c r="W49751" s="276"/>
    </row>
    <row r="49752" spans="19:23">
      <c r="S49752" s="275"/>
      <c r="T49752" s="274"/>
      <c r="W49752" s="276"/>
    </row>
    <row r="49753" spans="19:23">
      <c r="S49753" s="275"/>
      <c r="T49753" s="274"/>
      <c r="W49753" s="276"/>
    </row>
    <row r="49754" spans="19:23">
      <c r="S49754" s="275"/>
      <c r="T49754" s="274"/>
      <c r="W49754" s="276"/>
    </row>
    <row r="49755" spans="19:23">
      <c r="S49755" s="275"/>
      <c r="T49755" s="274"/>
      <c r="W49755" s="276"/>
    </row>
    <row r="49756" spans="19:23">
      <c r="S49756" s="275"/>
      <c r="T49756" s="274"/>
      <c r="W49756" s="276"/>
    </row>
    <row r="49757" spans="19:23">
      <c r="S49757" s="275"/>
      <c r="T49757" s="274"/>
      <c r="W49757" s="276"/>
    </row>
    <row r="49758" spans="19:23">
      <c r="S49758" s="275"/>
      <c r="T49758" s="274"/>
      <c r="W49758" s="276"/>
    </row>
    <row r="49759" spans="19:23">
      <c r="S49759" s="275"/>
      <c r="T49759" s="274"/>
      <c r="W49759" s="276"/>
    </row>
    <row r="49760" spans="19:23">
      <c r="S49760" s="275"/>
      <c r="T49760" s="274"/>
      <c r="W49760" s="276"/>
    </row>
    <row r="49761" spans="19:23">
      <c r="S49761" s="275"/>
      <c r="T49761" s="274"/>
      <c r="W49761" s="276"/>
    </row>
    <row r="49762" spans="19:23">
      <c r="S49762" s="275"/>
      <c r="T49762" s="274"/>
      <c r="W49762" s="276"/>
    </row>
    <row r="49763" spans="19:23">
      <c r="S49763" s="275"/>
      <c r="T49763" s="274"/>
      <c r="W49763" s="276"/>
    </row>
    <row r="49764" spans="19:23">
      <c r="S49764" s="275"/>
      <c r="T49764" s="274"/>
      <c r="W49764" s="276"/>
    </row>
    <row r="49765" spans="19:23">
      <c r="S49765" s="275"/>
      <c r="T49765" s="274"/>
      <c r="W49765" s="276"/>
    </row>
    <row r="49766" spans="19:23">
      <c r="S49766" s="275"/>
      <c r="T49766" s="274"/>
      <c r="W49766" s="276"/>
    </row>
    <row r="49767" spans="19:23">
      <c r="S49767" s="275"/>
      <c r="T49767" s="274"/>
      <c r="W49767" s="276"/>
    </row>
    <row r="49768" spans="19:23">
      <c r="S49768" s="275"/>
      <c r="T49768" s="274"/>
      <c r="W49768" s="276"/>
    </row>
    <row r="49769" spans="19:23">
      <c r="S49769" s="275"/>
      <c r="T49769" s="274"/>
      <c r="W49769" s="276"/>
    </row>
    <row r="49770" spans="19:23">
      <c r="S49770" s="275"/>
      <c r="T49770" s="274"/>
      <c r="W49770" s="276"/>
    </row>
    <row r="49771" spans="19:23">
      <c r="S49771" s="275"/>
      <c r="T49771" s="274"/>
      <c r="W49771" s="276"/>
    </row>
    <row r="49772" spans="19:23">
      <c r="S49772" s="275"/>
      <c r="T49772" s="274"/>
      <c r="W49772" s="276"/>
    </row>
    <row r="49773" spans="19:23">
      <c r="S49773" s="275"/>
      <c r="T49773" s="274"/>
      <c r="W49773" s="276"/>
    </row>
    <row r="49774" spans="19:23">
      <c r="S49774" s="275"/>
      <c r="T49774" s="274"/>
      <c r="W49774" s="276"/>
    </row>
    <row r="49775" spans="19:23">
      <c r="S49775" s="275"/>
      <c r="T49775" s="274"/>
      <c r="W49775" s="276"/>
    </row>
    <row r="49776" spans="19:23">
      <c r="S49776" s="275"/>
      <c r="T49776" s="274"/>
      <c r="W49776" s="276"/>
    </row>
    <row r="49777" spans="19:23">
      <c r="S49777" s="275"/>
      <c r="T49777" s="274"/>
      <c r="W49777" s="276"/>
    </row>
    <row r="49778" spans="19:23">
      <c r="S49778" s="275"/>
      <c r="T49778" s="274"/>
      <c r="W49778" s="276"/>
    </row>
    <row r="49779" spans="19:23">
      <c r="S49779" s="275"/>
      <c r="T49779" s="274"/>
      <c r="W49779" s="276"/>
    </row>
    <row r="49780" spans="19:23">
      <c r="S49780" s="275"/>
      <c r="T49780" s="274"/>
      <c r="W49780" s="276"/>
    </row>
    <row r="49781" spans="19:23">
      <c r="S49781" s="275"/>
      <c r="T49781" s="274"/>
      <c r="W49781" s="276"/>
    </row>
    <row r="49782" spans="19:23">
      <c r="S49782" s="275"/>
      <c r="T49782" s="274"/>
      <c r="W49782" s="276"/>
    </row>
    <row r="49783" spans="19:23">
      <c r="S49783" s="275"/>
      <c r="T49783" s="274"/>
      <c r="W49783" s="276"/>
    </row>
    <row r="49784" spans="19:23">
      <c r="S49784" s="275"/>
      <c r="T49784" s="274"/>
      <c r="W49784" s="276"/>
    </row>
    <row r="49785" spans="19:23">
      <c r="S49785" s="275"/>
      <c r="T49785" s="274"/>
      <c r="W49785" s="276"/>
    </row>
    <row r="49786" spans="19:23">
      <c r="S49786" s="275"/>
      <c r="T49786" s="274"/>
      <c r="W49786" s="276"/>
    </row>
    <row r="49787" spans="19:23">
      <c r="S49787" s="275"/>
      <c r="T49787" s="274"/>
      <c r="W49787" s="276"/>
    </row>
    <row r="49788" spans="19:23">
      <c r="S49788" s="275"/>
      <c r="T49788" s="274"/>
      <c r="W49788" s="276"/>
    </row>
    <row r="49789" spans="19:23">
      <c r="S49789" s="275"/>
      <c r="T49789" s="274"/>
      <c r="W49789" s="276"/>
    </row>
    <row r="49790" spans="19:23">
      <c r="S49790" s="275"/>
      <c r="T49790" s="274"/>
      <c r="W49790" s="276"/>
    </row>
    <row r="49791" spans="19:23">
      <c r="S49791" s="275"/>
      <c r="T49791" s="274"/>
      <c r="W49791" s="276"/>
    </row>
    <row r="49792" spans="19:23">
      <c r="S49792" s="275"/>
      <c r="T49792" s="274"/>
      <c r="W49792" s="276"/>
    </row>
    <row r="49793" spans="19:23">
      <c r="S49793" s="275"/>
      <c r="T49793" s="274"/>
      <c r="W49793" s="276"/>
    </row>
    <row r="49794" spans="19:23">
      <c r="S49794" s="275"/>
      <c r="T49794" s="274"/>
      <c r="W49794" s="276"/>
    </row>
    <row r="49795" spans="19:23">
      <c r="S49795" s="275"/>
      <c r="T49795" s="274"/>
      <c r="W49795" s="276"/>
    </row>
    <row r="49796" spans="19:23">
      <c r="S49796" s="275"/>
      <c r="T49796" s="274"/>
      <c r="W49796" s="276"/>
    </row>
    <row r="49797" spans="19:23">
      <c r="S49797" s="275"/>
      <c r="T49797" s="274"/>
      <c r="W49797" s="276"/>
    </row>
    <row r="49798" spans="19:23">
      <c r="S49798" s="275"/>
      <c r="T49798" s="274"/>
      <c r="W49798" s="276"/>
    </row>
    <row r="49799" spans="19:23">
      <c r="S49799" s="275"/>
      <c r="T49799" s="274"/>
      <c r="W49799" s="276"/>
    </row>
    <row r="49800" spans="19:23">
      <c r="S49800" s="275"/>
      <c r="T49800" s="274"/>
      <c r="W49800" s="276"/>
    </row>
    <row r="49801" spans="19:23">
      <c r="S49801" s="275"/>
      <c r="T49801" s="274"/>
      <c r="W49801" s="276"/>
    </row>
    <row r="49802" spans="19:23">
      <c r="S49802" s="275"/>
      <c r="T49802" s="274"/>
      <c r="W49802" s="276"/>
    </row>
    <row r="49803" spans="19:23">
      <c r="S49803" s="275"/>
      <c r="T49803" s="274"/>
      <c r="W49803" s="276"/>
    </row>
    <row r="49804" spans="19:23">
      <c r="S49804" s="275"/>
      <c r="T49804" s="274"/>
      <c r="W49804" s="276"/>
    </row>
    <row r="49805" spans="19:23">
      <c r="S49805" s="275"/>
      <c r="T49805" s="274"/>
      <c r="W49805" s="276"/>
    </row>
    <row r="49806" spans="19:23">
      <c r="S49806" s="275"/>
      <c r="T49806" s="274"/>
      <c r="W49806" s="276"/>
    </row>
    <row r="49807" spans="19:23">
      <c r="S49807" s="275"/>
      <c r="T49807" s="274"/>
      <c r="W49807" s="276"/>
    </row>
    <row r="49808" spans="19:23">
      <c r="S49808" s="275"/>
      <c r="T49808" s="274"/>
      <c r="W49808" s="276"/>
    </row>
    <row r="49809" spans="19:23">
      <c r="S49809" s="275"/>
      <c r="T49809" s="274"/>
      <c r="W49809" s="276"/>
    </row>
    <row r="49810" spans="19:23">
      <c r="S49810" s="275"/>
      <c r="T49810" s="274"/>
      <c r="W49810" s="276"/>
    </row>
    <row r="49811" spans="19:23">
      <c r="S49811" s="275"/>
      <c r="T49811" s="274"/>
      <c r="W49811" s="276"/>
    </row>
    <row r="49812" spans="19:23">
      <c r="S49812" s="275"/>
      <c r="T49812" s="274"/>
      <c r="W49812" s="276"/>
    </row>
    <row r="49813" spans="19:23">
      <c r="S49813" s="275"/>
      <c r="T49813" s="274"/>
      <c r="W49813" s="276"/>
    </row>
    <row r="49814" spans="19:23">
      <c r="S49814" s="275"/>
      <c r="T49814" s="274"/>
      <c r="W49814" s="276"/>
    </row>
    <row r="49815" spans="19:23">
      <c r="S49815" s="275"/>
      <c r="T49815" s="274"/>
      <c r="W49815" s="276"/>
    </row>
    <row r="49816" spans="19:23">
      <c r="S49816" s="275"/>
      <c r="T49816" s="274"/>
      <c r="W49816" s="276"/>
    </row>
    <row r="49817" spans="19:23">
      <c r="S49817" s="275"/>
      <c r="T49817" s="274"/>
      <c r="W49817" s="276"/>
    </row>
    <row r="49818" spans="19:23">
      <c r="S49818" s="275"/>
      <c r="T49818" s="274"/>
      <c r="W49818" s="276"/>
    </row>
    <row r="49819" spans="19:23">
      <c r="S49819" s="275"/>
      <c r="T49819" s="274"/>
      <c r="W49819" s="276"/>
    </row>
    <row r="49820" spans="19:23">
      <c r="S49820" s="275"/>
      <c r="T49820" s="274"/>
      <c r="W49820" s="276"/>
    </row>
    <row r="49821" spans="19:23">
      <c r="S49821" s="275"/>
      <c r="T49821" s="274"/>
      <c r="W49821" s="276"/>
    </row>
    <row r="49822" spans="19:23">
      <c r="S49822" s="275"/>
      <c r="T49822" s="274"/>
      <c r="W49822" s="276"/>
    </row>
    <row r="49823" spans="19:23">
      <c r="S49823" s="275"/>
      <c r="T49823" s="274"/>
      <c r="W49823" s="276"/>
    </row>
    <row r="49824" spans="19:23">
      <c r="S49824" s="275"/>
      <c r="T49824" s="274"/>
      <c r="W49824" s="276"/>
    </row>
    <row r="49825" spans="19:23">
      <c r="S49825" s="275"/>
      <c r="T49825" s="274"/>
      <c r="W49825" s="276"/>
    </row>
    <row r="49826" spans="19:23">
      <c r="S49826" s="275"/>
      <c r="T49826" s="274"/>
      <c r="W49826" s="276"/>
    </row>
    <row r="49827" spans="19:23">
      <c r="S49827" s="275"/>
      <c r="T49827" s="274"/>
      <c r="W49827" s="276"/>
    </row>
    <row r="49828" spans="19:23">
      <c r="S49828" s="275"/>
      <c r="T49828" s="274"/>
      <c r="W49828" s="276"/>
    </row>
    <row r="49829" spans="19:23">
      <c r="S49829" s="275"/>
      <c r="T49829" s="274"/>
      <c r="W49829" s="276"/>
    </row>
    <row r="49830" spans="19:23">
      <c r="S49830" s="275"/>
      <c r="T49830" s="274"/>
      <c r="W49830" s="276"/>
    </row>
    <row r="49831" spans="19:23">
      <c r="S49831" s="275"/>
      <c r="T49831" s="274"/>
      <c r="W49831" s="276"/>
    </row>
    <row r="49832" spans="19:23">
      <c r="S49832" s="275"/>
      <c r="T49832" s="274"/>
      <c r="W49832" s="276"/>
    </row>
    <row r="49833" spans="19:23">
      <c r="S49833" s="275"/>
      <c r="T49833" s="274"/>
      <c r="W49833" s="276"/>
    </row>
    <row r="49834" spans="19:23">
      <c r="S49834" s="275"/>
      <c r="T49834" s="274"/>
      <c r="W49834" s="276"/>
    </row>
    <row r="49835" spans="19:23">
      <c r="S49835" s="275"/>
      <c r="T49835" s="274"/>
      <c r="W49835" s="276"/>
    </row>
    <row r="49836" spans="19:23">
      <c r="S49836" s="275"/>
      <c r="T49836" s="274"/>
      <c r="W49836" s="276"/>
    </row>
    <row r="49837" spans="19:23">
      <c r="S49837" s="275"/>
      <c r="T49837" s="274"/>
      <c r="W49837" s="276"/>
    </row>
    <row r="49838" spans="19:23">
      <c r="S49838" s="275"/>
      <c r="T49838" s="274"/>
      <c r="W49838" s="276"/>
    </row>
    <row r="49839" spans="19:23">
      <c r="S49839" s="275"/>
      <c r="T49839" s="274"/>
      <c r="W49839" s="276"/>
    </row>
    <row r="49840" spans="19:23">
      <c r="S49840" s="275"/>
      <c r="T49840" s="274"/>
      <c r="W49840" s="276"/>
    </row>
    <row r="49841" spans="19:23">
      <c r="S49841" s="275"/>
      <c r="T49841" s="274"/>
      <c r="W49841" s="276"/>
    </row>
    <row r="49842" spans="19:23">
      <c r="S49842" s="275"/>
      <c r="T49842" s="274"/>
      <c r="W49842" s="276"/>
    </row>
    <row r="49843" spans="19:23">
      <c r="S49843" s="275"/>
      <c r="T49843" s="274"/>
      <c r="W49843" s="276"/>
    </row>
    <row r="49844" spans="19:23">
      <c r="S49844" s="275"/>
      <c r="T49844" s="274"/>
      <c r="W49844" s="276"/>
    </row>
    <row r="49845" spans="19:23">
      <c r="S49845" s="275"/>
      <c r="T49845" s="274"/>
      <c r="W49845" s="276"/>
    </row>
    <row r="49846" spans="19:23">
      <c r="S49846" s="275"/>
      <c r="T49846" s="274"/>
      <c r="W49846" s="276"/>
    </row>
    <row r="49847" spans="19:23">
      <c r="S49847" s="275"/>
      <c r="T49847" s="274"/>
      <c r="W49847" s="276"/>
    </row>
    <row r="49848" spans="19:23">
      <c r="S49848" s="275"/>
      <c r="T49848" s="274"/>
      <c r="W49848" s="276"/>
    </row>
    <row r="49849" spans="19:23">
      <c r="S49849" s="275"/>
      <c r="T49849" s="274"/>
      <c r="W49849" s="276"/>
    </row>
    <row r="49850" spans="19:23">
      <c r="S49850" s="275"/>
      <c r="T49850" s="274"/>
      <c r="W49850" s="276"/>
    </row>
    <row r="49851" spans="19:23">
      <c r="S49851" s="275"/>
      <c r="T49851" s="274"/>
      <c r="W49851" s="276"/>
    </row>
    <row r="49852" spans="19:23">
      <c r="S49852" s="275"/>
      <c r="T49852" s="274"/>
      <c r="W49852" s="276"/>
    </row>
    <row r="49853" spans="19:23">
      <c r="S49853" s="275"/>
      <c r="T49853" s="274"/>
      <c r="W49853" s="276"/>
    </row>
    <row r="49854" spans="19:23">
      <c r="S49854" s="275"/>
      <c r="T49854" s="274"/>
      <c r="W49854" s="276"/>
    </row>
    <row r="49855" spans="19:23">
      <c r="S49855" s="275"/>
      <c r="T49855" s="274"/>
      <c r="W49855" s="276"/>
    </row>
    <row r="49856" spans="19:23">
      <c r="S49856" s="275"/>
      <c r="T49856" s="274"/>
      <c r="W49856" s="276"/>
    </row>
    <row r="49857" spans="19:23">
      <c r="S49857" s="275"/>
      <c r="T49857" s="274"/>
      <c r="W49857" s="276"/>
    </row>
    <row r="49858" spans="19:23">
      <c r="S49858" s="275"/>
      <c r="T49858" s="274"/>
      <c r="W49858" s="276"/>
    </row>
    <row r="49859" spans="19:23">
      <c r="S49859" s="275"/>
      <c r="T49859" s="274"/>
      <c r="W49859" s="276"/>
    </row>
    <row r="49860" spans="19:23">
      <c r="S49860" s="275"/>
      <c r="T49860" s="274"/>
      <c r="W49860" s="276"/>
    </row>
    <row r="49861" spans="19:23">
      <c r="S49861" s="275"/>
      <c r="T49861" s="274"/>
      <c r="W49861" s="276"/>
    </row>
    <row r="49862" spans="19:23">
      <c r="S49862" s="275"/>
      <c r="T49862" s="274"/>
      <c r="W49862" s="276"/>
    </row>
    <row r="49863" spans="19:23">
      <c r="S49863" s="275"/>
      <c r="T49863" s="274"/>
      <c r="W49863" s="276"/>
    </row>
    <row r="49864" spans="19:23">
      <c r="S49864" s="275"/>
      <c r="T49864" s="274"/>
      <c r="W49864" s="276"/>
    </row>
    <row r="49865" spans="19:23">
      <c r="S49865" s="275"/>
      <c r="T49865" s="274"/>
      <c r="W49865" s="276"/>
    </row>
    <row r="49866" spans="19:23">
      <c r="S49866" s="275"/>
      <c r="T49866" s="274"/>
      <c r="W49866" s="276"/>
    </row>
    <row r="49867" spans="19:23">
      <c r="S49867" s="275"/>
      <c r="T49867" s="274"/>
      <c r="W49867" s="276"/>
    </row>
    <row r="49868" spans="19:23">
      <c r="S49868" s="275"/>
      <c r="T49868" s="274"/>
      <c r="W49868" s="276"/>
    </row>
    <row r="49869" spans="19:23">
      <c r="S49869" s="275"/>
      <c r="T49869" s="274"/>
      <c r="W49869" s="276"/>
    </row>
    <row r="49870" spans="19:23">
      <c r="S49870" s="275"/>
      <c r="T49870" s="274"/>
      <c r="W49870" s="276"/>
    </row>
    <row r="49871" spans="19:23">
      <c r="S49871" s="275"/>
      <c r="T49871" s="274"/>
      <c r="W49871" s="276"/>
    </row>
    <row r="49872" spans="19:23">
      <c r="S49872" s="275"/>
      <c r="T49872" s="274"/>
      <c r="W49872" s="276"/>
    </row>
    <row r="49873" spans="19:23">
      <c r="S49873" s="275"/>
      <c r="T49873" s="274"/>
      <c r="W49873" s="276"/>
    </row>
    <row r="49874" spans="19:23">
      <c r="S49874" s="275"/>
      <c r="T49874" s="274"/>
      <c r="W49874" s="276"/>
    </row>
    <row r="49875" spans="19:23">
      <c r="S49875" s="275"/>
      <c r="T49875" s="274"/>
      <c r="W49875" s="276"/>
    </row>
    <row r="49876" spans="19:23">
      <c r="S49876" s="275"/>
      <c r="T49876" s="274"/>
      <c r="W49876" s="276"/>
    </row>
    <row r="49877" spans="19:23">
      <c r="S49877" s="275"/>
      <c r="T49877" s="274"/>
      <c r="W49877" s="276"/>
    </row>
    <row r="49878" spans="19:23">
      <c r="S49878" s="275"/>
      <c r="T49878" s="274"/>
      <c r="W49878" s="276"/>
    </row>
    <row r="49879" spans="19:23">
      <c r="S49879" s="275"/>
      <c r="T49879" s="274"/>
      <c r="W49879" s="276"/>
    </row>
    <row r="49880" spans="19:23">
      <c r="S49880" s="275"/>
      <c r="T49880" s="274"/>
      <c r="W49880" s="276"/>
    </row>
    <row r="49881" spans="19:23">
      <c r="S49881" s="275"/>
      <c r="T49881" s="274"/>
      <c r="W49881" s="276"/>
    </row>
    <row r="49882" spans="19:23">
      <c r="S49882" s="275"/>
      <c r="T49882" s="274"/>
      <c r="W49882" s="276"/>
    </row>
    <row r="49883" spans="19:23">
      <c r="S49883" s="275"/>
      <c r="T49883" s="274"/>
      <c r="W49883" s="276"/>
    </row>
    <row r="49884" spans="19:23">
      <c r="S49884" s="275"/>
      <c r="T49884" s="274"/>
      <c r="W49884" s="276"/>
    </row>
    <row r="49885" spans="19:23">
      <c r="S49885" s="275"/>
      <c r="T49885" s="274"/>
      <c r="W49885" s="276"/>
    </row>
    <row r="49886" spans="19:23">
      <c r="S49886" s="275"/>
      <c r="T49886" s="274"/>
      <c r="W49886" s="276"/>
    </row>
    <row r="49887" spans="19:23">
      <c r="S49887" s="275"/>
      <c r="T49887" s="274"/>
      <c r="W49887" s="276"/>
    </row>
    <row r="49888" spans="19:23">
      <c r="S49888" s="275"/>
      <c r="T49888" s="274"/>
      <c r="W49888" s="276"/>
    </row>
    <row r="49889" spans="19:23">
      <c r="S49889" s="275"/>
      <c r="T49889" s="274"/>
      <c r="W49889" s="276"/>
    </row>
    <row r="49890" spans="19:23">
      <c r="S49890" s="275"/>
      <c r="T49890" s="274"/>
      <c r="W49890" s="276"/>
    </row>
    <row r="49891" spans="19:23">
      <c r="S49891" s="275"/>
      <c r="T49891" s="274"/>
      <c r="W49891" s="276"/>
    </row>
    <row r="49892" spans="19:23">
      <c r="S49892" s="275"/>
      <c r="T49892" s="274"/>
      <c r="W49892" s="276"/>
    </row>
    <row r="49893" spans="19:23">
      <c r="S49893" s="275"/>
      <c r="T49893" s="274"/>
      <c r="W49893" s="276"/>
    </row>
    <row r="49894" spans="19:23">
      <c r="S49894" s="275"/>
      <c r="T49894" s="274"/>
      <c r="W49894" s="276"/>
    </row>
    <row r="49895" spans="19:23">
      <c r="S49895" s="275"/>
      <c r="T49895" s="274"/>
      <c r="W49895" s="276"/>
    </row>
    <row r="49896" spans="19:23">
      <c r="S49896" s="275"/>
      <c r="T49896" s="274"/>
      <c r="W49896" s="276"/>
    </row>
    <row r="49897" spans="19:23">
      <c r="S49897" s="275"/>
      <c r="T49897" s="274"/>
      <c r="W49897" s="276"/>
    </row>
    <row r="49898" spans="19:23">
      <c r="S49898" s="275"/>
      <c r="T49898" s="274"/>
      <c r="W49898" s="276"/>
    </row>
    <row r="49899" spans="19:23">
      <c r="S49899" s="275"/>
      <c r="T49899" s="274"/>
      <c r="W49899" s="276"/>
    </row>
    <row r="49900" spans="19:23">
      <c r="S49900" s="275"/>
      <c r="T49900" s="274"/>
      <c r="W49900" s="276"/>
    </row>
    <row r="49901" spans="19:23">
      <c r="S49901" s="275"/>
      <c r="T49901" s="274"/>
      <c r="W49901" s="276"/>
    </row>
    <row r="49902" spans="19:23">
      <c r="S49902" s="275"/>
      <c r="T49902" s="274"/>
      <c r="W49902" s="276"/>
    </row>
    <row r="49903" spans="19:23">
      <c r="S49903" s="275"/>
      <c r="T49903" s="274"/>
      <c r="W49903" s="276"/>
    </row>
    <row r="49904" spans="19:23">
      <c r="S49904" s="275"/>
      <c r="T49904" s="274"/>
      <c r="W49904" s="276"/>
    </row>
    <row r="49905" spans="19:23">
      <c r="S49905" s="275"/>
      <c r="T49905" s="274"/>
      <c r="W49905" s="276"/>
    </row>
    <row r="49906" spans="19:23">
      <c r="S49906" s="275"/>
      <c r="T49906" s="274"/>
      <c r="W49906" s="276"/>
    </row>
    <row r="49907" spans="19:23">
      <c r="S49907" s="275"/>
      <c r="T49907" s="274"/>
      <c r="W49907" s="276"/>
    </row>
    <row r="49908" spans="19:23">
      <c r="S49908" s="275"/>
      <c r="T49908" s="274"/>
      <c r="W49908" s="276"/>
    </row>
    <row r="49909" spans="19:23">
      <c r="S49909" s="275"/>
      <c r="T49909" s="274"/>
      <c r="W49909" s="276"/>
    </row>
    <row r="49910" spans="19:23">
      <c r="S49910" s="275"/>
      <c r="T49910" s="274"/>
      <c r="W49910" s="276"/>
    </row>
    <row r="49911" spans="19:23">
      <c r="S49911" s="275"/>
      <c r="T49911" s="274"/>
      <c r="W49911" s="276"/>
    </row>
    <row r="49912" spans="19:23">
      <c r="S49912" s="275"/>
      <c r="T49912" s="274"/>
      <c r="W49912" s="276"/>
    </row>
    <row r="49913" spans="19:23">
      <c r="S49913" s="275"/>
      <c r="T49913" s="274"/>
      <c r="W49913" s="276"/>
    </row>
    <row r="49914" spans="19:23">
      <c r="S49914" s="275"/>
      <c r="T49914" s="274"/>
      <c r="W49914" s="276"/>
    </row>
    <row r="49915" spans="19:23">
      <c r="S49915" s="275"/>
      <c r="T49915" s="274"/>
      <c r="W49915" s="276"/>
    </row>
    <row r="49916" spans="19:23">
      <c r="S49916" s="275"/>
      <c r="T49916" s="274"/>
      <c r="W49916" s="276"/>
    </row>
    <row r="49917" spans="19:23">
      <c r="S49917" s="275"/>
      <c r="T49917" s="274"/>
      <c r="W49917" s="276"/>
    </row>
    <row r="49918" spans="19:23">
      <c r="S49918" s="275"/>
      <c r="T49918" s="274"/>
      <c r="W49918" s="276"/>
    </row>
    <row r="49919" spans="19:23">
      <c r="S49919" s="275"/>
      <c r="T49919" s="274"/>
      <c r="W49919" s="276"/>
    </row>
    <row r="49920" spans="19:23">
      <c r="S49920" s="275"/>
      <c r="T49920" s="274"/>
      <c r="W49920" s="276"/>
    </row>
    <row r="49921" spans="19:23">
      <c r="S49921" s="275"/>
      <c r="T49921" s="274"/>
      <c r="W49921" s="276"/>
    </row>
    <row r="49922" spans="19:23">
      <c r="S49922" s="275"/>
      <c r="T49922" s="274"/>
      <c r="W49922" s="276"/>
    </row>
    <row r="49923" spans="19:23">
      <c r="S49923" s="275"/>
      <c r="T49923" s="274"/>
      <c r="W49923" s="276"/>
    </row>
    <row r="49924" spans="19:23">
      <c r="S49924" s="275"/>
      <c r="T49924" s="274"/>
      <c r="W49924" s="276"/>
    </row>
    <row r="49925" spans="19:23">
      <c r="S49925" s="275"/>
      <c r="T49925" s="274"/>
      <c r="W49925" s="276"/>
    </row>
    <row r="49926" spans="19:23">
      <c r="S49926" s="275"/>
      <c r="T49926" s="274"/>
      <c r="W49926" s="276"/>
    </row>
    <row r="49927" spans="19:23">
      <c r="S49927" s="275"/>
      <c r="T49927" s="274"/>
      <c r="W49927" s="276"/>
    </row>
    <row r="49928" spans="19:23">
      <c r="S49928" s="275"/>
      <c r="T49928" s="274"/>
      <c r="W49928" s="276"/>
    </row>
    <row r="49929" spans="19:23">
      <c r="S49929" s="275"/>
      <c r="T49929" s="274"/>
      <c r="W49929" s="276"/>
    </row>
    <row r="49930" spans="19:23">
      <c r="S49930" s="275"/>
      <c r="T49930" s="274"/>
      <c r="W49930" s="276"/>
    </row>
    <row r="49931" spans="19:23">
      <c r="S49931" s="275"/>
      <c r="T49931" s="274"/>
      <c r="W49931" s="276"/>
    </row>
    <row r="49932" spans="19:23">
      <c r="S49932" s="275"/>
      <c r="T49932" s="274"/>
      <c r="W49932" s="276"/>
    </row>
    <row r="49933" spans="19:23">
      <c r="S49933" s="275"/>
      <c r="T49933" s="274"/>
      <c r="W49933" s="276"/>
    </row>
    <row r="49934" spans="19:23">
      <c r="S49934" s="275"/>
      <c r="T49934" s="274"/>
      <c r="W49934" s="276"/>
    </row>
    <row r="49935" spans="19:23">
      <c r="S49935" s="275"/>
      <c r="T49935" s="274"/>
      <c r="W49935" s="276"/>
    </row>
    <row r="49936" spans="19:23">
      <c r="S49936" s="275"/>
      <c r="T49936" s="274"/>
      <c r="W49936" s="276"/>
    </row>
    <row r="49937" spans="19:23">
      <c r="S49937" s="275"/>
      <c r="T49937" s="274"/>
      <c r="W49937" s="276"/>
    </row>
    <row r="49938" spans="19:23">
      <c r="S49938" s="275"/>
      <c r="T49938" s="274"/>
      <c r="W49938" s="276"/>
    </row>
    <row r="49939" spans="19:23">
      <c r="S49939" s="275"/>
      <c r="T49939" s="274"/>
      <c r="W49939" s="276"/>
    </row>
    <row r="49940" spans="19:23">
      <c r="S49940" s="275"/>
      <c r="T49940" s="274"/>
      <c r="W49940" s="276"/>
    </row>
    <row r="49941" spans="19:23">
      <c r="S49941" s="275"/>
      <c r="T49941" s="274"/>
      <c r="W49941" s="276"/>
    </row>
    <row r="49942" spans="19:23">
      <c r="S49942" s="275"/>
      <c r="T49942" s="274"/>
      <c r="W49942" s="276"/>
    </row>
    <row r="49943" spans="19:23">
      <c r="S49943" s="275"/>
      <c r="T49943" s="274"/>
      <c r="W49943" s="276"/>
    </row>
    <row r="49944" spans="19:23">
      <c r="S49944" s="275"/>
      <c r="T49944" s="274"/>
      <c r="W49944" s="276"/>
    </row>
    <row r="49945" spans="19:23">
      <c r="S49945" s="275"/>
      <c r="T49945" s="274"/>
      <c r="W49945" s="276"/>
    </row>
    <row r="49946" spans="19:23">
      <c r="S49946" s="275"/>
      <c r="T49946" s="274"/>
      <c r="W49946" s="276"/>
    </row>
    <row r="49947" spans="19:23">
      <c r="S49947" s="275"/>
      <c r="T49947" s="274"/>
      <c r="W49947" s="276"/>
    </row>
    <row r="49948" spans="19:23">
      <c r="S49948" s="275"/>
      <c r="T49948" s="274"/>
      <c r="W49948" s="276"/>
    </row>
    <row r="49949" spans="19:23">
      <c r="S49949" s="275"/>
      <c r="T49949" s="274"/>
      <c r="W49949" s="276"/>
    </row>
    <row r="49950" spans="19:23">
      <c r="S49950" s="275"/>
      <c r="T49950" s="274"/>
      <c r="W49950" s="276"/>
    </row>
    <row r="49951" spans="19:23">
      <c r="S49951" s="275"/>
      <c r="T49951" s="274"/>
      <c r="W49951" s="276"/>
    </row>
    <row r="49952" spans="19:23">
      <c r="S49952" s="275"/>
      <c r="T49952" s="274"/>
      <c r="W49952" s="276"/>
    </row>
    <row r="49953" spans="19:23">
      <c r="S49953" s="275"/>
      <c r="T49953" s="274"/>
      <c r="W49953" s="276"/>
    </row>
    <row r="49954" spans="19:23">
      <c r="S49954" s="275"/>
      <c r="T49954" s="274"/>
      <c r="W49954" s="276"/>
    </row>
    <row r="49955" spans="19:23">
      <c r="S49955" s="275"/>
      <c r="T49955" s="274"/>
      <c r="W49955" s="276"/>
    </row>
    <row r="49956" spans="19:23">
      <c r="S49956" s="275"/>
      <c r="T49956" s="274"/>
      <c r="W49956" s="276"/>
    </row>
    <row r="49957" spans="19:23">
      <c r="S49957" s="275"/>
      <c r="T49957" s="274"/>
      <c r="W49957" s="276"/>
    </row>
    <row r="49958" spans="19:23">
      <c r="S49958" s="275"/>
      <c r="T49958" s="274"/>
      <c r="W49958" s="276"/>
    </row>
    <row r="49959" spans="19:23">
      <c r="S49959" s="275"/>
      <c r="T49959" s="274"/>
      <c r="W49959" s="276"/>
    </row>
    <row r="49960" spans="19:23">
      <c r="S49960" s="275"/>
      <c r="T49960" s="274"/>
      <c r="W49960" s="276"/>
    </row>
    <row r="49961" spans="19:23">
      <c r="S49961" s="275"/>
      <c r="T49961" s="274"/>
      <c r="W49961" s="276"/>
    </row>
    <row r="49962" spans="19:23">
      <c r="S49962" s="275"/>
      <c r="T49962" s="274"/>
      <c r="W49962" s="276"/>
    </row>
    <row r="49963" spans="19:23">
      <c r="S49963" s="275"/>
      <c r="T49963" s="274"/>
      <c r="W49963" s="276"/>
    </row>
    <row r="49964" spans="19:23">
      <c r="S49964" s="275"/>
      <c r="T49964" s="274"/>
      <c r="W49964" s="276"/>
    </row>
    <row r="49965" spans="19:23">
      <c r="S49965" s="275"/>
      <c r="T49965" s="274"/>
      <c r="W49965" s="276"/>
    </row>
    <row r="49966" spans="19:23">
      <c r="S49966" s="275"/>
      <c r="T49966" s="274"/>
      <c r="W49966" s="276"/>
    </row>
    <row r="49967" spans="19:23">
      <c r="S49967" s="275"/>
      <c r="T49967" s="274"/>
      <c r="W49967" s="276"/>
    </row>
    <row r="49968" spans="19:23">
      <c r="S49968" s="275"/>
      <c r="T49968" s="274"/>
      <c r="W49968" s="276"/>
    </row>
    <row r="49969" spans="19:23">
      <c r="S49969" s="275"/>
      <c r="T49969" s="274"/>
      <c r="W49969" s="276"/>
    </row>
    <row r="49970" spans="19:23">
      <c r="S49970" s="275"/>
      <c r="T49970" s="274"/>
      <c r="W49970" s="276"/>
    </row>
    <row r="49971" spans="19:23">
      <c r="S49971" s="275"/>
      <c r="T49971" s="274"/>
      <c r="W49971" s="276"/>
    </row>
    <row r="49972" spans="19:23">
      <c r="S49972" s="275"/>
      <c r="T49972" s="274"/>
      <c r="W49972" s="276"/>
    </row>
    <row r="49973" spans="19:23">
      <c r="S49973" s="275"/>
      <c r="T49973" s="274"/>
      <c r="W49973" s="276"/>
    </row>
    <row r="49974" spans="19:23">
      <c r="S49974" s="275"/>
      <c r="T49974" s="274"/>
      <c r="W49974" s="276"/>
    </row>
    <row r="49975" spans="19:23">
      <c r="S49975" s="275"/>
      <c r="T49975" s="274"/>
      <c r="W49975" s="276"/>
    </row>
    <row r="49976" spans="19:23">
      <c r="S49976" s="275"/>
      <c r="T49976" s="274"/>
      <c r="W49976" s="276"/>
    </row>
    <row r="49977" spans="19:23">
      <c r="S49977" s="275"/>
      <c r="T49977" s="274"/>
      <c r="W49977" s="276"/>
    </row>
    <row r="49978" spans="19:23">
      <c r="S49978" s="275"/>
      <c r="T49978" s="274"/>
      <c r="W49978" s="276"/>
    </row>
    <row r="49979" spans="19:23">
      <c r="S49979" s="275"/>
      <c r="T49979" s="274"/>
      <c r="W49979" s="276"/>
    </row>
    <row r="49980" spans="19:23">
      <c r="S49980" s="275"/>
      <c r="T49980" s="274"/>
      <c r="W49980" s="276"/>
    </row>
    <row r="49981" spans="19:23">
      <c r="S49981" s="275"/>
      <c r="T49981" s="274"/>
      <c r="W49981" s="276"/>
    </row>
    <row r="49982" spans="19:23">
      <c r="S49982" s="275"/>
      <c r="T49982" s="274"/>
      <c r="W49982" s="276"/>
    </row>
    <row r="49983" spans="19:23">
      <c r="S49983" s="275"/>
      <c r="T49983" s="274"/>
      <c r="W49983" s="276"/>
    </row>
    <row r="49984" spans="19:23">
      <c r="S49984" s="275"/>
      <c r="T49984" s="274"/>
      <c r="W49984" s="276"/>
    </row>
    <row r="49985" spans="19:23">
      <c r="S49985" s="275"/>
      <c r="T49985" s="274"/>
      <c r="W49985" s="276"/>
    </row>
    <row r="49986" spans="19:23">
      <c r="S49986" s="275"/>
      <c r="T49986" s="274"/>
      <c r="W49986" s="276"/>
    </row>
    <row r="49987" spans="19:23">
      <c r="S49987" s="275"/>
      <c r="T49987" s="274"/>
      <c r="W49987" s="276"/>
    </row>
    <row r="49988" spans="19:23">
      <c r="S49988" s="275"/>
      <c r="T49988" s="274"/>
      <c r="W49988" s="276"/>
    </row>
    <row r="49989" spans="19:23">
      <c r="S49989" s="275"/>
      <c r="T49989" s="274"/>
      <c r="W49989" s="276"/>
    </row>
    <row r="49990" spans="19:23">
      <c r="S49990" s="275"/>
      <c r="T49990" s="274"/>
      <c r="W49990" s="276"/>
    </row>
    <row r="49991" spans="19:23">
      <c r="S49991" s="275"/>
      <c r="T49991" s="274"/>
      <c r="W49991" s="276"/>
    </row>
    <row r="49992" spans="19:23">
      <c r="S49992" s="275"/>
      <c r="T49992" s="274"/>
      <c r="W49992" s="276"/>
    </row>
    <row r="49993" spans="19:23">
      <c r="S49993" s="275"/>
      <c r="T49993" s="274"/>
      <c r="W49993" s="276"/>
    </row>
    <row r="49994" spans="19:23">
      <c r="S49994" s="275"/>
      <c r="T49994" s="274"/>
      <c r="W49994" s="276"/>
    </row>
    <row r="49995" spans="19:23">
      <c r="S49995" s="275"/>
      <c r="T49995" s="274"/>
      <c r="W49995" s="276"/>
    </row>
    <row r="49996" spans="19:23">
      <c r="S49996" s="275"/>
      <c r="T49996" s="274"/>
      <c r="W49996" s="276"/>
    </row>
    <row r="49997" spans="19:23">
      <c r="S49997" s="275"/>
      <c r="T49997" s="274"/>
      <c r="W49997" s="276"/>
    </row>
    <row r="49998" spans="19:23">
      <c r="S49998" s="275"/>
      <c r="T49998" s="274"/>
      <c r="W49998" s="276"/>
    </row>
    <row r="49999" spans="19:23">
      <c r="S49999" s="275"/>
      <c r="T49999" s="274"/>
      <c r="W49999" s="276"/>
    </row>
    <row r="50000" spans="19:23">
      <c r="S50000" s="275"/>
      <c r="T50000" s="274"/>
      <c r="W50000" s="276"/>
    </row>
    <row r="50001" spans="19:23">
      <c r="S50001" s="275"/>
      <c r="T50001" s="274"/>
      <c r="W50001" s="276"/>
    </row>
    <row r="50002" spans="19:23">
      <c r="S50002" s="275"/>
      <c r="T50002" s="274"/>
      <c r="W50002" s="276"/>
    </row>
    <row r="50003" spans="19:23">
      <c r="S50003" s="275"/>
      <c r="T50003" s="274"/>
      <c r="W50003" s="276"/>
    </row>
    <row r="50004" spans="19:23">
      <c r="S50004" s="275"/>
      <c r="T50004" s="274"/>
      <c r="W50004" s="276"/>
    </row>
    <row r="50005" spans="19:23">
      <c r="S50005" s="275"/>
      <c r="T50005" s="274"/>
      <c r="W50005" s="276"/>
    </row>
    <row r="50006" spans="19:23">
      <c r="S50006" s="275"/>
      <c r="T50006" s="274"/>
      <c r="W50006" s="276"/>
    </row>
    <row r="50007" spans="19:23">
      <c r="S50007" s="275"/>
      <c r="T50007" s="274"/>
      <c r="W50007" s="276"/>
    </row>
    <row r="50008" spans="19:23">
      <c r="S50008" s="275"/>
      <c r="T50008" s="274"/>
      <c r="W50008" s="276"/>
    </row>
    <row r="50009" spans="19:23">
      <c r="S50009" s="275"/>
      <c r="T50009" s="274"/>
      <c r="W50009" s="276"/>
    </row>
    <row r="50010" spans="19:23">
      <c r="S50010" s="275"/>
      <c r="T50010" s="274"/>
      <c r="W50010" s="276"/>
    </row>
    <row r="50011" spans="19:23">
      <c r="S50011" s="275"/>
      <c r="T50011" s="274"/>
      <c r="W50011" s="276"/>
    </row>
    <row r="50012" spans="19:23">
      <c r="S50012" s="275"/>
      <c r="T50012" s="274"/>
      <c r="W50012" s="276"/>
    </row>
    <row r="50013" spans="19:23">
      <c r="S50013" s="275"/>
      <c r="T50013" s="274"/>
      <c r="W50013" s="276"/>
    </row>
    <row r="50014" spans="19:23">
      <c r="S50014" s="275"/>
      <c r="T50014" s="274"/>
      <c r="W50014" s="276"/>
    </row>
    <row r="50015" spans="19:23">
      <c r="S50015" s="275"/>
      <c r="T50015" s="274"/>
      <c r="W50015" s="276"/>
    </row>
    <row r="50016" spans="19:23">
      <c r="S50016" s="275"/>
      <c r="T50016" s="274"/>
      <c r="W50016" s="276"/>
    </row>
    <row r="50017" spans="19:23">
      <c r="S50017" s="275"/>
      <c r="T50017" s="274"/>
      <c r="W50017" s="276"/>
    </row>
    <row r="50018" spans="19:23">
      <c r="S50018" s="275"/>
      <c r="T50018" s="274"/>
      <c r="W50018" s="276"/>
    </row>
    <row r="50019" spans="19:23">
      <c r="S50019" s="275"/>
      <c r="T50019" s="274"/>
      <c r="W50019" s="276"/>
    </row>
    <row r="50020" spans="19:23">
      <c r="S50020" s="275"/>
      <c r="T50020" s="274"/>
      <c r="W50020" s="276"/>
    </row>
    <row r="50021" spans="19:23">
      <c r="S50021" s="275"/>
      <c r="T50021" s="274"/>
      <c r="W50021" s="276"/>
    </row>
    <row r="50022" spans="19:23">
      <c r="S50022" s="275"/>
      <c r="T50022" s="274"/>
      <c r="W50022" s="276"/>
    </row>
    <row r="50023" spans="19:23">
      <c r="S50023" s="275"/>
      <c r="T50023" s="274"/>
      <c r="W50023" s="276"/>
    </row>
    <row r="50024" spans="19:23">
      <c r="S50024" s="275"/>
      <c r="T50024" s="274"/>
      <c r="W50024" s="276"/>
    </row>
    <row r="50025" spans="19:23">
      <c r="S50025" s="275"/>
      <c r="T50025" s="274"/>
      <c r="W50025" s="276"/>
    </row>
    <row r="50026" spans="19:23">
      <c r="S50026" s="275"/>
      <c r="T50026" s="274"/>
      <c r="W50026" s="276"/>
    </row>
    <row r="50027" spans="19:23">
      <c r="S50027" s="275"/>
      <c r="T50027" s="274"/>
      <c r="W50027" s="276"/>
    </row>
    <row r="50028" spans="19:23">
      <c r="S50028" s="275"/>
      <c r="T50028" s="274"/>
      <c r="W50028" s="276"/>
    </row>
    <row r="50029" spans="19:23">
      <c r="S50029" s="275"/>
      <c r="T50029" s="274"/>
      <c r="W50029" s="276"/>
    </row>
    <row r="50030" spans="19:23">
      <c r="S50030" s="275"/>
      <c r="T50030" s="274"/>
      <c r="W50030" s="276"/>
    </row>
    <row r="50031" spans="19:23">
      <c r="S50031" s="275"/>
      <c r="T50031" s="274"/>
      <c r="W50031" s="276"/>
    </row>
    <row r="50032" spans="19:23">
      <c r="S50032" s="275"/>
      <c r="T50032" s="274"/>
      <c r="W50032" s="276"/>
    </row>
    <row r="50033" spans="19:23">
      <c r="S50033" s="275"/>
      <c r="T50033" s="274"/>
      <c r="W50033" s="276"/>
    </row>
    <row r="50034" spans="19:23">
      <c r="S50034" s="275"/>
      <c r="T50034" s="274"/>
      <c r="W50034" s="276"/>
    </row>
    <row r="50035" spans="19:23">
      <c r="S50035" s="275"/>
      <c r="T50035" s="274"/>
      <c r="W50035" s="276"/>
    </row>
    <row r="50036" spans="19:23">
      <c r="S50036" s="275"/>
      <c r="T50036" s="274"/>
      <c r="W50036" s="276"/>
    </row>
    <row r="50037" spans="19:23">
      <c r="S50037" s="275"/>
      <c r="T50037" s="274"/>
      <c r="W50037" s="276"/>
    </row>
    <row r="50038" spans="19:23">
      <c r="S50038" s="275"/>
      <c r="T50038" s="274"/>
      <c r="W50038" s="276"/>
    </row>
    <row r="50039" spans="19:23">
      <c r="S50039" s="275"/>
      <c r="T50039" s="274"/>
      <c r="W50039" s="276"/>
    </row>
    <row r="50040" spans="19:23">
      <c r="S50040" s="275"/>
      <c r="T50040" s="274"/>
      <c r="W50040" s="276"/>
    </row>
    <row r="50041" spans="19:23">
      <c r="S50041" s="275"/>
      <c r="T50041" s="274"/>
      <c r="W50041" s="276"/>
    </row>
    <row r="50042" spans="19:23">
      <c r="S50042" s="275"/>
      <c r="T50042" s="274"/>
      <c r="W50042" s="276"/>
    </row>
    <row r="50043" spans="19:23">
      <c r="S50043" s="275"/>
      <c r="T50043" s="274"/>
      <c r="W50043" s="276"/>
    </row>
    <row r="50044" spans="19:23">
      <c r="S50044" s="275"/>
      <c r="T50044" s="274"/>
      <c r="W50044" s="276"/>
    </row>
    <row r="50045" spans="19:23">
      <c r="S50045" s="275"/>
      <c r="T50045" s="274"/>
      <c r="W50045" s="276"/>
    </row>
    <row r="50046" spans="19:23">
      <c r="S50046" s="275"/>
      <c r="T50046" s="274"/>
      <c r="W50046" s="276"/>
    </row>
    <row r="50047" spans="19:23">
      <c r="S50047" s="275"/>
      <c r="T50047" s="274"/>
      <c r="W50047" s="276"/>
    </row>
    <row r="50048" spans="19:23">
      <c r="S50048" s="275"/>
      <c r="T50048" s="274"/>
      <c r="W50048" s="276"/>
    </row>
    <row r="50049" spans="19:23">
      <c r="S50049" s="275"/>
      <c r="T50049" s="274"/>
      <c r="W50049" s="276"/>
    </row>
    <row r="50050" spans="19:23">
      <c r="S50050" s="275"/>
      <c r="T50050" s="274"/>
      <c r="W50050" s="276"/>
    </row>
    <row r="50051" spans="19:23">
      <c r="S50051" s="275"/>
      <c r="T50051" s="274"/>
      <c r="W50051" s="276"/>
    </row>
    <row r="50052" spans="19:23">
      <c r="S50052" s="275"/>
      <c r="T50052" s="274"/>
      <c r="W50052" s="276"/>
    </row>
    <row r="50053" spans="19:23">
      <c r="S50053" s="275"/>
      <c r="T50053" s="274"/>
      <c r="W50053" s="276"/>
    </row>
    <row r="50054" spans="19:23">
      <c r="S50054" s="275"/>
      <c r="T50054" s="274"/>
      <c r="W50054" s="276"/>
    </row>
    <row r="50055" spans="19:23">
      <c r="S50055" s="275"/>
      <c r="T50055" s="274"/>
      <c r="W50055" s="276"/>
    </row>
    <row r="50056" spans="19:23">
      <c r="S50056" s="275"/>
      <c r="T50056" s="274"/>
      <c r="W50056" s="276"/>
    </row>
    <row r="50057" spans="19:23">
      <c r="S50057" s="275"/>
      <c r="T50057" s="274"/>
      <c r="W50057" s="276"/>
    </row>
    <row r="50058" spans="19:23">
      <c r="S50058" s="275"/>
      <c r="T50058" s="274"/>
      <c r="W50058" s="276"/>
    </row>
    <row r="50059" spans="19:23">
      <c r="S50059" s="275"/>
      <c r="T50059" s="274"/>
      <c r="W50059" s="276"/>
    </row>
    <row r="50060" spans="19:23">
      <c r="S50060" s="275"/>
      <c r="T50060" s="274"/>
      <c r="W50060" s="276"/>
    </row>
    <row r="50061" spans="19:23">
      <c r="S50061" s="275"/>
      <c r="T50061" s="274"/>
      <c r="W50061" s="276"/>
    </row>
    <row r="50062" spans="19:23">
      <c r="S50062" s="275"/>
      <c r="T50062" s="274"/>
      <c r="W50062" s="276"/>
    </row>
    <row r="50063" spans="19:23">
      <c r="S50063" s="275"/>
      <c r="T50063" s="274"/>
      <c r="W50063" s="276"/>
    </row>
    <row r="50064" spans="19:23">
      <c r="S50064" s="275"/>
      <c r="T50064" s="274"/>
      <c r="W50064" s="276"/>
    </row>
    <row r="50065" spans="19:23">
      <c r="S50065" s="275"/>
      <c r="T50065" s="274"/>
      <c r="W50065" s="276"/>
    </row>
    <row r="50066" spans="19:23">
      <c r="S50066" s="275"/>
      <c r="T50066" s="274"/>
      <c r="W50066" s="276"/>
    </row>
    <row r="50067" spans="19:23">
      <c r="S50067" s="275"/>
      <c r="T50067" s="274"/>
      <c r="W50067" s="276"/>
    </row>
    <row r="50068" spans="19:23">
      <c r="S50068" s="275"/>
      <c r="T50068" s="274"/>
      <c r="W50068" s="276"/>
    </row>
    <row r="50069" spans="19:23">
      <c r="S50069" s="275"/>
      <c r="T50069" s="274"/>
      <c r="W50069" s="276"/>
    </row>
    <row r="50070" spans="19:23">
      <c r="S50070" s="275"/>
      <c r="T50070" s="274"/>
      <c r="W50070" s="276"/>
    </row>
    <row r="50071" spans="19:23">
      <c r="S50071" s="275"/>
      <c r="T50071" s="274"/>
      <c r="W50071" s="276"/>
    </row>
    <row r="50072" spans="19:23">
      <c r="S50072" s="275"/>
      <c r="T50072" s="274"/>
      <c r="W50072" s="276"/>
    </row>
    <row r="50073" spans="19:23">
      <c r="S50073" s="275"/>
      <c r="T50073" s="274"/>
      <c r="W50073" s="276"/>
    </row>
    <row r="50074" spans="19:23">
      <c r="S50074" s="275"/>
      <c r="T50074" s="274"/>
      <c r="W50074" s="276"/>
    </row>
    <row r="50075" spans="19:23">
      <c r="S50075" s="275"/>
      <c r="T50075" s="274"/>
      <c r="W50075" s="276"/>
    </row>
    <row r="50076" spans="19:23">
      <c r="S50076" s="275"/>
      <c r="T50076" s="274"/>
      <c r="W50076" s="276"/>
    </row>
    <row r="50077" spans="19:23">
      <c r="S50077" s="275"/>
      <c r="T50077" s="274"/>
      <c r="W50077" s="276"/>
    </row>
    <row r="50078" spans="19:23">
      <c r="S50078" s="275"/>
      <c r="T50078" s="274"/>
      <c r="W50078" s="276"/>
    </row>
    <row r="50079" spans="19:23">
      <c r="S50079" s="275"/>
      <c r="T50079" s="274"/>
      <c r="W50079" s="276"/>
    </row>
    <row r="50080" spans="19:23">
      <c r="S50080" s="275"/>
      <c r="T50080" s="274"/>
      <c r="W50080" s="276"/>
    </row>
    <row r="50081" spans="19:23">
      <c r="S50081" s="275"/>
      <c r="T50081" s="274"/>
      <c r="W50081" s="276"/>
    </row>
    <row r="50082" spans="19:23">
      <c r="S50082" s="275"/>
      <c r="T50082" s="274"/>
      <c r="W50082" s="276"/>
    </row>
    <row r="50083" spans="19:23">
      <c r="S50083" s="275"/>
      <c r="T50083" s="274"/>
      <c r="W50083" s="276"/>
    </row>
    <row r="50084" spans="19:23">
      <c r="S50084" s="275"/>
      <c r="T50084" s="274"/>
      <c r="W50084" s="276"/>
    </row>
    <row r="50085" spans="19:23">
      <c r="S50085" s="275"/>
      <c r="T50085" s="274"/>
      <c r="W50085" s="276"/>
    </row>
    <row r="50086" spans="19:23">
      <c r="S50086" s="275"/>
      <c r="T50086" s="274"/>
      <c r="W50086" s="276"/>
    </row>
    <row r="50087" spans="19:23">
      <c r="S50087" s="275"/>
      <c r="T50087" s="274"/>
      <c r="W50087" s="276"/>
    </row>
    <row r="50088" spans="19:23">
      <c r="S50088" s="275"/>
      <c r="T50088" s="274"/>
      <c r="W50088" s="276"/>
    </row>
    <row r="50089" spans="19:23">
      <c r="S50089" s="275"/>
      <c r="T50089" s="274"/>
      <c r="W50089" s="276"/>
    </row>
    <row r="50090" spans="19:23">
      <c r="S50090" s="275"/>
      <c r="T50090" s="274"/>
      <c r="W50090" s="276"/>
    </row>
    <row r="50091" spans="19:23">
      <c r="S50091" s="275"/>
      <c r="T50091" s="274"/>
      <c r="W50091" s="276"/>
    </row>
    <row r="50092" spans="19:23">
      <c r="S50092" s="275"/>
      <c r="T50092" s="274"/>
      <c r="W50092" s="276"/>
    </row>
    <row r="50093" spans="19:23">
      <c r="S50093" s="275"/>
      <c r="T50093" s="274"/>
      <c r="W50093" s="276"/>
    </row>
    <row r="50094" spans="19:23">
      <c r="S50094" s="275"/>
      <c r="T50094" s="274"/>
      <c r="W50094" s="276"/>
    </row>
    <row r="50095" spans="19:23">
      <c r="S50095" s="275"/>
      <c r="T50095" s="274"/>
      <c r="W50095" s="276"/>
    </row>
    <row r="50096" spans="19:23">
      <c r="S50096" s="275"/>
      <c r="T50096" s="274"/>
      <c r="W50096" s="276"/>
    </row>
    <row r="50097" spans="19:23">
      <c r="S50097" s="275"/>
      <c r="T50097" s="274"/>
      <c r="W50097" s="276"/>
    </row>
    <row r="50098" spans="19:23">
      <c r="S50098" s="275"/>
      <c r="T50098" s="274"/>
      <c r="W50098" s="276"/>
    </row>
    <row r="50099" spans="19:23">
      <c r="S50099" s="275"/>
      <c r="T50099" s="274"/>
      <c r="W50099" s="276"/>
    </row>
    <row r="50100" spans="19:23">
      <c r="S50100" s="275"/>
      <c r="T50100" s="274"/>
      <c r="W50100" s="276"/>
    </row>
    <row r="50101" spans="19:23">
      <c r="S50101" s="275"/>
      <c r="T50101" s="274"/>
      <c r="W50101" s="276"/>
    </row>
    <row r="50102" spans="19:23">
      <c r="S50102" s="275"/>
      <c r="T50102" s="274"/>
      <c r="W50102" s="276"/>
    </row>
    <row r="50103" spans="19:23">
      <c r="S50103" s="275"/>
      <c r="T50103" s="274"/>
      <c r="W50103" s="276"/>
    </row>
    <row r="50104" spans="19:23">
      <c r="S50104" s="275"/>
      <c r="T50104" s="274"/>
      <c r="W50104" s="276"/>
    </row>
    <row r="50105" spans="19:23">
      <c r="S50105" s="275"/>
      <c r="T50105" s="274"/>
      <c r="W50105" s="276"/>
    </row>
    <row r="50106" spans="19:23">
      <c r="S50106" s="275"/>
      <c r="T50106" s="274"/>
      <c r="W50106" s="276"/>
    </row>
    <row r="50107" spans="19:23">
      <c r="S50107" s="275"/>
      <c r="T50107" s="274"/>
      <c r="W50107" s="276"/>
    </row>
    <row r="50108" spans="19:23">
      <c r="S50108" s="275"/>
      <c r="T50108" s="274"/>
      <c r="W50108" s="276"/>
    </row>
    <row r="50109" spans="19:23">
      <c r="S50109" s="275"/>
      <c r="T50109" s="274"/>
      <c r="W50109" s="276"/>
    </row>
    <row r="50110" spans="19:23">
      <c r="S50110" s="275"/>
      <c r="T50110" s="274"/>
      <c r="W50110" s="276"/>
    </row>
    <row r="50111" spans="19:23">
      <c r="S50111" s="275"/>
      <c r="T50111" s="274"/>
      <c r="W50111" s="276"/>
    </row>
    <row r="50112" spans="19:23">
      <c r="S50112" s="275"/>
      <c r="T50112" s="274"/>
      <c r="W50112" s="276"/>
    </row>
    <row r="50113" spans="19:23">
      <c r="S50113" s="275"/>
      <c r="T50113" s="274"/>
      <c r="W50113" s="276"/>
    </row>
    <row r="50114" spans="19:23">
      <c r="S50114" s="275"/>
      <c r="T50114" s="274"/>
      <c r="W50114" s="276"/>
    </row>
    <row r="50115" spans="19:23">
      <c r="S50115" s="275"/>
      <c r="T50115" s="274"/>
      <c r="W50115" s="276"/>
    </row>
    <row r="50116" spans="19:23">
      <c r="S50116" s="275"/>
      <c r="T50116" s="274"/>
      <c r="W50116" s="276"/>
    </row>
    <row r="50117" spans="19:23">
      <c r="S50117" s="275"/>
      <c r="T50117" s="274"/>
      <c r="W50117" s="276"/>
    </row>
    <row r="50118" spans="19:23">
      <c r="S50118" s="275"/>
      <c r="T50118" s="274"/>
      <c r="W50118" s="276"/>
    </row>
    <row r="50119" spans="19:23">
      <c r="S50119" s="275"/>
      <c r="T50119" s="274"/>
      <c r="W50119" s="276"/>
    </row>
    <row r="50120" spans="19:23">
      <c r="S50120" s="275"/>
      <c r="T50120" s="274"/>
      <c r="W50120" s="276"/>
    </row>
    <row r="50121" spans="19:23">
      <c r="S50121" s="275"/>
      <c r="T50121" s="274"/>
      <c r="W50121" s="276"/>
    </row>
    <row r="50122" spans="19:23">
      <c r="S50122" s="275"/>
      <c r="T50122" s="274"/>
      <c r="W50122" s="276"/>
    </row>
    <row r="50123" spans="19:23">
      <c r="S50123" s="275"/>
      <c r="T50123" s="274"/>
      <c r="W50123" s="276"/>
    </row>
    <row r="50124" spans="19:23">
      <c r="S50124" s="275"/>
      <c r="T50124" s="274"/>
      <c r="W50124" s="276"/>
    </row>
    <row r="50125" spans="19:23">
      <c r="S50125" s="275"/>
      <c r="T50125" s="274"/>
      <c r="W50125" s="276"/>
    </row>
    <row r="50126" spans="19:23">
      <c r="S50126" s="275"/>
      <c r="T50126" s="274"/>
      <c r="W50126" s="276"/>
    </row>
    <row r="50127" spans="19:23">
      <c r="S50127" s="275"/>
      <c r="T50127" s="274"/>
      <c r="W50127" s="276"/>
    </row>
    <row r="50128" spans="19:23">
      <c r="S50128" s="275"/>
      <c r="T50128" s="274"/>
      <c r="W50128" s="276"/>
    </row>
    <row r="50129" spans="19:23">
      <c r="S50129" s="275"/>
      <c r="T50129" s="274"/>
      <c r="W50129" s="276"/>
    </row>
    <row r="50130" spans="19:23">
      <c r="S50130" s="275"/>
      <c r="T50130" s="274"/>
      <c r="W50130" s="276"/>
    </row>
    <row r="50131" spans="19:23">
      <c r="S50131" s="275"/>
      <c r="T50131" s="274"/>
      <c r="W50131" s="276"/>
    </row>
    <row r="50132" spans="19:23">
      <c r="S50132" s="275"/>
      <c r="T50132" s="274"/>
      <c r="W50132" s="276"/>
    </row>
    <row r="50133" spans="19:23">
      <c r="S50133" s="275"/>
      <c r="T50133" s="274"/>
      <c r="W50133" s="276"/>
    </row>
    <row r="50134" spans="19:23">
      <c r="S50134" s="275"/>
      <c r="T50134" s="274"/>
      <c r="W50134" s="276"/>
    </row>
    <row r="50135" spans="19:23">
      <c r="S50135" s="275"/>
      <c r="T50135" s="274"/>
      <c r="W50135" s="276"/>
    </row>
    <row r="50136" spans="19:23">
      <c r="S50136" s="275"/>
      <c r="T50136" s="274"/>
      <c r="W50136" s="276"/>
    </row>
    <row r="50137" spans="19:23">
      <c r="S50137" s="275"/>
      <c r="T50137" s="274"/>
      <c r="W50137" s="276"/>
    </row>
    <row r="50138" spans="19:23">
      <c r="S50138" s="275"/>
      <c r="T50138" s="274"/>
      <c r="W50138" s="276"/>
    </row>
    <row r="50139" spans="19:23">
      <c r="S50139" s="275"/>
      <c r="T50139" s="274"/>
      <c r="W50139" s="276"/>
    </row>
    <row r="50140" spans="19:23">
      <c r="S50140" s="275"/>
      <c r="T50140" s="274"/>
      <c r="W50140" s="276"/>
    </row>
    <row r="50141" spans="19:23">
      <c r="S50141" s="275"/>
      <c r="T50141" s="274"/>
      <c r="W50141" s="276"/>
    </row>
    <row r="50142" spans="19:23">
      <c r="S50142" s="275"/>
      <c r="T50142" s="274"/>
      <c r="W50142" s="276"/>
    </row>
    <row r="50143" spans="19:23">
      <c r="S50143" s="275"/>
      <c r="T50143" s="274"/>
      <c r="W50143" s="276"/>
    </row>
    <row r="50144" spans="19:23">
      <c r="S50144" s="275"/>
      <c r="T50144" s="274"/>
      <c r="W50144" s="276"/>
    </row>
    <row r="50145" spans="19:23">
      <c r="S50145" s="275"/>
      <c r="T50145" s="274"/>
      <c r="W50145" s="276"/>
    </row>
    <row r="50146" spans="19:23">
      <c r="S50146" s="275"/>
      <c r="T50146" s="274"/>
      <c r="W50146" s="276"/>
    </row>
    <row r="50147" spans="19:23">
      <c r="S50147" s="275"/>
      <c r="T50147" s="274"/>
      <c r="W50147" s="276"/>
    </row>
    <row r="50148" spans="19:23">
      <c r="S50148" s="275"/>
      <c r="T50148" s="274"/>
      <c r="W50148" s="276"/>
    </row>
    <row r="50149" spans="19:23">
      <c r="S50149" s="275"/>
      <c r="T50149" s="274"/>
      <c r="W50149" s="276"/>
    </row>
    <row r="50150" spans="19:23">
      <c r="S50150" s="275"/>
      <c r="T50150" s="274"/>
      <c r="W50150" s="276"/>
    </row>
    <row r="50151" spans="19:23">
      <c r="S50151" s="275"/>
      <c r="T50151" s="274"/>
      <c r="W50151" s="276"/>
    </row>
    <row r="50152" spans="19:23">
      <c r="S50152" s="275"/>
      <c r="T50152" s="274"/>
      <c r="W50152" s="276"/>
    </row>
    <row r="50153" spans="19:23">
      <c r="S50153" s="275"/>
      <c r="T50153" s="274"/>
      <c r="W50153" s="276"/>
    </row>
    <row r="50154" spans="19:23">
      <c r="S50154" s="275"/>
      <c r="T50154" s="274"/>
      <c r="W50154" s="276"/>
    </row>
    <row r="50155" spans="19:23">
      <c r="S50155" s="275"/>
      <c r="T50155" s="274"/>
      <c r="W50155" s="276"/>
    </row>
    <row r="50156" spans="19:23">
      <c r="S50156" s="275"/>
      <c r="T50156" s="274"/>
      <c r="W50156" s="276"/>
    </row>
    <row r="50157" spans="19:23">
      <c r="S50157" s="275"/>
      <c r="T50157" s="274"/>
      <c r="W50157" s="276"/>
    </row>
    <row r="50158" spans="19:23">
      <c r="S50158" s="275"/>
      <c r="T50158" s="274"/>
      <c r="W50158" s="276"/>
    </row>
    <row r="50159" spans="19:23">
      <c r="S50159" s="275"/>
      <c r="T50159" s="274"/>
      <c r="W50159" s="276"/>
    </row>
    <row r="50160" spans="19:23">
      <c r="S50160" s="275"/>
      <c r="T50160" s="274"/>
      <c r="W50160" s="276"/>
    </row>
    <row r="50161" spans="19:23">
      <c r="S50161" s="275"/>
      <c r="T50161" s="274"/>
      <c r="W50161" s="276"/>
    </row>
    <row r="50162" spans="19:23">
      <c r="S50162" s="275"/>
      <c r="T50162" s="274"/>
      <c r="W50162" s="276"/>
    </row>
    <row r="50163" spans="19:23">
      <c r="S50163" s="275"/>
      <c r="T50163" s="274"/>
      <c r="W50163" s="276"/>
    </row>
    <row r="50164" spans="19:23">
      <c r="S50164" s="275"/>
      <c r="T50164" s="274"/>
      <c r="W50164" s="276"/>
    </row>
    <row r="50165" spans="19:23">
      <c r="S50165" s="275"/>
      <c r="T50165" s="274"/>
      <c r="W50165" s="276"/>
    </row>
    <row r="50166" spans="19:23">
      <c r="S50166" s="275"/>
      <c r="T50166" s="274"/>
      <c r="W50166" s="276"/>
    </row>
    <row r="50167" spans="19:23">
      <c r="S50167" s="275"/>
      <c r="T50167" s="274"/>
      <c r="W50167" s="276"/>
    </row>
    <row r="50168" spans="19:23">
      <c r="S50168" s="275"/>
      <c r="T50168" s="274"/>
      <c r="W50168" s="276"/>
    </row>
    <row r="50169" spans="19:23">
      <c r="S50169" s="275"/>
      <c r="T50169" s="274"/>
      <c r="W50169" s="276"/>
    </row>
    <row r="50170" spans="19:23">
      <c r="S50170" s="275"/>
      <c r="T50170" s="274"/>
      <c r="W50170" s="276"/>
    </row>
    <row r="50171" spans="19:23">
      <c r="S50171" s="275"/>
      <c r="T50171" s="274"/>
      <c r="W50171" s="276"/>
    </row>
    <row r="50172" spans="19:23">
      <c r="S50172" s="275"/>
      <c r="T50172" s="274"/>
      <c r="W50172" s="276"/>
    </row>
    <row r="50173" spans="19:23">
      <c r="S50173" s="275"/>
      <c r="T50173" s="274"/>
      <c r="W50173" s="276"/>
    </row>
    <row r="50174" spans="19:23">
      <c r="S50174" s="275"/>
      <c r="T50174" s="274"/>
      <c r="W50174" s="276"/>
    </row>
    <row r="50175" spans="19:23">
      <c r="S50175" s="275"/>
      <c r="T50175" s="274"/>
      <c r="W50175" s="276"/>
    </row>
    <row r="50176" spans="19:23">
      <c r="S50176" s="275"/>
      <c r="T50176" s="274"/>
      <c r="W50176" s="276"/>
    </row>
    <row r="50177" spans="19:23">
      <c r="S50177" s="275"/>
      <c r="T50177" s="274"/>
      <c r="W50177" s="276"/>
    </row>
    <row r="50178" spans="19:23">
      <c r="S50178" s="275"/>
      <c r="T50178" s="274"/>
      <c r="W50178" s="276"/>
    </row>
    <row r="50179" spans="19:23">
      <c r="S50179" s="275"/>
      <c r="T50179" s="274"/>
      <c r="W50179" s="276"/>
    </row>
    <row r="50180" spans="19:23">
      <c r="S50180" s="275"/>
      <c r="T50180" s="274"/>
      <c r="W50180" s="276"/>
    </row>
    <row r="50181" spans="19:23">
      <c r="S50181" s="275"/>
      <c r="T50181" s="274"/>
      <c r="W50181" s="276"/>
    </row>
    <row r="50182" spans="19:23">
      <c r="S50182" s="275"/>
      <c r="T50182" s="274"/>
      <c r="W50182" s="276"/>
    </row>
    <row r="50183" spans="19:23">
      <c r="S50183" s="275"/>
      <c r="T50183" s="274"/>
      <c r="W50183" s="276"/>
    </row>
    <row r="50184" spans="19:23">
      <c r="S50184" s="275"/>
      <c r="T50184" s="274"/>
      <c r="W50184" s="276"/>
    </row>
    <row r="50185" spans="19:23">
      <c r="S50185" s="275"/>
      <c r="T50185" s="274"/>
      <c r="W50185" s="276"/>
    </row>
    <row r="50186" spans="19:23">
      <c r="S50186" s="275"/>
      <c r="T50186" s="274"/>
      <c r="W50186" s="276"/>
    </row>
    <row r="50187" spans="19:23">
      <c r="S50187" s="275"/>
      <c r="T50187" s="274"/>
      <c r="W50187" s="276"/>
    </row>
    <row r="50188" spans="19:23">
      <c r="S50188" s="275"/>
      <c r="T50188" s="274"/>
      <c r="W50188" s="276"/>
    </row>
    <row r="50189" spans="19:23">
      <c r="S50189" s="275"/>
      <c r="T50189" s="274"/>
      <c r="W50189" s="276"/>
    </row>
    <row r="50190" spans="19:23">
      <c r="S50190" s="275"/>
      <c r="T50190" s="274"/>
      <c r="W50190" s="276"/>
    </row>
    <row r="50191" spans="19:23">
      <c r="S50191" s="275"/>
      <c r="T50191" s="274"/>
      <c r="W50191" s="276"/>
    </row>
    <row r="50192" spans="19:23">
      <c r="S50192" s="275"/>
      <c r="T50192" s="274"/>
      <c r="W50192" s="276"/>
    </row>
    <row r="50193" spans="19:23">
      <c r="S50193" s="275"/>
      <c r="T50193" s="274"/>
      <c r="W50193" s="276"/>
    </row>
    <row r="50194" spans="19:23">
      <c r="S50194" s="275"/>
      <c r="T50194" s="274"/>
      <c r="W50194" s="276"/>
    </row>
    <row r="50195" spans="19:23">
      <c r="S50195" s="275"/>
      <c r="T50195" s="274"/>
      <c r="W50195" s="276"/>
    </row>
    <row r="50196" spans="19:23">
      <c r="S50196" s="275"/>
      <c r="T50196" s="274"/>
      <c r="W50196" s="276"/>
    </row>
    <row r="50197" spans="19:23">
      <c r="S50197" s="275"/>
      <c r="T50197" s="274"/>
      <c r="W50197" s="276"/>
    </row>
    <row r="50198" spans="19:23">
      <c r="S50198" s="275"/>
      <c r="T50198" s="274"/>
      <c r="W50198" s="276"/>
    </row>
    <row r="50199" spans="19:23">
      <c r="S50199" s="275"/>
      <c r="T50199" s="274"/>
      <c r="W50199" s="276"/>
    </row>
    <row r="50200" spans="19:23">
      <c r="S50200" s="275"/>
      <c r="T50200" s="274"/>
      <c r="W50200" s="276"/>
    </row>
    <row r="50201" spans="19:23">
      <c r="S50201" s="275"/>
      <c r="T50201" s="274"/>
      <c r="W50201" s="276"/>
    </row>
    <row r="50202" spans="19:23">
      <c r="S50202" s="275"/>
      <c r="T50202" s="274"/>
      <c r="W50202" s="276"/>
    </row>
    <row r="50203" spans="19:23">
      <c r="S50203" s="275"/>
      <c r="T50203" s="274"/>
      <c r="W50203" s="276"/>
    </row>
    <row r="50204" spans="19:23">
      <c r="S50204" s="275"/>
      <c r="T50204" s="274"/>
      <c r="W50204" s="276"/>
    </row>
    <row r="50205" spans="19:23">
      <c r="S50205" s="275"/>
      <c r="T50205" s="274"/>
      <c r="W50205" s="276"/>
    </row>
    <row r="50206" spans="19:23">
      <c r="S50206" s="275"/>
      <c r="T50206" s="274"/>
      <c r="W50206" s="276"/>
    </row>
    <row r="50207" spans="19:23">
      <c r="S50207" s="275"/>
      <c r="T50207" s="274"/>
      <c r="W50207" s="276"/>
    </row>
    <row r="50208" spans="19:23">
      <c r="S50208" s="275"/>
      <c r="T50208" s="274"/>
      <c r="W50208" s="276"/>
    </row>
    <row r="50209" spans="19:23">
      <c r="S50209" s="275"/>
      <c r="T50209" s="274"/>
      <c r="W50209" s="276"/>
    </row>
    <row r="50210" spans="19:23">
      <c r="S50210" s="275"/>
      <c r="T50210" s="274"/>
      <c r="W50210" s="276"/>
    </row>
    <row r="50211" spans="19:23">
      <c r="S50211" s="275"/>
      <c r="T50211" s="274"/>
      <c r="W50211" s="276"/>
    </row>
    <row r="50212" spans="19:23">
      <c r="S50212" s="275"/>
      <c r="T50212" s="274"/>
      <c r="W50212" s="276"/>
    </row>
    <row r="50213" spans="19:23">
      <c r="S50213" s="275"/>
      <c r="T50213" s="274"/>
      <c r="W50213" s="276"/>
    </row>
    <row r="50214" spans="19:23">
      <c r="S50214" s="275"/>
      <c r="T50214" s="274"/>
      <c r="W50214" s="276"/>
    </row>
    <row r="50215" spans="19:23">
      <c r="S50215" s="275"/>
      <c r="T50215" s="274"/>
      <c r="W50215" s="276"/>
    </row>
    <row r="50216" spans="19:23">
      <c r="S50216" s="275"/>
      <c r="T50216" s="274"/>
      <c r="W50216" s="276"/>
    </row>
    <row r="50217" spans="19:23">
      <c r="S50217" s="275"/>
      <c r="T50217" s="274"/>
      <c r="W50217" s="276"/>
    </row>
    <row r="50218" spans="19:23">
      <c r="S50218" s="275"/>
      <c r="T50218" s="274"/>
      <c r="W50218" s="276"/>
    </row>
    <row r="50219" spans="19:23">
      <c r="S50219" s="275"/>
      <c r="T50219" s="274"/>
      <c r="W50219" s="276"/>
    </row>
    <row r="50220" spans="19:23">
      <c r="S50220" s="275"/>
      <c r="T50220" s="274"/>
      <c r="W50220" s="276"/>
    </row>
    <row r="50221" spans="19:23">
      <c r="S50221" s="275"/>
      <c r="T50221" s="274"/>
      <c r="W50221" s="276"/>
    </row>
    <row r="50222" spans="19:23">
      <c r="S50222" s="275"/>
      <c r="T50222" s="274"/>
      <c r="W50222" s="276"/>
    </row>
    <row r="50223" spans="19:23">
      <c r="S50223" s="275"/>
      <c r="T50223" s="274"/>
      <c r="W50223" s="276"/>
    </row>
    <row r="50224" spans="19:23">
      <c r="S50224" s="275"/>
      <c r="T50224" s="274"/>
      <c r="W50224" s="276"/>
    </row>
    <row r="50225" spans="19:23">
      <c r="S50225" s="275"/>
      <c r="T50225" s="274"/>
      <c r="W50225" s="276"/>
    </row>
    <row r="50226" spans="19:23">
      <c r="S50226" s="275"/>
      <c r="T50226" s="274"/>
      <c r="W50226" s="276"/>
    </row>
    <row r="50227" spans="19:23">
      <c r="S50227" s="275"/>
      <c r="T50227" s="274"/>
      <c r="W50227" s="276"/>
    </row>
    <row r="50228" spans="19:23">
      <c r="S50228" s="275"/>
      <c r="T50228" s="274"/>
      <c r="W50228" s="276"/>
    </row>
    <row r="50229" spans="19:23">
      <c r="S50229" s="275"/>
      <c r="T50229" s="274"/>
      <c r="W50229" s="276"/>
    </row>
    <row r="50230" spans="19:23">
      <c r="S50230" s="275"/>
      <c r="T50230" s="274"/>
      <c r="W50230" s="276"/>
    </row>
    <row r="50231" spans="19:23">
      <c r="S50231" s="275"/>
      <c r="T50231" s="274"/>
      <c r="W50231" s="276"/>
    </row>
    <row r="50232" spans="19:23">
      <c r="S50232" s="275"/>
      <c r="T50232" s="274"/>
      <c r="W50232" s="276"/>
    </row>
    <row r="50233" spans="19:23">
      <c r="S50233" s="275"/>
      <c r="T50233" s="274"/>
      <c r="W50233" s="276"/>
    </row>
    <row r="50234" spans="19:23">
      <c r="S50234" s="275"/>
      <c r="T50234" s="274"/>
      <c r="W50234" s="276"/>
    </row>
    <row r="50235" spans="19:23">
      <c r="S50235" s="275"/>
      <c r="T50235" s="274"/>
      <c r="W50235" s="276"/>
    </row>
    <row r="50236" spans="19:23">
      <c r="S50236" s="275"/>
      <c r="T50236" s="274"/>
      <c r="W50236" s="276"/>
    </row>
    <row r="50237" spans="19:23">
      <c r="S50237" s="275"/>
      <c r="T50237" s="274"/>
      <c r="W50237" s="276"/>
    </row>
    <row r="50238" spans="19:23">
      <c r="S50238" s="275"/>
      <c r="T50238" s="274"/>
      <c r="W50238" s="276"/>
    </row>
    <row r="50239" spans="19:23">
      <c r="S50239" s="275"/>
      <c r="T50239" s="274"/>
      <c r="W50239" s="276"/>
    </row>
    <row r="50240" spans="19:23">
      <c r="S50240" s="275"/>
      <c r="T50240" s="274"/>
      <c r="W50240" s="276"/>
    </row>
    <row r="50241" spans="19:23">
      <c r="S50241" s="275"/>
      <c r="T50241" s="274"/>
      <c r="W50241" s="276"/>
    </row>
    <row r="50242" spans="19:23">
      <c r="S50242" s="275"/>
      <c r="T50242" s="274"/>
      <c r="W50242" s="276"/>
    </row>
    <row r="50243" spans="19:23">
      <c r="S50243" s="275"/>
      <c r="T50243" s="274"/>
      <c r="W50243" s="276"/>
    </row>
    <row r="50244" spans="19:23">
      <c r="S50244" s="275"/>
      <c r="T50244" s="274"/>
      <c r="W50244" s="276"/>
    </row>
    <row r="50245" spans="19:23">
      <c r="S50245" s="275"/>
      <c r="T50245" s="274"/>
      <c r="W50245" s="276"/>
    </row>
    <row r="50246" spans="19:23">
      <c r="S50246" s="275"/>
      <c r="T50246" s="274"/>
      <c r="W50246" s="276"/>
    </row>
    <row r="50247" spans="19:23">
      <c r="S50247" s="275"/>
      <c r="T50247" s="274"/>
      <c r="W50247" s="276"/>
    </row>
    <row r="50248" spans="19:23">
      <c r="S50248" s="275"/>
      <c r="T50248" s="274"/>
      <c r="W50248" s="276"/>
    </row>
    <row r="50249" spans="19:23">
      <c r="S50249" s="275"/>
      <c r="T50249" s="274"/>
      <c r="W50249" s="276"/>
    </row>
    <row r="50250" spans="19:23">
      <c r="S50250" s="275"/>
      <c r="T50250" s="274"/>
      <c r="W50250" s="276"/>
    </row>
    <row r="50251" spans="19:23">
      <c r="S50251" s="275"/>
      <c r="T50251" s="274"/>
      <c r="W50251" s="276"/>
    </row>
    <row r="50252" spans="19:23">
      <c r="S50252" s="275"/>
      <c r="T50252" s="274"/>
      <c r="W50252" s="276"/>
    </row>
    <row r="50253" spans="19:23">
      <c r="S50253" s="275"/>
      <c r="T50253" s="274"/>
      <c r="W50253" s="276"/>
    </row>
    <row r="50254" spans="19:23">
      <c r="S50254" s="275"/>
      <c r="T50254" s="274"/>
      <c r="W50254" s="276"/>
    </row>
    <row r="50255" spans="19:23">
      <c r="S50255" s="275"/>
      <c r="T50255" s="274"/>
      <c r="W50255" s="276"/>
    </row>
    <row r="50256" spans="19:23">
      <c r="S50256" s="275"/>
      <c r="T50256" s="274"/>
      <c r="W50256" s="276"/>
    </row>
    <row r="50257" spans="19:23">
      <c r="S50257" s="275"/>
      <c r="T50257" s="274"/>
      <c r="W50257" s="276"/>
    </row>
    <row r="50258" spans="19:23">
      <c r="S50258" s="275"/>
      <c r="T50258" s="274"/>
      <c r="W50258" s="276"/>
    </row>
    <row r="50259" spans="19:23">
      <c r="S50259" s="275"/>
      <c r="T50259" s="274"/>
      <c r="W50259" s="276"/>
    </row>
    <row r="50260" spans="19:23">
      <c r="S50260" s="275"/>
      <c r="T50260" s="274"/>
      <c r="W50260" s="276"/>
    </row>
    <row r="50261" spans="19:23">
      <c r="S50261" s="275"/>
      <c r="T50261" s="274"/>
      <c r="W50261" s="276"/>
    </row>
    <row r="50262" spans="19:23">
      <c r="S50262" s="275"/>
      <c r="T50262" s="274"/>
      <c r="W50262" s="276"/>
    </row>
    <row r="50263" spans="19:23">
      <c r="S50263" s="275"/>
      <c r="T50263" s="274"/>
      <c r="W50263" s="276"/>
    </row>
    <row r="50264" spans="19:23">
      <c r="S50264" s="275"/>
      <c r="T50264" s="274"/>
      <c r="W50264" s="276"/>
    </row>
    <row r="50265" spans="19:23">
      <c r="S50265" s="275"/>
      <c r="T50265" s="274"/>
      <c r="W50265" s="276"/>
    </row>
    <row r="50266" spans="19:23">
      <c r="S50266" s="275"/>
      <c r="T50266" s="274"/>
      <c r="W50266" s="276"/>
    </row>
    <row r="50267" spans="19:23">
      <c r="S50267" s="275"/>
      <c r="T50267" s="274"/>
      <c r="W50267" s="276"/>
    </row>
    <row r="50268" spans="19:23">
      <c r="S50268" s="275"/>
      <c r="T50268" s="274"/>
      <c r="W50268" s="276"/>
    </row>
    <row r="50269" spans="19:23">
      <c r="S50269" s="275"/>
      <c r="T50269" s="274"/>
      <c r="W50269" s="276"/>
    </row>
    <row r="50270" spans="19:23">
      <c r="S50270" s="275"/>
      <c r="T50270" s="274"/>
      <c r="W50270" s="276"/>
    </row>
    <row r="50271" spans="19:23">
      <c r="S50271" s="275"/>
      <c r="T50271" s="274"/>
      <c r="W50271" s="276"/>
    </row>
    <row r="50272" spans="19:23">
      <c r="S50272" s="275"/>
      <c r="T50272" s="274"/>
      <c r="W50272" s="276"/>
    </row>
    <row r="50273" spans="19:23">
      <c r="S50273" s="275"/>
      <c r="T50273" s="274"/>
      <c r="W50273" s="276"/>
    </row>
    <row r="50274" spans="19:23">
      <c r="S50274" s="275"/>
      <c r="T50274" s="274"/>
      <c r="W50274" s="276"/>
    </row>
    <row r="50275" spans="19:23">
      <c r="S50275" s="275"/>
      <c r="T50275" s="274"/>
      <c r="W50275" s="276"/>
    </row>
    <row r="50276" spans="19:23">
      <c r="S50276" s="275"/>
      <c r="T50276" s="274"/>
      <c r="W50276" s="276"/>
    </row>
    <row r="50277" spans="19:23">
      <c r="S50277" s="275"/>
      <c r="T50277" s="274"/>
      <c r="W50277" s="276"/>
    </row>
    <row r="50278" spans="19:23">
      <c r="S50278" s="275"/>
      <c r="T50278" s="274"/>
      <c r="W50278" s="276"/>
    </row>
    <row r="50279" spans="19:23">
      <c r="S50279" s="275"/>
      <c r="T50279" s="274"/>
      <c r="W50279" s="276"/>
    </row>
    <row r="50280" spans="19:23">
      <c r="S50280" s="275"/>
      <c r="T50280" s="274"/>
      <c r="W50280" s="276"/>
    </row>
    <row r="50281" spans="19:23">
      <c r="S50281" s="275"/>
      <c r="T50281" s="274"/>
      <c r="W50281" s="276"/>
    </row>
    <row r="50282" spans="19:23">
      <c r="S50282" s="275"/>
      <c r="T50282" s="274"/>
      <c r="W50282" s="276"/>
    </row>
    <row r="50283" spans="19:23">
      <c r="S50283" s="275"/>
      <c r="T50283" s="274"/>
      <c r="W50283" s="276"/>
    </row>
    <row r="50284" spans="19:23">
      <c r="S50284" s="275"/>
      <c r="T50284" s="274"/>
      <c r="W50284" s="276"/>
    </row>
    <row r="50285" spans="19:23">
      <c r="S50285" s="275"/>
      <c r="T50285" s="274"/>
      <c r="W50285" s="276"/>
    </row>
    <row r="50286" spans="19:23">
      <c r="S50286" s="275"/>
      <c r="T50286" s="274"/>
      <c r="W50286" s="276"/>
    </row>
    <row r="50287" spans="19:23">
      <c r="S50287" s="275"/>
      <c r="T50287" s="274"/>
      <c r="W50287" s="276"/>
    </row>
    <row r="50288" spans="19:23">
      <c r="S50288" s="275"/>
      <c r="T50288" s="274"/>
      <c r="W50288" s="276"/>
    </row>
    <row r="50289" spans="19:23">
      <c r="S50289" s="275"/>
      <c r="T50289" s="274"/>
      <c r="W50289" s="276"/>
    </row>
    <row r="50290" spans="19:23">
      <c r="S50290" s="275"/>
      <c r="T50290" s="274"/>
      <c r="W50290" s="276"/>
    </row>
    <row r="50291" spans="19:23">
      <c r="S50291" s="275"/>
      <c r="T50291" s="274"/>
      <c r="W50291" s="276"/>
    </row>
    <row r="50292" spans="19:23">
      <c r="S50292" s="275"/>
      <c r="T50292" s="274"/>
      <c r="W50292" s="276"/>
    </row>
    <row r="50293" spans="19:23">
      <c r="S50293" s="275"/>
      <c r="T50293" s="274"/>
      <c r="W50293" s="276"/>
    </row>
    <row r="50294" spans="19:23">
      <c r="S50294" s="275"/>
      <c r="T50294" s="274"/>
      <c r="W50294" s="276"/>
    </row>
    <row r="50295" spans="19:23">
      <c r="S50295" s="275"/>
      <c r="T50295" s="274"/>
      <c r="W50295" s="276"/>
    </row>
    <row r="50296" spans="19:23">
      <c r="S50296" s="275"/>
      <c r="T50296" s="274"/>
      <c r="W50296" s="276"/>
    </row>
    <row r="50297" spans="19:23">
      <c r="S50297" s="275"/>
      <c r="T50297" s="274"/>
      <c r="W50297" s="276"/>
    </row>
    <row r="50298" spans="19:23">
      <c r="S50298" s="275"/>
      <c r="T50298" s="274"/>
      <c r="W50298" s="276"/>
    </row>
    <row r="50299" spans="19:23">
      <c r="S50299" s="275"/>
      <c r="T50299" s="274"/>
      <c r="W50299" s="276"/>
    </row>
    <row r="50300" spans="19:23">
      <c r="S50300" s="275"/>
      <c r="T50300" s="274"/>
      <c r="W50300" s="276"/>
    </row>
    <row r="50301" spans="19:23">
      <c r="S50301" s="275"/>
      <c r="T50301" s="274"/>
      <c r="W50301" s="276"/>
    </row>
    <row r="50302" spans="19:23">
      <c r="S50302" s="275"/>
      <c r="T50302" s="274"/>
      <c r="W50302" s="276"/>
    </row>
    <row r="50303" spans="19:23">
      <c r="S50303" s="275"/>
      <c r="T50303" s="274"/>
      <c r="W50303" s="276"/>
    </row>
    <row r="50304" spans="19:23">
      <c r="S50304" s="275"/>
      <c r="T50304" s="274"/>
      <c r="W50304" s="276"/>
    </row>
    <row r="50305" spans="19:23">
      <c r="S50305" s="275"/>
      <c r="T50305" s="274"/>
      <c r="W50305" s="276"/>
    </row>
    <row r="50306" spans="19:23">
      <c r="S50306" s="275"/>
      <c r="T50306" s="274"/>
      <c r="W50306" s="276"/>
    </row>
    <row r="50307" spans="19:23">
      <c r="S50307" s="275"/>
      <c r="T50307" s="274"/>
      <c r="W50307" s="276"/>
    </row>
    <row r="50308" spans="19:23">
      <c r="S50308" s="275"/>
      <c r="T50308" s="274"/>
      <c r="W50308" s="276"/>
    </row>
    <row r="50309" spans="19:23">
      <c r="S50309" s="275"/>
      <c r="T50309" s="274"/>
      <c r="W50309" s="276"/>
    </row>
    <row r="50310" spans="19:23">
      <c r="S50310" s="275"/>
      <c r="T50310" s="274"/>
      <c r="W50310" s="276"/>
    </row>
    <row r="50311" spans="19:23">
      <c r="S50311" s="275"/>
      <c r="T50311" s="274"/>
      <c r="W50311" s="276"/>
    </row>
    <row r="50312" spans="19:23">
      <c r="S50312" s="275"/>
      <c r="T50312" s="274"/>
      <c r="W50312" s="276"/>
    </row>
    <row r="50313" spans="19:23">
      <c r="S50313" s="275"/>
      <c r="T50313" s="274"/>
      <c r="W50313" s="276"/>
    </row>
    <row r="50314" spans="19:23">
      <c r="S50314" s="275"/>
      <c r="T50314" s="274"/>
      <c r="W50314" s="276"/>
    </row>
    <row r="50315" spans="19:23">
      <c r="S50315" s="275"/>
      <c r="T50315" s="274"/>
      <c r="W50315" s="276"/>
    </row>
    <row r="50316" spans="19:23">
      <c r="S50316" s="275"/>
      <c r="T50316" s="274"/>
      <c r="W50316" s="276"/>
    </row>
    <row r="50317" spans="19:23">
      <c r="S50317" s="275"/>
      <c r="T50317" s="274"/>
      <c r="W50317" s="276"/>
    </row>
    <row r="50318" spans="19:23">
      <c r="S50318" s="275"/>
      <c r="T50318" s="274"/>
      <c r="W50318" s="276"/>
    </row>
    <row r="50319" spans="19:23">
      <c r="S50319" s="275"/>
      <c r="T50319" s="274"/>
      <c r="W50319" s="276"/>
    </row>
    <row r="50320" spans="19:23">
      <c r="S50320" s="275"/>
      <c r="T50320" s="274"/>
      <c r="W50320" s="276"/>
    </row>
    <row r="50321" spans="19:23">
      <c r="S50321" s="275"/>
      <c r="T50321" s="274"/>
      <c r="W50321" s="276"/>
    </row>
    <row r="50322" spans="19:23">
      <c r="S50322" s="275"/>
      <c r="T50322" s="274"/>
      <c r="W50322" s="276"/>
    </row>
    <row r="50323" spans="19:23">
      <c r="S50323" s="275"/>
      <c r="T50323" s="274"/>
      <c r="W50323" s="276"/>
    </row>
    <row r="50324" spans="19:23">
      <c r="S50324" s="275"/>
      <c r="T50324" s="274"/>
      <c r="W50324" s="276"/>
    </row>
    <row r="50325" spans="19:23">
      <c r="S50325" s="275"/>
      <c r="T50325" s="274"/>
      <c r="W50325" s="276"/>
    </row>
    <row r="50326" spans="19:23">
      <c r="S50326" s="275"/>
      <c r="T50326" s="274"/>
      <c r="W50326" s="276"/>
    </row>
    <row r="50327" spans="19:23">
      <c r="S50327" s="275"/>
      <c r="T50327" s="274"/>
      <c r="W50327" s="276"/>
    </row>
    <row r="50328" spans="19:23">
      <c r="S50328" s="275"/>
      <c r="T50328" s="274"/>
      <c r="W50328" s="276"/>
    </row>
    <row r="50329" spans="19:23">
      <c r="S50329" s="275"/>
      <c r="T50329" s="274"/>
      <c r="W50329" s="276"/>
    </row>
    <row r="50330" spans="19:23">
      <c r="S50330" s="275"/>
      <c r="T50330" s="274"/>
      <c r="W50330" s="276"/>
    </row>
    <row r="50331" spans="19:23">
      <c r="S50331" s="275"/>
      <c r="T50331" s="274"/>
      <c r="W50331" s="276"/>
    </row>
    <row r="50332" spans="19:23">
      <c r="S50332" s="275"/>
      <c r="T50332" s="274"/>
      <c r="W50332" s="276"/>
    </row>
    <row r="50333" spans="19:23">
      <c r="S50333" s="275"/>
      <c r="T50333" s="274"/>
      <c r="W50333" s="276"/>
    </row>
    <row r="50334" spans="19:23">
      <c r="S50334" s="275"/>
      <c r="T50334" s="274"/>
      <c r="W50334" s="276"/>
    </row>
    <row r="50335" spans="19:23">
      <c r="S50335" s="275"/>
      <c r="T50335" s="274"/>
      <c r="W50335" s="276"/>
    </row>
    <row r="50336" spans="19:23">
      <c r="S50336" s="275"/>
      <c r="T50336" s="274"/>
      <c r="W50336" s="276"/>
    </row>
    <row r="50337" spans="19:23">
      <c r="S50337" s="275"/>
      <c r="T50337" s="274"/>
      <c r="W50337" s="276"/>
    </row>
    <row r="50338" spans="19:23">
      <c r="S50338" s="275"/>
      <c r="T50338" s="274"/>
      <c r="W50338" s="276"/>
    </row>
    <row r="50339" spans="19:23">
      <c r="S50339" s="275"/>
      <c r="T50339" s="274"/>
      <c r="W50339" s="276"/>
    </row>
    <row r="50340" spans="19:23">
      <c r="S50340" s="275"/>
      <c r="T50340" s="274"/>
      <c r="W50340" s="276"/>
    </row>
    <row r="50341" spans="19:23">
      <c r="S50341" s="275"/>
      <c r="T50341" s="274"/>
      <c r="W50341" s="276"/>
    </row>
    <row r="50342" spans="19:23">
      <c r="S50342" s="275"/>
      <c r="T50342" s="274"/>
      <c r="W50342" s="276"/>
    </row>
    <row r="50343" spans="19:23">
      <c r="S50343" s="275"/>
      <c r="T50343" s="274"/>
      <c r="W50343" s="276"/>
    </row>
    <row r="50344" spans="19:23">
      <c r="S50344" s="275"/>
      <c r="T50344" s="274"/>
      <c r="W50344" s="276"/>
    </row>
    <row r="50345" spans="19:23">
      <c r="S50345" s="275"/>
      <c r="T50345" s="274"/>
      <c r="W50345" s="276"/>
    </row>
    <row r="50346" spans="19:23">
      <c r="S50346" s="275"/>
      <c r="T50346" s="274"/>
      <c r="W50346" s="276"/>
    </row>
    <row r="50347" spans="19:23">
      <c r="S50347" s="275"/>
      <c r="T50347" s="274"/>
      <c r="W50347" s="276"/>
    </row>
    <row r="50348" spans="19:23">
      <c r="S50348" s="275"/>
      <c r="T50348" s="274"/>
      <c r="W50348" s="276"/>
    </row>
    <row r="50349" spans="19:23">
      <c r="S50349" s="275"/>
      <c r="T50349" s="274"/>
      <c r="W50349" s="276"/>
    </row>
    <row r="50350" spans="19:23">
      <c r="S50350" s="275"/>
      <c r="T50350" s="274"/>
      <c r="W50350" s="276"/>
    </row>
    <row r="50351" spans="19:23">
      <c r="S50351" s="275"/>
      <c r="T50351" s="274"/>
      <c r="W50351" s="276"/>
    </row>
    <row r="50352" spans="19:23">
      <c r="S50352" s="275"/>
      <c r="T50352" s="274"/>
      <c r="W50352" s="276"/>
    </row>
    <row r="50353" spans="19:23">
      <c r="S50353" s="275"/>
      <c r="T50353" s="274"/>
      <c r="W50353" s="276"/>
    </row>
    <row r="50354" spans="19:23">
      <c r="S50354" s="275"/>
      <c r="T50354" s="274"/>
      <c r="W50354" s="276"/>
    </row>
    <row r="50355" spans="19:23">
      <c r="S50355" s="275"/>
      <c r="T50355" s="274"/>
      <c r="W50355" s="276"/>
    </row>
    <row r="50356" spans="19:23">
      <c r="S50356" s="275"/>
      <c r="T50356" s="274"/>
      <c r="W50356" s="276"/>
    </row>
    <row r="50357" spans="19:23">
      <c r="S50357" s="275"/>
      <c r="T50357" s="274"/>
      <c r="W50357" s="276"/>
    </row>
    <row r="50358" spans="19:23">
      <c r="S50358" s="275"/>
      <c r="T50358" s="274"/>
      <c r="W50358" s="276"/>
    </row>
    <row r="50359" spans="19:23">
      <c r="S50359" s="275"/>
      <c r="T50359" s="274"/>
      <c r="W50359" s="276"/>
    </row>
    <row r="50360" spans="19:23">
      <c r="S50360" s="275"/>
      <c r="T50360" s="274"/>
      <c r="W50360" s="276"/>
    </row>
    <row r="50361" spans="19:23">
      <c r="S50361" s="275"/>
      <c r="T50361" s="274"/>
      <c r="W50361" s="276"/>
    </row>
    <row r="50362" spans="19:23">
      <c r="S50362" s="275"/>
      <c r="T50362" s="274"/>
      <c r="W50362" s="276"/>
    </row>
    <row r="50363" spans="19:23">
      <c r="S50363" s="275"/>
      <c r="T50363" s="274"/>
      <c r="W50363" s="276"/>
    </row>
    <row r="50364" spans="19:23">
      <c r="S50364" s="275"/>
      <c r="T50364" s="274"/>
      <c r="W50364" s="276"/>
    </row>
    <row r="50365" spans="19:23">
      <c r="S50365" s="275"/>
      <c r="T50365" s="274"/>
      <c r="W50365" s="276"/>
    </row>
    <row r="50366" spans="19:23">
      <c r="S50366" s="275"/>
      <c r="T50366" s="274"/>
      <c r="W50366" s="276"/>
    </row>
    <row r="50367" spans="19:23">
      <c r="S50367" s="275"/>
      <c r="T50367" s="274"/>
      <c r="W50367" s="276"/>
    </row>
    <row r="50368" spans="19:23">
      <c r="S50368" s="275"/>
      <c r="T50368" s="274"/>
      <c r="W50368" s="276"/>
    </row>
    <row r="50369" spans="19:23">
      <c r="S50369" s="275"/>
      <c r="T50369" s="274"/>
      <c r="W50369" s="276"/>
    </row>
    <row r="50370" spans="19:23">
      <c r="S50370" s="275"/>
      <c r="T50370" s="274"/>
      <c r="W50370" s="276"/>
    </row>
    <row r="50371" spans="19:23">
      <c r="S50371" s="275"/>
      <c r="T50371" s="274"/>
      <c r="W50371" s="276"/>
    </row>
    <row r="50372" spans="19:23">
      <c r="S50372" s="275"/>
      <c r="T50372" s="274"/>
      <c r="W50372" s="276"/>
    </row>
    <row r="50373" spans="19:23">
      <c r="S50373" s="275"/>
      <c r="T50373" s="274"/>
      <c r="W50373" s="276"/>
    </row>
    <row r="50374" spans="19:23">
      <c r="S50374" s="275"/>
      <c r="T50374" s="274"/>
      <c r="W50374" s="276"/>
    </row>
    <row r="50375" spans="19:23">
      <c r="S50375" s="275"/>
      <c r="T50375" s="274"/>
      <c r="W50375" s="276"/>
    </row>
    <row r="50376" spans="19:23">
      <c r="S50376" s="275"/>
      <c r="T50376" s="274"/>
      <c r="W50376" s="276"/>
    </row>
    <row r="50377" spans="19:23">
      <c r="S50377" s="275"/>
      <c r="T50377" s="274"/>
      <c r="W50377" s="276"/>
    </row>
    <row r="50378" spans="19:23">
      <c r="S50378" s="275"/>
      <c r="T50378" s="274"/>
      <c r="W50378" s="276"/>
    </row>
    <row r="50379" spans="19:23">
      <c r="S50379" s="275"/>
      <c r="T50379" s="274"/>
      <c r="W50379" s="276"/>
    </row>
    <row r="50380" spans="19:23">
      <c r="S50380" s="275"/>
      <c r="T50380" s="274"/>
      <c r="W50380" s="276"/>
    </row>
    <row r="50381" spans="19:23">
      <c r="S50381" s="275"/>
      <c r="T50381" s="274"/>
      <c r="W50381" s="276"/>
    </row>
    <row r="50382" spans="19:23">
      <c r="S50382" s="275"/>
      <c r="T50382" s="274"/>
      <c r="W50382" s="276"/>
    </row>
    <row r="50383" spans="19:23">
      <c r="S50383" s="275"/>
      <c r="T50383" s="274"/>
      <c r="W50383" s="276"/>
    </row>
    <row r="50384" spans="19:23">
      <c r="S50384" s="275"/>
      <c r="T50384" s="274"/>
      <c r="W50384" s="276"/>
    </row>
    <row r="50385" spans="19:23">
      <c r="S50385" s="275"/>
      <c r="T50385" s="274"/>
      <c r="W50385" s="276"/>
    </row>
    <row r="50386" spans="19:23">
      <c r="S50386" s="275"/>
      <c r="T50386" s="274"/>
      <c r="W50386" s="276"/>
    </row>
    <row r="50387" spans="19:23">
      <c r="S50387" s="275"/>
      <c r="T50387" s="274"/>
      <c r="W50387" s="276"/>
    </row>
    <row r="50388" spans="19:23">
      <c r="S50388" s="275"/>
      <c r="T50388" s="274"/>
      <c r="W50388" s="276"/>
    </row>
    <row r="50389" spans="19:23">
      <c r="S50389" s="275"/>
      <c r="T50389" s="274"/>
      <c r="W50389" s="276"/>
    </row>
    <row r="50390" spans="19:23">
      <c r="S50390" s="275"/>
      <c r="T50390" s="274"/>
      <c r="W50390" s="276"/>
    </row>
    <row r="50391" spans="19:23">
      <c r="S50391" s="275"/>
      <c r="T50391" s="274"/>
      <c r="W50391" s="276"/>
    </row>
    <row r="50392" spans="19:23">
      <c r="S50392" s="275"/>
      <c r="T50392" s="274"/>
      <c r="W50392" s="276"/>
    </row>
    <row r="50393" spans="19:23">
      <c r="S50393" s="275"/>
      <c r="T50393" s="274"/>
      <c r="W50393" s="276"/>
    </row>
    <row r="50394" spans="19:23">
      <c r="S50394" s="275"/>
      <c r="T50394" s="274"/>
      <c r="W50394" s="276"/>
    </row>
    <row r="50395" spans="19:23">
      <c r="S50395" s="275"/>
      <c r="T50395" s="274"/>
      <c r="W50395" s="276"/>
    </row>
    <row r="50396" spans="19:23">
      <c r="S50396" s="275"/>
      <c r="T50396" s="274"/>
      <c r="W50396" s="276"/>
    </row>
    <row r="50397" spans="19:23">
      <c r="S50397" s="275"/>
      <c r="T50397" s="274"/>
      <c r="W50397" s="276"/>
    </row>
    <row r="50398" spans="19:23">
      <c r="S50398" s="275"/>
      <c r="T50398" s="274"/>
      <c r="W50398" s="276"/>
    </row>
    <row r="50399" spans="19:23">
      <c r="S50399" s="275"/>
      <c r="T50399" s="274"/>
      <c r="W50399" s="276"/>
    </row>
    <row r="50400" spans="19:23">
      <c r="S50400" s="275"/>
      <c r="T50400" s="274"/>
      <c r="W50400" s="276"/>
    </row>
    <row r="50401" spans="19:23">
      <c r="S50401" s="275"/>
      <c r="T50401" s="274"/>
      <c r="W50401" s="276"/>
    </row>
    <row r="50402" spans="19:23">
      <c r="S50402" s="275"/>
      <c r="T50402" s="274"/>
      <c r="W50402" s="276"/>
    </row>
    <row r="50403" spans="19:23">
      <c r="S50403" s="275"/>
      <c r="T50403" s="274"/>
      <c r="W50403" s="276"/>
    </row>
    <row r="50404" spans="19:23">
      <c r="S50404" s="275"/>
      <c r="T50404" s="274"/>
      <c r="W50404" s="276"/>
    </row>
    <row r="50405" spans="19:23">
      <c r="S50405" s="275"/>
      <c r="T50405" s="274"/>
      <c r="W50405" s="276"/>
    </row>
    <row r="50406" spans="19:23">
      <c r="S50406" s="275"/>
      <c r="T50406" s="274"/>
      <c r="W50406" s="276"/>
    </row>
    <row r="50407" spans="19:23">
      <c r="S50407" s="275"/>
      <c r="T50407" s="274"/>
      <c r="W50407" s="276"/>
    </row>
    <row r="50408" spans="19:23">
      <c r="S50408" s="275"/>
      <c r="T50408" s="274"/>
      <c r="W50408" s="276"/>
    </row>
    <row r="50409" spans="19:23">
      <c r="S50409" s="275"/>
      <c r="T50409" s="274"/>
      <c r="W50409" s="276"/>
    </row>
    <row r="50410" spans="19:23">
      <c r="S50410" s="275"/>
      <c r="T50410" s="274"/>
      <c r="W50410" s="276"/>
    </row>
    <row r="50411" spans="19:23">
      <c r="S50411" s="275"/>
      <c r="T50411" s="274"/>
      <c r="W50411" s="276"/>
    </row>
    <row r="50412" spans="19:23">
      <c r="S50412" s="275"/>
      <c r="T50412" s="274"/>
      <c r="W50412" s="276"/>
    </row>
    <row r="50413" spans="19:23">
      <c r="S50413" s="275"/>
      <c r="T50413" s="274"/>
      <c r="W50413" s="276"/>
    </row>
    <row r="50414" spans="19:23">
      <c r="S50414" s="275"/>
      <c r="T50414" s="274"/>
      <c r="W50414" s="276"/>
    </row>
    <row r="50415" spans="19:23">
      <c r="S50415" s="275"/>
      <c r="T50415" s="274"/>
      <c r="W50415" s="276"/>
    </row>
    <row r="50416" spans="19:23">
      <c r="S50416" s="275"/>
      <c r="T50416" s="274"/>
      <c r="W50416" s="276"/>
    </row>
    <row r="50417" spans="19:23">
      <c r="S50417" s="275"/>
      <c r="T50417" s="274"/>
      <c r="W50417" s="276"/>
    </row>
    <row r="50418" spans="19:23">
      <c r="S50418" s="275"/>
      <c r="T50418" s="274"/>
      <c r="W50418" s="276"/>
    </row>
    <row r="50419" spans="19:23">
      <c r="S50419" s="275"/>
      <c r="T50419" s="274"/>
      <c r="W50419" s="276"/>
    </row>
    <row r="50420" spans="19:23">
      <c r="S50420" s="275"/>
      <c r="T50420" s="274"/>
      <c r="W50420" s="276"/>
    </row>
    <row r="50421" spans="19:23">
      <c r="S50421" s="275"/>
      <c r="T50421" s="274"/>
      <c r="W50421" s="276"/>
    </row>
    <row r="50422" spans="19:23">
      <c r="S50422" s="275"/>
      <c r="T50422" s="274"/>
      <c r="W50422" s="276"/>
    </row>
    <row r="50423" spans="19:23">
      <c r="S50423" s="275"/>
      <c r="T50423" s="274"/>
      <c r="W50423" s="276"/>
    </row>
    <row r="50424" spans="19:23">
      <c r="S50424" s="275"/>
      <c r="T50424" s="274"/>
      <c r="W50424" s="276"/>
    </row>
    <row r="50425" spans="19:23">
      <c r="S50425" s="275"/>
      <c r="T50425" s="274"/>
      <c r="W50425" s="276"/>
    </row>
    <row r="50426" spans="19:23">
      <c r="S50426" s="275"/>
      <c r="T50426" s="274"/>
      <c r="W50426" s="276"/>
    </row>
    <row r="50427" spans="19:23">
      <c r="S50427" s="275"/>
      <c r="T50427" s="274"/>
      <c r="W50427" s="276"/>
    </row>
    <row r="50428" spans="19:23">
      <c r="S50428" s="275"/>
      <c r="T50428" s="274"/>
      <c r="W50428" s="276"/>
    </row>
    <row r="50429" spans="19:23">
      <c r="S50429" s="275"/>
      <c r="T50429" s="274"/>
      <c r="W50429" s="276"/>
    </row>
    <row r="50430" spans="19:23">
      <c r="S50430" s="275"/>
      <c r="T50430" s="274"/>
      <c r="W50430" s="276"/>
    </row>
    <row r="50431" spans="19:23">
      <c r="S50431" s="275"/>
      <c r="T50431" s="274"/>
      <c r="W50431" s="276"/>
    </row>
    <row r="50432" spans="19:23">
      <c r="S50432" s="275"/>
      <c r="T50432" s="274"/>
      <c r="W50432" s="276"/>
    </row>
    <row r="50433" spans="19:23">
      <c r="S50433" s="275"/>
      <c r="T50433" s="274"/>
      <c r="W50433" s="276"/>
    </row>
    <row r="50434" spans="19:23">
      <c r="S50434" s="275"/>
      <c r="T50434" s="274"/>
      <c r="W50434" s="276"/>
    </row>
    <row r="50435" spans="19:23">
      <c r="S50435" s="275"/>
      <c r="T50435" s="274"/>
      <c r="W50435" s="276"/>
    </row>
    <row r="50436" spans="19:23">
      <c r="S50436" s="275"/>
      <c r="T50436" s="274"/>
      <c r="W50436" s="276"/>
    </row>
    <row r="50437" spans="19:23">
      <c r="S50437" s="275"/>
      <c r="T50437" s="274"/>
      <c r="W50437" s="276"/>
    </row>
    <row r="50438" spans="19:23">
      <c r="S50438" s="275"/>
      <c r="T50438" s="274"/>
      <c r="W50438" s="276"/>
    </row>
    <row r="50439" spans="19:23">
      <c r="S50439" s="275"/>
      <c r="T50439" s="274"/>
      <c r="W50439" s="276"/>
    </row>
    <row r="50440" spans="19:23">
      <c r="S50440" s="275"/>
      <c r="T50440" s="274"/>
      <c r="W50440" s="276"/>
    </row>
    <row r="50441" spans="19:23">
      <c r="S50441" s="275"/>
      <c r="T50441" s="274"/>
      <c r="W50441" s="276"/>
    </row>
    <row r="50442" spans="19:23">
      <c r="S50442" s="275"/>
      <c r="T50442" s="274"/>
      <c r="W50442" s="276"/>
    </row>
    <row r="50443" spans="19:23">
      <c r="S50443" s="275"/>
      <c r="T50443" s="274"/>
      <c r="W50443" s="276"/>
    </row>
    <row r="50444" spans="19:23">
      <c r="S50444" s="275"/>
      <c r="T50444" s="274"/>
      <c r="W50444" s="276"/>
    </row>
    <row r="50445" spans="19:23">
      <c r="S50445" s="275"/>
      <c r="T50445" s="274"/>
      <c r="W50445" s="276"/>
    </row>
    <row r="50446" spans="19:23">
      <c r="S50446" s="275"/>
      <c r="T50446" s="274"/>
      <c r="W50446" s="276"/>
    </row>
    <row r="50447" spans="19:23">
      <c r="S50447" s="275"/>
      <c r="T50447" s="274"/>
      <c r="W50447" s="276"/>
    </row>
    <row r="50448" spans="19:23">
      <c r="S50448" s="275"/>
      <c r="T50448" s="274"/>
      <c r="W50448" s="276"/>
    </row>
    <row r="50449" spans="19:23">
      <c r="S50449" s="275"/>
      <c r="T50449" s="274"/>
      <c r="W50449" s="276"/>
    </row>
    <row r="50450" spans="19:23">
      <c r="S50450" s="275"/>
      <c r="T50450" s="274"/>
      <c r="W50450" s="276"/>
    </row>
    <row r="50451" spans="19:23">
      <c r="S50451" s="275"/>
      <c r="T50451" s="274"/>
      <c r="W50451" s="276"/>
    </row>
    <row r="50452" spans="19:23">
      <c r="S50452" s="275"/>
      <c r="T50452" s="274"/>
      <c r="W50452" s="276"/>
    </row>
    <row r="50453" spans="19:23">
      <c r="S50453" s="275"/>
      <c r="T50453" s="274"/>
      <c r="W50453" s="276"/>
    </row>
    <row r="50454" spans="19:23">
      <c r="S50454" s="275"/>
      <c r="T50454" s="274"/>
      <c r="W50454" s="276"/>
    </row>
    <row r="50455" spans="19:23">
      <c r="S50455" s="275"/>
      <c r="T50455" s="274"/>
      <c r="W50455" s="276"/>
    </row>
    <row r="50456" spans="19:23">
      <c r="S50456" s="275"/>
      <c r="T50456" s="274"/>
      <c r="W50456" s="276"/>
    </row>
    <row r="50457" spans="19:23">
      <c r="S50457" s="275"/>
      <c r="T50457" s="274"/>
      <c r="W50457" s="276"/>
    </row>
    <row r="50458" spans="19:23">
      <c r="S50458" s="275"/>
      <c r="T50458" s="274"/>
      <c r="W50458" s="276"/>
    </row>
    <row r="50459" spans="19:23">
      <c r="S50459" s="275"/>
      <c r="T50459" s="274"/>
      <c r="W50459" s="276"/>
    </row>
    <row r="50460" spans="19:23">
      <c r="S50460" s="275"/>
      <c r="T50460" s="274"/>
      <c r="W50460" s="276"/>
    </row>
    <row r="50461" spans="19:23">
      <c r="S50461" s="275"/>
      <c r="T50461" s="274"/>
      <c r="W50461" s="276"/>
    </row>
    <row r="50462" spans="19:23">
      <c r="S50462" s="275"/>
      <c r="T50462" s="274"/>
      <c r="W50462" s="276"/>
    </row>
    <row r="50463" spans="19:23">
      <c r="S50463" s="275"/>
      <c r="T50463" s="274"/>
      <c r="W50463" s="276"/>
    </row>
    <row r="50464" spans="19:23">
      <c r="S50464" s="275"/>
      <c r="T50464" s="274"/>
      <c r="W50464" s="276"/>
    </row>
    <row r="50465" spans="19:23">
      <c r="S50465" s="275"/>
      <c r="T50465" s="274"/>
      <c r="W50465" s="276"/>
    </row>
    <row r="50466" spans="19:23">
      <c r="S50466" s="275"/>
      <c r="T50466" s="274"/>
      <c r="W50466" s="276"/>
    </row>
    <row r="50467" spans="19:23">
      <c r="S50467" s="275"/>
      <c r="T50467" s="274"/>
      <c r="W50467" s="276"/>
    </row>
    <row r="50468" spans="19:23">
      <c r="S50468" s="275"/>
      <c r="T50468" s="274"/>
      <c r="W50468" s="276"/>
    </row>
    <row r="50469" spans="19:23">
      <c r="S50469" s="275"/>
      <c r="T50469" s="274"/>
      <c r="W50469" s="276"/>
    </row>
    <row r="50470" spans="19:23">
      <c r="S50470" s="275"/>
      <c r="T50470" s="274"/>
      <c r="W50470" s="276"/>
    </row>
    <row r="50471" spans="19:23">
      <c r="S50471" s="275"/>
      <c r="T50471" s="274"/>
      <c r="W50471" s="276"/>
    </row>
    <row r="50472" spans="19:23">
      <c r="S50472" s="275"/>
      <c r="T50472" s="274"/>
      <c r="W50472" s="276"/>
    </row>
    <row r="50473" spans="19:23">
      <c r="S50473" s="275"/>
      <c r="T50473" s="274"/>
      <c r="W50473" s="276"/>
    </row>
    <row r="50474" spans="19:23">
      <c r="S50474" s="275"/>
      <c r="T50474" s="274"/>
      <c r="W50474" s="276"/>
    </row>
    <row r="50475" spans="19:23">
      <c r="S50475" s="275"/>
      <c r="T50475" s="274"/>
      <c r="W50475" s="276"/>
    </row>
    <row r="50476" spans="19:23">
      <c r="S50476" s="275"/>
      <c r="T50476" s="274"/>
      <c r="W50476" s="276"/>
    </row>
    <row r="50477" spans="19:23">
      <c r="S50477" s="275"/>
      <c r="T50477" s="274"/>
      <c r="W50477" s="276"/>
    </row>
    <row r="50478" spans="19:23">
      <c r="S50478" s="275"/>
      <c r="T50478" s="274"/>
      <c r="W50478" s="276"/>
    </row>
    <row r="50479" spans="19:23">
      <c r="S50479" s="275"/>
      <c r="T50479" s="274"/>
      <c r="W50479" s="276"/>
    </row>
    <row r="50480" spans="19:23">
      <c r="S50480" s="275"/>
      <c r="T50480" s="274"/>
      <c r="W50480" s="276"/>
    </row>
    <row r="50481" spans="19:23">
      <c r="S50481" s="275"/>
      <c r="T50481" s="274"/>
      <c r="W50481" s="276"/>
    </row>
    <row r="50482" spans="19:23">
      <c r="S50482" s="275"/>
      <c r="T50482" s="274"/>
      <c r="W50482" s="276"/>
    </row>
    <row r="50483" spans="19:23">
      <c r="S50483" s="275"/>
      <c r="T50483" s="274"/>
      <c r="W50483" s="276"/>
    </row>
    <row r="50484" spans="19:23">
      <c r="S50484" s="275"/>
      <c r="T50484" s="274"/>
      <c r="W50484" s="276"/>
    </row>
    <row r="50485" spans="19:23">
      <c r="S50485" s="275"/>
      <c r="T50485" s="274"/>
      <c r="W50485" s="276"/>
    </row>
    <row r="50486" spans="19:23">
      <c r="S50486" s="275"/>
      <c r="T50486" s="274"/>
      <c r="W50486" s="276"/>
    </row>
    <row r="50487" spans="19:23">
      <c r="S50487" s="275"/>
      <c r="T50487" s="274"/>
      <c r="W50487" s="276"/>
    </row>
    <row r="50488" spans="19:23">
      <c r="S50488" s="275"/>
      <c r="T50488" s="274"/>
      <c r="W50488" s="276"/>
    </row>
    <row r="50489" spans="19:23">
      <c r="S50489" s="275"/>
      <c r="T50489" s="274"/>
      <c r="W50489" s="276"/>
    </row>
    <row r="50490" spans="19:23">
      <c r="S50490" s="275"/>
      <c r="T50490" s="274"/>
      <c r="W50490" s="276"/>
    </row>
    <row r="50491" spans="19:23">
      <c r="S50491" s="275"/>
      <c r="T50491" s="274"/>
      <c r="W50491" s="276"/>
    </row>
    <row r="50492" spans="19:23">
      <c r="S50492" s="275"/>
      <c r="T50492" s="274"/>
      <c r="W50492" s="276"/>
    </row>
    <row r="50493" spans="19:23">
      <c r="S50493" s="275"/>
      <c r="T50493" s="274"/>
      <c r="W50493" s="276"/>
    </row>
    <row r="50494" spans="19:23">
      <c r="S50494" s="275"/>
      <c r="T50494" s="274"/>
      <c r="W50494" s="276"/>
    </row>
    <row r="50495" spans="19:23">
      <c r="S50495" s="275"/>
      <c r="T50495" s="274"/>
      <c r="W50495" s="276"/>
    </row>
    <row r="50496" spans="19:23">
      <c r="S50496" s="275"/>
      <c r="T50496" s="274"/>
      <c r="W50496" s="276"/>
    </row>
    <row r="50497" spans="19:23">
      <c r="S50497" s="275"/>
      <c r="T50497" s="274"/>
      <c r="W50497" s="276"/>
    </row>
    <row r="50498" spans="19:23">
      <c r="S50498" s="275"/>
      <c r="T50498" s="274"/>
      <c r="W50498" s="276"/>
    </row>
    <row r="50499" spans="19:23">
      <c r="S50499" s="275"/>
      <c r="T50499" s="274"/>
      <c r="W50499" s="276"/>
    </row>
    <row r="50500" spans="19:23">
      <c r="S50500" s="275"/>
      <c r="T50500" s="274"/>
      <c r="W50500" s="276"/>
    </row>
    <row r="50501" spans="19:23">
      <c r="S50501" s="275"/>
      <c r="T50501" s="274"/>
      <c r="W50501" s="276"/>
    </row>
    <row r="50502" spans="19:23">
      <c r="S50502" s="275"/>
      <c r="T50502" s="274"/>
      <c r="W50502" s="276"/>
    </row>
    <row r="50503" spans="19:23">
      <c r="S50503" s="275"/>
      <c r="T50503" s="274"/>
      <c r="W50503" s="276"/>
    </row>
    <row r="50504" spans="19:23">
      <c r="S50504" s="275"/>
      <c r="T50504" s="274"/>
      <c r="W50504" s="276"/>
    </row>
    <row r="50505" spans="19:23">
      <c r="S50505" s="275"/>
      <c r="T50505" s="274"/>
      <c r="W50505" s="276"/>
    </row>
    <row r="50506" spans="19:23">
      <c r="S50506" s="275"/>
      <c r="T50506" s="274"/>
      <c r="W50506" s="276"/>
    </row>
    <row r="50507" spans="19:23">
      <c r="S50507" s="275"/>
      <c r="T50507" s="274"/>
      <c r="W50507" s="276"/>
    </row>
    <row r="50508" spans="19:23">
      <c r="S50508" s="275"/>
      <c r="T50508" s="274"/>
      <c r="W50508" s="276"/>
    </row>
    <row r="50509" spans="19:23">
      <c r="S50509" s="275"/>
      <c r="T50509" s="274"/>
      <c r="W50509" s="276"/>
    </row>
    <row r="50510" spans="19:23">
      <c r="S50510" s="275"/>
      <c r="T50510" s="274"/>
      <c r="W50510" s="276"/>
    </row>
    <row r="50511" spans="19:23">
      <c r="S50511" s="275"/>
      <c r="T50511" s="274"/>
      <c r="W50511" s="276"/>
    </row>
    <row r="50512" spans="19:23">
      <c r="S50512" s="275"/>
      <c r="T50512" s="274"/>
      <c r="W50512" s="276"/>
    </row>
    <row r="50513" spans="19:23">
      <c r="S50513" s="275"/>
      <c r="T50513" s="274"/>
      <c r="W50513" s="276"/>
    </row>
    <row r="50514" spans="19:23">
      <c r="S50514" s="275"/>
      <c r="T50514" s="274"/>
      <c r="W50514" s="276"/>
    </row>
    <row r="50515" spans="19:23">
      <c r="S50515" s="275"/>
      <c r="T50515" s="274"/>
      <c r="W50515" s="276"/>
    </row>
    <row r="50516" spans="19:23">
      <c r="S50516" s="275"/>
      <c r="T50516" s="274"/>
      <c r="W50516" s="276"/>
    </row>
    <row r="50517" spans="19:23">
      <c r="S50517" s="275"/>
      <c r="T50517" s="274"/>
      <c r="W50517" s="276"/>
    </row>
    <row r="50518" spans="19:23">
      <c r="S50518" s="275"/>
      <c r="T50518" s="274"/>
      <c r="W50518" s="276"/>
    </row>
    <row r="50519" spans="19:23">
      <c r="S50519" s="275"/>
      <c r="T50519" s="274"/>
      <c r="W50519" s="276"/>
    </row>
    <row r="50520" spans="19:23">
      <c r="S50520" s="275"/>
      <c r="T50520" s="274"/>
      <c r="W50520" s="276"/>
    </row>
    <row r="50521" spans="19:23">
      <c r="S50521" s="275"/>
      <c r="T50521" s="274"/>
      <c r="W50521" s="276"/>
    </row>
    <row r="50522" spans="19:23">
      <c r="S50522" s="275"/>
      <c r="T50522" s="274"/>
      <c r="W50522" s="276"/>
    </row>
    <row r="50523" spans="19:23">
      <c r="S50523" s="275"/>
      <c r="T50523" s="274"/>
      <c r="W50523" s="276"/>
    </row>
    <row r="50524" spans="19:23">
      <c r="S50524" s="275"/>
      <c r="T50524" s="274"/>
      <c r="W50524" s="276"/>
    </row>
    <row r="50525" spans="19:23">
      <c r="S50525" s="275"/>
      <c r="T50525" s="274"/>
      <c r="W50525" s="276"/>
    </row>
    <row r="50526" spans="19:23">
      <c r="S50526" s="275"/>
      <c r="T50526" s="274"/>
      <c r="W50526" s="276"/>
    </row>
    <row r="50527" spans="19:23">
      <c r="S50527" s="275"/>
      <c r="T50527" s="274"/>
      <c r="W50527" s="276"/>
    </row>
    <row r="50528" spans="19:23">
      <c r="S50528" s="275"/>
      <c r="T50528" s="274"/>
      <c r="W50528" s="276"/>
    </row>
    <row r="50529" spans="19:23">
      <c r="S50529" s="275"/>
      <c r="T50529" s="274"/>
      <c r="W50529" s="276"/>
    </row>
    <row r="50530" spans="19:23">
      <c r="S50530" s="275"/>
      <c r="T50530" s="274"/>
      <c r="W50530" s="276"/>
    </row>
    <row r="50531" spans="19:23">
      <c r="S50531" s="275"/>
      <c r="T50531" s="274"/>
      <c r="W50531" s="276"/>
    </row>
    <row r="50532" spans="19:23">
      <c r="S50532" s="275"/>
      <c r="T50532" s="274"/>
      <c r="W50532" s="276"/>
    </row>
    <row r="50533" spans="19:23">
      <c r="S50533" s="275"/>
      <c r="T50533" s="274"/>
      <c r="W50533" s="276"/>
    </row>
    <row r="50534" spans="19:23">
      <c r="S50534" s="275"/>
      <c r="T50534" s="274"/>
      <c r="W50534" s="276"/>
    </row>
    <row r="50535" spans="19:23">
      <c r="S50535" s="275"/>
      <c r="T50535" s="274"/>
      <c r="W50535" s="276"/>
    </row>
    <row r="50536" spans="19:23">
      <c r="S50536" s="275"/>
      <c r="T50536" s="274"/>
      <c r="W50536" s="276"/>
    </row>
    <row r="50537" spans="19:23">
      <c r="S50537" s="275"/>
      <c r="T50537" s="274"/>
      <c r="W50537" s="276"/>
    </row>
    <row r="50538" spans="19:23">
      <c r="S50538" s="275"/>
      <c r="T50538" s="274"/>
      <c r="W50538" s="276"/>
    </row>
    <row r="50539" spans="19:23">
      <c r="S50539" s="275"/>
      <c r="T50539" s="274"/>
      <c r="W50539" s="276"/>
    </row>
    <row r="50540" spans="19:23">
      <c r="S50540" s="275"/>
      <c r="T50540" s="274"/>
      <c r="W50540" s="276"/>
    </row>
    <row r="50541" spans="19:23">
      <c r="S50541" s="275"/>
      <c r="T50541" s="274"/>
      <c r="W50541" s="276"/>
    </row>
    <row r="50542" spans="19:23">
      <c r="S50542" s="275"/>
      <c r="T50542" s="274"/>
      <c r="W50542" s="276"/>
    </row>
    <row r="50543" spans="19:23">
      <c r="S50543" s="275"/>
      <c r="T50543" s="274"/>
      <c r="W50543" s="276"/>
    </row>
    <row r="50544" spans="19:23">
      <c r="S50544" s="275"/>
      <c r="T50544" s="274"/>
      <c r="W50544" s="276"/>
    </row>
    <row r="50545" spans="19:23">
      <c r="S50545" s="275"/>
      <c r="T50545" s="274"/>
      <c r="W50545" s="276"/>
    </row>
    <row r="50546" spans="19:23">
      <c r="S50546" s="275"/>
      <c r="T50546" s="274"/>
      <c r="W50546" s="276"/>
    </row>
    <row r="50547" spans="19:23">
      <c r="S50547" s="275"/>
      <c r="T50547" s="274"/>
      <c r="W50547" s="276"/>
    </row>
    <row r="50548" spans="19:23">
      <c r="S50548" s="275"/>
      <c r="T50548" s="274"/>
      <c r="W50548" s="276"/>
    </row>
    <row r="50549" spans="19:23">
      <c r="S50549" s="275"/>
      <c r="T50549" s="274"/>
      <c r="W50549" s="276"/>
    </row>
    <row r="50550" spans="19:23">
      <c r="S50550" s="275"/>
      <c r="T50550" s="274"/>
      <c r="W50550" s="276"/>
    </row>
    <row r="50551" spans="19:23">
      <c r="S50551" s="275"/>
      <c r="T50551" s="274"/>
      <c r="W50551" s="276"/>
    </row>
    <row r="50552" spans="19:23">
      <c r="S50552" s="275"/>
      <c r="T50552" s="274"/>
      <c r="W50552" s="276"/>
    </row>
    <row r="50553" spans="19:23">
      <c r="S50553" s="275"/>
      <c r="T50553" s="274"/>
      <c r="W50553" s="276"/>
    </row>
    <row r="50554" spans="19:23">
      <c r="S50554" s="275"/>
      <c r="T50554" s="274"/>
      <c r="W50554" s="276"/>
    </row>
    <row r="50555" spans="19:23">
      <c r="S50555" s="275"/>
      <c r="T50555" s="274"/>
      <c r="W50555" s="276"/>
    </row>
    <row r="50556" spans="19:23">
      <c r="S50556" s="275"/>
      <c r="T50556" s="274"/>
      <c r="W50556" s="276"/>
    </row>
    <row r="50557" spans="19:23">
      <c r="S50557" s="275"/>
      <c r="T50557" s="274"/>
      <c r="W50557" s="276"/>
    </row>
    <row r="50558" spans="19:23">
      <c r="S50558" s="275"/>
      <c r="T50558" s="274"/>
      <c r="W50558" s="276"/>
    </row>
    <row r="50559" spans="19:23">
      <c r="S50559" s="275"/>
      <c r="T50559" s="274"/>
      <c r="W50559" s="276"/>
    </row>
    <row r="50560" spans="19:23">
      <c r="S50560" s="275"/>
      <c r="T50560" s="274"/>
      <c r="W50560" s="276"/>
    </row>
    <row r="50561" spans="19:23">
      <c r="S50561" s="275"/>
      <c r="T50561" s="274"/>
      <c r="W50561" s="276"/>
    </row>
    <row r="50562" spans="19:23">
      <c r="S50562" s="275"/>
      <c r="T50562" s="274"/>
      <c r="W50562" s="276"/>
    </row>
    <row r="50563" spans="19:23">
      <c r="S50563" s="275"/>
      <c r="T50563" s="274"/>
      <c r="W50563" s="276"/>
    </row>
    <row r="50564" spans="19:23">
      <c r="S50564" s="275"/>
      <c r="T50564" s="274"/>
      <c r="W50564" s="276"/>
    </row>
    <row r="50565" spans="19:23">
      <c r="S50565" s="275"/>
      <c r="T50565" s="274"/>
      <c r="W50565" s="276"/>
    </row>
    <row r="50566" spans="19:23">
      <c r="S50566" s="275"/>
      <c r="T50566" s="274"/>
      <c r="W50566" s="276"/>
    </row>
    <row r="50567" spans="19:23">
      <c r="S50567" s="275"/>
      <c r="T50567" s="274"/>
      <c r="W50567" s="276"/>
    </row>
    <row r="50568" spans="19:23">
      <c r="S50568" s="275"/>
      <c r="T50568" s="274"/>
      <c r="W50568" s="276"/>
    </row>
    <row r="50569" spans="19:23">
      <c r="S50569" s="275"/>
      <c r="T50569" s="274"/>
      <c r="W50569" s="276"/>
    </row>
    <row r="50570" spans="19:23">
      <c r="S50570" s="275"/>
      <c r="T50570" s="274"/>
      <c r="W50570" s="276"/>
    </row>
    <row r="50571" spans="19:23">
      <c r="S50571" s="275"/>
      <c r="T50571" s="274"/>
      <c r="W50571" s="276"/>
    </row>
    <row r="50572" spans="19:23">
      <c r="S50572" s="275"/>
      <c r="T50572" s="274"/>
      <c r="W50572" s="276"/>
    </row>
    <row r="50573" spans="19:23">
      <c r="S50573" s="275"/>
      <c r="T50573" s="274"/>
      <c r="W50573" s="276"/>
    </row>
    <row r="50574" spans="19:23">
      <c r="S50574" s="275"/>
      <c r="T50574" s="274"/>
      <c r="W50574" s="276"/>
    </row>
    <row r="50575" spans="19:23">
      <c r="S50575" s="275"/>
      <c r="T50575" s="274"/>
      <c r="W50575" s="276"/>
    </row>
    <row r="50576" spans="19:23">
      <c r="S50576" s="275"/>
      <c r="T50576" s="274"/>
      <c r="W50576" s="276"/>
    </row>
    <row r="50577" spans="19:23">
      <c r="S50577" s="275"/>
      <c r="T50577" s="274"/>
      <c r="W50577" s="276"/>
    </row>
    <row r="50578" spans="19:23">
      <c r="S50578" s="275"/>
      <c r="T50578" s="274"/>
      <c r="W50578" s="276"/>
    </row>
    <row r="50579" spans="19:23">
      <c r="S50579" s="275"/>
      <c r="T50579" s="274"/>
      <c r="W50579" s="276"/>
    </row>
    <row r="50580" spans="19:23">
      <c r="S50580" s="275"/>
      <c r="T50580" s="274"/>
      <c r="W50580" s="276"/>
    </row>
    <row r="50581" spans="19:23">
      <c r="S50581" s="275"/>
      <c r="T50581" s="274"/>
      <c r="W50581" s="276"/>
    </row>
    <row r="50582" spans="19:23">
      <c r="S50582" s="275"/>
      <c r="T50582" s="274"/>
      <c r="W50582" s="276"/>
    </row>
    <row r="50583" spans="19:23">
      <c r="S50583" s="275"/>
      <c r="T50583" s="274"/>
      <c r="W50583" s="276"/>
    </row>
    <row r="50584" spans="19:23">
      <c r="S50584" s="275"/>
      <c r="T50584" s="274"/>
      <c r="W50584" s="276"/>
    </row>
    <row r="50585" spans="19:23">
      <c r="S50585" s="275"/>
      <c r="T50585" s="274"/>
      <c r="W50585" s="276"/>
    </row>
    <row r="50586" spans="19:23">
      <c r="S50586" s="275"/>
      <c r="T50586" s="274"/>
      <c r="W50586" s="276"/>
    </row>
    <row r="50587" spans="19:23">
      <c r="S50587" s="275"/>
      <c r="T50587" s="274"/>
      <c r="W50587" s="276"/>
    </row>
    <row r="50588" spans="19:23">
      <c r="S50588" s="275"/>
      <c r="T50588" s="274"/>
      <c r="W50588" s="276"/>
    </row>
    <row r="50589" spans="19:23">
      <c r="S50589" s="275"/>
      <c r="T50589" s="274"/>
      <c r="W50589" s="276"/>
    </row>
    <row r="50590" spans="19:23">
      <c r="S50590" s="275"/>
      <c r="T50590" s="274"/>
      <c r="W50590" s="276"/>
    </row>
    <row r="50591" spans="19:23">
      <c r="S50591" s="275"/>
      <c r="T50591" s="274"/>
      <c r="W50591" s="276"/>
    </row>
    <row r="50592" spans="19:23">
      <c r="S50592" s="275"/>
      <c r="T50592" s="274"/>
      <c r="W50592" s="276"/>
    </row>
    <row r="50593" spans="19:23">
      <c r="S50593" s="275"/>
      <c r="T50593" s="274"/>
      <c r="W50593" s="276"/>
    </row>
    <row r="50594" spans="19:23">
      <c r="S50594" s="275"/>
      <c r="T50594" s="274"/>
      <c r="W50594" s="276"/>
    </row>
    <row r="50595" spans="19:23">
      <c r="S50595" s="275"/>
      <c r="T50595" s="274"/>
      <c r="W50595" s="276"/>
    </row>
    <row r="50596" spans="19:23">
      <c r="S50596" s="275"/>
      <c r="T50596" s="274"/>
      <c r="W50596" s="276"/>
    </row>
    <row r="50597" spans="19:23">
      <c r="S50597" s="275"/>
      <c r="T50597" s="274"/>
      <c r="W50597" s="276"/>
    </row>
    <row r="50598" spans="19:23">
      <c r="S50598" s="275"/>
      <c r="T50598" s="274"/>
      <c r="W50598" s="276"/>
    </row>
    <row r="50599" spans="19:23">
      <c r="S50599" s="275"/>
      <c r="T50599" s="274"/>
      <c r="W50599" s="276"/>
    </row>
    <row r="50600" spans="19:23">
      <c r="S50600" s="275"/>
      <c r="T50600" s="274"/>
      <c r="W50600" s="276"/>
    </row>
    <row r="50601" spans="19:23">
      <c r="S50601" s="275"/>
      <c r="T50601" s="274"/>
      <c r="W50601" s="276"/>
    </row>
    <row r="50602" spans="19:23">
      <c r="S50602" s="275"/>
      <c r="T50602" s="274"/>
      <c r="W50602" s="276"/>
    </row>
    <row r="50603" spans="19:23">
      <c r="S50603" s="275"/>
      <c r="T50603" s="274"/>
      <c r="W50603" s="276"/>
    </row>
    <row r="50604" spans="19:23">
      <c r="S50604" s="275"/>
      <c r="T50604" s="274"/>
      <c r="W50604" s="276"/>
    </row>
    <row r="50605" spans="19:23">
      <c r="S50605" s="275"/>
      <c r="T50605" s="274"/>
      <c r="W50605" s="276"/>
    </row>
    <row r="50606" spans="19:23">
      <c r="S50606" s="275"/>
      <c r="T50606" s="274"/>
      <c r="W50606" s="276"/>
    </row>
    <row r="50607" spans="19:23">
      <c r="S50607" s="275"/>
      <c r="T50607" s="274"/>
      <c r="W50607" s="276"/>
    </row>
    <row r="50608" spans="19:23">
      <c r="S50608" s="275"/>
      <c r="T50608" s="274"/>
      <c r="W50608" s="276"/>
    </row>
    <row r="50609" spans="19:23">
      <c r="S50609" s="275"/>
      <c r="T50609" s="274"/>
      <c r="W50609" s="276"/>
    </row>
    <row r="50610" spans="19:23">
      <c r="S50610" s="275"/>
      <c r="T50610" s="274"/>
      <c r="W50610" s="276"/>
    </row>
    <row r="50611" spans="19:23">
      <c r="S50611" s="275"/>
      <c r="T50611" s="274"/>
      <c r="W50611" s="276"/>
    </row>
    <row r="50612" spans="19:23">
      <c r="S50612" s="275"/>
      <c r="T50612" s="274"/>
      <c r="W50612" s="276"/>
    </row>
    <row r="50613" spans="19:23">
      <c r="S50613" s="275"/>
      <c r="T50613" s="274"/>
      <c r="W50613" s="276"/>
    </row>
    <row r="50614" spans="19:23">
      <c r="S50614" s="275"/>
      <c r="T50614" s="274"/>
      <c r="W50614" s="276"/>
    </row>
    <row r="50615" spans="19:23">
      <c r="S50615" s="275"/>
      <c r="T50615" s="274"/>
      <c r="W50615" s="276"/>
    </row>
    <row r="50616" spans="19:23">
      <c r="S50616" s="275"/>
      <c r="T50616" s="274"/>
      <c r="W50616" s="276"/>
    </row>
    <row r="50617" spans="19:23">
      <c r="S50617" s="275"/>
      <c r="T50617" s="274"/>
      <c r="W50617" s="276"/>
    </row>
    <row r="50618" spans="19:23">
      <c r="S50618" s="275"/>
      <c r="T50618" s="274"/>
      <c r="W50618" s="276"/>
    </row>
    <row r="50619" spans="19:23">
      <c r="S50619" s="275"/>
      <c r="T50619" s="274"/>
      <c r="W50619" s="276"/>
    </row>
    <row r="50620" spans="19:23">
      <c r="S50620" s="275"/>
      <c r="T50620" s="274"/>
      <c r="W50620" s="276"/>
    </row>
    <row r="50621" spans="19:23">
      <c r="S50621" s="275"/>
      <c r="T50621" s="274"/>
      <c r="W50621" s="276"/>
    </row>
    <row r="50622" spans="19:23">
      <c r="S50622" s="275"/>
      <c r="T50622" s="274"/>
      <c r="W50622" s="276"/>
    </row>
    <row r="50623" spans="19:23">
      <c r="S50623" s="275"/>
      <c r="T50623" s="274"/>
      <c r="W50623" s="276"/>
    </row>
    <row r="50624" spans="19:23">
      <c r="S50624" s="275"/>
      <c r="T50624" s="274"/>
      <c r="W50624" s="276"/>
    </row>
    <row r="50625" spans="19:23">
      <c r="S50625" s="275"/>
      <c r="T50625" s="274"/>
      <c r="W50625" s="276"/>
    </row>
    <row r="50626" spans="19:23">
      <c r="S50626" s="275"/>
      <c r="T50626" s="274"/>
      <c r="W50626" s="276"/>
    </row>
    <row r="50627" spans="19:23">
      <c r="S50627" s="275"/>
      <c r="T50627" s="274"/>
      <c r="W50627" s="276"/>
    </row>
    <row r="50628" spans="19:23">
      <c r="S50628" s="275"/>
      <c r="T50628" s="274"/>
      <c r="W50628" s="276"/>
    </row>
    <row r="50629" spans="19:23">
      <c r="S50629" s="275"/>
      <c r="T50629" s="274"/>
      <c r="W50629" s="276"/>
    </row>
    <row r="50630" spans="19:23">
      <c r="S50630" s="275"/>
      <c r="T50630" s="274"/>
      <c r="W50630" s="276"/>
    </row>
    <row r="50631" spans="19:23">
      <c r="S50631" s="275"/>
      <c r="T50631" s="274"/>
      <c r="W50631" s="276"/>
    </row>
    <row r="50632" spans="19:23">
      <c r="S50632" s="275"/>
      <c r="T50632" s="274"/>
      <c r="W50632" s="276"/>
    </row>
    <row r="50633" spans="19:23">
      <c r="S50633" s="275"/>
      <c r="T50633" s="274"/>
      <c r="W50633" s="276"/>
    </row>
    <row r="50634" spans="19:23">
      <c r="S50634" s="275"/>
      <c r="T50634" s="274"/>
      <c r="W50634" s="276"/>
    </row>
    <row r="50635" spans="19:23">
      <c r="S50635" s="275"/>
      <c r="T50635" s="274"/>
      <c r="W50635" s="276"/>
    </row>
    <row r="50636" spans="19:23">
      <c r="S50636" s="275"/>
      <c r="T50636" s="274"/>
      <c r="W50636" s="276"/>
    </row>
    <row r="50637" spans="19:23">
      <c r="S50637" s="275"/>
      <c r="T50637" s="274"/>
      <c r="W50637" s="276"/>
    </row>
    <row r="50638" spans="19:23">
      <c r="S50638" s="275"/>
      <c r="T50638" s="274"/>
      <c r="W50638" s="276"/>
    </row>
    <row r="50639" spans="19:23">
      <c r="S50639" s="275"/>
      <c r="T50639" s="274"/>
      <c r="W50639" s="276"/>
    </row>
    <row r="50640" spans="19:23">
      <c r="S50640" s="275"/>
      <c r="T50640" s="274"/>
      <c r="W50640" s="276"/>
    </row>
    <row r="50641" spans="19:23">
      <c r="S50641" s="275"/>
      <c r="T50641" s="274"/>
      <c r="W50641" s="276"/>
    </row>
    <row r="50642" spans="19:23">
      <c r="S50642" s="275"/>
      <c r="T50642" s="274"/>
      <c r="W50642" s="276"/>
    </row>
    <row r="50643" spans="19:23">
      <c r="S50643" s="275"/>
      <c r="T50643" s="274"/>
      <c r="W50643" s="276"/>
    </row>
    <row r="50644" spans="19:23">
      <c r="S50644" s="275"/>
      <c r="T50644" s="274"/>
      <c r="W50644" s="276"/>
    </row>
    <row r="50645" spans="19:23">
      <c r="S50645" s="275"/>
      <c r="T50645" s="274"/>
      <c r="W50645" s="276"/>
    </row>
    <row r="50646" spans="19:23">
      <c r="S50646" s="275"/>
      <c r="T50646" s="274"/>
      <c r="W50646" s="276"/>
    </row>
    <row r="50647" spans="19:23">
      <c r="S50647" s="275"/>
      <c r="T50647" s="274"/>
      <c r="W50647" s="276"/>
    </row>
    <row r="50648" spans="19:23">
      <c r="S50648" s="275"/>
      <c r="T50648" s="274"/>
      <c r="W50648" s="276"/>
    </row>
    <row r="50649" spans="19:23">
      <c r="S50649" s="275"/>
      <c r="T50649" s="274"/>
      <c r="W50649" s="276"/>
    </row>
    <row r="50650" spans="19:23">
      <c r="S50650" s="275"/>
      <c r="T50650" s="274"/>
      <c r="W50650" s="276"/>
    </row>
    <row r="50651" spans="19:23">
      <c r="S50651" s="275"/>
      <c r="T50651" s="274"/>
      <c r="W50651" s="276"/>
    </row>
    <row r="50652" spans="19:23">
      <c r="S50652" s="275"/>
      <c r="T50652" s="274"/>
      <c r="W50652" s="276"/>
    </row>
    <row r="50653" spans="19:23">
      <c r="S50653" s="275"/>
      <c r="T50653" s="274"/>
      <c r="W50653" s="276"/>
    </row>
    <row r="50654" spans="19:23">
      <c r="S50654" s="275"/>
      <c r="T50654" s="274"/>
      <c r="W50654" s="276"/>
    </row>
    <row r="50655" spans="19:23">
      <c r="S50655" s="275"/>
      <c r="T50655" s="274"/>
      <c r="W50655" s="276"/>
    </row>
    <row r="50656" spans="19:23">
      <c r="S50656" s="275"/>
      <c r="T50656" s="274"/>
      <c r="W50656" s="276"/>
    </row>
    <row r="50657" spans="19:23">
      <c r="S50657" s="275"/>
      <c r="T50657" s="274"/>
      <c r="W50657" s="276"/>
    </row>
    <row r="50658" spans="19:23">
      <c r="S50658" s="275"/>
      <c r="T50658" s="274"/>
      <c r="W50658" s="276"/>
    </row>
    <row r="50659" spans="19:23">
      <c r="S50659" s="275"/>
      <c r="T50659" s="274"/>
      <c r="W50659" s="276"/>
    </row>
    <row r="50660" spans="19:23">
      <c r="S50660" s="275"/>
      <c r="T50660" s="274"/>
      <c r="W50660" s="276"/>
    </row>
    <row r="50661" spans="19:23">
      <c r="S50661" s="275"/>
      <c r="T50661" s="274"/>
      <c r="W50661" s="276"/>
    </row>
    <row r="50662" spans="19:23">
      <c r="S50662" s="275"/>
      <c r="T50662" s="274"/>
      <c r="W50662" s="276"/>
    </row>
    <row r="50663" spans="19:23">
      <c r="S50663" s="275"/>
      <c r="T50663" s="274"/>
      <c r="W50663" s="276"/>
    </row>
    <row r="50664" spans="19:23">
      <c r="S50664" s="275"/>
      <c r="T50664" s="274"/>
      <c r="W50664" s="276"/>
    </row>
    <row r="50665" spans="19:23">
      <c r="S50665" s="275"/>
      <c r="T50665" s="274"/>
      <c r="W50665" s="276"/>
    </row>
    <row r="50666" spans="19:23">
      <c r="S50666" s="275"/>
      <c r="T50666" s="274"/>
      <c r="W50666" s="276"/>
    </row>
    <row r="50667" spans="19:23">
      <c r="S50667" s="275"/>
      <c r="T50667" s="274"/>
      <c r="W50667" s="276"/>
    </row>
    <row r="50668" spans="19:23">
      <c r="S50668" s="275"/>
      <c r="T50668" s="274"/>
      <c r="W50668" s="276"/>
    </row>
    <row r="50669" spans="19:23">
      <c r="S50669" s="275"/>
      <c r="T50669" s="274"/>
      <c r="W50669" s="276"/>
    </row>
    <row r="50670" spans="19:23">
      <c r="S50670" s="275"/>
      <c r="T50670" s="274"/>
      <c r="W50670" s="276"/>
    </row>
    <row r="50671" spans="19:23">
      <c r="S50671" s="275"/>
      <c r="T50671" s="274"/>
      <c r="W50671" s="276"/>
    </row>
    <row r="50672" spans="19:23">
      <c r="S50672" s="275"/>
      <c r="T50672" s="274"/>
      <c r="W50672" s="276"/>
    </row>
    <row r="50673" spans="19:23">
      <c r="S50673" s="275"/>
      <c r="T50673" s="274"/>
      <c r="W50673" s="276"/>
    </row>
    <row r="50674" spans="19:23">
      <c r="S50674" s="275"/>
      <c r="T50674" s="274"/>
      <c r="W50674" s="276"/>
    </row>
    <row r="50675" spans="19:23">
      <c r="S50675" s="275"/>
      <c r="T50675" s="274"/>
      <c r="W50675" s="276"/>
    </row>
    <row r="50676" spans="19:23">
      <c r="S50676" s="275"/>
      <c r="T50676" s="274"/>
      <c r="W50676" s="276"/>
    </row>
    <row r="50677" spans="19:23">
      <c r="S50677" s="275"/>
      <c r="T50677" s="274"/>
      <c r="W50677" s="276"/>
    </row>
    <row r="50678" spans="19:23">
      <c r="S50678" s="275"/>
      <c r="T50678" s="274"/>
      <c r="W50678" s="276"/>
    </row>
    <row r="50679" spans="19:23">
      <c r="S50679" s="275"/>
      <c r="T50679" s="274"/>
      <c r="W50679" s="276"/>
    </row>
    <row r="50680" spans="19:23">
      <c r="S50680" s="275"/>
      <c r="T50680" s="274"/>
      <c r="W50680" s="276"/>
    </row>
    <row r="50681" spans="19:23">
      <c r="S50681" s="275"/>
      <c r="T50681" s="274"/>
      <c r="W50681" s="276"/>
    </row>
    <row r="50682" spans="19:23">
      <c r="S50682" s="275"/>
      <c r="T50682" s="274"/>
      <c r="W50682" s="276"/>
    </row>
    <row r="50683" spans="19:23">
      <c r="S50683" s="275"/>
      <c r="T50683" s="274"/>
      <c r="W50683" s="276"/>
    </row>
    <row r="50684" spans="19:23">
      <c r="S50684" s="275"/>
      <c r="T50684" s="274"/>
      <c r="W50684" s="276"/>
    </row>
    <row r="50685" spans="19:23">
      <c r="S50685" s="275"/>
      <c r="T50685" s="274"/>
      <c r="W50685" s="276"/>
    </row>
    <row r="50686" spans="19:23">
      <c r="S50686" s="275"/>
      <c r="T50686" s="274"/>
      <c r="W50686" s="276"/>
    </row>
    <row r="50687" spans="19:23">
      <c r="S50687" s="275"/>
      <c r="T50687" s="274"/>
      <c r="W50687" s="276"/>
    </row>
    <row r="50688" spans="19:23">
      <c r="S50688" s="275"/>
      <c r="T50688" s="274"/>
      <c r="W50688" s="276"/>
    </row>
    <row r="50689" spans="19:23">
      <c r="S50689" s="275"/>
      <c r="T50689" s="274"/>
      <c r="W50689" s="276"/>
    </row>
    <row r="50690" spans="19:23">
      <c r="S50690" s="275"/>
      <c r="T50690" s="274"/>
      <c r="W50690" s="276"/>
    </row>
    <row r="50691" spans="19:23">
      <c r="S50691" s="275"/>
      <c r="T50691" s="274"/>
      <c r="W50691" s="276"/>
    </row>
    <row r="50692" spans="19:23">
      <c r="S50692" s="275"/>
      <c r="T50692" s="274"/>
      <c r="W50692" s="276"/>
    </row>
    <row r="50693" spans="19:23">
      <c r="S50693" s="275"/>
      <c r="T50693" s="274"/>
      <c r="W50693" s="276"/>
    </row>
    <row r="50694" spans="19:23">
      <c r="S50694" s="275"/>
      <c r="T50694" s="274"/>
      <c r="W50694" s="276"/>
    </row>
    <row r="50695" spans="19:23">
      <c r="S50695" s="275"/>
      <c r="T50695" s="274"/>
      <c r="W50695" s="276"/>
    </row>
    <row r="50696" spans="19:23">
      <c r="S50696" s="275"/>
      <c r="T50696" s="274"/>
      <c r="W50696" s="276"/>
    </row>
    <row r="50697" spans="19:23">
      <c r="S50697" s="275"/>
      <c r="T50697" s="274"/>
      <c r="W50697" s="276"/>
    </row>
    <row r="50698" spans="19:23">
      <c r="S50698" s="275"/>
      <c r="T50698" s="274"/>
      <c r="W50698" s="276"/>
    </row>
    <row r="50699" spans="19:23">
      <c r="S50699" s="275"/>
      <c r="T50699" s="274"/>
      <c r="W50699" s="276"/>
    </row>
    <row r="50700" spans="19:23">
      <c r="S50700" s="275"/>
      <c r="T50700" s="274"/>
      <c r="W50700" s="276"/>
    </row>
    <row r="50701" spans="19:23">
      <c r="S50701" s="275"/>
      <c r="T50701" s="274"/>
      <c r="W50701" s="276"/>
    </row>
    <row r="50702" spans="19:23">
      <c r="S50702" s="275"/>
      <c r="T50702" s="274"/>
      <c r="W50702" s="276"/>
    </row>
    <row r="50703" spans="19:23">
      <c r="S50703" s="275"/>
      <c r="T50703" s="274"/>
      <c r="W50703" s="276"/>
    </row>
    <row r="50704" spans="19:23">
      <c r="S50704" s="275"/>
      <c r="T50704" s="274"/>
      <c r="W50704" s="276"/>
    </row>
    <row r="50705" spans="19:23">
      <c r="S50705" s="275"/>
      <c r="T50705" s="274"/>
      <c r="W50705" s="276"/>
    </row>
    <row r="50706" spans="19:23">
      <c r="S50706" s="275"/>
      <c r="T50706" s="274"/>
      <c r="W50706" s="276"/>
    </row>
    <row r="50707" spans="19:23">
      <c r="S50707" s="275"/>
      <c r="T50707" s="274"/>
      <c r="W50707" s="276"/>
    </row>
    <row r="50708" spans="19:23">
      <c r="S50708" s="275"/>
      <c r="T50708" s="274"/>
      <c r="W50708" s="276"/>
    </row>
    <row r="50709" spans="19:23">
      <c r="S50709" s="275"/>
      <c r="T50709" s="274"/>
      <c r="W50709" s="276"/>
    </row>
    <row r="50710" spans="19:23">
      <c r="S50710" s="275"/>
      <c r="T50710" s="274"/>
      <c r="W50710" s="276"/>
    </row>
    <row r="50711" spans="19:23">
      <c r="S50711" s="275"/>
      <c r="T50711" s="274"/>
      <c r="W50711" s="276"/>
    </row>
    <row r="50712" spans="19:23">
      <c r="S50712" s="275"/>
      <c r="T50712" s="274"/>
      <c r="W50712" s="276"/>
    </row>
    <row r="50713" spans="19:23">
      <c r="S50713" s="275"/>
      <c r="T50713" s="274"/>
      <c r="W50713" s="276"/>
    </row>
    <row r="50714" spans="19:23">
      <c r="S50714" s="275"/>
      <c r="T50714" s="274"/>
      <c r="W50714" s="276"/>
    </row>
    <row r="50715" spans="19:23">
      <c r="S50715" s="275"/>
      <c r="T50715" s="274"/>
      <c r="W50715" s="276"/>
    </row>
    <row r="50716" spans="19:23">
      <c r="S50716" s="275"/>
      <c r="T50716" s="274"/>
      <c r="W50716" s="276"/>
    </row>
    <row r="50717" spans="19:23">
      <c r="S50717" s="275"/>
      <c r="T50717" s="274"/>
      <c r="W50717" s="276"/>
    </row>
    <row r="50718" spans="19:23">
      <c r="S50718" s="275"/>
      <c r="T50718" s="274"/>
      <c r="W50718" s="276"/>
    </row>
    <row r="50719" spans="19:23">
      <c r="S50719" s="275"/>
      <c r="T50719" s="274"/>
      <c r="W50719" s="276"/>
    </row>
    <row r="50720" spans="19:23">
      <c r="S50720" s="275"/>
      <c r="T50720" s="274"/>
      <c r="W50720" s="276"/>
    </row>
    <row r="50721" spans="19:23">
      <c r="S50721" s="275"/>
      <c r="T50721" s="274"/>
      <c r="W50721" s="276"/>
    </row>
    <row r="50722" spans="19:23">
      <c r="S50722" s="275"/>
      <c r="T50722" s="274"/>
      <c r="W50722" s="276"/>
    </row>
    <row r="50723" spans="19:23">
      <c r="S50723" s="275"/>
      <c r="T50723" s="274"/>
      <c r="W50723" s="276"/>
    </row>
    <row r="50724" spans="19:23">
      <c r="S50724" s="275"/>
      <c r="T50724" s="274"/>
      <c r="W50724" s="276"/>
    </row>
    <row r="50725" spans="19:23">
      <c r="S50725" s="275"/>
      <c r="T50725" s="274"/>
      <c r="W50725" s="276"/>
    </row>
    <row r="50726" spans="19:23">
      <c r="S50726" s="275"/>
      <c r="T50726" s="274"/>
      <c r="W50726" s="276"/>
    </row>
    <row r="50727" spans="19:23">
      <c r="S50727" s="275"/>
      <c r="T50727" s="274"/>
      <c r="W50727" s="276"/>
    </row>
    <row r="50728" spans="19:23">
      <c r="S50728" s="275"/>
      <c r="T50728" s="274"/>
      <c r="W50728" s="276"/>
    </row>
    <row r="50729" spans="19:23">
      <c r="S50729" s="275"/>
      <c r="T50729" s="274"/>
      <c r="W50729" s="276"/>
    </row>
    <row r="50730" spans="19:23">
      <c r="S50730" s="275"/>
      <c r="T50730" s="274"/>
      <c r="W50730" s="276"/>
    </row>
    <row r="50731" spans="19:23">
      <c r="S50731" s="275"/>
      <c r="T50731" s="274"/>
      <c r="W50731" s="276"/>
    </row>
    <row r="50732" spans="19:23">
      <c r="S50732" s="275"/>
      <c r="T50732" s="274"/>
      <c r="W50732" s="276"/>
    </row>
    <row r="50733" spans="19:23">
      <c r="S50733" s="275"/>
      <c r="T50733" s="274"/>
      <c r="W50733" s="276"/>
    </row>
    <row r="50734" spans="19:23">
      <c r="S50734" s="275"/>
      <c r="T50734" s="274"/>
      <c r="W50734" s="276"/>
    </row>
    <row r="50735" spans="19:23">
      <c r="S50735" s="275"/>
      <c r="T50735" s="274"/>
      <c r="W50735" s="276"/>
    </row>
    <row r="50736" spans="19:23">
      <c r="S50736" s="275"/>
      <c r="T50736" s="274"/>
      <c r="W50736" s="276"/>
    </row>
    <row r="50737" spans="19:23">
      <c r="S50737" s="275"/>
      <c r="T50737" s="274"/>
      <c r="W50737" s="276"/>
    </row>
    <row r="50738" spans="19:23">
      <c r="S50738" s="275"/>
      <c r="T50738" s="274"/>
      <c r="W50738" s="276"/>
    </row>
    <row r="50739" spans="19:23">
      <c r="S50739" s="275"/>
      <c r="T50739" s="274"/>
      <c r="W50739" s="276"/>
    </row>
    <row r="50740" spans="19:23">
      <c r="S50740" s="275"/>
      <c r="T50740" s="274"/>
      <c r="W50740" s="276"/>
    </row>
    <row r="50741" spans="19:23">
      <c r="S50741" s="275"/>
      <c r="T50741" s="274"/>
      <c r="W50741" s="276"/>
    </row>
    <row r="50742" spans="19:23">
      <c r="S50742" s="275"/>
      <c r="T50742" s="274"/>
      <c r="W50742" s="276"/>
    </row>
    <row r="50743" spans="19:23">
      <c r="S50743" s="275"/>
      <c r="T50743" s="274"/>
      <c r="W50743" s="276"/>
    </row>
    <row r="50744" spans="19:23">
      <c r="S50744" s="275"/>
      <c r="T50744" s="274"/>
      <c r="W50744" s="276"/>
    </row>
    <row r="50745" spans="19:23">
      <c r="S50745" s="275"/>
      <c r="T50745" s="274"/>
      <c r="W50745" s="276"/>
    </row>
    <row r="50746" spans="19:23">
      <c r="S50746" s="275"/>
      <c r="T50746" s="274"/>
      <c r="W50746" s="276"/>
    </row>
    <row r="50747" spans="19:23">
      <c r="S50747" s="275"/>
      <c r="T50747" s="274"/>
      <c r="W50747" s="276"/>
    </row>
    <row r="50748" spans="19:23">
      <c r="S50748" s="275"/>
      <c r="T50748" s="274"/>
      <c r="W50748" s="276"/>
    </row>
    <row r="50749" spans="19:23">
      <c r="S50749" s="275"/>
      <c r="T50749" s="274"/>
      <c r="W50749" s="276"/>
    </row>
    <row r="50750" spans="19:23">
      <c r="S50750" s="275"/>
      <c r="T50750" s="274"/>
      <c r="W50750" s="276"/>
    </row>
    <row r="50751" spans="19:23">
      <c r="S50751" s="275"/>
      <c r="T50751" s="274"/>
      <c r="W50751" s="276"/>
    </row>
    <row r="50752" spans="19:23">
      <c r="S50752" s="275"/>
      <c r="T50752" s="274"/>
      <c r="W50752" s="276"/>
    </row>
    <row r="50753" spans="19:23">
      <c r="S50753" s="275"/>
      <c r="T50753" s="274"/>
      <c r="W50753" s="276"/>
    </row>
    <row r="50754" spans="19:23">
      <c r="S50754" s="275"/>
      <c r="T50754" s="274"/>
      <c r="W50754" s="276"/>
    </row>
    <row r="50755" spans="19:23">
      <c r="S50755" s="275"/>
      <c r="T50755" s="274"/>
      <c r="W50755" s="276"/>
    </row>
    <row r="50756" spans="19:23">
      <c r="S50756" s="275"/>
      <c r="T50756" s="274"/>
      <c r="W50756" s="276"/>
    </row>
    <row r="50757" spans="19:23">
      <c r="S50757" s="275"/>
      <c r="T50757" s="274"/>
      <c r="W50757" s="276"/>
    </row>
    <row r="50758" spans="19:23">
      <c r="S50758" s="275"/>
      <c r="T50758" s="274"/>
      <c r="W50758" s="276"/>
    </row>
    <row r="50759" spans="19:23">
      <c r="S50759" s="275"/>
      <c r="T50759" s="274"/>
      <c r="W50759" s="276"/>
    </row>
    <row r="50760" spans="19:23">
      <c r="S50760" s="275"/>
      <c r="T50760" s="274"/>
      <c r="W50760" s="276"/>
    </row>
    <row r="50761" spans="19:23">
      <c r="S50761" s="275"/>
      <c r="T50761" s="274"/>
      <c r="W50761" s="276"/>
    </row>
    <row r="50762" spans="19:23">
      <c r="S50762" s="275"/>
      <c r="T50762" s="274"/>
      <c r="W50762" s="276"/>
    </row>
    <row r="50763" spans="19:23">
      <c r="S50763" s="275"/>
      <c r="T50763" s="274"/>
      <c r="W50763" s="276"/>
    </row>
    <row r="50764" spans="19:23">
      <c r="S50764" s="275"/>
      <c r="T50764" s="274"/>
      <c r="W50764" s="276"/>
    </row>
    <row r="50765" spans="19:23">
      <c r="S50765" s="275"/>
      <c r="T50765" s="274"/>
      <c r="W50765" s="276"/>
    </row>
    <row r="50766" spans="19:23">
      <c r="S50766" s="275"/>
      <c r="T50766" s="274"/>
      <c r="W50766" s="276"/>
    </row>
    <row r="50767" spans="19:23">
      <c r="S50767" s="275"/>
      <c r="T50767" s="274"/>
      <c r="W50767" s="276"/>
    </row>
    <row r="50768" spans="19:23">
      <c r="S50768" s="275"/>
      <c r="T50768" s="274"/>
      <c r="W50768" s="276"/>
    </row>
    <row r="50769" spans="19:23">
      <c r="S50769" s="275"/>
      <c r="T50769" s="274"/>
      <c r="W50769" s="276"/>
    </row>
    <row r="50770" spans="19:23">
      <c r="S50770" s="275"/>
      <c r="T50770" s="274"/>
      <c r="W50770" s="276"/>
    </row>
    <row r="50771" spans="19:23">
      <c r="S50771" s="275"/>
      <c r="T50771" s="274"/>
      <c r="W50771" s="276"/>
    </row>
    <row r="50772" spans="19:23">
      <c r="S50772" s="275"/>
      <c r="T50772" s="274"/>
      <c r="W50772" s="276"/>
    </row>
    <row r="50773" spans="19:23">
      <c r="S50773" s="275"/>
      <c r="T50773" s="274"/>
      <c r="W50773" s="276"/>
    </row>
    <row r="50774" spans="19:23">
      <c r="S50774" s="275"/>
      <c r="T50774" s="274"/>
      <c r="W50774" s="276"/>
    </row>
    <row r="50775" spans="19:23">
      <c r="S50775" s="275"/>
      <c r="T50775" s="274"/>
      <c r="W50775" s="276"/>
    </row>
    <row r="50776" spans="19:23">
      <c r="S50776" s="275"/>
      <c r="T50776" s="274"/>
      <c r="W50776" s="276"/>
    </row>
    <row r="50777" spans="19:23">
      <c r="S50777" s="275"/>
      <c r="T50777" s="274"/>
      <c r="W50777" s="276"/>
    </row>
    <row r="50778" spans="19:23">
      <c r="S50778" s="275"/>
      <c r="T50778" s="274"/>
      <c r="W50778" s="276"/>
    </row>
    <row r="50779" spans="19:23">
      <c r="S50779" s="275"/>
      <c r="T50779" s="274"/>
      <c r="W50779" s="276"/>
    </row>
    <row r="50780" spans="19:23">
      <c r="S50780" s="275"/>
      <c r="T50780" s="274"/>
      <c r="W50780" s="276"/>
    </row>
    <row r="50781" spans="19:23">
      <c r="S50781" s="275"/>
      <c r="T50781" s="274"/>
      <c r="W50781" s="276"/>
    </row>
    <row r="50782" spans="19:23">
      <c r="S50782" s="275"/>
      <c r="T50782" s="274"/>
      <c r="W50782" s="276"/>
    </row>
    <row r="50783" spans="19:23">
      <c r="S50783" s="275"/>
      <c r="T50783" s="274"/>
      <c r="W50783" s="276"/>
    </row>
    <row r="50784" spans="19:23">
      <c r="S50784" s="275"/>
      <c r="T50784" s="274"/>
      <c r="W50784" s="276"/>
    </row>
    <row r="50785" spans="19:23">
      <c r="S50785" s="275"/>
      <c r="T50785" s="274"/>
      <c r="W50785" s="276"/>
    </row>
    <row r="50786" spans="19:23">
      <c r="S50786" s="275"/>
      <c r="T50786" s="274"/>
      <c r="W50786" s="276"/>
    </row>
    <row r="50787" spans="19:23">
      <c r="S50787" s="275"/>
      <c r="T50787" s="274"/>
      <c r="W50787" s="276"/>
    </row>
    <row r="50788" spans="19:23">
      <c r="S50788" s="275"/>
      <c r="T50788" s="274"/>
      <c r="W50788" s="276"/>
    </row>
    <row r="50789" spans="19:23">
      <c r="S50789" s="275"/>
      <c r="T50789" s="274"/>
      <c r="W50789" s="276"/>
    </row>
    <row r="50790" spans="19:23">
      <c r="S50790" s="275"/>
      <c r="T50790" s="274"/>
      <c r="W50790" s="276"/>
    </row>
    <row r="50791" spans="19:23">
      <c r="S50791" s="275"/>
      <c r="T50791" s="274"/>
      <c r="W50791" s="276"/>
    </row>
    <row r="50792" spans="19:23">
      <c r="S50792" s="275"/>
      <c r="T50792" s="274"/>
      <c r="W50792" s="276"/>
    </row>
    <row r="50793" spans="19:23">
      <c r="S50793" s="275"/>
      <c r="T50793" s="274"/>
      <c r="W50793" s="276"/>
    </row>
    <row r="50794" spans="19:23">
      <c r="S50794" s="275"/>
      <c r="T50794" s="274"/>
      <c r="W50794" s="276"/>
    </row>
    <row r="50795" spans="19:23">
      <c r="S50795" s="275"/>
      <c r="T50795" s="274"/>
      <c r="W50795" s="276"/>
    </row>
    <row r="50796" spans="19:23">
      <c r="S50796" s="275"/>
      <c r="T50796" s="274"/>
      <c r="W50796" s="276"/>
    </row>
    <row r="50797" spans="19:23">
      <c r="S50797" s="275"/>
      <c r="T50797" s="274"/>
      <c r="W50797" s="276"/>
    </row>
    <row r="50798" spans="19:23">
      <c r="S50798" s="275"/>
      <c r="T50798" s="274"/>
      <c r="W50798" s="276"/>
    </row>
    <row r="50799" spans="19:23">
      <c r="S50799" s="275"/>
      <c r="T50799" s="274"/>
      <c r="W50799" s="276"/>
    </row>
    <row r="50800" spans="19:23">
      <c r="S50800" s="275"/>
      <c r="T50800" s="274"/>
      <c r="W50800" s="276"/>
    </row>
    <row r="50801" spans="19:23">
      <c r="S50801" s="275"/>
      <c r="T50801" s="274"/>
      <c r="W50801" s="276"/>
    </row>
    <row r="50802" spans="19:23">
      <c r="S50802" s="275"/>
      <c r="T50802" s="274"/>
      <c r="W50802" s="276"/>
    </row>
    <row r="50803" spans="19:23">
      <c r="S50803" s="275"/>
      <c r="T50803" s="274"/>
      <c r="W50803" s="276"/>
    </row>
    <row r="50804" spans="19:23">
      <c r="S50804" s="275"/>
      <c r="T50804" s="274"/>
      <c r="W50804" s="276"/>
    </row>
    <row r="50805" spans="19:23">
      <c r="S50805" s="275"/>
      <c r="T50805" s="274"/>
      <c r="W50805" s="276"/>
    </row>
    <row r="50806" spans="19:23">
      <c r="S50806" s="275"/>
      <c r="T50806" s="274"/>
      <c r="W50806" s="276"/>
    </row>
    <row r="50807" spans="19:23">
      <c r="S50807" s="275"/>
      <c r="T50807" s="274"/>
      <c r="W50807" s="276"/>
    </row>
    <row r="50808" spans="19:23">
      <c r="S50808" s="275"/>
      <c r="T50808" s="274"/>
      <c r="W50808" s="276"/>
    </row>
    <row r="50809" spans="19:23">
      <c r="S50809" s="275"/>
      <c r="T50809" s="274"/>
      <c r="W50809" s="276"/>
    </row>
    <row r="50810" spans="19:23">
      <c r="S50810" s="275"/>
      <c r="T50810" s="274"/>
      <c r="W50810" s="276"/>
    </row>
    <row r="50811" spans="19:23">
      <c r="S50811" s="275"/>
      <c r="T50811" s="274"/>
      <c r="W50811" s="276"/>
    </row>
    <row r="50812" spans="19:23">
      <c r="S50812" s="275"/>
      <c r="T50812" s="274"/>
      <c r="W50812" s="276"/>
    </row>
    <row r="50813" spans="19:23">
      <c r="S50813" s="275"/>
      <c r="T50813" s="274"/>
      <c r="W50813" s="276"/>
    </row>
    <row r="50814" spans="19:23">
      <c r="S50814" s="275"/>
      <c r="T50814" s="274"/>
      <c r="W50814" s="276"/>
    </row>
    <row r="50815" spans="19:23">
      <c r="S50815" s="275"/>
      <c r="T50815" s="274"/>
      <c r="W50815" s="276"/>
    </row>
    <row r="50816" spans="19:23">
      <c r="S50816" s="275"/>
      <c r="T50816" s="274"/>
      <c r="W50816" s="276"/>
    </row>
    <row r="50817" spans="19:23">
      <c r="S50817" s="275"/>
      <c r="T50817" s="274"/>
      <c r="W50817" s="276"/>
    </row>
    <row r="50818" spans="19:23">
      <c r="S50818" s="275"/>
      <c r="T50818" s="274"/>
      <c r="W50818" s="276"/>
    </row>
    <row r="50819" spans="19:23">
      <c r="S50819" s="275"/>
      <c r="T50819" s="274"/>
      <c r="W50819" s="276"/>
    </row>
    <row r="50820" spans="19:23">
      <c r="S50820" s="275"/>
      <c r="T50820" s="274"/>
      <c r="W50820" s="276"/>
    </row>
    <row r="50821" spans="19:23">
      <c r="S50821" s="275"/>
      <c r="T50821" s="274"/>
      <c r="W50821" s="276"/>
    </row>
    <row r="50822" spans="19:23">
      <c r="S50822" s="275"/>
      <c r="T50822" s="274"/>
      <c r="W50822" s="276"/>
    </row>
    <row r="50823" spans="19:23">
      <c r="S50823" s="275"/>
      <c r="T50823" s="274"/>
      <c r="W50823" s="276"/>
    </row>
    <row r="50824" spans="19:23">
      <c r="S50824" s="275"/>
      <c r="T50824" s="274"/>
      <c r="W50824" s="276"/>
    </row>
    <row r="50825" spans="19:23">
      <c r="S50825" s="275"/>
      <c r="T50825" s="274"/>
      <c r="W50825" s="276"/>
    </row>
    <row r="50826" spans="19:23">
      <c r="S50826" s="275"/>
      <c r="T50826" s="274"/>
      <c r="W50826" s="276"/>
    </row>
    <row r="50827" spans="19:23">
      <c r="S50827" s="275"/>
      <c r="T50827" s="274"/>
      <c r="W50827" s="276"/>
    </row>
    <row r="50828" spans="19:23">
      <c r="S50828" s="275"/>
      <c r="T50828" s="274"/>
      <c r="W50828" s="276"/>
    </row>
    <row r="50829" spans="19:23">
      <c r="S50829" s="275"/>
      <c r="T50829" s="274"/>
      <c r="W50829" s="276"/>
    </row>
    <row r="50830" spans="19:23">
      <c r="S50830" s="275"/>
      <c r="T50830" s="274"/>
      <c r="W50830" s="276"/>
    </row>
    <row r="50831" spans="19:23">
      <c r="S50831" s="275"/>
      <c r="T50831" s="274"/>
      <c r="W50831" s="276"/>
    </row>
    <row r="50832" spans="19:23">
      <c r="S50832" s="275"/>
      <c r="T50832" s="274"/>
      <c r="W50832" s="276"/>
    </row>
    <row r="50833" spans="19:23">
      <c r="S50833" s="275"/>
      <c r="T50833" s="274"/>
      <c r="W50833" s="276"/>
    </row>
    <row r="50834" spans="19:23">
      <c r="S50834" s="275"/>
      <c r="T50834" s="274"/>
      <c r="W50834" s="276"/>
    </row>
    <row r="50835" spans="19:23">
      <c r="S50835" s="275"/>
      <c r="T50835" s="274"/>
      <c r="W50835" s="276"/>
    </row>
    <row r="50836" spans="19:23">
      <c r="S50836" s="275"/>
      <c r="T50836" s="274"/>
      <c r="W50836" s="276"/>
    </row>
    <row r="50837" spans="19:23">
      <c r="S50837" s="275"/>
      <c r="T50837" s="274"/>
      <c r="W50837" s="276"/>
    </row>
    <row r="50838" spans="19:23">
      <c r="S50838" s="275"/>
      <c r="T50838" s="274"/>
      <c r="W50838" s="276"/>
    </row>
    <row r="50839" spans="19:23">
      <c r="S50839" s="275"/>
      <c r="T50839" s="274"/>
      <c r="W50839" s="276"/>
    </row>
    <row r="50840" spans="19:23">
      <c r="S50840" s="275"/>
      <c r="T50840" s="274"/>
      <c r="W50840" s="276"/>
    </row>
    <row r="50841" spans="19:23">
      <c r="S50841" s="275"/>
      <c r="T50841" s="274"/>
      <c r="W50841" s="276"/>
    </row>
    <row r="50842" spans="19:23">
      <c r="S50842" s="275"/>
      <c r="T50842" s="274"/>
      <c r="W50842" s="276"/>
    </row>
    <row r="50843" spans="19:23">
      <c r="S50843" s="275"/>
      <c r="T50843" s="274"/>
      <c r="W50843" s="276"/>
    </row>
    <row r="50844" spans="19:23">
      <c r="S50844" s="275"/>
      <c r="T50844" s="274"/>
      <c r="W50844" s="276"/>
    </row>
    <row r="50845" spans="19:23">
      <c r="S50845" s="275"/>
      <c r="T50845" s="274"/>
      <c r="W50845" s="276"/>
    </row>
    <row r="50846" spans="19:23">
      <c r="S50846" s="275"/>
      <c r="T50846" s="274"/>
      <c r="W50846" s="276"/>
    </row>
    <row r="50847" spans="19:23">
      <c r="S50847" s="275"/>
      <c r="T50847" s="274"/>
      <c r="W50847" s="276"/>
    </row>
    <row r="50848" spans="19:23">
      <c r="S50848" s="275"/>
      <c r="T50848" s="274"/>
      <c r="W50848" s="276"/>
    </row>
    <row r="50849" spans="19:23">
      <c r="S50849" s="275"/>
      <c r="T50849" s="274"/>
      <c r="W50849" s="276"/>
    </row>
    <row r="50850" spans="19:23">
      <c r="S50850" s="275"/>
      <c r="T50850" s="274"/>
      <c r="W50850" s="276"/>
    </row>
    <row r="50851" spans="19:23">
      <c r="S50851" s="275"/>
      <c r="T50851" s="274"/>
      <c r="W50851" s="276"/>
    </row>
    <row r="50852" spans="19:23">
      <c r="S50852" s="275"/>
      <c r="T50852" s="274"/>
      <c r="W50852" s="276"/>
    </row>
    <row r="50853" spans="19:23">
      <c r="S50853" s="275"/>
      <c r="T50853" s="274"/>
      <c r="W50853" s="276"/>
    </row>
    <row r="50854" spans="19:23">
      <c r="S50854" s="275"/>
      <c r="T50854" s="274"/>
      <c r="W50854" s="276"/>
    </row>
    <row r="50855" spans="19:23">
      <c r="S50855" s="275"/>
      <c r="T50855" s="274"/>
      <c r="W50855" s="276"/>
    </row>
    <row r="50856" spans="19:23">
      <c r="S50856" s="275"/>
      <c r="T50856" s="274"/>
      <c r="W50856" s="276"/>
    </row>
    <row r="50857" spans="19:23">
      <c r="S50857" s="275"/>
      <c r="T50857" s="274"/>
      <c r="W50857" s="276"/>
    </row>
    <row r="50858" spans="19:23">
      <c r="S50858" s="275"/>
      <c r="T50858" s="274"/>
      <c r="W50858" s="276"/>
    </row>
    <row r="50859" spans="19:23">
      <c r="S50859" s="275"/>
      <c r="T50859" s="274"/>
      <c r="W50859" s="276"/>
    </row>
    <row r="50860" spans="19:23">
      <c r="S50860" s="275"/>
      <c r="T50860" s="274"/>
      <c r="W50860" s="276"/>
    </row>
    <row r="50861" spans="19:23">
      <c r="S50861" s="275"/>
      <c r="T50861" s="274"/>
      <c r="W50861" s="276"/>
    </row>
    <row r="50862" spans="19:23">
      <c r="S50862" s="275"/>
      <c r="T50862" s="274"/>
      <c r="W50862" s="276"/>
    </row>
    <row r="50863" spans="19:23">
      <c r="S50863" s="275"/>
      <c r="T50863" s="274"/>
      <c r="W50863" s="276"/>
    </row>
    <row r="50864" spans="19:23">
      <c r="S50864" s="275"/>
      <c r="T50864" s="274"/>
      <c r="W50864" s="276"/>
    </row>
    <row r="50865" spans="19:23">
      <c r="S50865" s="275"/>
      <c r="T50865" s="274"/>
      <c r="W50865" s="276"/>
    </row>
    <row r="50866" spans="19:23">
      <c r="S50866" s="275"/>
      <c r="T50866" s="274"/>
      <c r="W50866" s="276"/>
    </row>
    <row r="50867" spans="19:23">
      <c r="S50867" s="275"/>
      <c r="T50867" s="274"/>
      <c r="W50867" s="276"/>
    </row>
    <row r="50868" spans="19:23">
      <c r="S50868" s="275"/>
      <c r="T50868" s="274"/>
      <c r="W50868" s="276"/>
    </row>
    <row r="50869" spans="19:23">
      <c r="S50869" s="275"/>
      <c r="T50869" s="274"/>
      <c r="W50869" s="276"/>
    </row>
    <row r="50870" spans="19:23">
      <c r="S50870" s="275"/>
      <c r="T50870" s="274"/>
      <c r="W50870" s="276"/>
    </row>
    <row r="50871" spans="19:23">
      <c r="S50871" s="275"/>
      <c r="T50871" s="274"/>
      <c r="W50871" s="276"/>
    </row>
    <row r="50872" spans="19:23">
      <c r="S50872" s="275"/>
      <c r="T50872" s="274"/>
      <c r="W50872" s="276"/>
    </row>
    <row r="50873" spans="19:23">
      <c r="S50873" s="275"/>
      <c r="T50873" s="274"/>
      <c r="W50873" s="276"/>
    </row>
    <row r="50874" spans="19:23">
      <c r="S50874" s="275"/>
      <c r="T50874" s="274"/>
      <c r="W50874" s="276"/>
    </row>
    <row r="50875" spans="19:23">
      <c r="S50875" s="275"/>
      <c r="T50875" s="274"/>
      <c r="W50875" s="276"/>
    </row>
    <row r="50876" spans="19:23">
      <c r="S50876" s="275"/>
      <c r="T50876" s="274"/>
      <c r="W50876" s="276"/>
    </row>
    <row r="50877" spans="19:23">
      <c r="S50877" s="275"/>
      <c r="T50877" s="274"/>
      <c r="W50877" s="276"/>
    </row>
    <row r="50878" spans="19:23">
      <c r="S50878" s="275"/>
      <c r="T50878" s="274"/>
      <c r="W50878" s="276"/>
    </row>
    <row r="50879" spans="19:23">
      <c r="S50879" s="275"/>
      <c r="T50879" s="274"/>
      <c r="W50879" s="276"/>
    </row>
    <row r="50880" spans="19:23">
      <c r="S50880" s="275"/>
      <c r="T50880" s="274"/>
      <c r="W50880" s="276"/>
    </row>
    <row r="50881" spans="19:23">
      <c r="S50881" s="275"/>
      <c r="T50881" s="274"/>
      <c r="W50881" s="276"/>
    </row>
    <row r="50882" spans="19:23">
      <c r="S50882" s="275"/>
      <c r="T50882" s="274"/>
      <c r="W50882" s="276"/>
    </row>
    <row r="50883" spans="19:23">
      <c r="S50883" s="275"/>
      <c r="T50883" s="274"/>
      <c r="W50883" s="276"/>
    </row>
    <row r="50884" spans="19:23">
      <c r="S50884" s="275"/>
      <c r="T50884" s="274"/>
      <c r="W50884" s="276"/>
    </row>
    <row r="50885" spans="19:23">
      <c r="S50885" s="275"/>
      <c r="T50885" s="274"/>
      <c r="W50885" s="276"/>
    </row>
    <row r="50886" spans="19:23">
      <c r="S50886" s="275"/>
      <c r="T50886" s="274"/>
      <c r="W50886" s="276"/>
    </row>
    <row r="50887" spans="19:23">
      <c r="S50887" s="275"/>
      <c r="T50887" s="274"/>
      <c r="W50887" s="276"/>
    </row>
    <row r="50888" spans="19:23">
      <c r="S50888" s="275"/>
      <c r="T50888" s="274"/>
      <c r="W50888" s="276"/>
    </row>
    <row r="50889" spans="19:23">
      <c r="S50889" s="275"/>
      <c r="T50889" s="274"/>
      <c r="W50889" s="276"/>
    </row>
    <row r="50890" spans="19:23">
      <c r="S50890" s="275"/>
      <c r="T50890" s="274"/>
      <c r="W50890" s="276"/>
    </row>
    <row r="50891" spans="19:23">
      <c r="S50891" s="275"/>
      <c r="T50891" s="274"/>
      <c r="W50891" s="276"/>
    </row>
    <row r="50892" spans="19:23">
      <c r="S50892" s="275"/>
      <c r="T50892" s="274"/>
      <c r="W50892" s="276"/>
    </row>
    <row r="50893" spans="19:23">
      <c r="S50893" s="275"/>
      <c r="T50893" s="274"/>
      <c r="W50893" s="276"/>
    </row>
    <row r="50894" spans="19:23">
      <c r="S50894" s="275"/>
      <c r="T50894" s="274"/>
      <c r="W50894" s="276"/>
    </row>
    <row r="50895" spans="19:23">
      <c r="S50895" s="275"/>
      <c r="T50895" s="274"/>
      <c r="W50895" s="276"/>
    </row>
    <row r="50896" spans="19:23">
      <c r="S50896" s="275"/>
      <c r="T50896" s="274"/>
      <c r="W50896" s="276"/>
    </row>
    <row r="50897" spans="19:23">
      <c r="S50897" s="275"/>
      <c r="T50897" s="274"/>
      <c r="W50897" s="276"/>
    </row>
    <row r="50898" spans="19:23">
      <c r="S50898" s="275"/>
      <c r="T50898" s="274"/>
      <c r="W50898" s="276"/>
    </row>
    <row r="50899" spans="19:23">
      <c r="S50899" s="275"/>
      <c r="T50899" s="274"/>
      <c r="W50899" s="276"/>
    </row>
    <row r="50900" spans="19:23">
      <c r="S50900" s="275"/>
      <c r="T50900" s="274"/>
      <c r="W50900" s="276"/>
    </row>
    <row r="50901" spans="19:23">
      <c r="S50901" s="275"/>
      <c r="T50901" s="274"/>
      <c r="W50901" s="276"/>
    </row>
    <row r="50902" spans="19:23">
      <c r="S50902" s="275"/>
      <c r="T50902" s="274"/>
      <c r="W50902" s="276"/>
    </row>
    <row r="50903" spans="19:23">
      <c r="S50903" s="275"/>
      <c r="T50903" s="274"/>
      <c r="W50903" s="276"/>
    </row>
    <row r="50904" spans="19:23">
      <c r="S50904" s="275"/>
      <c r="T50904" s="274"/>
      <c r="W50904" s="276"/>
    </row>
    <row r="50905" spans="19:23">
      <c r="S50905" s="275"/>
      <c r="T50905" s="274"/>
      <c r="W50905" s="276"/>
    </row>
    <row r="50906" spans="19:23">
      <c r="S50906" s="275"/>
      <c r="T50906" s="274"/>
      <c r="W50906" s="276"/>
    </row>
    <row r="50907" spans="19:23">
      <c r="S50907" s="275"/>
      <c r="T50907" s="274"/>
      <c r="W50907" s="276"/>
    </row>
    <row r="50908" spans="19:23">
      <c r="S50908" s="275"/>
      <c r="T50908" s="274"/>
      <c r="W50908" s="276"/>
    </row>
    <row r="50909" spans="19:23">
      <c r="S50909" s="275"/>
      <c r="T50909" s="274"/>
      <c r="W50909" s="276"/>
    </row>
    <row r="50910" spans="19:23">
      <c r="S50910" s="275"/>
      <c r="T50910" s="274"/>
      <c r="W50910" s="276"/>
    </row>
    <row r="50911" spans="19:23">
      <c r="S50911" s="275"/>
      <c r="T50911" s="274"/>
      <c r="W50911" s="276"/>
    </row>
    <row r="50912" spans="19:23">
      <c r="S50912" s="275"/>
      <c r="T50912" s="274"/>
      <c r="W50912" s="276"/>
    </row>
    <row r="50913" spans="19:23">
      <c r="S50913" s="275"/>
      <c r="T50913" s="274"/>
      <c r="W50913" s="276"/>
    </row>
    <row r="50914" spans="19:23">
      <c r="S50914" s="275"/>
      <c r="T50914" s="274"/>
      <c r="W50914" s="276"/>
    </row>
    <row r="50915" spans="19:23">
      <c r="S50915" s="275"/>
      <c r="T50915" s="274"/>
      <c r="W50915" s="276"/>
    </row>
    <row r="50916" spans="19:23">
      <c r="S50916" s="275"/>
      <c r="T50916" s="274"/>
      <c r="W50916" s="276"/>
    </row>
    <row r="50917" spans="19:23">
      <c r="S50917" s="275"/>
      <c r="T50917" s="274"/>
      <c r="W50917" s="276"/>
    </row>
    <row r="50918" spans="19:23">
      <c r="S50918" s="275"/>
      <c r="T50918" s="274"/>
      <c r="W50918" s="276"/>
    </row>
    <row r="50919" spans="19:23">
      <c r="S50919" s="275"/>
      <c r="T50919" s="274"/>
      <c r="W50919" s="276"/>
    </row>
    <row r="50920" spans="19:23">
      <c r="S50920" s="275"/>
      <c r="T50920" s="274"/>
      <c r="W50920" s="276"/>
    </row>
    <row r="50921" spans="19:23">
      <c r="S50921" s="275"/>
      <c r="T50921" s="274"/>
      <c r="W50921" s="276"/>
    </row>
    <row r="50922" spans="19:23">
      <c r="S50922" s="275"/>
      <c r="T50922" s="274"/>
      <c r="W50922" s="276"/>
    </row>
    <row r="50923" spans="19:23">
      <c r="S50923" s="275"/>
      <c r="T50923" s="274"/>
      <c r="W50923" s="276"/>
    </row>
    <row r="50924" spans="19:23">
      <c r="S50924" s="275"/>
      <c r="T50924" s="274"/>
      <c r="W50924" s="276"/>
    </row>
    <row r="50925" spans="19:23">
      <c r="S50925" s="275"/>
      <c r="T50925" s="274"/>
      <c r="W50925" s="276"/>
    </row>
    <row r="50926" spans="19:23">
      <c r="S50926" s="275"/>
      <c r="T50926" s="274"/>
      <c r="W50926" s="276"/>
    </row>
    <row r="50927" spans="19:23">
      <c r="S50927" s="275"/>
      <c r="T50927" s="274"/>
      <c r="W50927" s="276"/>
    </row>
    <row r="50928" spans="19:23">
      <c r="S50928" s="275"/>
      <c r="T50928" s="274"/>
      <c r="W50928" s="276"/>
    </row>
    <row r="50929" spans="19:23">
      <c r="S50929" s="275"/>
      <c r="T50929" s="274"/>
      <c r="W50929" s="276"/>
    </row>
    <row r="50930" spans="19:23">
      <c r="S50930" s="275"/>
      <c r="T50930" s="274"/>
      <c r="W50930" s="276"/>
    </row>
    <row r="50931" spans="19:23">
      <c r="S50931" s="275"/>
      <c r="T50931" s="274"/>
      <c r="W50931" s="276"/>
    </row>
    <row r="50932" spans="19:23">
      <c r="S50932" s="275"/>
      <c r="T50932" s="274"/>
      <c r="W50932" s="276"/>
    </row>
    <row r="50933" spans="19:23">
      <c r="S50933" s="275"/>
      <c r="T50933" s="274"/>
      <c r="W50933" s="276"/>
    </row>
    <row r="50934" spans="19:23">
      <c r="S50934" s="275"/>
      <c r="T50934" s="274"/>
      <c r="W50934" s="276"/>
    </row>
    <row r="50935" spans="19:23">
      <c r="S50935" s="275"/>
      <c r="T50935" s="274"/>
      <c r="W50935" s="276"/>
    </row>
    <row r="50936" spans="19:23">
      <c r="S50936" s="275"/>
      <c r="T50936" s="274"/>
      <c r="W50936" s="276"/>
    </row>
    <row r="50937" spans="19:23">
      <c r="S50937" s="275"/>
      <c r="T50937" s="274"/>
      <c r="W50937" s="276"/>
    </row>
    <row r="50938" spans="19:23">
      <c r="S50938" s="275"/>
      <c r="T50938" s="274"/>
      <c r="W50938" s="276"/>
    </row>
    <row r="50939" spans="19:23">
      <c r="S50939" s="275"/>
      <c r="T50939" s="274"/>
      <c r="W50939" s="276"/>
    </row>
    <row r="50940" spans="19:23">
      <c r="S50940" s="275"/>
      <c r="T50940" s="274"/>
      <c r="W50940" s="276"/>
    </row>
    <row r="50941" spans="19:23">
      <c r="S50941" s="275"/>
      <c r="T50941" s="274"/>
      <c r="W50941" s="276"/>
    </row>
    <row r="50942" spans="19:23">
      <c r="S50942" s="275"/>
      <c r="T50942" s="274"/>
      <c r="W50942" s="276"/>
    </row>
    <row r="50943" spans="19:23">
      <c r="S50943" s="275"/>
      <c r="T50943" s="274"/>
      <c r="W50943" s="276"/>
    </row>
    <row r="50944" spans="19:23">
      <c r="S50944" s="275"/>
      <c r="T50944" s="274"/>
      <c r="W50944" s="276"/>
    </row>
    <row r="50945" spans="19:23">
      <c r="S50945" s="275"/>
      <c r="T50945" s="274"/>
      <c r="W50945" s="276"/>
    </row>
    <row r="50946" spans="19:23">
      <c r="S50946" s="275"/>
      <c r="T50946" s="274"/>
      <c r="W50946" s="276"/>
    </row>
    <row r="50947" spans="19:23">
      <c r="S50947" s="275"/>
      <c r="T50947" s="274"/>
      <c r="W50947" s="276"/>
    </row>
    <row r="50948" spans="19:23">
      <c r="S50948" s="275"/>
      <c r="T50948" s="274"/>
      <c r="W50948" s="276"/>
    </row>
    <row r="50949" spans="19:23">
      <c r="S50949" s="275"/>
      <c r="T50949" s="274"/>
      <c r="W50949" s="276"/>
    </row>
    <row r="50950" spans="19:23">
      <c r="S50950" s="275"/>
      <c r="T50950" s="274"/>
      <c r="W50950" s="276"/>
    </row>
    <row r="50951" spans="19:23">
      <c r="S50951" s="275"/>
      <c r="T50951" s="274"/>
      <c r="W50951" s="276"/>
    </row>
    <row r="50952" spans="19:23">
      <c r="S50952" s="275"/>
      <c r="T50952" s="274"/>
      <c r="W50952" s="276"/>
    </row>
    <row r="50953" spans="19:23">
      <c r="S50953" s="275"/>
      <c r="T50953" s="274"/>
      <c r="W50953" s="276"/>
    </row>
    <row r="50954" spans="19:23">
      <c r="S50954" s="275"/>
      <c r="T50954" s="274"/>
      <c r="W50954" s="276"/>
    </row>
    <row r="50955" spans="19:23">
      <c r="S50955" s="275"/>
      <c r="T50955" s="274"/>
      <c r="W50955" s="276"/>
    </row>
    <row r="50956" spans="19:23">
      <c r="S50956" s="275"/>
      <c r="T50956" s="274"/>
      <c r="W50956" s="276"/>
    </row>
    <row r="50957" spans="19:23">
      <c r="S50957" s="275"/>
      <c r="T50957" s="274"/>
      <c r="W50957" s="276"/>
    </row>
    <row r="50958" spans="19:23">
      <c r="S50958" s="275"/>
      <c r="T50958" s="274"/>
      <c r="W50958" s="276"/>
    </row>
    <row r="50959" spans="19:23">
      <c r="S50959" s="275"/>
      <c r="T50959" s="274"/>
      <c r="W50959" s="276"/>
    </row>
    <row r="50960" spans="19:23">
      <c r="S50960" s="275"/>
      <c r="T50960" s="274"/>
      <c r="W50960" s="276"/>
    </row>
    <row r="50961" spans="19:23">
      <c r="S50961" s="275"/>
      <c r="T50961" s="274"/>
      <c r="W50961" s="276"/>
    </row>
    <row r="50962" spans="19:23">
      <c r="S50962" s="275"/>
      <c r="T50962" s="274"/>
      <c r="W50962" s="276"/>
    </row>
    <row r="50963" spans="19:23">
      <c r="S50963" s="275"/>
      <c r="T50963" s="274"/>
      <c r="W50963" s="276"/>
    </row>
    <row r="50964" spans="19:23">
      <c r="S50964" s="275"/>
      <c r="T50964" s="274"/>
      <c r="W50964" s="276"/>
    </row>
    <row r="50965" spans="19:23">
      <c r="S50965" s="275"/>
      <c r="T50965" s="274"/>
      <c r="W50965" s="276"/>
    </row>
    <row r="50966" spans="19:23">
      <c r="S50966" s="275"/>
      <c r="T50966" s="274"/>
      <c r="W50966" s="276"/>
    </row>
    <row r="50967" spans="19:23">
      <c r="S50967" s="275"/>
      <c r="T50967" s="274"/>
      <c r="W50967" s="276"/>
    </row>
    <row r="50968" spans="19:23">
      <c r="S50968" s="275"/>
      <c r="T50968" s="274"/>
      <c r="W50968" s="276"/>
    </row>
    <row r="50969" spans="19:23">
      <c r="S50969" s="275"/>
      <c r="T50969" s="274"/>
      <c r="W50969" s="276"/>
    </row>
    <row r="50970" spans="19:23">
      <c r="S50970" s="275"/>
      <c r="T50970" s="274"/>
      <c r="W50970" s="276"/>
    </row>
    <row r="50971" spans="19:23">
      <c r="S50971" s="275"/>
      <c r="T50971" s="274"/>
      <c r="W50971" s="276"/>
    </row>
    <row r="50972" spans="19:23">
      <c r="S50972" s="275"/>
      <c r="T50972" s="274"/>
      <c r="W50972" s="276"/>
    </row>
    <row r="50973" spans="19:23">
      <c r="S50973" s="275"/>
      <c r="T50973" s="274"/>
      <c r="W50973" s="276"/>
    </row>
    <row r="50974" spans="19:23">
      <c r="S50974" s="275"/>
      <c r="T50974" s="274"/>
      <c r="W50974" s="276"/>
    </row>
    <row r="50975" spans="19:23">
      <c r="S50975" s="275"/>
      <c r="T50975" s="274"/>
      <c r="W50975" s="276"/>
    </row>
    <row r="50976" spans="19:23">
      <c r="S50976" s="275"/>
      <c r="T50976" s="274"/>
      <c r="W50976" s="276"/>
    </row>
    <row r="50977" spans="19:23">
      <c r="S50977" s="275"/>
      <c r="T50977" s="274"/>
      <c r="W50977" s="276"/>
    </row>
    <row r="50978" spans="19:23">
      <c r="S50978" s="275"/>
      <c r="T50978" s="274"/>
      <c r="W50978" s="276"/>
    </row>
    <row r="50979" spans="19:23">
      <c r="S50979" s="275"/>
      <c r="T50979" s="274"/>
      <c r="W50979" s="276"/>
    </row>
    <row r="50980" spans="19:23">
      <c r="S50980" s="275"/>
      <c r="T50980" s="274"/>
      <c r="W50980" s="276"/>
    </row>
    <row r="50981" spans="19:23">
      <c r="S50981" s="275"/>
      <c r="T50981" s="274"/>
      <c r="W50981" s="276"/>
    </row>
    <row r="50982" spans="19:23">
      <c r="S50982" s="275"/>
      <c r="T50982" s="274"/>
      <c r="W50982" s="276"/>
    </row>
    <row r="50983" spans="19:23">
      <c r="S50983" s="275"/>
      <c r="T50983" s="274"/>
      <c r="W50983" s="276"/>
    </row>
    <row r="50984" spans="19:23">
      <c r="S50984" s="275"/>
      <c r="T50984" s="274"/>
      <c r="W50984" s="276"/>
    </row>
    <row r="50985" spans="19:23">
      <c r="S50985" s="275"/>
      <c r="T50985" s="274"/>
      <c r="W50985" s="276"/>
    </row>
    <row r="50986" spans="19:23">
      <c r="S50986" s="275"/>
      <c r="T50986" s="274"/>
      <c r="W50986" s="276"/>
    </row>
    <row r="50987" spans="19:23">
      <c r="S50987" s="275"/>
      <c r="T50987" s="274"/>
      <c r="W50987" s="276"/>
    </row>
    <row r="50988" spans="19:23">
      <c r="S50988" s="275"/>
      <c r="T50988" s="274"/>
      <c r="W50988" s="276"/>
    </row>
    <row r="50989" spans="19:23">
      <c r="S50989" s="275"/>
      <c r="T50989" s="274"/>
      <c r="W50989" s="276"/>
    </row>
    <row r="50990" spans="19:23">
      <c r="S50990" s="275"/>
      <c r="T50990" s="274"/>
      <c r="W50990" s="276"/>
    </row>
    <row r="50991" spans="19:23">
      <c r="S50991" s="275"/>
      <c r="T50991" s="274"/>
      <c r="W50991" s="276"/>
    </row>
    <row r="50992" spans="19:23">
      <c r="S50992" s="275"/>
      <c r="T50992" s="274"/>
      <c r="W50992" s="276"/>
    </row>
    <row r="50993" spans="19:23">
      <c r="S50993" s="275"/>
      <c r="T50993" s="274"/>
      <c r="W50993" s="276"/>
    </row>
    <row r="50994" spans="19:23">
      <c r="S50994" s="275"/>
      <c r="T50994" s="274"/>
      <c r="W50994" s="276"/>
    </row>
    <row r="50995" spans="19:23">
      <c r="S50995" s="275"/>
      <c r="T50995" s="274"/>
      <c r="W50995" s="276"/>
    </row>
    <row r="50996" spans="19:23">
      <c r="S50996" s="275"/>
      <c r="T50996" s="274"/>
      <c r="W50996" s="276"/>
    </row>
    <row r="50997" spans="19:23">
      <c r="S50997" s="275"/>
      <c r="T50997" s="274"/>
      <c r="W50997" s="276"/>
    </row>
    <row r="50998" spans="19:23">
      <c r="S50998" s="275"/>
      <c r="T50998" s="274"/>
      <c r="W50998" s="276"/>
    </row>
    <row r="50999" spans="19:23">
      <c r="S50999" s="275"/>
      <c r="T50999" s="274"/>
      <c r="W50999" s="276"/>
    </row>
    <row r="51000" spans="19:23">
      <c r="S51000" s="275"/>
      <c r="T51000" s="274"/>
      <c r="W51000" s="276"/>
    </row>
    <row r="51001" spans="19:23">
      <c r="S51001" s="275"/>
      <c r="T51001" s="274"/>
      <c r="W51001" s="276"/>
    </row>
    <row r="51002" spans="19:23">
      <c r="S51002" s="275"/>
      <c r="T51002" s="274"/>
      <c r="W51002" s="276"/>
    </row>
    <row r="51003" spans="19:23">
      <c r="S51003" s="275"/>
      <c r="T51003" s="274"/>
      <c r="W51003" s="276"/>
    </row>
    <row r="51004" spans="19:23">
      <c r="S51004" s="275"/>
      <c r="T51004" s="274"/>
      <c r="W51004" s="276"/>
    </row>
    <row r="51005" spans="19:23">
      <c r="S51005" s="275"/>
      <c r="T51005" s="274"/>
      <c r="W51005" s="276"/>
    </row>
    <row r="51006" spans="19:23">
      <c r="S51006" s="275"/>
      <c r="T51006" s="274"/>
      <c r="W51006" s="276"/>
    </row>
    <row r="51007" spans="19:23">
      <c r="S51007" s="275"/>
      <c r="T51007" s="274"/>
      <c r="W51007" s="276"/>
    </row>
    <row r="51008" spans="19:23">
      <c r="S51008" s="275"/>
      <c r="T51008" s="274"/>
      <c r="W51008" s="276"/>
    </row>
    <row r="51009" spans="19:23">
      <c r="S51009" s="275"/>
      <c r="T51009" s="274"/>
      <c r="W51009" s="276"/>
    </row>
    <row r="51010" spans="19:23">
      <c r="S51010" s="275"/>
      <c r="T51010" s="274"/>
      <c r="W51010" s="276"/>
    </row>
    <row r="51011" spans="19:23">
      <c r="S51011" s="275"/>
      <c r="T51011" s="274"/>
      <c r="W51011" s="276"/>
    </row>
    <row r="51012" spans="19:23">
      <c r="S51012" s="275"/>
      <c r="T51012" s="274"/>
      <c r="W51012" s="276"/>
    </row>
    <row r="51013" spans="19:23">
      <c r="S51013" s="275"/>
      <c r="T51013" s="274"/>
      <c r="W51013" s="276"/>
    </row>
    <row r="51014" spans="19:23">
      <c r="S51014" s="275"/>
      <c r="T51014" s="274"/>
      <c r="W51014" s="276"/>
    </row>
    <row r="51015" spans="19:23">
      <c r="S51015" s="275"/>
      <c r="T51015" s="274"/>
      <c r="W51015" s="276"/>
    </row>
    <row r="51016" spans="19:23">
      <c r="S51016" s="275"/>
      <c r="T51016" s="274"/>
      <c r="W51016" s="276"/>
    </row>
    <row r="51017" spans="19:23">
      <c r="S51017" s="275"/>
      <c r="T51017" s="274"/>
      <c r="W51017" s="276"/>
    </row>
    <row r="51018" spans="19:23">
      <c r="S51018" s="275"/>
      <c r="T51018" s="274"/>
      <c r="W51018" s="276"/>
    </row>
    <row r="51019" spans="19:23">
      <c r="S51019" s="275"/>
      <c r="T51019" s="274"/>
      <c r="W51019" s="276"/>
    </row>
    <row r="51020" spans="19:23">
      <c r="S51020" s="275"/>
      <c r="T51020" s="274"/>
      <c r="W51020" s="276"/>
    </row>
    <row r="51021" spans="19:23">
      <c r="S51021" s="275"/>
      <c r="T51021" s="274"/>
      <c r="W51021" s="276"/>
    </row>
    <row r="51022" spans="19:23">
      <c r="S51022" s="275"/>
      <c r="T51022" s="274"/>
      <c r="W51022" s="276"/>
    </row>
    <row r="51023" spans="19:23">
      <c r="S51023" s="275"/>
      <c r="T51023" s="274"/>
      <c r="W51023" s="276"/>
    </row>
    <row r="51024" spans="19:23">
      <c r="S51024" s="275"/>
      <c r="T51024" s="274"/>
      <c r="W51024" s="276"/>
    </row>
    <row r="51025" spans="19:23">
      <c r="S51025" s="275"/>
      <c r="T51025" s="274"/>
      <c r="W51025" s="276"/>
    </row>
    <row r="51026" spans="19:23">
      <c r="S51026" s="275"/>
      <c r="T51026" s="274"/>
      <c r="W51026" s="276"/>
    </row>
    <row r="51027" spans="19:23">
      <c r="S51027" s="275"/>
      <c r="T51027" s="274"/>
      <c r="W51027" s="276"/>
    </row>
    <row r="51028" spans="19:23">
      <c r="S51028" s="275"/>
      <c r="T51028" s="274"/>
      <c r="W51028" s="276"/>
    </row>
    <row r="51029" spans="19:23">
      <c r="S51029" s="275"/>
      <c r="T51029" s="274"/>
      <c r="W51029" s="276"/>
    </row>
    <row r="51030" spans="19:23">
      <c r="S51030" s="275"/>
      <c r="T51030" s="274"/>
      <c r="W51030" s="276"/>
    </row>
    <row r="51031" spans="19:23">
      <c r="S51031" s="275"/>
      <c r="T51031" s="274"/>
      <c r="W51031" s="276"/>
    </row>
    <row r="51032" spans="19:23">
      <c r="S51032" s="275"/>
      <c r="T51032" s="274"/>
      <c r="W51032" s="276"/>
    </row>
    <row r="51033" spans="19:23">
      <c r="S51033" s="275"/>
      <c r="T51033" s="274"/>
      <c r="W51033" s="276"/>
    </row>
    <row r="51034" spans="19:23">
      <c r="S51034" s="275"/>
      <c r="T51034" s="274"/>
      <c r="W51034" s="276"/>
    </row>
    <row r="51035" spans="19:23">
      <c r="S51035" s="275"/>
      <c r="T51035" s="274"/>
      <c r="W51035" s="276"/>
    </row>
    <row r="51036" spans="19:23">
      <c r="S51036" s="275"/>
      <c r="T51036" s="274"/>
      <c r="W51036" s="276"/>
    </row>
    <row r="51037" spans="19:23">
      <c r="S51037" s="275"/>
      <c r="T51037" s="274"/>
      <c r="W51037" s="276"/>
    </row>
    <row r="51038" spans="19:23">
      <c r="S51038" s="275"/>
      <c r="T51038" s="274"/>
      <c r="W51038" s="276"/>
    </row>
    <row r="51039" spans="19:23">
      <c r="S51039" s="275"/>
      <c r="T51039" s="274"/>
      <c r="W51039" s="276"/>
    </row>
    <row r="51040" spans="19:23">
      <c r="S51040" s="275"/>
      <c r="T51040" s="274"/>
      <c r="W51040" s="276"/>
    </row>
    <row r="51041" spans="19:23">
      <c r="S51041" s="275"/>
      <c r="T51041" s="274"/>
      <c r="W51041" s="276"/>
    </row>
    <row r="51042" spans="19:23">
      <c r="S51042" s="275"/>
      <c r="T51042" s="274"/>
      <c r="W51042" s="276"/>
    </row>
    <row r="51043" spans="19:23">
      <c r="S51043" s="275"/>
      <c r="T51043" s="274"/>
      <c r="W51043" s="276"/>
    </row>
    <row r="51044" spans="19:23">
      <c r="S51044" s="275"/>
      <c r="T51044" s="274"/>
      <c r="W51044" s="276"/>
    </row>
    <row r="51045" spans="19:23">
      <c r="S51045" s="275"/>
      <c r="T51045" s="274"/>
      <c r="W51045" s="276"/>
    </row>
    <row r="51046" spans="19:23">
      <c r="S51046" s="275"/>
      <c r="T51046" s="274"/>
      <c r="W51046" s="276"/>
    </row>
    <row r="51047" spans="19:23">
      <c r="S51047" s="275"/>
      <c r="T51047" s="274"/>
      <c r="W51047" s="276"/>
    </row>
    <row r="51048" spans="19:23">
      <c r="S51048" s="275"/>
      <c r="T51048" s="274"/>
      <c r="W51048" s="276"/>
    </row>
    <row r="51049" spans="19:23">
      <c r="S51049" s="275"/>
      <c r="T51049" s="274"/>
      <c r="W51049" s="276"/>
    </row>
    <row r="51050" spans="19:23">
      <c r="S51050" s="275"/>
      <c r="T51050" s="274"/>
      <c r="W51050" s="276"/>
    </row>
    <row r="51051" spans="19:23">
      <c r="S51051" s="275"/>
      <c r="T51051" s="274"/>
      <c r="W51051" s="276"/>
    </row>
    <row r="51052" spans="19:23">
      <c r="S51052" s="275"/>
      <c r="T51052" s="274"/>
      <c r="W51052" s="276"/>
    </row>
    <row r="51053" spans="19:23">
      <c r="S51053" s="275"/>
      <c r="T51053" s="274"/>
      <c r="W51053" s="276"/>
    </row>
    <row r="51054" spans="19:23">
      <c r="S51054" s="275"/>
      <c r="T51054" s="274"/>
      <c r="W51054" s="276"/>
    </row>
    <row r="51055" spans="19:23">
      <c r="S51055" s="275"/>
      <c r="T51055" s="274"/>
      <c r="W51055" s="276"/>
    </row>
    <row r="51056" spans="19:23">
      <c r="S51056" s="275"/>
      <c r="T51056" s="274"/>
      <c r="W51056" s="276"/>
    </row>
    <row r="51057" spans="19:23">
      <c r="S51057" s="275"/>
      <c r="T51057" s="274"/>
      <c r="W51057" s="276"/>
    </row>
    <row r="51058" spans="19:23">
      <c r="S51058" s="275"/>
      <c r="T51058" s="274"/>
      <c r="W51058" s="276"/>
    </row>
    <row r="51059" spans="19:23">
      <c r="S51059" s="275"/>
      <c r="T51059" s="274"/>
      <c r="W51059" s="276"/>
    </row>
    <row r="51060" spans="19:23">
      <c r="S51060" s="275"/>
      <c r="T51060" s="274"/>
      <c r="W51060" s="276"/>
    </row>
    <row r="51061" spans="19:23">
      <c r="S51061" s="275"/>
      <c r="T51061" s="274"/>
      <c r="W51061" s="276"/>
    </row>
    <row r="51062" spans="19:23">
      <c r="S51062" s="275"/>
      <c r="T51062" s="274"/>
      <c r="W51062" s="276"/>
    </row>
    <row r="51063" spans="19:23">
      <c r="S51063" s="275"/>
      <c r="T51063" s="274"/>
      <c r="W51063" s="276"/>
    </row>
    <row r="51064" spans="19:23">
      <c r="S51064" s="275"/>
      <c r="T51064" s="274"/>
      <c r="W51064" s="276"/>
    </row>
    <row r="51065" spans="19:23">
      <c r="S51065" s="275"/>
      <c r="T51065" s="274"/>
      <c r="W51065" s="276"/>
    </row>
    <row r="51066" spans="19:23">
      <c r="S51066" s="275"/>
      <c r="T51066" s="274"/>
      <c r="W51066" s="276"/>
    </row>
    <row r="51067" spans="19:23">
      <c r="S51067" s="275"/>
      <c r="T51067" s="274"/>
      <c r="W51067" s="276"/>
    </row>
    <row r="51068" spans="19:23">
      <c r="S51068" s="275"/>
      <c r="T51068" s="274"/>
      <c r="W51068" s="276"/>
    </row>
    <row r="51069" spans="19:23">
      <c r="S51069" s="275"/>
      <c r="T51069" s="274"/>
      <c r="W51069" s="276"/>
    </row>
    <row r="51070" spans="19:23">
      <c r="S51070" s="275"/>
      <c r="T51070" s="274"/>
      <c r="W51070" s="276"/>
    </row>
    <row r="51071" spans="19:23">
      <c r="S51071" s="275"/>
      <c r="T51071" s="274"/>
      <c r="W51071" s="276"/>
    </row>
    <row r="51072" spans="19:23">
      <c r="S51072" s="275"/>
      <c r="T51072" s="274"/>
      <c r="W51072" s="276"/>
    </row>
    <row r="51073" spans="19:23">
      <c r="S51073" s="275"/>
      <c r="T51073" s="274"/>
      <c r="W51073" s="276"/>
    </row>
    <row r="51074" spans="19:23">
      <c r="S51074" s="275"/>
      <c r="T51074" s="274"/>
      <c r="W51074" s="276"/>
    </row>
    <row r="51075" spans="19:23">
      <c r="S51075" s="275"/>
      <c r="T51075" s="274"/>
      <c r="W51075" s="276"/>
    </row>
    <row r="51076" spans="19:23">
      <c r="S51076" s="275"/>
      <c r="T51076" s="274"/>
      <c r="W51076" s="276"/>
    </row>
    <row r="51077" spans="19:23">
      <c r="S51077" s="275"/>
      <c r="T51077" s="274"/>
      <c r="W51077" s="276"/>
    </row>
    <row r="51078" spans="19:23">
      <c r="S51078" s="275"/>
      <c r="T51078" s="274"/>
      <c r="W51078" s="276"/>
    </row>
    <row r="51079" spans="19:23">
      <c r="S51079" s="275"/>
      <c r="T51079" s="274"/>
      <c r="W51079" s="276"/>
    </row>
    <row r="51080" spans="19:23">
      <c r="S51080" s="275"/>
      <c r="T51080" s="274"/>
      <c r="W51080" s="276"/>
    </row>
    <row r="51081" spans="19:23">
      <c r="S51081" s="275"/>
      <c r="T51081" s="274"/>
      <c r="W51081" s="276"/>
    </row>
    <row r="51082" spans="19:23">
      <c r="S51082" s="275"/>
      <c r="T51082" s="274"/>
      <c r="W51082" s="276"/>
    </row>
    <row r="51083" spans="19:23">
      <c r="S51083" s="275"/>
      <c r="T51083" s="274"/>
      <c r="W51083" s="276"/>
    </row>
    <row r="51084" spans="19:23">
      <c r="S51084" s="275"/>
      <c r="T51084" s="274"/>
      <c r="W51084" s="276"/>
    </row>
    <row r="51085" spans="19:23">
      <c r="S51085" s="275"/>
      <c r="T51085" s="274"/>
      <c r="W51085" s="276"/>
    </row>
    <row r="51086" spans="19:23">
      <c r="S51086" s="275"/>
      <c r="T51086" s="274"/>
      <c r="W51086" s="276"/>
    </row>
    <row r="51087" spans="19:23">
      <c r="S51087" s="275"/>
      <c r="T51087" s="274"/>
      <c r="W51087" s="276"/>
    </row>
    <row r="51088" spans="19:23">
      <c r="S51088" s="275"/>
      <c r="T51088" s="274"/>
      <c r="W51088" s="276"/>
    </row>
    <row r="51089" spans="19:23">
      <c r="S51089" s="275"/>
      <c r="T51089" s="274"/>
      <c r="W51089" s="276"/>
    </row>
    <row r="51090" spans="19:23">
      <c r="S51090" s="275"/>
      <c r="T51090" s="274"/>
      <c r="W51090" s="276"/>
    </row>
    <row r="51091" spans="19:23">
      <c r="S51091" s="275"/>
      <c r="T51091" s="274"/>
      <c r="W51091" s="276"/>
    </row>
    <row r="51092" spans="19:23">
      <c r="S51092" s="275"/>
      <c r="T51092" s="274"/>
      <c r="W51092" s="276"/>
    </row>
    <row r="51093" spans="19:23">
      <c r="S51093" s="275"/>
      <c r="T51093" s="274"/>
      <c r="W51093" s="276"/>
    </row>
    <row r="51094" spans="19:23">
      <c r="S51094" s="275"/>
      <c r="T51094" s="274"/>
      <c r="W51094" s="276"/>
    </row>
    <row r="51095" spans="19:23">
      <c r="S51095" s="275"/>
      <c r="T51095" s="274"/>
      <c r="W51095" s="276"/>
    </row>
    <row r="51096" spans="19:23">
      <c r="S51096" s="275"/>
      <c r="T51096" s="274"/>
      <c r="W51096" s="276"/>
    </row>
    <row r="51097" spans="19:23">
      <c r="S51097" s="275"/>
      <c r="T51097" s="274"/>
      <c r="W51097" s="276"/>
    </row>
    <row r="51098" spans="19:23">
      <c r="S51098" s="275"/>
      <c r="T51098" s="274"/>
      <c r="W51098" s="276"/>
    </row>
    <row r="51099" spans="19:23">
      <c r="S51099" s="275"/>
      <c r="T51099" s="274"/>
      <c r="W51099" s="276"/>
    </row>
    <row r="51100" spans="19:23">
      <c r="S51100" s="275"/>
      <c r="T51100" s="274"/>
      <c r="W51100" s="276"/>
    </row>
    <row r="51101" spans="19:23">
      <c r="S51101" s="275"/>
      <c r="T51101" s="274"/>
      <c r="W51101" s="276"/>
    </row>
    <row r="51102" spans="19:23">
      <c r="S51102" s="275"/>
      <c r="T51102" s="274"/>
      <c r="W51102" s="276"/>
    </row>
    <row r="51103" spans="19:23">
      <c r="S51103" s="275"/>
      <c r="T51103" s="274"/>
      <c r="W51103" s="276"/>
    </row>
    <row r="51104" spans="19:23">
      <c r="S51104" s="275"/>
      <c r="T51104" s="274"/>
      <c r="W51104" s="276"/>
    </row>
    <row r="51105" spans="19:23">
      <c r="S51105" s="275"/>
      <c r="T51105" s="274"/>
      <c r="W51105" s="276"/>
    </row>
    <row r="51106" spans="19:23">
      <c r="S51106" s="275"/>
      <c r="T51106" s="274"/>
      <c r="W51106" s="276"/>
    </row>
    <row r="51107" spans="19:23">
      <c r="S51107" s="275"/>
      <c r="T51107" s="274"/>
      <c r="W51107" s="276"/>
    </row>
    <row r="51108" spans="19:23">
      <c r="S51108" s="275"/>
      <c r="T51108" s="274"/>
      <c r="W51108" s="276"/>
    </row>
    <row r="51109" spans="19:23">
      <c r="S51109" s="275"/>
      <c r="T51109" s="274"/>
      <c r="W51109" s="276"/>
    </row>
    <row r="51110" spans="19:23">
      <c r="S51110" s="275"/>
      <c r="T51110" s="274"/>
      <c r="W51110" s="276"/>
    </row>
    <row r="51111" spans="19:23">
      <c r="S51111" s="275"/>
      <c r="T51111" s="274"/>
      <c r="W51111" s="276"/>
    </row>
    <row r="51112" spans="19:23">
      <c r="S51112" s="275"/>
      <c r="T51112" s="274"/>
      <c r="W51112" s="276"/>
    </row>
    <row r="51113" spans="19:23">
      <c r="S51113" s="275"/>
      <c r="T51113" s="274"/>
      <c r="W51113" s="276"/>
    </row>
    <row r="51114" spans="19:23">
      <c r="S51114" s="275"/>
      <c r="T51114" s="274"/>
      <c r="W51114" s="276"/>
    </row>
    <row r="51115" spans="19:23">
      <c r="S51115" s="275"/>
      <c r="T51115" s="274"/>
      <c r="W51115" s="276"/>
    </row>
    <row r="51116" spans="19:23">
      <c r="S51116" s="275"/>
      <c r="T51116" s="274"/>
      <c r="W51116" s="276"/>
    </row>
    <row r="51117" spans="19:23">
      <c r="S51117" s="275"/>
      <c r="T51117" s="274"/>
      <c r="W51117" s="276"/>
    </row>
    <row r="51118" spans="19:23">
      <c r="S51118" s="275"/>
      <c r="T51118" s="274"/>
      <c r="W51118" s="276"/>
    </row>
    <row r="51119" spans="19:23">
      <c r="S51119" s="275"/>
      <c r="T51119" s="274"/>
      <c r="W51119" s="276"/>
    </row>
    <row r="51120" spans="19:23">
      <c r="S51120" s="275"/>
      <c r="T51120" s="274"/>
      <c r="W51120" s="276"/>
    </row>
    <row r="51121" spans="19:23">
      <c r="S51121" s="275"/>
      <c r="T51121" s="274"/>
      <c r="W51121" s="276"/>
    </row>
    <row r="51122" spans="19:23">
      <c r="S51122" s="275"/>
      <c r="T51122" s="274"/>
      <c r="W51122" s="276"/>
    </row>
    <row r="51123" spans="19:23">
      <c r="S51123" s="275"/>
      <c r="T51123" s="274"/>
      <c r="W51123" s="276"/>
    </row>
    <row r="51124" spans="19:23">
      <c r="S51124" s="275"/>
      <c r="T51124" s="274"/>
      <c r="W51124" s="276"/>
    </row>
    <row r="51125" spans="19:23">
      <c r="S51125" s="275"/>
      <c r="T51125" s="274"/>
      <c r="W51125" s="276"/>
    </row>
    <row r="51126" spans="19:23">
      <c r="S51126" s="275"/>
      <c r="T51126" s="274"/>
      <c r="W51126" s="276"/>
    </row>
    <row r="51127" spans="19:23">
      <c r="S51127" s="275"/>
      <c r="T51127" s="274"/>
      <c r="W51127" s="276"/>
    </row>
    <row r="51128" spans="19:23">
      <c r="S51128" s="275"/>
      <c r="T51128" s="274"/>
      <c r="W51128" s="276"/>
    </row>
    <row r="51129" spans="19:23">
      <c r="S51129" s="275"/>
      <c r="T51129" s="274"/>
      <c r="W51129" s="276"/>
    </row>
    <row r="51130" spans="19:23">
      <c r="S51130" s="275"/>
      <c r="T51130" s="274"/>
      <c r="W51130" s="276"/>
    </row>
    <row r="51131" spans="19:23">
      <c r="S51131" s="275"/>
      <c r="T51131" s="274"/>
      <c r="W51131" s="276"/>
    </row>
    <row r="51132" spans="19:23">
      <c r="S51132" s="275"/>
      <c r="T51132" s="274"/>
      <c r="W51132" s="276"/>
    </row>
    <row r="51133" spans="19:23">
      <c r="S51133" s="275"/>
      <c r="T51133" s="274"/>
      <c r="W51133" s="276"/>
    </row>
    <row r="51134" spans="19:23">
      <c r="S51134" s="275"/>
      <c r="T51134" s="274"/>
      <c r="W51134" s="276"/>
    </row>
    <row r="51135" spans="19:23">
      <c r="S51135" s="275"/>
      <c r="T51135" s="274"/>
      <c r="W51135" s="276"/>
    </row>
    <row r="51136" spans="19:23">
      <c r="S51136" s="275"/>
      <c r="T51136" s="274"/>
      <c r="W51136" s="276"/>
    </row>
    <row r="51137" spans="19:23">
      <c r="S51137" s="275"/>
      <c r="T51137" s="274"/>
      <c r="W51137" s="276"/>
    </row>
    <row r="51138" spans="19:23">
      <c r="S51138" s="275"/>
      <c r="T51138" s="274"/>
      <c r="W51138" s="276"/>
    </row>
    <row r="51139" spans="19:23">
      <c r="S51139" s="275"/>
      <c r="T51139" s="274"/>
      <c r="W51139" s="276"/>
    </row>
    <row r="51140" spans="19:23">
      <c r="S51140" s="275"/>
      <c r="T51140" s="274"/>
      <c r="W51140" s="276"/>
    </row>
    <row r="51141" spans="19:23">
      <c r="S51141" s="275"/>
      <c r="T51141" s="274"/>
      <c r="W51141" s="276"/>
    </row>
    <row r="51142" spans="19:23">
      <c r="S51142" s="275"/>
      <c r="T51142" s="274"/>
      <c r="W51142" s="276"/>
    </row>
    <row r="51143" spans="19:23">
      <c r="S51143" s="275"/>
      <c r="T51143" s="274"/>
      <c r="W51143" s="276"/>
    </row>
    <row r="51144" spans="19:23">
      <c r="S51144" s="275"/>
      <c r="T51144" s="274"/>
      <c r="W51144" s="276"/>
    </row>
    <row r="51145" spans="19:23">
      <c r="S51145" s="275"/>
      <c r="T51145" s="274"/>
      <c r="W51145" s="276"/>
    </row>
    <row r="51146" spans="19:23">
      <c r="S51146" s="275"/>
      <c r="T51146" s="274"/>
      <c r="W51146" s="276"/>
    </row>
    <row r="51147" spans="19:23">
      <c r="S51147" s="275"/>
      <c r="T51147" s="274"/>
      <c r="W51147" s="276"/>
    </row>
    <row r="51148" spans="19:23">
      <c r="S51148" s="275"/>
      <c r="T51148" s="274"/>
      <c r="W51148" s="276"/>
    </row>
    <row r="51149" spans="19:23">
      <c r="S51149" s="275"/>
      <c r="T51149" s="274"/>
      <c r="W51149" s="276"/>
    </row>
    <row r="51150" spans="19:23">
      <c r="S51150" s="275"/>
      <c r="T51150" s="274"/>
      <c r="W51150" s="276"/>
    </row>
    <row r="51151" spans="19:23">
      <c r="S51151" s="275"/>
      <c r="T51151" s="274"/>
      <c r="W51151" s="276"/>
    </row>
    <row r="51152" spans="19:23">
      <c r="S51152" s="275"/>
      <c r="T51152" s="274"/>
      <c r="W51152" s="276"/>
    </row>
    <row r="51153" spans="19:23">
      <c r="S51153" s="275"/>
      <c r="T51153" s="274"/>
      <c r="W51153" s="276"/>
    </row>
    <row r="51154" spans="19:23">
      <c r="S51154" s="275"/>
      <c r="T51154" s="274"/>
      <c r="W51154" s="276"/>
    </row>
    <row r="51155" spans="19:23">
      <c r="S51155" s="275"/>
      <c r="T51155" s="274"/>
      <c r="W51155" s="276"/>
    </row>
    <row r="51156" spans="19:23">
      <c r="S51156" s="275"/>
      <c r="T51156" s="274"/>
      <c r="W51156" s="276"/>
    </row>
    <row r="51157" spans="19:23">
      <c r="S51157" s="275"/>
      <c r="T51157" s="274"/>
      <c r="W51157" s="276"/>
    </row>
    <row r="51158" spans="19:23">
      <c r="S51158" s="275"/>
      <c r="T51158" s="274"/>
      <c r="W51158" s="276"/>
    </row>
    <row r="51159" spans="19:23">
      <c r="S51159" s="275"/>
      <c r="T51159" s="274"/>
      <c r="W51159" s="276"/>
    </row>
    <row r="51160" spans="19:23">
      <c r="S51160" s="275"/>
      <c r="T51160" s="274"/>
      <c r="W51160" s="276"/>
    </row>
    <row r="51161" spans="19:23">
      <c r="S51161" s="275"/>
      <c r="T51161" s="274"/>
      <c r="W51161" s="276"/>
    </row>
    <row r="51162" spans="19:23">
      <c r="S51162" s="275"/>
      <c r="T51162" s="274"/>
      <c r="W51162" s="276"/>
    </row>
    <row r="51163" spans="19:23">
      <c r="S51163" s="275"/>
      <c r="T51163" s="274"/>
      <c r="W51163" s="276"/>
    </row>
    <row r="51164" spans="19:23">
      <c r="S51164" s="275"/>
      <c r="T51164" s="274"/>
      <c r="W51164" s="276"/>
    </row>
    <row r="51165" spans="19:23">
      <c r="S51165" s="275"/>
      <c r="T51165" s="274"/>
      <c r="W51165" s="276"/>
    </row>
    <row r="51166" spans="19:23">
      <c r="S51166" s="275"/>
      <c r="T51166" s="274"/>
      <c r="W51166" s="276"/>
    </row>
    <row r="51167" spans="19:23">
      <c r="S51167" s="275"/>
      <c r="T51167" s="274"/>
      <c r="W51167" s="276"/>
    </row>
    <row r="51168" spans="19:23">
      <c r="S51168" s="275"/>
      <c r="T51168" s="274"/>
      <c r="W51168" s="276"/>
    </row>
    <row r="51169" spans="19:23">
      <c r="S51169" s="275"/>
      <c r="T51169" s="274"/>
      <c r="W51169" s="276"/>
    </row>
    <row r="51170" spans="19:23">
      <c r="S51170" s="275"/>
      <c r="T51170" s="274"/>
      <c r="W51170" s="276"/>
    </row>
    <row r="51171" spans="19:23">
      <c r="S51171" s="275"/>
      <c r="T51171" s="274"/>
      <c r="W51171" s="276"/>
    </row>
    <row r="51172" spans="19:23">
      <c r="S51172" s="275"/>
      <c r="T51172" s="274"/>
      <c r="W51172" s="276"/>
    </row>
    <row r="51173" spans="19:23">
      <c r="S51173" s="275"/>
      <c r="T51173" s="274"/>
      <c r="W51173" s="276"/>
    </row>
    <row r="51174" spans="19:23">
      <c r="S51174" s="275"/>
      <c r="T51174" s="274"/>
      <c r="W51174" s="276"/>
    </row>
    <row r="51175" spans="19:23">
      <c r="S51175" s="275"/>
      <c r="T51175" s="274"/>
      <c r="W51175" s="276"/>
    </row>
    <row r="51176" spans="19:23">
      <c r="S51176" s="275"/>
      <c r="T51176" s="274"/>
      <c r="W51176" s="276"/>
    </row>
    <row r="51177" spans="19:23">
      <c r="S51177" s="275"/>
      <c r="T51177" s="274"/>
      <c r="W51177" s="276"/>
    </row>
    <row r="51178" spans="19:23">
      <c r="S51178" s="275"/>
      <c r="T51178" s="274"/>
      <c r="W51178" s="276"/>
    </row>
    <row r="51179" spans="19:23">
      <c r="S51179" s="275"/>
      <c r="T51179" s="274"/>
      <c r="W51179" s="276"/>
    </row>
    <row r="51180" spans="19:23">
      <c r="S51180" s="275"/>
      <c r="T51180" s="274"/>
      <c r="W51180" s="276"/>
    </row>
    <row r="51181" spans="19:23">
      <c r="S51181" s="275"/>
      <c r="T51181" s="274"/>
      <c r="W51181" s="276"/>
    </row>
    <row r="51182" spans="19:23">
      <c r="S51182" s="275"/>
      <c r="T51182" s="274"/>
      <c r="W51182" s="276"/>
    </row>
    <row r="51183" spans="19:23">
      <c r="S51183" s="275"/>
      <c r="T51183" s="274"/>
      <c r="W51183" s="276"/>
    </row>
    <row r="51184" spans="19:23">
      <c r="S51184" s="275"/>
      <c r="T51184" s="274"/>
      <c r="W51184" s="276"/>
    </row>
    <row r="51185" spans="19:23">
      <c r="S51185" s="275"/>
      <c r="T51185" s="274"/>
      <c r="W51185" s="276"/>
    </row>
    <row r="51186" spans="19:23">
      <c r="S51186" s="275"/>
      <c r="T51186" s="274"/>
      <c r="W51186" s="276"/>
    </row>
    <row r="51187" spans="19:23">
      <c r="S51187" s="275"/>
      <c r="T51187" s="274"/>
      <c r="W51187" s="276"/>
    </row>
    <row r="51188" spans="19:23">
      <c r="S51188" s="275"/>
      <c r="T51188" s="274"/>
      <c r="W51188" s="276"/>
    </row>
    <row r="51189" spans="19:23">
      <c r="S51189" s="275"/>
      <c r="T51189" s="274"/>
      <c r="W51189" s="276"/>
    </row>
    <row r="51190" spans="19:23">
      <c r="S51190" s="275"/>
      <c r="T51190" s="274"/>
      <c r="W51190" s="276"/>
    </row>
    <row r="51191" spans="19:23">
      <c r="S51191" s="275"/>
      <c r="T51191" s="274"/>
      <c r="W51191" s="276"/>
    </row>
    <row r="51192" spans="19:23">
      <c r="S51192" s="275"/>
      <c r="T51192" s="274"/>
      <c r="W51192" s="276"/>
    </row>
    <row r="51193" spans="19:23">
      <c r="S51193" s="275"/>
      <c r="T51193" s="274"/>
      <c r="W51193" s="276"/>
    </row>
    <row r="51194" spans="19:23">
      <c r="S51194" s="275"/>
      <c r="T51194" s="274"/>
      <c r="W51194" s="276"/>
    </row>
    <row r="51195" spans="19:23">
      <c r="S51195" s="275"/>
      <c r="T51195" s="274"/>
      <c r="W51195" s="276"/>
    </row>
    <row r="51196" spans="19:23">
      <c r="S51196" s="275"/>
      <c r="T51196" s="274"/>
      <c r="W51196" s="276"/>
    </row>
    <row r="51197" spans="19:23">
      <c r="S51197" s="275"/>
      <c r="T51197" s="274"/>
      <c r="W51197" s="276"/>
    </row>
    <row r="51198" spans="19:23">
      <c r="S51198" s="275"/>
      <c r="T51198" s="274"/>
      <c r="W51198" s="276"/>
    </row>
    <row r="51199" spans="19:23">
      <c r="S51199" s="275"/>
      <c r="T51199" s="274"/>
      <c r="W51199" s="276"/>
    </row>
    <row r="51200" spans="19:23">
      <c r="S51200" s="275"/>
      <c r="T51200" s="274"/>
      <c r="W51200" s="276"/>
    </row>
    <row r="51201" spans="19:23">
      <c r="S51201" s="275"/>
      <c r="T51201" s="274"/>
      <c r="W51201" s="276"/>
    </row>
    <row r="51202" spans="19:23">
      <c r="S51202" s="275"/>
      <c r="T51202" s="274"/>
      <c r="W51202" s="276"/>
    </row>
    <row r="51203" spans="19:23">
      <c r="S51203" s="275"/>
      <c r="T51203" s="274"/>
      <c r="W51203" s="276"/>
    </row>
    <row r="51204" spans="19:23">
      <c r="S51204" s="275"/>
      <c r="T51204" s="274"/>
      <c r="W51204" s="276"/>
    </row>
    <row r="51205" spans="19:23">
      <c r="S51205" s="275"/>
      <c r="T51205" s="274"/>
      <c r="W51205" s="276"/>
    </row>
    <row r="51206" spans="19:23">
      <c r="S51206" s="275"/>
      <c r="T51206" s="274"/>
      <c r="W51206" s="276"/>
    </row>
    <row r="51207" spans="19:23">
      <c r="S51207" s="275"/>
      <c r="T51207" s="274"/>
      <c r="W51207" s="276"/>
    </row>
    <row r="51208" spans="19:23">
      <c r="S51208" s="275"/>
      <c r="T51208" s="274"/>
      <c r="W51208" s="276"/>
    </row>
    <row r="51209" spans="19:23">
      <c r="S51209" s="275"/>
      <c r="T51209" s="274"/>
      <c r="W51209" s="276"/>
    </row>
    <row r="51210" spans="19:23">
      <c r="S51210" s="275"/>
      <c r="T51210" s="274"/>
      <c r="W51210" s="276"/>
    </row>
    <row r="51211" spans="19:23">
      <c r="S51211" s="275"/>
      <c r="T51211" s="274"/>
      <c r="W51211" s="276"/>
    </row>
    <row r="51212" spans="19:23">
      <c r="S51212" s="275"/>
      <c r="T51212" s="274"/>
      <c r="W51212" s="276"/>
    </row>
    <row r="51213" spans="19:23">
      <c r="S51213" s="275"/>
      <c r="T51213" s="274"/>
      <c r="W51213" s="276"/>
    </row>
    <row r="51214" spans="19:23">
      <c r="S51214" s="275"/>
      <c r="T51214" s="274"/>
      <c r="W51214" s="276"/>
    </row>
    <row r="51215" spans="19:23">
      <c r="S51215" s="275"/>
      <c r="T51215" s="274"/>
      <c r="W51215" s="276"/>
    </row>
    <row r="51216" spans="19:23">
      <c r="S51216" s="275"/>
      <c r="T51216" s="274"/>
      <c r="W51216" s="276"/>
    </row>
    <row r="51217" spans="19:23">
      <c r="S51217" s="275"/>
      <c r="T51217" s="274"/>
      <c r="W51217" s="276"/>
    </row>
    <row r="51218" spans="19:23">
      <c r="S51218" s="275"/>
      <c r="T51218" s="274"/>
      <c r="W51218" s="276"/>
    </row>
    <row r="51219" spans="19:23">
      <c r="S51219" s="275"/>
      <c r="T51219" s="274"/>
      <c r="W51219" s="276"/>
    </row>
    <row r="51220" spans="19:23">
      <c r="S51220" s="275"/>
      <c r="T51220" s="274"/>
      <c r="W51220" s="276"/>
    </row>
    <row r="51221" spans="19:23">
      <c r="S51221" s="275"/>
      <c r="T51221" s="274"/>
      <c r="W51221" s="276"/>
    </row>
    <row r="51222" spans="19:23">
      <c r="S51222" s="275"/>
      <c r="T51222" s="274"/>
      <c r="W51222" s="276"/>
    </row>
    <row r="51223" spans="19:23">
      <c r="S51223" s="275"/>
      <c r="T51223" s="274"/>
      <c r="W51223" s="276"/>
    </row>
    <row r="51224" spans="19:23">
      <c r="S51224" s="275"/>
      <c r="T51224" s="274"/>
      <c r="W51224" s="276"/>
    </row>
    <row r="51225" spans="19:23">
      <c r="S51225" s="275"/>
      <c r="T51225" s="274"/>
      <c r="W51225" s="276"/>
    </row>
    <row r="51226" spans="19:23">
      <c r="S51226" s="275"/>
      <c r="T51226" s="274"/>
      <c r="W51226" s="276"/>
    </row>
    <row r="51227" spans="19:23">
      <c r="S51227" s="275"/>
      <c r="T51227" s="274"/>
      <c r="W51227" s="276"/>
    </row>
    <row r="51228" spans="19:23">
      <c r="S51228" s="275"/>
      <c r="T51228" s="274"/>
      <c r="W51228" s="276"/>
    </row>
    <row r="51229" spans="19:23">
      <c r="S51229" s="275"/>
      <c r="T51229" s="274"/>
      <c r="W51229" s="276"/>
    </row>
    <row r="51230" spans="19:23">
      <c r="S51230" s="275"/>
      <c r="T51230" s="274"/>
      <c r="W51230" s="276"/>
    </row>
    <row r="51231" spans="19:23">
      <c r="S51231" s="275"/>
      <c r="T51231" s="274"/>
      <c r="W51231" s="276"/>
    </row>
    <row r="51232" spans="19:23">
      <c r="S51232" s="275"/>
      <c r="T51232" s="274"/>
      <c r="W51232" s="276"/>
    </row>
    <row r="51233" spans="19:23">
      <c r="S51233" s="275"/>
      <c r="T51233" s="274"/>
      <c r="W51233" s="276"/>
    </row>
    <row r="51234" spans="19:23">
      <c r="S51234" s="275"/>
      <c r="T51234" s="274"/>
      <c r="W51234" s="276"/>
    </row>
    <row r="51235" spans="19:23">
      <c r="S51235" s="275"/>
      <c r="T51235" s="274"/>
      <c r="W51235" s="276"/>
    </row>
    <row r="51236" spans="19:23">
      <c r="S51236" s="275"/>
      <c r="T51236" s="274"/>
      <c r="W51236" s="276"/>
    </row>
    <row r="51237" spans="19:23">
      <c r="S51237" s="275"/>
      <c r="T51237" s="274"/>
      <c r="W51237" s="276"/>
    </row>
    <row r="51238" spans="19:23">
      <c r="S51238" s="275"/>
      <c r="T51238" s="274"/>
      <c r="W51238" s="276"/>
    </row>
    <row r="51239" spans="19:23">
      <c r="S51239" s="275"/>
      <c r="T51239" s="274"/>
      <c r="W51239" s="276"/>
    </row>
    <row r="51240" spans="19:23">
      <c r="S51240" s="275"/>
      <c r="T51240" s="274"/>
      <c r="W51240" s="276"/>
    </row>
    <row r="51241" spans="19:23">
      <c r="S51241" s="275"/>
      <c r="T51241" s="274"/>
      <c r="W51241" s="276"/>
    </row>
    <row r="51242" spans="19:23">
      <c r="S51242" s="275"/>
      <c r="T51242" s="274"/>
      <c r="W51242" s="276"/>
    </row>
    <row r="51243" spans="19:23">
      <c r="S51243" s="275"/>
      <c r="T51243" s="274"/>
      <c r="W51243" s="276"/>
    </row>
    <row r="51244" spans="19:23">
      <c r="S51244" s="275"/>
      <c r="T51244" s="274"/>
      <c r="W51244" s="276"/>
    </row>
    <row r="51245" spans="19:23">
      <c r="S51245" s="275"/>
      <c r="T51245" s="274"/>
      <c r="W51245" s="276"/>
    </row>
    <row r="51246" spans="19:23">
      <c r="S51246" s="275"/>
      <c r="T51246" s="274"/>
      <c r="W51246" s="276"/>
    </row>
    <row r="51247" spans="19:23">
      <c r="S51247" s="275"/>
      <c r="T51247" s="274"/>
      <c r="W51247" s="276"/>
    </row>
    <row r="51248" spans="19:23">
      <c r="S51248" s="275"/>
      <c r="T51248" s="274"/>
      <c r="W51248" s="276"/>
    </row>
    <row r="51249" spans="19:23">
      <c r="S51249" s="275"/>
      <c r="T51249" s="274"/>
      <c r="W51249" s="276"/>
    </row>
    <row r="51250" spans="19:23">
      <c r="S51250" s="275"/>
      <c r="T51250" s="274"/>
      <c r="W51250" s="276"/>
    </row>
    <row r="51251" spans="19:23">
      <c r="S51251" s="275"/>
      <c r="T51251" s="274"/>
      <c r="W51251" s="276"/>
    </row>
    <row r="51252" spans="19:23">
      <c r="S51252" s="275"/>
      <c r="T51252" s="274"/>
      <c r="W51252" s="276"/>
    </row>
    <row r="51253" spans="19:23">
      <c r="S51253" s="275"/>
      <c r="T51253" s="274"/>
      <c r="W51253" s="276"/>
    </row>
    <row r="51254" spans="19:23">
      <c r="S51254" s="275"/>
      <c r="T51254" s="274"/>
      <c r="W51254" s="276"/>
    </row>
    <row r="51255" spans="19:23">
      <c r="S51255" s="275"/>
      <c r="T51255" s="274"/>
      <c r="W51255" s="276"/>
    </row>
    <row r="51256" spans="19:23">
      <c r="S51256" s="275"/>
      <c r="T51256" s="274"/>
      <c r="W51256" s="276"/>
    </row>
    <row r="51257" spans="19:23">
      <c r="S51257" s="275"/>
      <c r="T51257" s="274"/>
      <c r="W51257" s="276"/>
    </row>
    <row r="51258" spans="19:23">
      <c r="S51258" s="275"/>
      <c r="T51258" s="274"/>
      <c r="W51258" s="276"/>
    </row>
    <row r="51259" spans="19:23">
      <c r="S51259" s="275"/>
      <c r="T51259" s="274"/>
      <c r="W51259" s="276"/>
    </row>
    <row r="51260" spans="19:23">
      <c r="S51260" s="275"/>
      <c r="T51260" s="274"/>
      <c r="W51260" s="276"/>
    </row>
    <row r="51261" spans="19:23">
      <c r="S51261" s="275"/>
      <c r="T51261" s="274"/>
      <c r="W51261" s="276"/>
    </row>
    <row r="51262" spans="19:23">
      <c r="S51262" s="275"/>
      <c r="T51262" s="274"/>
      <c r="W51262" s="276"/>
    </row>
    <row r="51263" spans="19:23">
      <c r="S51263" s="275"/>
      <c r="T51263" s="274"/>
      <c r="W51263" s="276"/>
    </row>
    <row r="51264" spans="19:23">
      <c r="S51264" s="275"/>
      <c r="T51264" s="274"/>
      <c r="W51264" s="276"/>
    </row>
    <row r="51265" spans="19:23">
      <c r="S51265" s="275"/>
      <c r="T51265" s="274"/>
      <c r="W51265" s="276"/>
    </row>
    <row r="51266" spans="19:23">
      <c r="S51266" s="275"/>
      <c r="T51266" s="274"/>
      <c r="W51266" s="276"/>
    </row>
    <row r="51267" spans="19:23">
      <c r="S51267" s="275"/>
      <c r="T51267" s="274"/>
      <c r="W51267" s="276"/>
    </row>
    <row r="51268" spans="19:23">
      <c r="S51268" s="275"/>
      <c r="T51268" s="274"/>
      <c r="W51268" s="276"/>
    </row>
    <row r="51269" spans="19:23">
      <c r="S51269" s="275"/>
      <c r="T51269" s="274"/>
      <c r="W51269" s="276"/>
    </row>
    <row r="51270" spans="19:23">
      <c r="S51270" s="275"/>
      <c r="T51270" s="274"/>
      <c r="W51270" s="276"/>
    </row>
    <row r="51271" spans="19:23">
      <c r="S51271" s="275"/>
      <c r="T51271" s="274"/>
      <c r="W51271" s="276"/>
    </row>
    <row r="51272" spans="19:23">
      <c r="S51272" s="275"/>
      <c r="T51272" s="274"/>
      <c r="W51272" s="276"/>
    </row>
    <row r="51273" spans="19:23">
      <c r="S51273" s="275"/>
      <c r="T51273" s="274"/>
      <c r="W51273" s="276"/>
    </row>
    <row r="51274" spans="19:23">
      <c r="S51274" s="275"/>
      <c r="T51274" s="274"/>
      <c r="W51274" s="276"/>
    </row>
    <row r="51275" spans="19:23">
      <c r="S51275" s="275"/>
      <c r="T51275" s="274"/>
      <c r="W51275" s="276"/>
    </row>
    <row r="51276" spans="19:23">
      <c r="S51276" s="275"/>
      <c r="T51276" s="274"/>
      <c r="W51276" s="276"/>
    </row>
    <row r="51277" spans="19:23">
      <c r="S51277" s="275"/>
      <c r="T51277" s="274"/>
      <c r="W51277" s="276"/>
    </row>
    <row r="51278" spans="19:23">
      <c r="S51278" s="275"/>
      <c r="T51278" s="274"/>
      <c r="W51278" s="276"/>
    </row>
    <row r="51279" spans="19:23">
      <c r="S51279" s="275"/>
      <c r="T51279" s="274"/>
      <c r="W51279" s="276"/>
    </row>
    <row r="51280" spans="19:23">
      <c r="S51280" s="275"/>
      <c r="T51280" s="274"/>
      <c r="W51280" s="276"/>
    </row>
    <row r="51281" spans="19:23">
      <c r="S51281" s="275"/>
      <c r="T51281" s="274"/>
      <c r="W51281" s="276"/>
    </row>
    <row r="51282" spans="19:23">
      <c r="S51282" s="275"/>
      <c r="T51282" s="274"/>
      <c r="W51282" s="276"/>
    </row>
    <row r="51283" spans="19:23">
      <c r="S51283" s="275"/>
      <c r="T51283" s="274"/>
      <c r="W51283" s="276"/>
    </row>
    <row r="51284" spans="19:23">
      <c r="S51284" s="275"/>
      <c r="T51284" s="274"/>
      <c r="W51284" s="276"/>
    </row>
    <row r="51285" spans="19:23">
      <c r="S51285" s="275"/>
      <c r="T51285" s="274"/>
      <c r="W51285" s="276"/>
    </row>
    <row r="51286" spans="19:23">
      <c r="S51286" s="275"/>
      <c r="T51286" s="274"/>
      <c r="W51286" s="276"/>
    </row>
    <row r="51287" spans="19:23">
      <c r="S51287" s="275"/>
      <c r="T51287" s="274"/>
      <c r="W51287" s="276"/>
    </row>
    <row r="51288" spans="19:23">
      <c r="S51288" s="275"/>
      <c r="T51288" s="274"/>
      <c r="W51288" s="276"/>
    </row>
    <row r="51289" spans="19:23">
      <c r="S51289" s="275"/>
      <c r="T51289" s="274"/>
      <c r="W51289" s="276"/>
    </row>
    <row r="51290" spans="19:23">
      <c r="S51290" s="275"/>
      <c r="T51290" s="274"/>
      <c r="W51290" s="276"/>
    </row>
    <row r="51291" spans="19:23">
      <c r="S51291" s="275"/>
      <c r="T51291" s="274"/>
      <c r="W51291" s="276"/>
    </row>
    <row r="51292" spans="19:23">
      <c r="S51292" s="275"/>
      <c r="T51292" s="274"/>
      <c r="W51292" s="276"/>
    </row>
    <row r="51293" spans="19:23">
      <c r="S51293" s="275"/>
      <c r="T51293" s="274"/>
      <c r="W51293" s="276"/>
    </row>
    <row r="51294" spans="19:23">
      <c r="S51294" s="275"/>
      <c r="T51294" s="274"/>
      <c r="W51294" s="276"/>
    </row>
    <row r="51295" spans="19:23">
      <c r="S51295" s="275"/>
      <c r="T51295" s="274"/>
      <c r="W51295" s="276"/>
    </row>
    <row r="51296" spans="19:23">
      <c r="S51296" s="275"/>
      <c r="T51296" s="274"/>
      <c r="W51296" s="276"/>
    </row>
    <row r="51297" spans="19:23">
      <c r="S51297" s="275"/>
      <c r="T51297" s="274"/>
      <c r="W51297" s="276"/>
    </row>
    <row r="51298" spans="19:23">
      <c r="S51298" s="275"/>
      <c r="T51298" s="274"/>
      <c r="W51298" s="276"/>
    </row>
    <row r="51299" spans="19:23">
      <c r="S51299" s="275"/>
      <c r="T51299" s="274"/>
      <c r="W51299" s="276"/>
    </row>
    <row r="51300" spans="19:23">
      <c r="S51300" s="275"/>
      <c r="T51300" s="274"/>
      <c r="W51300" s="276"/>
    </row>
    <row r="51301" spans="19:23">
      <c r="S51301" s="275"/>
      <c r="T51301" s="274"/>
      <c r="W51301" s="276"/>
    </row>
    <row r="51302" spans="19:23">
      <c r="S51302" s="275"/>
      <c r="T51302" s="274"/>
      <c r="W51302" s="276"/>
    </row>
    <row r="51303" spans="19:23">
      <c r="S51303" s="275"/>
      <c r="T51303" s="274"/>
      <c r="W51303" s="276"/>
    </row>
    <row r="51304" spans="19:23">
      <c r="S51304" s="275"/>
      <c r="T51304" s="274"/>
      <c r="W51304" s="276"/>
    </row>
    <row r="51305" spans="19:23">
      <c r="S51305" s="275"/>
      <c r="T51305" s="274"/>
      <c r="W51305" s="276"/>
    </row>
    <row r="51306" spans="19:23">
      <c r="S51306" s="275"/>
      <c r="T51306" s="274"/>
      <c r="W51306" s="276"/>
    </row>
    <row r="51307" spans="19:23">
      <c r="S51307" s="275"/>
      <c r="T51307" s="274"/>
      <c r="W51307" s="276"/>
    </row>
    <row r="51308" spans="19:23">
      <c r="S51308" s="275"/>
      <c r="T51308" s="274"/>
      <c r="W51308" s="276"/>
    </row>
    <row r="51309" spans="19:23">
      <c r="S51309" s="275"/>
      <c r="T51309" s="274"/>
      <c r="W51309" s="276"/>
    </row>
    <row r="51310" spans="19:23">
      <c r="S51310" s="275"/>
      <c r="T51310" s="274"/>
      <c r="W51310" s="276"/>
    </row>
    <row r="51311" spans="19:23">
      <c r="S51311" s="275"/>
      <c r="T51311" s="274"/>
      <c r="W51311" s="276"/>
    </row>
    <row r="51312" spans="19:23">
      <c r="S51312" s="275"/>
      <c r="T51312" s="274"/>
      <c r="W51312" s="276"/>
    </row>
    <row r="51313" spans="19:23">
      <c r="S51313" s="275"/>
      <c r="T51313" s="274"/>
      <c r="W51313" s="276"/>
    </row>
    <row r="51314" spans="19:23">
      <c r="S51314" s="275"/>
      <c r="T51314" s="274"/>
      <c r="W51314" s="276"/>
    </row>
    <row r="51315" spans="19:23">
      <c r="S51315" s="275"/>
      <c r="T51315" s="274"/>
      <c r="W51315" s="276"/>
    </row>
    <row r="51316" spans="19:23">
      <c r="S51316" s="275"/>
      <c r="T51316" s="274"/>
      <c r="W51316" s="276"/>
    </row>
    <row r="51317" spans="19:23">
      <c r="S51317" s="275"/>
      <c r="T51317" s="274"/>
      <c r="W51317" s="276"/>
    </row>
    <row r="51318" spans="19:23">
      <c r="S51318" s="275"/>
      <c r="T51318" s="274"/>
      <c r="W51318" s="276"/>
    </row>
    <row r="51319" spans="19:23">
      <c r="S51319" s="275"/>
      <c r="T51319" s="274"/>
      <c r="W51319" s="276"/>
    </row>
    <row r="51320" spans="19:23">
      <c r="S51320" s="275"/>
      <c r="T51320" s="274"/>
      <c r="W51320" s="276"/>
    </row>
    <row r="51321" spans="19:23">
      <c r="S51321" s="275"/>
      <c r="T51321" s="274"/>
      <c r="W51321" s="276"/>
    </row>
    <row r="51322" spans="19:23">
      <c r="S51322" s="275"/>
      <c r="T51322" s="274"/>
      <c r="W51322" s="276"/>
    </row>
    <row r="51323" spans="19:23">
      <c r="S51323" s="275"/>
      <c r="T51323" s="274"/>
      <c r="W51323" s="276"/>
    </row>
    <row r="51324" spans="19:23">
      <c r="S51324" s="275"/>
      <c r="T51324" s="274"/>
      <c r="W51324" s="276"/>
    </row>
    <row r="51325" spans="19:23">
      <c r="S51325" s="275"/>
      <c r="T51325" s="274"/>
      <c r="W51325" s="276"/>
    </row>
    <row r="51326" spans="19:23">
      <c r="S51326" s="275"/>
      <c r="T51326" s="274"/>
      <c r="W51326" s="276"/>
    </row>
    <row r="51327" spans="19:23">
      <c r="S51327" s="275"/>
      <c r="T51327" s="274"/>
      <c r="W51327" s="276"/>
    </row>
    <row r="51328" spans="19:23">
      <c r="S51328" s="275"/>
      <c r="T51328" s="274"/>
      <c r="W51328" s="276"/>
    </row>
    <row r="51329" spans="19:23">
      <c r="S51329" s="275"/>
      <c r="T51329" s="274"/>
      <c r="W51329" s="276"/>
    </row>
    <row r="51330" spans="19:23">
      <c r="S51330" s="275"/>
      <c r="T51330" s="274"/>
      <c r="W51330" s="276"/>
    </row>
    <row r="51331" spans="19:23">
      <c r="S51331" s="275"/>
      <c r="T51331" s="274"/>
      <c r="W51331" s="276"/>
    </row>
    <row r="51332" spans="19:23">
      <c r="S51332" s="275"/>
      <c r="T51332" s="274"/>
      <c r="W51332" s="276"/>
    </row>
    <row r="51333" spans="19:23">
      <c r="S51333" s="275"/>
      <c r="T51333" s="274"/>
      <c r="W51333" s="276"/>
    </row>
    <row r="51334" spans="19:23">
      <c r="S51334" s="275"/>
      <c r="T51334" s="274"/>
      <c r="W51334" s="276"/>
    </row>
    <row r="51335" spans="19:23">
      <c r="S51335" s="275"/>
      <c r="T51335" s="274"/>
      <c r="W51335" s="276"/>
    </row>
    <row r="51336" spans="19:23">
      <c r="S51336" s="275"/>
      <c r="T51336" s="274"/>
      <c r="W51336" s="276"/>
    </row>
    <row r="51337" spans="19:23">
      <c r="S51337" s="275"/>
      <c r="T51337" s="274"/>
      <c r="W51337" s="276"/>
    </row>
    <row r="51338" spans="19:23">
      <c r="S51338" s="275"/>
      <c r="T51338" s="274"/>
      <c r="W51338" s="276"/>
    </row>
    <row r="51339" spans="19:23">
      <c r="S51339" s="275"/>
      <c r="T51339" s="274"/>
      <c r="W51339" s="276"/>
    </row>
    <row r="51340" spans="19:23">
      <c r="S51340" s="275"/>
      <c r="T51340" s="274"/>
      <c r="W51340" s="276"/>
    </row>
    <row r="51341" spans="19:23">
      <c r="S51341" s="275"/>
      <c r="T51341" s="274"/>
      <c r="W51341" s="276"/>
    </row>
    <row r="51342" spans="19:23">
      <c r="S51342" s="275"/>
      <c r="T51342" s="274"/>
      <c r="W51342" s="276"/>
    </row>
    <row r="51343" spans="19:23">
      <c r="S51343" s="275"/>
      <c r="T51343" s="274"/>
      <c r="W51343" s="276"/>
    </row>
    <row r="51344" spans="19:23">
      <c r="S51344" s="275"/>
      <c r="T51344" s="274"/>
      <c r="W51344" s="276"/>
    </row>
    <row r="51345" spans="19:23">
      <c r="S51345" s="275"/>
      <c r="T51345" s="274"/>
      <c r="W51345" s="276"/>
    </row>
    <row r="51346" spans="19:23">
      <c r="S51346" s="275"/>
      <c r="T51346" s="274"/>
      <c r="W51346" s="276"/>
    </row>
    <row r="51347" spans="19:23">
      <c r="S51347" s="275"/>
      <c r="T51347" s="274"/>
      <c r="W51347" s="276"/>
    </row>
    <row r="51348" spans="19:23">
      <c r="S51348" s="275"/>
      <c r="T51348" s="274"/>
      <c r="W51348" s="276"/>
    </row>
    <row r="51349" spans="19:23">
      <c r="S51349" s="275"/>
      <c r="T51349" s="274"/>
      <c r="W51349" s="276"/>
    </row>
    <row r="51350" spans="19:23">
      <c r="S51350" s="275"/>
      <c r="T51350" s="274"/>
      <c r="W51350" s="276"/>
    </row>
    <row r="51351" spans="19:23">
      <c r="S51351" s="275"/>
      <c r="T51351" s="274"/>
      <c r="W51351" s="276"/>
    </row>
    <row r="51352" spans="19:23">
      <c r="S51352" s="275"/>
      <c r="T51352" s="274"/>
      <c r="W51352" s="276"/>
    </row>
    <row r="51353" spans="19:23">
      <c r="S51353" s="275"/>
      <c r="T51353" s="274"/>
      <c r="W51353" s="276"/>
    </row>
    <row r="51354" spans="19:23">
      <c r="S51354" s="275"/>
      <c r="T51354" s="274"/>
      <c r="W51354" s="276"/>
    </row>
    <row r="51355" spans="19:23">
      <c r="S51355" s="275"/>
      <c r="T51355" s="274"/>
      <c r="W51355" s="276"/>
    </row>
    <row r="51356" spans="19:23">
      <c r="S51356" s="275"/>
      <c r="T51356" s="274"/>
      <c r="W51356" s="276"/>
    </row>
    <row r="51357" spans="19:23">
      <c r="S51357" s="275"/>
      <c r="T51357" s="274"/>
      <c r="W51357" s="276"/>
    </row>
    <row r="51358" spans="19:23">
      <c r="S51358" s="275"/>
      <c r="T51358" s="274"/>
      <c r="W51358" s="276"/>
    </row>
    <row r="51359" spans="19:23">
      <c r="S51359" s="275"/>
      <c r="T51359" s="274"/>
      <c r="W51359" s="276"/>
    </row>
    <row r="51360" spans="19:23">
      <c r="S51360" s="275"/>
      <c r="T51360" s="274"/>
      <c r="W51360" s="276"/>
    </row>
    <row r="51361" spans="19:23">
      <c r="S51361" s="275"/>
      <c r="T51361" s="274"/>
      <c r="W51361" s="276"/>
    </row>
    <row r="51362" spans="19:23">
      <c r="S51362" s="275"/>
      <c r="T51362" s="274"/>
      <c r="W51362" s="276"/>
    </row>
    <row r="51363" spans="19:23">
      <c r="S51363" s="275"/>
      <c r="T51363" s="274"/>
      <c r="W51363" s="276"/>
    </row>
    <row r="51364" spans="19:23">
      <c r="S51364" s="275"/>
      <c r="T51364" s="274"/>
      <c r="W51364" s="276"/>
    </row>
    <row r="51365" spans="19:23">
      <c r="S51365" s="275"/>
      <c r="T51365" s="274"/>
      <c r="W51365" s="276"/>
    </row>
    <row r="51366" spans="19:23">
      <c r="S51366" s="275"/>
      <c r="T51366" s="274"/>
      <c r="W51366" s="276"/>
    </row>
    <row r="51367" spans="19:23">
      <c r="S51367" s="275"/>
      <c r="T51367" s="274"/>
      <c r="W51367" s="276"/>
    </row>
    <row r="51368" spans="19:23">
      <c r="S51368" s="275"/>
      <c r="T51368" s="274"/>
      <c r="W51368" s="276"/>
    </row>
    <row r="51369" spans="19:23">
      <c r="S51369" s="275"/>
      <c r="T51369" s="274"/>
      <c r="W51369" s="276"/>
    </row>
    <row r="51370" spans="19:23">
      <c r="S51370" s="275"/>
      <c r="T51370" s="274"/>
      <c r="W51370" s="276"/>
    </row>
    <row r="51371" spans="19:23">
      <c r="S51371" s="275"/>
      <c r="T51371" s="274"/>
      <c r="W51371" s="276"/>
    </row>
    <row r="51372" spans="19:23">
      <c r="S51372" s="275"/>
      <c r="T51372" s="274"/>
      <c r="W51372" s="276"/>
    </row>
    <row r="51373" spans="19:23">
      <c r="S51373" s="275"/>
      <c r="T51373" s="274"/>
      <c r="W51373" s="276"/>
    </row>
    <row r="51374" spans="19:23">
      <c r="S51374" s="275"/>
      <c r="T51374" s="274"/>
      <c r="W51374" s="276"/>
    </row>
    <row r="51375" spans="19:23">
      <c r="S51375" s="275"/>
      <c r="T51375" s="274"/>
      <c r="W51375" s="276"/>
    </row>
    <row r="51376" spans="19:23">
      <c r="S51376" s="275"/>
      <c r="T51376" s="274"/>
      <c r="W51376" s="276"/>
    </row>
    <row r="51377" spans="19:23">
      <c r="S51377" s="275"/>
      <c r="T51377" s="274"/>
      <c r="W51377" s="276"/>
    </row>
    <row r="51378" spans="19:23">
      <c r="S51378" s="275"/>
      <c r="T51378" s="274"/>
      <c r="W51378" s="276"/>
    </row>
    <row r="51379" spans="19:23">
      <c r="S51379" s="275"/>
      <c r="T51379" s="274"/>
      <c r="W51379" s="276"/>
    </row>
    <row r="51380" spans="19:23">
      <c r="S51380" s="275"/>
      <c r="T51380" s="274"/>
      <c r="W51380" s="276"/>
    </row>
    <row r="51381" spans="19:23">
      <c r="S51381" s="275"/>
      <c r="T51381" s="274"/>
      <c r="W51381" s="276"/>
    </row>
    <row r="51382" spans="19:23">
      <c r="S51382" s="275"/>
      <c r="T51382" s="274"/>
      <c r="W51382" s="276"/>
    </row>
    <row r="51383" spans="19:23">
      <c r="S51383" s="275"/>
      <c r="T51383" s="274"/>
      <c r="W51383" s="276"/>
    </row>
    <row r="51384" spans="19:23">
      <c r="S51384" s="275"/>
      <c r="T51384" s="274"/>
      <c r="W51384" s="276"/>
    </row>
    <row r="51385" spans="19:23">
      <c r="S51385" s="275"/>
      <c r="T51385" s="274"/>
      <c r="W51385" s="276"/>
    </row>
    <row r="51386" spans="19:23">
      <c r="S51386" s="275"/>
      <c r="T51386" s="274"/>
      <c r="W51386" s="276"/>
    </row>
    <row r="51387" spans="19:23">
      <c r="S51387" s="275"/>
      <c r="T51387" s="274"/>
      <c r="W51387" s="276"/>
    </row>
    <row r="51388" spans="19:23">
      <c r="S51388" s="275"/>
      <c r="T51388" s="274"/>
      <c r="W51388" s="276"/>
    </row>
    <row r="51389" spans="19:23">
      <c r="S51389" s="275"/>
      <c r="T51389" s="274"/>
      <c r="W51389" s="276"/>
    </row>
    <row r="51390" spans="19:23">
      <c r="S51390" s="275"/>
      <c r="T51390" s="274"/>
      <c r="W51390" s="276"/>
    </row>
    <row r="51391" spans="19:23">
      <c r="S51391" s="275"/>
      <c r="T51391" s="274"/>
      <c r="W51391" s="276"/>
    </row>
    <row r="51392" spans="19:23">
      <c r="S51392" s="275"/>
      <c r="T51392" s="274"/>
      <c r="W51392" s="276"/>
    </row>
    <row r="51393" spans="19:23">
      <c r="S51393" s="275"/>
      <c r="T51393" s="274"/>
      <c r="W51393" s="276"/>
    </row>
    <row r="51394" spans="19:23">
      <c r="S51394" s="275"/>
      <c r="T51394" s="274"/>
      <c r="W51394" s="276"/>
    </row>
    <row r="51395" spans="19:23">
      <c r="S51395" s="275"/>
      <c r="T51395" s="274"/>
      <c r="W51395" s="276"/>
    </row>
    <row r="51396" spans="19:23">
      <c r="S51396" s="275"/>
      <c r="T51396" s="274"/>
      <c r="W51396" s="276"/>
    </row>
    <row r="51397" spans="19:23">
      <c r="S51397" s="275"/>
      <c r="T51397" s="274"/>
      <c r="W51397" s="276"/>
    </row>
    <row r="51398" spans="19:23">
      <c r="S51398" s="275"/>
      <c r="T51398" s="274"/>
      <c r="W51398" s="276"/>
    </row>
    <row r="51399" spans="19:23">
      <c r="S51399" s="275"/>
      <c r="T51399" s="274"/>
      <c r="W51399" s="276"/>
    </row>
    <row r="51400" spans="19:23">
      <c r="S51400" s="275"/>
      <c r="T51400" s="274"/>
      <c r="W51400" s="276"/>
    </row>
    <row r="51401" spans="19:23">
      <c r="S51401" s="275"/>
      <c r="T51401" s="274"/>
      <c r="W51401" s="276"/>
    </row>
    <row r="51402" spans="19:23">
      <c r="S51402" s="275"/>
      <c r="T51402" s="274"/>
      <c r="W51402" s="276"/>
    </row>
    <row r="51403" spans="19:23">
      <c r="S51403" s="275"/>
      <c r="T51403" s="274"/>
      <c r="W51403" s="276"/>
    </row>
    <row r="51404" spans="19:23">
      <c r="S51404" s="275"/>
      <c r="T51404" s="274"/>
      <c r="W51404" s="276"/>
    </row>
    <row r="51405" spans="19:23">
      <c r="S51405" s="275"/>
      <c r="T51405" s="274"/>
      <c r="W51405" s="276"/>
    </row>
    <row r="51406" spans="19:23">
      <c r="S51406" s="275"/>
      <c r="T51406" s="274"/>
      <c r="W51406" s="276"/>
    </row>
    <row r="51407" spans="19:23">
      <c r="S51407" s="275"/>
      <c r="T51407" s="274"/>
      <c r="W51407" s="276"/>
    </row>
    <row r="51408" spans="19:23">
      <c r="S51408" s="275"/>
      <c r="T51408" s="274"/>
      <c r="W51408" s="276"/>
    </row>
    <row r="51409" spans="19:23">
      <c r="S51409" s="275"/>
      <c r="T51409" s="274"/>
      <c r="W51409" s="276"/>
    </row>
    <row r="51410" spans="19:23">
      <c r="S51410" s="275"/>
      <c r="T51410" s="274"/>
      <c r="W51410" s="276"/>
    </row>
    <row r="51411" spans="19:23">
      <c r="S51411" s="275"/>
      <c r="T51411" s="274"/>
      <c r="W51411" s="276"/>
    </row>
    <row r="51412" spans="19:23">
      <c r="S51412" s="275"/>
      <c r="T51412" s="274"/>
      <c r="W51412" s="276"/>
    </row>
    <row r="51413" spans="19:23">
      <c r="S51413" s="275"/>
      <c r="T51413" s="274"/>
      <c r="W51413" s="276"/>
    </row>
    <row r="51414" spans="19:23">
      <c r="S51414" s="275"/>
      <c r="T51414" s="274"/>
      <c r="W51414" s="276"/>
    </row>
    <row r="51415" spans="19:23">
      <c r="S51415" s="275"/>
      <c r="T51415" s="274"/>
      <c r="W51415" s="276"/>
    </row>
    <row r="51416" spans="19:23">
      <c r="S51416" s="275"/>
      <c r="T51416" s="274"/>
      <c r="W51416" s="276"/>
    </row>
    <row r="51417" spans="19:23">
      <c r="S51417" s="275"/>
      <c r="T51417" s="274"/>
      <c r="W51417" s="276"/>
    </row>
    <row r="51418" spans="19:23">
      <c r="S51418" s="275"/>
      <c r="T51418" s="274"/>
      <c r="W51418" s="276"/>
    </row>
    <row r="51419" spans="19:23">
      <c r="S51419" s="275"/>
      <c r="T51419" s="274"/>
      <c r="W51419" s="276"/>
    </row>
    <row r="51420" spans="19:23">
      <c r="S51420" s="275"/>
      <c r="T51420" s="274"/>
      <c r="W51420" s="276"/>
    </row>
    <row r="51421" spans="19:23">
      <c r="S51421" s="275"/>
      <c r="T51421" s="274"/>
      <c r="W51421" s="276"/>
    </row>
    <row r="51422" spans="19:23">
      <c r="S51422" s="275"/>
      <c r="T51422" s="274"/>
      <c r="W51422" s="276"/>
    </row>
    <row r="51423" spans="19:23">
      <c r="S51423" s="275"/>
      <c r="T51423" s="274"/>
      <c r="W51423" s="276"/>
    </row>
    <row r="51424" spans="19:23">
      <c r="S51424" s="275"/>
      <c r="T51424" s="274"/>
      <c r="W51424" s="276"/>
    </row>
    <row r="51425" spans="19:23">
      <c r="S51425" s="275"/>
      <c r="T51425" s="274"/>
      <c r="W51425" s="276"/>
    </row>
    <row r="51426" spans="19:23">
      <c r="S51426" s="275"/>
      <c r="T51426" s="274"/>
      <c r="W51426" s="276"/>
    </row>
    <row r="51427" spans="19:23">
      <c r="S51427" s="275"/>
      <c r="T51427" s="274"/>
      <c r="W51427" s="276"/>
    </row>
    <row r="51428" spans="19:23">
      <c r="S51428" s="275"/>
      <c r="T51428" s="274"/>
      <c r="W51428" s="276"/>
    </row>
    <row r="51429" spans="19:23">
      <c r="S51429" s="275"/>
      <c r="T51429" s="274"/>
      <c r="W51429" s="276"/>
    </row>
    <row r="51430" spans="19:23">
      <c r="S51430" s="275"/>
      <c r="T51430" s="274"/>
      <c r="W51430" s="276"/>
    </row>
    <row r="51431" spans="19:23">
      <c r="S51431" s="275"/>
      <c r="T51431" s="274"/>
      <c r="W51431" s="276"/>
    </row>
    <row r="51432" spans="19:23">
      <c r="S51432" s="275"/>
      <c r="T51432" s="274"/>
      <c r="W51432" s="276"/>
    </row>
    <row r="51433" spans="19:23">
      <c r="S51433" s="275"/>
      <c r="T51433" s="274"/>
      <c r="W51433" s="276"/>
    </row>
    <row r="51434" spans="19:23">
      <c r="S51434" s="275"/>
      <c r="T51434" s="274"/>
      <c r="W51434" s="276"/>
    </row>
    <row r="51435" spans="19:23">
      <c r="S51435" s="275"/>
      <c r="T51435" s="274"/>
      <c r="W51435" s="276"/>
    </row>
    <row r="51436" spans="19:23">
      <c r="S51436" s="275"/>
      <c r="T51436" s="274"/>
      <c r="W51436" s="276"/>
    </row>
    <row r="51437" spans="19:23">
      <c r="S51437" s="275"/>
      <c r="T51437" s="274"/>
      <c r="W51437" s="276"/>
    </row>
    <row r="51438" spans="19:23">
      <c r="S51438" s="275"/>
      <c r="T51438" s="274"/>
      <c r="W51438" s="276"/>
    </row>
    <row r="51439" spans="19:23">
      <c r="S51439" s="275"/>
      <c r="T51439" s="274"/>
      <c r="W51439" s="276"/>
    </row>
    <row r="51440" spans="19:23">
      <c r="S51440" s="275"/>
      <c r="T51440" s="274"/>
      <c r="W51440" s="276"/>
    </row>
    <row r="51441" spans="19:23">
      <c r="S51441" s="275"/>
      <c r="T51441" s="274"/>
      <c r="W51441" s="276"/>
    </row>
    <row r="51442" spans="19:23">
      <c r="S51442" s="275"/>
      <c r="T51442" s="274"/>
      <c r="W51442" s="276"/>
    </row>
    <row r="51443" spans="19:23">
      <c r="S51443" s="275"/>
      <c r="T51443" s="274"/>
      <c r="W51443" s="276"/>
    </row>
    <row r="51444" spans="19:23">
      <c r="S51444" s="275"/>
      <c r="T51444" s="274"/>
      <c r="W51444" s="276"/>
    </row>
    <row r="51445" spans="19:23">
      <c r="S51445" s="275"/>
      <c r="T51445" s="274"/>
      <c r="W51445" s="276"/>
    </row>
    <row r="51446" spans="19:23">
      <c r="S51446" s="275"/>
      <c r="T51446" s="274"/>
      <c r="W51446" s="276"/>
    </row>
    <row r="51447" spans="19:23">
      <c r="S51447" s="275"/>
      <c r="T51447" s="274"/>
      <c r="W51447" s="276"/>
    </row>
    <row r="51448" spans="19:23">
      <c r="S51448" s="275"/>
      <c r="T51448" s="274"/>
      <c r="W51448" s="276"/>
    </row>
    <row r="51449" spans="19:23">
      <c r="S51449" s="275"/>
      <c r="T51449" s="274"/>
      <c r="W51449" s="276"/>
    </row>
    <row r="51450" spans="19:23">
      <c r="S51450" s="275"/>
      <c r="T51450" s="274"/>
      <c r="W51450" s="276"/>
    </row>
    <row r="51451" spans="19:23">
      <c r="S51451" s="275"/>
      <c r="T51451" s="274"/>
      <c r="W51451" s="276"/>
    </row>
    <row r="51452" spans="19:23">
      <c r="S51452" s="275"/>
      <c r="T51452" s="274"/>
      <c r="W51452" s="276"/>
    </row>
    <row r="51453" spans="19:23">
      <c r="S51453" s="275"/>
      <c r="T51453" s="274"/>
      <c r="W51453" s="276"/>
    </row>
    <row r="51454" spans="19:23">
      <c r="S51454" s="275"/>
      <c r="T51454" s="274"/>
      <c r="W51454" s="276"/>
    </row>
    <row r="51455" spans="19:23">
      <c r="S51455" s="275"/>
      <c r="T51455" s="274"/>
      <c r="W51455" s="276"/>
    </row>
    <row r="51456" spans="19:23">
      <c r="S51456" s="275"/>
      <c r="T51456" s="274"/>
      <c r="W51456" s="276"/>
    </row>
    <row r="51457" spans="19:23">
      <c r="S51457" s="275"/>
      <c r="T51457" s="274"/>
      <c r="W51457" s="276"/>
    </row>
    <row r="51458" spans="19:23">
      <c r="S51458" s="275"/>
      <c r="T51458" s="274"/>
      <c r="W51458" s="276"/>
    </row>
    <row r="51459" spans="19:23">
      <c r="S51459" s="275"/>
      <c r="T51459" s="274"/>
      <c r="W51459" s="276"/>
    </row>
    <row r="51460" spans="19:23">
      <c r="S51460" s="275"/>
      <c r="T51460" s="274"/>
      <c r="W51460" s="276"/>
    </row>
    <row r="51461" spans="19:23">
      <c r="S51461" s="275"/>
      <c r="T51461" s="274"/>
      <c r="W51461" s="276"/>
    </row>
    <row r="51462" spans="19:23">
      <c r="S51462" s="275"/>
      <c r="T51462" s="274"/>
      <c r="W51462" s="276"/>
    </row>
    <row r="51463" spans="19:23">
      <c r="S51463" s="275"/>
      <c r="T51463" s="274"/>
      <c r="W51463" s="276"/>
    </row>
    <row r="51464" spans="19:23">
      <c r="S51464" s="275"/>
      <c r="T51464" s="274"/>
      <c r="W51464" s="276"/>
    </row>
    <row r="51465" spans="19:23">
      <c r="S51465" s="275"/>
      <c r="T51465" s="274"/>
      <c r="W51465" s="276"/>
    </row>
    <row r="51466" spans="19:23">
      <c r="S51466" s="275"/>
      <c r="T51466" s="274"/>
      <c r="W51466" s="276"/>
    </row>
    <row r="51467" spans="19:23">
      <c r="S51467" s="275"/>
      <c r="T51467" s="274"/>
      <c r="W51467" s="276"/>
    </row>
    <row r="51468" spans="19:23">
      <c r="S51468" s="275"/>
      <c r="T51468" s="274"/>
      <c r="W51468" s="276"/>
    </row>
    <row r="51469" spans="19:23">
      <c r="S51469" s="275"/>
      <c r="T51469" s="274"/>
      <c r="W51469" s="276"/>
    </row>
    <row r="51470" spans="19:23">
      <c r="S51470" s="275"/>
      <c r="T51470" s="274"/>
      <c r="W51470" s="276"/>
    </row>
    <row r="51471" spans="19:23">
      <c r="S51471" s="275"/>
      <c r="T51471" s="274"/>
      <c r="W51471" s="276"/>
    </row>
    <row r="51472" spans="19:23">
      <c r="S51472" s="275"/>
      <c r="T51472" s="274"/>
      <c r="W51472" s="276"/>
    </row>
    <row r="51473" spans="19:23">
      <c r="S51473" s="275"/>
      <c r="T51473" s="274"/>
      <c r="W51473" s="276"/>
    </row>
    <row r="51474" spans="19:23">
      <c r="S51474" s="275"/>
      <c r="T51474" s="274"/>
      <c r="W51474" s="276"/>
    </row>
    <row r="51475" spans="19:23">
      <c r="S51475" s="275"/>
      <c r="T51475" s="274"/>
      <c r="W51475" s="276"/>
    </row>
    <row r="51476" spans="19:23">
      <c r="S51476" s="275"/>
      <c r="T51476" s="274"/>
      <c r="W51476" s="276"/>
    </row>
    <row r="51477" spans="19:23">
      <c r="S51477" s="275"/>
      <c r="T51477" s="274"/>
      <c r="W51477" s="276"/>
    </row>
    <row r="51478" spans="19:23">
      <c r="S51478" s="275"/>
      <c r="T51478" s="274"/>
      <c r="W51478" s="276"/>
    </row>
    <row r="51479" spans="19:23">
      <c r="S51479" s="275"/>
      <c r="T51479" s="274"/>
      <c r="W51479" s="276"/>
    </row>
    <row r="51480" spans="19:23">
      <c r="S51480" s="275"/>
      <c r="T51480" s="274"/>
      <c r="W51480" s="276"/>
    </row>
    <row r="51481" spans="19:23">
      <c r="S51481" s="275"/>
      <c r="T51481" s="274"/>
      <c r="W51481" s="276"/>
    </row>
    <row r="51482" spans="19:23">
      <c r="S51482" s="275"/>
      <c r="T51482" s="274"/>
      <c r="W51482" s="276"/>
    </row>
    <row r="51483" spans="19:23">
      <c r="S51483" s="275"/>
      <c r="T51483" s="274"/>
      <c r="W51483" s="276"/>
    </row>
    <row r="51484" spans="19:23">
      <c r="S51484" s="275"/>
      <c r="T51484" s="274"/>
      <c r="W51484" s="276"/>
    </row>
    <row r="51485" spans="19:23">
      <c r="S51485" s="275"/>
      <c r="T51485" s="274"/>
      <c r="W51485" s="276"/>
    </row>
    <row r="51486" spans="19:23">
      <c r="S51486" s="275"/>
      <c r="T51486" s="274"/>
      <c r="W51486" s="276"/>
    </row>
    <row r="51487" spans="19:23">
      <c r="S51487" s="275"/>
      <c r="T51487" s="274"/>
      <c r="W51487" s="276"/>
    </row>
    <row r="51488" spans="19:23">
      <c r="S51488" s="275"/>
      <c r="T51488" s="274"/>
      <c r="W51488" s="276"/>
    </row>
    <row r="51489" spans="19:23">
      <c r="S51489" s="275"/>
      <c r="T51489" s="274"/>
      <c r="W51489" s="276"/>
    </row>
    <row r="51490" spans="19:23">
      <c r="S51490" s="275"/>
      <c r="T51490" s="274"/>
      <c r="W51490" s="276"/>
    </row>
    <row r="51491" spans="19:23">
      <c r="S51491" s="275"/>
      <c r="T51491" s="274"/>
      <c r="W51491" s="276"/>
    </row>
    <row r="51492" spans="19:23">
      <c r="S51492" s="275"/>
      <c r="T51492" s="274"/>
      <c r="W51492" s="276"/>
    </row>
    <row r="51493" spans="19:23">
      <c r="S51493" s="275"/>
      <c r="T51493" s="274"/>
      <c r="W51493" s="276"/>
    </row>
    <row r="51494" spans="19:23">
      <c r="S51494" s="275"/>
      <c r="T51494" s="274"/>
      <c r="W51494" s="276"/>
    </row>
    <row r="51495" spans="19:23">
      <c r="S51495" s="275"/>
      <c r="T51495" s="274"/>
      <c r="W51495" s="276"/>
    </row>
    <row r="51496" spans="19:23">
      <c r="S51496" s="275"/>
      <c r="T51496" s="274"/>
      <c r="W51496" s="276"/>
    </row>
    <row r="51497" spans="19:23">
      <c r="S51497" s="275"/>
      <c r="T51497" s="274"/>
      <c r="W51497" s="276"/>
    </row>
    <row r="51498" spans="19:23">
      <c r="S51498" s="275"/>
      <c r="T51498" s="274"/>
      <c r="W51498" s="276"/>
    </row>
    <row r="51499" spans="19:23">
      <c r="S51499" s="275"/>
      <c r="T51499" s="274"/>
      <c r="W51499" s="276"/>
    </row>
    <row r="51500" spans="19:23">
      <c r="S51500" s="275"/>
      <c r="T51500" s="274"/>
      <c r="W51500" s="276"/>
    </row>
    <row r="51501" spans="19:23">
      <c r="S51501" s="275"/>
      <c r="T51501" s="274"/>
      <c r="W51501" s="276"/>
    </row>
    <row r="51502" spans="19:23">
      <c r="S51502" s="275"/>
      <c r="T51502" s="274"/>
      <c r="W51502" s="276"/>
    </row>
    <row r="51503" spans="19:23">
      <c r="S51503" s="275"/>
      <c r="T51503" s="274"/>
      <c r="W51503" s="276"/>
    </row>
    <row r="51504" spans="19:23">
      <c r="S51504" s="275"/>
      <c r="T51504" s="274"/>
      <c r="W51504" s="276"/>
    </row>
    <row r="51505" spans="19:23">
      <c r="S51505" s="275"/>
      <c r="T51505" s="274"/>
      <c r="W51505" s="276"/>
    </row>
    <row r="51506" spans="19:23">
      <c r="S51506" s="275"/>
      <c r="T51506" s="274"/>
      <c r="W51506" s="276"/>
    </row>
    <row r="51507" spans="19:23">
      <c r="S51507" s="275"/>
      <c r="T51507" s="274"/>
      <c r="W51507" s="276"/>
    </row>
    <row r="51508" spans="19:23">
      <c r="S51508" s="275"/>
      <c r="T51508" s="274"/>
      <c r="W51508" s="276"/>
    </row>
    <row r="51509" spans="19:23">
      <c r="S51509" s="275"/>
      <c r="T51509" s="274"/>
      <c r="W51509" s="276"/>
    </row>
    <row r="51510" spans="19:23">
      <c r="S51510" s="275"/>
      <c r="T51510" s="274"/>
      <c r="W51510" s="276"/>
    </row>
    <row r="51511" spans="19:23">
      <c r="S51511" s="275"/>
      <c r="T51511" s="274"/>
      <c r="W51511" s="276"/>
    </row>
    <row r="51512" spans="19:23">
      <c r="S51512" s="275"/>
      <c r="T51512" s="274"/>
      <c r="W51512" s="276"/>
    </row>
    <row r="51513" spans="19:23">
      <c r="S51513" s="275"/>
      <c r="T51513" s="274"/>
      <c r="W51513" s="276"/>
    </row>
    <row r="51514" spans="19:23">
      <c r="S51514" s="275"/>
      <c r="T51514" s="274"/>
      <c r="W51514" s="276"/>
    </row>
    <row r="51515" spans="19:23">
      <c r="S51515" s="275"/>
      <c r="T51515" s="274"/>
      <c r="W51515" s="276"/>
    </row>
    <row r="51516" spans="19:23">
      <c r="S51516" s="275"/>
      <c r="T51516" s="274"/>
      <c r="W51516" s="276"/>
    </row>
    <row r="51517" spans="19:23">
      <c r="S51517" s="275"/>
      <c r="T51517" s="274"/>
      <c r="W51517" s="276"/>
    </row>
    <row r="51518" spans="19:23">
      <c r="S51518" s="275"/>
      <c r="T51518" s="274"/>
      <c r="W51518" s="276"/>
    </row>
    <row r="51519" spans="19:23">
      <c r="S51519" s="275"/>
      <c r="T51519" s="274"/>
      <c r="W51519" s="276"/>
    </row>
    <row r="51520" spans="19:23">
      <c r="S51520" s="275"/>
      <c r="T51520" s="274"/>
      <c r="W51520" s="276"/>
    </row>
    <row r="51521" spans="19:23">
      <c r="S51521" s="275"/>
      <c r="T51521" s="274"/>
      <c r="W51521" s="276"/>
    </row>
    <row r="51522" spans="19:23">
      <c r="S51522" s="275"/>
      <c r="T51522" s="274"/>
      <c r="W51522" s="276"/>
    </row>
    <row r="51523" spans="19:23">
      <c r="S51523" s="275"/>
      <c r="T51523" s="274"/>
      <c r="W51523" s="276"/>
    </row>
    <row r="51524" spans="19:23">
      <c r="S51524" s="275"/>
      <c r="T51524" s="274"/>
      <c r="W51524" s="276"/>
    </row>
    <row r="51525" spans="19:23">
      <c r="S51525" s="275"/>
      <c r="T51525" s="274"/>
      <c r="W51525" s="276"/>
    </row>
    <row r="51526" spans="19:23">
      <c r="S51526" s="275"/>
      <c r="T51526" s="274"/>
      <c r="W51526" s="276"/>
    </row>
    <row r="51527" spans="19:23">
      <c r="S51527" s="275"/>
      <c r="T51527" s="274"/>
      <c r="W51527" s="276"/>
    </row>
    <row r="51528" spans="19:23">
      <c r="S51528" s="275"/>
      <c r="T51528" s="274"/>
      <c r="W51528" s="276"/>
    </row>
    <row r="51529" spans="19:23">
      <c r="S51529" s="275"/>
      <c r="T51529" s="274"/>
      <c r="W51529" s="276"/>
    </row>
    <row r="51530" spans="19:23">
      <c r="S51530" s="275"/>
      <c r="T51530" s="274"/>
      <c r="W51530" s="276"/>
    </row>
    <row r="51531" spans="19:23">
      <c r="S51531" s="275"/>
      <c r="T51531" s="274"/>
      <c r="W51531" s="276"/>
    </row>
    <row r="51532" spans="19:23">
      <c r="S51532" s="275"/>
      <c r="T51532" s="274"/>
      <c r="W51532" s="276"/>
    </row>
    <row r="51533" spans="19:23">
      <c r="S51533" s="275"/>
      <c r="T51533" s="274"/>
      <c r="W51533" s="276"/>
    </row>
    <row r="51534" spans="19:23">
      <c r="S51534" s="275"/>
      <c r="T51534" s="274"/>
      <c r="W51534" s="276"/>
    </row>
    <row r="51535" spans="19:23">
      <c r="S51535" s="275"/>
      <c r="T51535" s="274"/>
      <c r="W51535" s="276"/>
    </row>
    <row r="51536" spans="19:23">
      <c r="S51536" s="275"/>
      <c r="T51536" s="274"/>
      <c r="W51536" s="276"/>
    </row>
    <row r="51537" spans="19:23">
      <c r="S51537" s="275"/>
      <c r="T51537" s="274"/>
      <c r="W51537" s="276"/>
    </row>
    <row r="51538" spans="19:23">
      <c r="S51538" s="275"/>
      <c r="T51538" s="274"/>
      <c r="W51538" s="276"/>
    </row>
    <row r="51539" spans="19:23">
      <c r="S51539" s="275"/>
      <c r="T51539" s="274"/>
      <c r="W51539" s="276"/>
    </row>
    <row r="51540" spans="19:23">
      <c r="S51540" s="275"/>
      <c r="T51540" s="274"/>
      <c r="W51540" s="276"/>
    </row>
    <row r="51541" spans="19:23">
      <c r="S51541" s="275"/>
      <c r="T51541" s="274"/>
      <c r="W51541" s="276"/>
    </row>
    <row r="51542" spans="19:23">
      <c r="S51542" s="275"/>
      <c r="T51542" s="274"/>
      <c r="W51542" s="276"/>
    </row>
    <row r="51543" spans="19:23">
      <c r="S51543" s="275"/>
      <c r="T51543" s="274"/>
      <c r="W51543" s="276"/>
    </row>
    <row r="51544" spans="19:23">
      <c r="S51544" s="275"/>
      <c r="T51544" s="274"/>
      <c r="W51544" s="276"/>
    </row>
    <row r="51545" spans="19:23">
      <c r="S51545" s="275"/>
      <c r="T51545" s="274"/>
      <c r="W51545" s="276"/>
    </row>
    <row r="51546" spans="19:23">
      <c r="S51546" s="275"/>
      <c r="T51546" s="274"/>
      <c r="W51546" s="276"/>
    </row>
    <row r="51547" spans="19:23">
      <c r="S51547" s="275"/>
      <c r="T51547" s="274"/>
      <c r="W51547" s="276"/>
    </row>
    <row r="51548" spans="19:23">
      <c r="S51548" s="275"/>
      <c r="T51548" s="274"/>
      <c r="W51548" s="276"/>
    </row>
    <row r="51549" spans="19:23">
      <c r="S51549" s="275"/>
      <c r="T51549" s="274"/>
      <c r="W51549" s="276"/>
    </row>
    <row r="51550" spans="19:23">
      <c r="S51550" s="275"/>
      <c r="T51550" s="274"/>
      <c r="W51550" s="276"/>
    </row>
    <row r="51551" spans="19:23">
      <c r="S51551" s="275"/>
      <c r="T51551" s="274"/>
      <c r="W51551" s="276"/>
    </row>
    <row r="51552" spans="19:23">
      <c r="S51552" s="275"/>
      <c r="T51552" s="274"/>
      <c r="W51552" s="276"/>
    </row>
    <row r="51553" spans="19:23">
      <c r="S51553" s="275"/>
      <c r="T51553" s="274"/>
      <c r="W51553" s="276"/>
    </row>
    <row r="51554" spans="19:23">
      <c r="S51554" s="275"/>
      <c r="T51554" s="274"/>
      <c r="W51554" s="276"/>
    </row>
    <row r="51555" spans="19:23">
      <c r="S51555" s="275"/>
      <c r="T51555" s="274"/>
      <c r="W51555" s="276"/>
    </row>
    <row r="51556" spans="19:23">
      <c r="S51556" s="275"/>
      <c r="T51556" s="274"/>
      <c r="W51556" s="276"/>
    </row>
    <row r="51557" spans="19:23">
      <c r="S51557" s="275"/>
      <c r="T51557" s="274"/>
      <c r="W51557" s="276"/>
    </row>
    <row r="51558" spans="19:23">
      <c r="S51558" s="275"/>
      <c r="T51558" s="274"/>
      <c r="W51558" s="276"/>
    </row>
    <row r="51559" spans="19:23">
      <c r="S51559" s="275"/>
      <c r="T51559" s="274"/>
      <c r="W51559" s="276"/>
    </row>
    <row r="51560" spans="19:23">
      <c r="S51560" s="275"/>
      <c r="T51560" s="274"/>
      <c r="W51560" s="276"/>
    </row>
    <row r="51561" spans="19:23">
      <c r="S51561" s="275"/>
      <c r="T51561" s="274"/>
      <c r="W51561" s="276"/>
    </row>
    <row r="51562" spans="19:23">
      <c r="S51562" s="275"/>
      <c r="T51562" s="274"/>
      <c r="W51562" s="276"/>
    </row>
    <row r="51563" spans="19:23">
      <c r="S51563" s="275"/>
      <c r="T51563" s="274"/>
      <c r="W51563" s="276"/>
    </row>
    <row r="51564" spans="19:23">
      <c r="S51564" s="275"/>
      <c r="T51564" s="274"/>
      <c r="W51564" s="276"/>
    </row>
    <row r="51565" spans="19:23">
      <c r="S51565" s="275"/>
      <c r="T51565" s="274"/>
      <c r="W51565" s="276"/>
    </row>
    <row r="51566" spans="19:23">
      <c r="S51566" s="275"/>
      <c r="T51566" s="274"/>
      <c r="W51566" s="276"/>
    </row>
    <row r="51567" spans="19:23">
      <c r="S51567" s="275"/>
      <c r="T51567" s="274"/>
      <c r="W51567" s="276"/>
    </row>
    <row r="51568" spans="19:23">
      <c r="S51568" s="275"/>
      <c r="T51568" s="274"/>
      <c r="W51568" s="276"/>
    </row>
    <row r="51569" spans="19:23">
      <c r="S51569" s="275"/>
      <c r="T51569" s="274"/>
      <c r="W51569" s="276"/>
    </row>
    <row r="51570" spans="19:23">
      <c r="S51570" s="275"/>
      <c r="T51570" s="274"/>
      <c r="W51570" s="276"/>
    </row>
    <row r="51571" spans="19:23">
      <c r="S51571" s="275"/>
      <c r="T51571" s="274"/>
      <c r="W51571" s="276"/>
    </row>
    <row r="51572" spans="19:23">
      <c r="S51572" s="275"/>
      <c r="T51572" s="274"/>
      <c r="W51572" s="276"/>
    </row>
    <row r="51573" spans="19:23">
      <c r="S51573" s="275"/>
      <c r="T51573" s="274"/>
      <c r="W51573" s="276"/>
    </row>
    <row r="51574" spans="19:23">
      <c r="S51574" s="275"/>
      <c r="T51574" s="274"/>
      <c r="W51574" s="276"/>
    </row>
    <row r="51575" spans="19:23">
      <c r="S51575" s="275"/>
      <c r="T51575" s="274"/>
      <c r="W51575" s="276"/>
    </row>
    <row r="51576" spans="19:23">
      <c r="S51576" s="275"/>
      <c r="T51576" s="274"/>
      <c r="W51576" s="276"/>
    </row>
    <row r="51577" spans="19:23">
      <c r="S51577" s="275"/>
      <c r="T51577" s="274"/>
      <c r="W51577" s="276"/>
    </row>
    <row r="51578" spans="19:23">
      <c r="S51578" s="275"/>
      <c r="T51578" s="274"/>
      <c r="W51578" s="276"/>
    </row>
    <row r="51579" spans="19:23">
      <c r="S51579" s="275"/>
      <c r="T51579" s="274"/>
      <c r="W51579" s="276"/>
    </row>
    <row r="51580" spans="19:23">
      <c r="S51580" s="275"/>
      <c r="T51580" s="274"/>
      <c r="W51580" s="276"/>
    </row>
    <row r="51581" spans="19:23">
      <c r="S51581" s="275"/>
      <c r="T51581" s="274"/>
      <c r="W51581" s="276"/>
    </row>
    <row r="51582" spans="19:23">
      <c r="S51582" s="275"/>
      <c r="T51582" s="274"/>
      <c r="W51582" s="276"/>
    </row>
    <row r="51583" spans="19:23">
      <c r="S51583" s="275"/>
      <c r="T51583" s="274"/>
      <c r="W51583" s="276"/>
    </row>
    <row r="51584" spans="19:23">
      <c r="S51584" s="275"/>
      <c r="T51584" s="274"/>
      <c r="W51584" s="276"/>
    </row>
    <row r="51585" spans="19:23">
      <c r="S51585" s="275"/>
      <c r="T51585" s="274"/>
      <c r="W51585" s="276"/>
    </row>
    <row r="51586" spans="19:23">
      <c r="S51586" s="275"/>
      <c r="T51586" s="274"/>
      <c r="W51586" s="276"/>
    </row>
    <row r="51587" spans="19:23">
      <c r="S51587" s="275"/>
      <c r="T51587" s="274"/>
      <c r="W51587" s="276"/>
    </row>
    <row r="51588" spans="19:23">
      <c r="S51588" s="275"/>
      <c r="T51588" s="274"/>
      <c r="W51588" s="276"/>
    </row>
    <row r="51589" spans="19:23">
      <c r="S51589" s="275"/>
      <c r="T51589" s="274"/>
      <c r="W51589" s="276"/>
    </row>
    <row r="51590" spans="19:23">
      <c r="S51590" s="275"/>
      <c r="T51590" s="274"/>
      <c r="W51590" s="276"/>
    </row>
    <row r="51591" spans="19:23">
      <c r="S51591" s="275"/>
      <c r="T51591" s="274"/>
      <c r="W51591" s="276"/>
    </row>
    <row r="51592" spans="19:23">
      <c r="S51592" s="275"/>
      <c r="T51592" s="274"/>
      <c r="W51592" s="276"/>
    </row>
    <row r="51593" spans="19:23">
      <c r="S51593" s="275"/>
      <c r="T51593" s="274"/>
      <c r="W51593" s="276"/>
    </row>
    <row r="51594" spans="19:23">
      <c r="S51594" s="275"/>
      <c r="T51594" s="274"/>
      <c r="W51594" s="276"/>
    </row>
    <row r="51595" spans="19:23">
      <c r="S51595" s="275"/>
      <c r="T51595" s="274"/>
      <c r="W51595" s="276"/>
    </row>
    <row r="51596" spans="19:23">
      <c r="S51596" s="275"/>
      <c r="T51596" s="274"/>
      <c r="W51596" s="276"/>
    </row>
    <row r="51597" spans="19:23">
      <c r="S51597" s="275"/>
      <c r="T51597" s="274"/>
      <c r="W51597" s="276"/>
    </row>
    <row r="51598" spans="19:23">
      <c r="S51598" s="275"/>
      <c r="T51598" s="274"/>
      <c r="W51598" s="276"/>
    </row>
    <row r="51599" spans="19:23">
      <c r="S51599" s="275"/>
      <c r="T51599" s="274"/>
      <c r="W51599" s="276"/>
    </row>
    <row r="51600" spans="19:23">
      <c r="S51600" s="275"/>
      <c r="T51600" s="274"/>
      <c r="W51600" s="276"/>
    </row>
    <row r="51601" spans="19:23">
      <c r="S51601" s="275"/>
      <c r="T51601" s="274"/>
      <c r="W51601" s="276"/>
    </row>
    <row r="51602" spans="19:23">
      <c r="S51602" s="275"/>
      <c r="T51602" s="274"/>
      <c r="W51602" s="276"/>
    </row>
    <row r="51603" spans="19:23">
      <c r="S51603" s="275"/>
      <c r="T51603" s="274"/>
      <c r="W51603" s="276"/>
    </row>
    <row r="51604" spans="19:23">
      <c r="S51604" s="275"/>
      <c r="T51604" s="274"/>
      <c r="W51604" s="276"/>
    </row>
    <row r="51605" spans="19:23">
      <c r="S51605" s="275"/>
      <c r="T51605" s="274"/>
      <c r="W51605" s="276"/>
    </row>
    <row r="51606" spans="19:23">
      <c r="S51606" s="275"/>
      <c r="T51606" s="274"/>
      <c r="W51606" s="276"/>
    </row>
    <row r="51607" spans="19:23">
      <c r="S51607" s="275"/>
      <c r="T51607" s="274"/>
      <c r="W51607" s="276"/>
    </row>
    <row r="51608" spans="19:23">
      <c r="S51608" s="275"/>
      <c r="T51608" s="274"/>
      <c r="W51608" s="276"/>
    </row>
    <row r="51609" spans="19:23">
      <c r="S51609" s="275"/>
      <c r="T51609" s="274"/>
      <c r="W51609" s="276"/>
    </row>
    <row r="51610" spans="19:23">
      <c r="S51610" s="275"/>
      <c r="T51610" s="274"/>
      <c r="W51610" s="276"/>
    </row>
    <row r="51611" spans="19:23">
      <c r="S51611" s="275"/>
      <c r="T51611" s="274"/>
      <c r="W51611" s="276"/>
    </row>
    <row r="51612" spans="19:23">
      <c r="S51612" s="275"/>
      <c r="T51612" s="274"/>
      <c r="W51612" s="276"/>
    </row>
    <row r="51613" spans="19:23">
      <c r="S51613" s="275"/>
      <c r="T51613" s="274"/>
      <c r="W51613" s="276"/>
    </row>
    <row r="51614" spans="19:23">
      <c r="S51614" s="275"/>
      <c r="T51614" s="274"/>
      <c r="W51614" s="276"/>
    </row>
    <row r="51615" spans="19:23">
      <c r="S51615" s="275"/>
      <c r="T51615" s="274"/>
      <c r="W51615" s="276"/>
    </row>
    <row r="51616" spans="19:23">
      <c r="S51616" s="275"/>
      <c r="T51616" s="274"/>
      <c r="W51616" s="276"/>
    </row>
    <row r="51617" spans="19:23">
      <c r="S51617" s="275"/>
      <c r="T51617" s="274"/>
      <c r="W51617" s="276"/>
    </row>
    <row r="51618" spans="19:23">
      <c r="S51618" s="275"/>
      <c r="T51618" s="274"/>
      <c r="W51618" s="276"/>
    </row>
    <row r="51619" spans="19:23">
      <c r="S51619" s="275"/>
      <c r="T51619" s="274"/>
      <c r="W51619" s="276"/>
    </row>
    <row r="51620" spans="19:23">
      <c r="S51620" s="275"/>
      <c r="T51620" s="274"/>
      <c r="W51620" s="276"/>
    </row>
    <row r="51621" spans="19:23">
      <c r="S51621" s="275"/>
      <c r="T51621" s="274"/>
      <c r="W51621" s="276"/>
    </row>
    <row r="51622" spans="19:23">
      <c r="S51622" s="275"/>
      <c r="T51622" s="274"/>
      <c r="W51622" s="276"/>
    </row>
    <row r="51623" spans="19:23">
      <c r="S51623" s="275"/>
      <c r="T51623" s="274"/>
      <c r="W51623" s="276"/>
    </row>
    <row r="51624" spans="19:23">
      <c r="S51624" s="275"/>
      <c r="T51624" s="274"/>
      <c r="W51624" s="276"/>
    </row>
    <row r="51625" spans="19:23">
      <c r="S51625" s="275"/>
      <c r="T51625" s="274"/>
      <c r="W51625" s="276"/>
    </row>
    <row r="51626" spans="19:23">
      <c r="S51626" s="275"/>
      <c r="T51626" s="274"/>
      <c r="W51626" s="276"/>
    </row>
    <row r="51627" spans="19:23">
      <c r="S51627" s="275"/>
      <c r="T51627" s="274"/>
      <c r="W51627" s="276"/>
    </row>
    <row r="51628" spans="19:23">
      <c r="S51628" s="275"/>
      <c r="T51628" s="274"/>
      <c r="W51628" s="276"/>
    </row>
    <row r="51629" spans="19:23">
      <c r="S51629" s="275"/>
      <c r="T51629" s="274"/>
      <c r="W51629" s="276"/>
    </row>
    <row r="51630" spans="19:23">
      <c r="S51630" s="275"/>
      <c r="T51630" s="274"/>
      <c r="W51630" s="276"/>
    </row>
    <row r="51631" spans="19:23">
      <c r="S51631" s="275"/>
      <c r="T51631" s="274"/>
      <c r="W51631" s="276"/>
    </row>
    <row r="51632" spans="19:23">
      <c r="S51632" s="275"/>
      <c r="T51632" s="274"/>
      <c r="W51632" s="276"/>
    </row>
    <row r="51633" spans="19:23">
      <c r="S51633" s="275"/>
      <c r="T51633" s="274"/>
      <c r="W51633" s="276"/>
    </row>
    <row r="51634" spans="19:23">
      <c r="S51634" s="275"/>
      <c r="T51634" s="274"/>
      <c r="W51634" s="276"/>
    </row>
    <row r="51635" spans="19:23">
      <c r="S51635" s="275"/>
      <c r="T51635" s="274"/>
      <c r="W51635" s="276"/>
    </row>
    <row r="51636" spans="19:23">
      <c r="S51636" s="275"/>
      <c r="T51636" s="274"/>
      <c r="W51636" s="276"/>
    </row>
    <row r="51637" spans="19:23">
      <c r="S51637" s="275"/>
      <c r="T51637" s="274"/>
      <c r="W51637" s="276"/>
    </row>
    <row r="51638" spans="19:23">
      <c r="S51638" s="275"/>
      <c r="T51638" s="274"/>
      <c r="W51638" s="276"/>
    </row>
    <row r="51639" spans="19:23">
      <c r="S51639" s="275"/>
      <c r="T51639" s="274"/>
      <c r="W51639" s="276"/>
    </row>
    <row r="51640" spans="19:23">
      <c r="S51640" s="275"/>
      <c r="T51640" s="274"/>
      <c r="W51640" s="276"/>
    </row>
    <row r="51641" spans="19:23">
      <c r="S51641" s="275"/>
      <c r="T51641" s="274"/>
      <c r="W51641" s="276"/>
    </row>
    <row r="51642" spans="19:23">
      <c r="S51642" s="275"/>
      <c r="T51642" s="274"/>
      <c r="W51642" s="276"/>
    </row>
    <row r="51643" spans="19:23">
      <c r="S51643" s="275"/>
      <c r="T51643" s="274"/>
      <c r="W51643" s="276"/>
    </row>
    <row r="51644" spans="19:23">
      <c r="S51644" s="275"/>
      <c r="T51644" s="274"/>
      <c r="W51644" s="276"/>
    </row>
    <row r="51645" spans="19:23">
      <c r="S51645" s="275"/>
      <c r="T51645" s="274"/>
      <c r="W51645" s="276"/>
    </row>
    <row r="51646" spans="19:23">
      <c r="S51646" s="275"/>
      <c r="T51646" s="274"/>
      <c r="W51646" s="276"/>
    </row>
    <row r="51647" spans="19:23">
      <c r="S51647" s="275"/>
      <c r="T51647" s="274"/>
      <c r="W51647" s="276"/>
    </row>
    <row r="51648" spans="19:23">
      <c r="S51648" s="275"/>
      <c r="T51648" s="274"/>
      <c r="W51648" s="276"/>
    </row>
    <row r="51649" spans="19:23">
      <c r="S51649" s="275"/>
      <c r="T51649" s="274"/>
      <c r="W51649" s="276"/>
    </row>
    <row r="51650" spans="19:23">
      <c r="S51650" s="275"/>
      <c r="T51650" s="274"/>
      <c r="W51650" s="276"/>
    </row>
    <row r="51651" spans="19:23">
      <c r="S51651" s="275"/>
      <c r="T51651" s="274"/>
      <c r="W51651" s="276"/>
    </row>
    <row r="51652" spans="19:23">
      <c r="S51652" s="275"/>
      <c r="T51652" s="274"/>
      <c r="W51652" s="276"/>
    </row>
    <row r="51653" spans="19:23">
      <c r="S51653" s="275"/>
      <c r="T51653" s="274"/>
      <c r="W51653" s="276"/>
    </row>
    <row r="51654" spans="19:23">
      <c r="S51654" s="275"/>
      <c r="T51654" s="274"/>
      <c r="W51654" s="276"/>
    </row>
    <row r="51655" spans="19:23">
      <c r="S51655" s="275"/>
      <c r="T51655" s="274"/>
      <c r="W51655" s="276"/>
    </row>
    <row r="51656" spans="19:23">
      <c r="S51656" s="275"/>
      <c r="T51656" s="274"/>
      <c r="W51656" s="276"/>
    </row>
    <row r="51657" spans="19:23">
      <c r="S51657" s="275"/>
      <c r="T51657" s="274"/>
      <c r="W51657" s="276"/>
    </row>
    <row r="51658" spans="19:23">
      <c r="S51658" s="275"/>
      <c r="T51658" s="274"/>
      <c r="W51658" s="276"/>
    </row>
    <row r="51659" spans="19:23">
      <c r="S51659" s="275"/>
      <c r="T51659" s="274"/>
      <c r="W51659" s="276"/>
    </row>
    <row r="51660" spans="19:23">
      <c r="S51660" s="275"/>
      <c r="T51660" s="274"/>
      <c r="W51660" s="276"/>
    </row>
    <row r="51661" spans="19:23">
      <c r="S51661" s="275"/>
      <c r="T51661" s="274"/>
      <c r="W51661" s="276"/>
    </row>
    <row r="51662" spans="19:23">
      <c r="S51662" s="275"/>
      <c r="T51662" s="274"/>
      <c r="W51662" s="276"/>
    </row>
    <row r="51663" spans="19:23">
      <c r="S51663" s="275"/>
      <c r="T51663" s="274"/>
      <c r="W51663" s="276"/>
    </row>
    <row r="51664" spans="19:23">
      <c r="S51664" s="275"/>
      <c r="T51664" s="274"/>
      <c r="W51664" s="276"/>
    </row>
    <row r="51665" spans="19:23">
      <c r="S51665" s="275"/>
      <c r="T51665" s="274"/>
      <c r="W51665" s="276"/>
    </row>
    <row r="51666" spans="19:23">
      <c r="S51666" s="275"/>
      <c r="T51666" s="274"/>
      <c r="W51666" s="276"/>
    </row>
    <row r="51667" spans="19:23">
      <c r="S51667" s="275"/>
      <c r="T51667" s="274"/>
      <c r="W51667" s="276"/>
    </row>
    <row r="51668" spans="19:23">
      <c r="S51668" s="275"/>
      <c r="T51668" s="274"/>
      <c r="W51668" s="276"/>
    </row>
    <row r="51669" spans="19:23">
      <c r="S51669" s="275"/>
      <c r="T51669" s="274"/>
      <c r="W51669" s="276"/>
    </row>
    <row r="51670" spans="19:23">
      <c r="S51670" s="275"/>
      <c r="T51670" s="274"/>
      <c r="W51670" s="276"/>
    </row>
    <row r="51671" spans="19:23">
      <c r="S51671" s="275"/>
      <c r="T51671" s="274"/>
      <c r="W51671" s="276"/>
    </row>
    <row r="51672" spans="19:23">
      <c r="S51672" s="275"/>
      <c r="T51672" s="274"/>
      <c r="W51672" s="276"/>
    </row>
    <row r="51673" spans="19:23">
      <c r="S51673" s="275"/>
      <c r="T51673" s="274"/>
      <c r="W51673" s="276"/>
    </row>
    <row r="51674" spans="19:23">
      <c r="S51674" s="275"/>
      <c r="T51674" s="274"/>
      <c r="W51674" s="276"/>
    </row>
    <row r="51675" spans="19:23">
      <c r="S51675" s="275"/>
      <c r="T51675" s="274"/>
      <c r="W51675" s="276"/>
    </row>
    <row r="51676" spans="19:23">
      <c r="S51676" s="275"/>
      <c r="T51676" s="274"/>
      <c r="W51676" s="276"/>
    </row>
    <row r="51677" spans="19:23">
      <c r="S51677" s="275"/>
      <c r="T51677" s="274"/>
      <c r="W51677" s="276"/>
    </row>
    <row r="51678" spans="19:23">
      <c r="S51678" s="275"/>
      <c r="T51678" s="274"/>
      <c r="W51678" s="276"/>
    </row>
    <row r="51679" spans="19:23">
      <c r="S51679" s="275"/>
      <c r="T51679" s="274"/>
      <c r="W51679" s="276"/>
    </row>
    <row r="51680" spans="19:23">
      <c r="S51680" s="275"/>
      <c r="T51680" s="274"/>
      <c r="W51680" s="276"/>
    </row>
    <row r="51681" spans="19:23">
      <c r="S51681" s="275"/>
      <c r="T51681" s="274"/>
      <c r="W51681" s="276"/>
    </row>
    <row r="51682" spans="19:23">
      <c r="S51682" s="275"/>
      <c r="T51682" s="274"/>
      <c r="W51682" s="276"/>
    </row>
    <row r="51683" spans="19:23">
      <c r="S51683" s="275"/>
      <c r="T51683" s="274"/>
      <c r="W51683" s="276"/>
    </row>
    <row r="51684" spans="19:23">
      <c r="S51684" s="275"/>
      <c r="T51684" s="274"/>
      <c r="W51684" s="276"/>
    </row>
    <row r="51685" spans="19:23">
      <c r="S51685" s="275"/>
      <c r="T51685" s="274"/>
      <c r="W51685" s="276"/>
    </row>
    <row r="51686" spans="19:23">
      <c r="S51686" s="275"/>
      <c r="T51686" s="274"/>
      <c r="W51686" s="276"/>
    </row>
    <row r="51687" spans="19:23">
      <c r="S51687" s="275"/>
      <c r="T51687" s="274"/>
      <c r="W51687" s="276"/>
    </row>
    <row r="51688" spans="19:23">
      <c r="S51688" s="275"/>
      <c r="T51688" s="274"/>
      <c r="W51688" s="276"/>
    </row>
    <row r="51689" spans="19:23">
      <c r="S51689" s="275"/>
      <c r="T51689" s="274"/>
      <c r="W51689" s="276"/>
    </row>
    <row r="51690" spans="19:23">
      <c r="S51690" s="275"/>
      <c r="T51690" s="274"/>
      <c r="W51690" s="276"/>
    </row>
    <row r="51691" spans="19:23">
      <c r="S51691" s="275"/>
      <c r="T51691" s="274"/>
      <c r="W51691" s="276"/>
    </row>
    <row r="51692" spans="19:23">
      <c r="S51692" s="275"/>
      <c r="T51692" s="274"/>
      <c r="W51692" s="276"/>
    </row>
    <row r="51693" spans="19:23">
      <c r="S51693" s="275"/>
      <c r="T51693" s="274"/>
      <c r="W51693" s="276"/>
    </row>
    <row r="51694" spans="19:23">
      <c r="S51694" s="275"/>
      <c r="T51694" s="274"/>
      <c r="W51694" s="276"/>
    </row>
    <row r="51695" spans="19:23">
      <c r="S51695" s="275"/>
      <c r="T51695" s="274"/>
      <c r="W51695" s="276"/>
    </row>
    <row r="51696" spans="19:23">
      <c r="S51696" s="275"/>
      <c r="T51696" s="274"/>
      <c r="W51696" s="276"/>
    </row>
    <row r="51697" spans="19:23">
      <c r="S51697" s="275"/>
      <c r="T51697" s="274"/>
      <c r="W51697" s="276"/>
    </row>
    <row r="51698" spans="19:23">
      <c r="S51698" s="275"/>
      <c r="T51698" s="274"/>
      <c r="W51698" s="276"/>
    </row>
    <row r="51699" spans="19:23">
      <c r="S51699" s="275"/>
      <c r="T51699" s="274"/>
      <c r="W51699" s="276"/>
    </row>
    <row r="51700" spans="19:23">
      <c r="S51700" s="275"/>
      <c r="T51700" s="274"/>
      <c r="W51700" s="276"/>
    </row>
    <row r="51701" spans="19:23">
      <c r="S51701" s="275"/>
      <c r="T51701" s="274"/>
      <c r="W51701" s="276"/>
    </row>
    <row r="51702" spans="19:23">
      <c r="S51702" s="275"/>
      <c r="T51702" s="274"/>
      <c r="W51702" s="276"/>
    </row>
    <row r="51703" spans="19:23">
      <c r="S51703" s="275"/>
      <c r="T51703" s="274"/>
      <c r="W51703" s="276"/>
    </row>
    <row r="51704" spans="19:23">
      <c r="S51704" s="275"/>
      <c r="T51704" s="274"/>
      <c r="W51704" s="276"/>
    </row>
    <row r="51705" spans="19:23">
      <c r="S51705" s="275"/>
      <c r="T51705" s="274"/>
      <c r="W51705" s="276"/>
    </row>
    <row r="51706" spans="19:23">
      <c r="S51706" s="275"/>
      <c r="T51706" s="274"/>
      <c r="W51706" s="276"/>
    </row>
    <row r="51707" spans="19:23">
      <c r="S51707" s="275"/>
      <c r="T51707" s="274"/>
      <c r="W51707" s="276"/>
    </row>
    <row r="51708" spans="19:23">
      <c r="S51708" s="275"/>
      <c r="T51708" s="274"/>
      <c r="W51708" s="276"/>
    </row>
    <row r="51709" spans="19:23">
      <c r="S51709" s="275"/>
      <c r="T51709" s="274"/>
      <c r="W51709" s="276"/>
    </row>
    <row r="51710" spans="19:23">
      <c r="S51710" s="275"/>
      <c r="T51710" s="274"/>
      <c r="W51710" s="276"/>
    </row>
    <row r="51711" spans="19:23">
      <c r="S51711" s="275"/>
      <c r="T51711" s="274"/>
      <c r="W51711" s="276"/>
    </row>
    <row r="51712" spans="19:23">
      <c r="S51712" s="275"/>
      <c r="T51712" s="274"/>
      <c r="W51712" s="276"/>
    </row>
    <row r="51713" spans="19:23">
      <c r="S51713" s="275"/>
      <c r="T51713" s="274"/>
      <c r="W51713" s="276"/>
    </row>
    <row r="51714" spans="19:23">
      <c r="S51714" s="275"/>
      <c r="T51714" s="274"/>
      <c r="W51714" s="276"/>
    </row>
    <row r="51715" spans="19:23">
      <c r="S51715" s="275"/>
      <c r="T51715" s="274"/>
      <c r="W51715" s="276"/>
    </row>
    <row r="51716" spans="19:23">
      <c r="S51716" s="275"/>
      <c r="T51716" s="274"/>
      <c r="W51716" s="276"/>
    </row>
    <row r="51717" spans="19:23">
      <c r="S51717" s="275"/>
      <c r="T51717" s="274"/>
      <c r="W51717" s="276"/>
    </row>
    <row r="51718" spans="19:23">
      <c r="S51718" s="275"/>
      <c r="T51718" s="274"/>
      <c r="W51718" s="276"/>
    </row>
    <row r="51719" spans="19:23">
      <c r="S51719" s="275"/>
      <c r="T51719" s="274"/>
      <c r="W51719" s="276"/>
    </row>
    <row r="51720" spans="19:23">
      <c r="S51720" s="275"/>
      <c r="T51720" s="274"/>
      <c r="W51720" s="276"/>
    </row>
    <row r="51721" spans="19:23">
      <c r="S51721" s="275"/>
      <c r="T51721" s="274"/>
      <c r="W51721" s="276"/>
    </row>
    <row r="51722" spans="19:23">
      <c r="S51722" s="275"/>
      <c r="T51722" s="274"/>
      <c r="W51722" s="276"/>
    </row>
    <row r="51723" spans="19:23">
      <c r="S51723" s="275"/>
      <c r="T51723" s="274"/>
      <c r="W51723" s="276"/>
    </row>
    <row r="51724" spans="19:23">
      <c r="S51724" s="275"/>
      <c r="T51724" s="274"/>
      <c r="W51724" s="276"/>
    </row>
    <row r="51725" spans="19:23">
      <c r="S51725" s="275"/>
      <c r="T51725" s="274"/>
      <c r="W51725" s="276"/>
    </row>
    <row r="51726" spans="19:23">
      <c r="S51726" s="275"/>
      <c r="T51726" s="274"/>
      <c r="W51726" s="276"/>
    </row>
    <row r="51727" spans="19:23">
      <c r="S51727" s="275"/>
      <c r="T51727" s="274"/>
      <c r="W51727" s="276"/>
    </row>
    <row r="51728" spans="19:23">
      <c r="S51728" s="275"/>
      <c r="T51728" s="274"/>
      <c r="W51728" s="276"/>
    </row>
    <row r="51729" spans="19:23">
      <c r="S51729" s="275"/>
      <c r="T51729" s="274"/>
      <c r="W51729" s="276"/>
    </row>
    <row r="51730" spans="19:23">
      <c r="S51730" s="275"/>
      <c r="T51730" s="274"/>
      <c r="W51730" s="276"/>
    </row>
    <row r="51731" spans="19:23">
      <c r="S51731" s="275"/>
      <c r="T51731" s="274"/>
      <c r="W51731" s="276"/>
    </row>
    <row r="51732" spans="19:23">
      <c r="S51732" s="275"/>
      <c r="T51732" s="274"/>
      <c r="W51732" s="276"/>
    </row>
    <row r="51733" spans="19:23">
      <c r="S51733" s="275"/>
      <c r="T51733" s="274"/>
      <c r="W51733" s="276"/>
    </row>
    <row r="51734" spans="19:23">
      <c r="S51734" s="275"/>
      <c r="T51734" s="274"/>
      <c r="W51734" s="276"/>
    </row>
    <row r="51735" spans="19:23">
      <c r="S51735" s="275"/>
      <c r="T51735" s="274"/>
      <c r="W51735" s="276"/>
    </row>
    <row r="51736" spans="19:23">
      <c r="S51736" s="275"/>
      <c r="T51736" s="274"/>
      <c r="W51736" s="276"/>
    </row>
    <row r="51737" spans="19:23">
      <c r="S51737" s="275"/>
      <c r="T51737" s="274"/>
      <c r="W51737" s="276"/>
    </row>
    <row r="51738" spans="19:23">
      <c r="S51738" s="275"/>
      <c r="T51738" s="274"/>
      <c r="W51738" s="276"/>
    </row>
    <row r="51739" spans="19:23">
      <c r="S51739" s="275"/>
      <c r="T51739" s="274"/>
      <c r="W51739" s="276"/>
    </row>
    <row r="51740" spans="19:23">
      <c r="S51740" s="275"/>
      <c r="T51740" s="274"/>
      <c r="W51740" s="276"/>
    </row>
    <row r="51741" spans="19:23">
      <c r="S51741" s="275"/>
      <c r="T51741" s="274"/>
      <c r="W51741" s="276"/>
    </row>
    <row r="51742" spans="19:23">
      <c r="S51742" s="275"/>
      <c r="T51742" s="274"/>
      <c r="W51742" s="276"/>
    </row>
    <row r="51743" spans="19:23">
      <c r="S51743" s="275"/>
      <c r="T51743" s="274"/>
      <c r="W51743" s="276"/>
    </row>
    <row r="51744" spans="19:23">
      <c r="S51744" s="275"/>
      <c r="T51744" s="274"/>
      <c r="W51744" s="276"/>
    </row>
    <row r="51745" spans="19:23">
      <c r="S51745" s="275"/>
      <c r="T51745" s="274"/>
      <c r="W51745" s="276"/>
    </row>
    <row r="51746" spans="19:23">
      <c r="S51746" s="275"/>
      <c r="T51746" s="274"/>
      <c r="W51746" s="276"/>
    </row>
    <row r="51747" spans="19:23">
      <c r="S51747" s="275"/>
      <c r="T51747" s="274"/>
      <c r="W51747" s="276"/>
    </row>
    <row r="51748" spans="19:23">
      <c r="S51748" s="275"/>
      <c r="T51748" s="274"/>
      <c r="W51748" s="276"/>
    </row>
    <row r="51749" spans="19:23">
      <c r="S51749" s="275"/>
      <c r="T51749" s="274"/>
      <c r="W51749" s="276"/>
    </row>
    <row r="51750" spans="19:23">
      <c r="S51750" s="275"/>
      <c r="T51750" s="274"/>
      <c r="W51750" s="276"/>
    </row>
    <row r="51751" spans="19:23">
      <c r="S51751" s="275"/>
      <c r="T51751" s="274"/>
      <c r="W51751" s="276"/>
    </row>
    <row r="51752" spans="19:23">
      <c r="S51752" s="275"/>
      <c r="T51752" s="274"/>
      <c r="W51752" s="276"/>
    </row>
    <row r="51753" spans="19:23">
      <c r="S51753" s="275"/>
      <c r="T51753" s="274"/>
      <c r="W51753" s="276"/>
    </row>
    <row r="51754" spans="19:23">
      <c r="S51754" s="275"/>
      <c r="T51754" s="274"/>
      <c r="W51754" s="276"/>
    </row>
    <row r="51755" spans="19:23">
      <c r="S51755" s="275"/>
      <c r="T51755" s="274"/>
      <c r="W51755" s="276"/>
    </row>
    <row r="51756" spans="19:23">
      <c r="S51756" s="275"/>
      <c r="T51756" s="274"/>
      <c r="W51756" s="276"/>
    </row>
    <row r="51757" spans="19:23">
      <c r="S51757" s="275"/>
      <c r="T51757" s="274"/>
      <c r="W51757" s="276"/>
    </row>
    <row r="51758" spans="19:23">
      <c r="S51758" s="275"/>
      <c r="T51758" s="274"/>
      <c r="W51758" s="276"/>
    </row>
    <row r="51759" spans="19:23">
      <c r="S51759" s="275"/>
      <c r="T51759" s="274"/>
      <c r="W51759" s="276"/>
    </row>
    <row r="51760" spans="19:23">
      <c r="S51760" s="275"/>
      <c r="T51760" s="274"/>
      <c r="W51760" s="276"/>
    </row>
    <row r="51761" spans="19:23">
      <c r="S51761" s="275"/>
      <c r="T51761" s="274"/>
      <c r="W51761" s="276"/>
    </row>
    <row r="51762" spans="19:23">
      <c r="S51762" s="275"/>
      <c r="T51762" s="274"/>
      <c r="W51762" s="276"/>
    </row>
    <row r="51763" spans="19:23">
      <c r="S51763" s="275"/>
      <c r="T51763" s="274"/>
      <c r="W51763" s="276"/>
    </row>
    <row r="51764" spans="19:23">
      <c r="S51764" s="275"/>
      <c r="T51764" s="274"/>
      <c r="W51764" s="276"/>
    </row>
    <row r="51765" spans="19:23">
      <c r="S51765" s="275"/>
      <c r="T51765" s="274"/>
      <c r="W51765" s="276"/>
    </row>
    <row r="51766" spans="19:23">
      <c r="S51766" s="275"/>
      <c r="T51766" s="274"/>
      <c r="W51766" s="276"/>
    </row>
    <row r="51767" spans="19:23">
      <c r="S51767" s="275"/>
      <c r="T51767" s="274"/>
      <c r="W51767" s="276"/>
    </row>
    <row r="51768" spans="19:23">
      <c r="S51768" s="275"/>
      <c r="T51768" s="274"/>
      <c r="W51768" s="276"/>
    </row>
    <row r="51769" spans="19:23">
      <c r="S51769" s="275"/>
      <c r="T51769" s="274"/>
      <c r="W51769" s="276"/>
    </row>
    <row r="51770" spans="19:23">
      <c r="S51770" s="275"/>
      <c r="T51770" s="274"/>
      <c r="W51770" s="276"/>
    </row>
    <row r="51771" spans="19:23">
      <c r="S51771" s="275"/>
      <c r="T51771" s="274"/>
      <c r="W51771" s="276"/>
    </row>
    <row r="51772" spans="19:23">
      <c r="S51772" s="275"/>
      <c r="T51772" s="274"/>
      <c r="W51772" s="276"/>
    </row>
    <row r="51773" spans="19:23">
      <c r="S51773" s="275"/>
      <c r="T51773" s="274"/>
      <c r="W51773" s="276"/>
    </row>
    <row r="51774" spans="19:23">
      <c r="S51774" s="275"/>
      <c r="T51774" s="274"/>
      <c r="W51774" s="276"/>
    </row>
    <row r="51775" spans="19:23">
      <c r="S51775" s="275"/>
      <c r="T51775" s="274"/>
      <c r="W51775" s="276"/>
    </row>
    <row r="51776" spans="19:23">
      <c r="S51776" s="275"/>
      <c r="T51776" s="274"/>
      <c r="W51776" s="276"/>
    </row>
    <row r="51777" spans="19:23">
      <c r="S51777" s="275"/>
      <c r="T51777" s="274"/>
      <c r="W51777" s="276"/>
    </row>
    <row r="51778" spans="19:23">
      <c r="S51778" s="275"/>
      <c r="T51778" s="274"/>
      <c r="W51778" s="276"/>
    </row>
    <row r="51779" spans="19:23">
      <c r="S51779" s="275"/>
      <c r="T51779" s="274"/>
      <c r="W51779" s="276"/>
    </row>
    <row r="51780" spans="19:23">
      <c r="S51780" s="275"/>
      <c r="T51780" s="274"/>
      <c r="W51780" s="276"/>
    </row>
    <row r="51781" spans="19:23">
      <c r="S51781" s="275"/>
      <c r="T51781" s="274"/>
      <c r="W51781" s="276"/>
    </row>
    <row r="51782" spans="19:23">
      <c r="S51782" s="275"/>
      <c r="T51782" s="274"/>
      <c r="W51782" s="276"/>
    </row>
    <row r="51783" spans="19:23">
      <c r="S51783" s="275"/>
      <c r="T51783" s="274"/>
      <c r="W51783" s="276"/>
    </row>
    <row r="51784" spans="19:23">
      <c r="S51784" s="275"/>
      <c r="T51784" s="274"/>
      <c r="W51784" s="276"/>
    </row>
    <row r="51785" spans="19:23">
      <c r="S51785" s="275"/>
      <c r="T51785" s="274"/>
      <c r="W51785" s="276"/>
    </row>
    <row r="51786" spans="19:23">
      <c r="S51786" s="275"/>
      <c r="T51786" s="274"/>
      <c r="W51786" s="276"/>
    </row>
    <row r="51787" spans="19:23">
      <c r="S51787" s="275"/>
      <c r="T51787" s="274"/>
      <c r="W51787" s="276"/>
    </row>
    <row r="51788" spans="19:23">
      <c r="S51788" s="275"/>
      <c r="T51788" s="274"/>
      <c r="W51788" s="276"/>
    </row>
    <row r="51789" spans="19:23">
      <c r="S51789" s="275"/>
      <c r="T51789" s="274"/>
      <c r="W51789" s="276"/>
    </row>
    <row r="51790" spans="19:23">
      <c r="S51790" s="275"/>
      <c r="T51790" s="274"/>
      <c r="W51790" s="276"/>
    </row>
    <row r="51791" spans="19:23">
      <c r="S51791" s="275"/>
      <c r="T51791" s="274"/>
      <c r="W51791" s="276"/>
    </row>
    <row r="51792" spans="19:23">
      <c r="S51792" s="275"/>
      <c r="T51792" s="274"/>
      <c r="W51792" s="276"/>
    </row>
    <row r="51793" spans="19:23">
      <c r="S51793" s="275"/>
      <c r="T51793" s="274"/>
      <c r="W51793" s="276"/>
    </row>
    <row r="51794" spans="19:23">
      <c r="S51794" s="275"/>
      <c r="T51794" s="274"/>
      <c r="W51794" s="276"/>
    </row>
    <row r="51795" spans="19:23">
      <c r="S51795" s="275"/>
      <c r="T51795" s="274"/>
      <c r="W51795" s="276"/>
    </row>
    <row r="51796" spans="19:23">
      <c r="S51796" s="275"/>
      <c r="T51796" s="274"/>
      <c r="W51796" s="276"/>
    </row>
    <row r="51797" spans="19:23">
      <c r="S51797" s="275"/>
      <c r="T51797" s="274"/>
      <c r="W51797" s="276"/>
    </row>
    <row r="51798" spans="19:23">
      <c r="S51798" s="275"/>
      <c r="T51798" s="274"/>
      <c r="W51798" s="276"/>
    </row>
    <row r="51799" spans="19:23">
      <c r="S51799" s="275"/>
      <c r="T51799" s="274"/>
      <c r="W51799" s="276"/>
    </row>
    <row r="51800" spans="19:23">
      <c r="S51800" s="275"/>
      <c r="T51800" s="274"/>
      <c r="W51800" s="276"/>
    </row>
    <row r="51801" spans="19:23">
      <c r="S51801" s="275"/>
      <c r="T51801" s="274"/>
      <c r="W51801" s="276"/>
    </row>
    <row r="51802" spans="19:23">
      <c r="S51802" s="275"/>
      <c r="T51802" s="274"/>
      <c r="W51802" s="276"/>
    </row>
    <row r="51803" spans="19:23">
      <c r="S51803" s="275"/>
      <c r="T51803" s="274"/>
      <c r="W51803" s="276"/>
    </row>
    <row r="51804" spans="19:23">
      <c r="S51804" s="275"/>
      <c r="T51804" s="274"/>
      <c r="W51804" s="276"/>
    </row>
    <row r="51805" spans="19:23">
      <c r="S51805" s="275"/>
      <c r="T51805" s="274"/>
      <c r="W51805" s="276"/>
    </row>
    <row r="51806" spans="19:23">
      <c r="S51806" s="275"/>
      <c r="T51806" s="274"/>
      <c r="W51806" s="276"/>
    </row>
    <row r="51807" spans="19:23">
      <c r="S51807" s="275"/>
      <c r="T51807" s="274"/>
      <c r="W51807" s="276"/>
    </row>
    <row r="51808" spans="19:23">
      <c r="S51808" s="275"/>
      <c r="T51808" s="274"/>
      <c r="W51808" s="276"/>
    </row>
    <row r="51809" spans="19:23">
      <c r="S51809" s="275"/>
      <c r="T51809" s="274"/>
      <c r="W51809" s="276"/>
    </row>
    <row r="51810" spans="19:23">
      <c r="S51810" s="275"/>
      <c r="T51810" s="274"/>
      <c r="W51810" s="276"/>
    </row>
    <row r="51811" spans="19:23">
      <c r="S51811" s="275"/>
      <c r="T51811" s="274"/>
      <c r="W51811" s="276"/>
    </row>
    <row r="51812" spans="19:23">
      <c r="S51812" s="275"/>
      <c r="T51812" s="274"/>
      <c r="W51812" s="276"/>
    </row>
    <row r="51813" spans="19:23">
      <c r="S51813" s="275"/>
      <c r="T51813" s="274"/>
      <c r="W51813" s="276"/>
    </row>
    <row r="51814" spans="19:23">
      <c r="S51814" s="275"/>
      <c r="T51814" s="274"/>
      <c r="W51814" s="276"/>
    </row>
    <row r="51815" spans="19:23">
      <c r="S51815" s="275"/>
      <c r="T51815" s="274"/>
      <c r="W51815" s="276"/>
    </row>
    <row r="51816" spans="19:23">
      <c r="S51816" s="275"/>
      <c r="T51816" s="274"/>
      <c r="W51816" s="276"/>
    </row>
    <row r="51817" spans="19:23">
      <c r="S51817" s="275"/>
      <c r="T51817" s="274"/>
      <c r="W51817" s="276"/>
    </row>
    <row r="51818" spans="19:23">
      <c r="S51818" s="275"/>
      <c r="T51818" s="274"/>
      <c r="W51818" s="276"/>
    </row>
    <row r="51819" spans="19:23">
      <c r="S51819" s="275"/>
      <c r="T51819" s="274"/>
      <c r="W51819" s="276"/>
    </row>
    <row r="51820" spans="19:23">
      <c r="S51820" s="275"/>
      <c r="T51820" s="274"/>
      <c r="W51820" s="276"/>
    </row>
    <row r="51821" spans="19:23">
      <c r="S51821" s="275"/>
      <c r="T51821" s="274"/>
      <c r="W51821" s="276"/>
    </row>
    <row r="51822" spans="19:23">
      <c r="S51822" s="275"/>
      <c r="T51822" s="274"/>
      <c r="W51822" s="276"/>
    </row>
    <row r="51823" spans="19:23">
      <c r="S51823" s="275"/>
      <c r="T51823" s="274"/>
      <c r="W51823" s="276"/>
    </row>
    <row r="51824" spans="19:23">
      <c r="S51824" s="275"/>
      <c r="T51824" s="274"/>
      <c r="W51824" s="276"/>
    </row>
    <row r="51825" spans="19:23">
      <c r="S51825" s="275"/>
      <c r="T51825" s="274"/>
      <c r="W51825" s="276"/>
    </row>
    <row r="51826" spans="19:23">
      <c r="S51826" s="275"/>
      <c r="T51826" s="274"/>
      <c r="W51826" s="276"/>
    </row>
    <row r="51827" spans="19:23">
      <c r="S51827" s="275"/>
      <c r="T51827" s="274"/>
      <c r="W51827" s="276"/>
    </row>
    <row r="51828" spans="19:23">
      <c r="S51828" s="275"/>
      <c r="T51828" s="274"/>
      <c r="W51828" s="276"/>
    </row>
    <row r="51829" spans="19:23">
      <c r="S51829" s="275"/>
      <c r="T51829" s="274"/>
      <c r="W51829" s="276"/>
    </row>
    <row r="51830" spans="19:23">
      <c r="S51830" s="275"/>
      <c r="T51830" s="274"/>
      <c r="W51830" s="276"/>
    </row>
    <row r="51831" spans="19:23">
      <c r="S51831" s="275"/>
      <c r="T51831" s="274"/>
      <c r="W51831" s="276"/>
    </row>
    <row r="51832" spans="19:23">
      <c r="S51832" s="275"/>
      <c r="T51832" s="274"/>
      <c r="W51832" s="276"/>
    </row>
    <row r="51833" spans="19:23">
      <c r="S51833" s="275"/>
      <c r="T51833" s="274"/>
      <c r="W51833" s="276"/>
    </row>
    <row r="51834" spans="19:23">
      <c r="S51834" s="275"/>
      <c r="T51834" s="274"/>
      <c r="W51834" s="276"/>
    </row>
    <row r="51835" spans="19:23">
      <c r="S51835" s="275"/>
      <c r="T51835" s="274"/>
      <c r="W51835" s="276"/>
    </row>
    <row r="51836" spans="19:23">
      <c r="S51836" s="275"/>
      <c r="T51836" s="274"/>
      <c r="W51836" s="276"/>
    </row>
    <row r="51837" spans="19:23">
      <c r="S51837" s="275"/>
      <c r="T51837" s="274"/>
      <c r="W51837" s="276"/>
    </row>
    <row r="51838" spans="19:23">
      <c r="S51838" s="275"/>
      <c r="T51838" s="274"/>
      <c r="W51838" s="276"/>
    </row>
    <row r="51839" spans="19:23">
      <c r="S51839" s="275"/>
      <c r="T51839" s="274"/>
      <c r="W51839" s="276"/>
    </row>
    <row r="51840" spans="19:23">
      <c r="S51840" s="275"/>
      <c r="T51840" s="274"/>
      <c r="W51840" s="276"/>
    </row>
    <row r="51841" spans="19:23">
      <c r="S51841" s="275"/>
      <c r="T51841" s="274"/>
      <c r="W51841" s="276"/>
    </row>
    <row r="51842" spans="19:23">
      <c r="S51842" s="275"/>
      <c r="T51842" s="274"/>
      <c r="W51842" s="276"/>
    </row>
    <row r="51843" spans="19:23">
      <c r="S51843" s="275"/>
      <c r="T51843" s="274"/>
      <c r="W51843" s="276"/>
    </row>
    <row r="51844" spans="19:23">
      <c r="S51844" s="275"/>
      <c r="T51844" s="274"/>
      <c r="W51844" s="276"/>
    </row>
    <row r="51845" spans="19:23">
      <c r="S51845" s="275"/>
      <c r="T51845" s="274"/>
      <c r="W51845" s="276"/>
    </row>
    <row r="51846" spans="19:23">
      <c r="S51846" s="275"/>
      <c r="T51846" s="274"/>
      <c r="W51846" s="276"/>
    </row>
    <row r="51847" spans="19:23">
      <c r="S51847" s="275"/>
      <c r="T51847" s="274"/>
      <c r="W51847" s="276"/>
    </row>
    <row r="51848" spans="19:23">
      <c r="S51848" s="275"/>
      <c r="T51848" s="274"/>
      <c r="W51848" s="276"/>
    </row>
    <row r="51849" spans="19:23">
      <c r="S51849" s="275"/>
      <c r="T51849" s="274"/>
      <c r="W51849" s="276"/>
    </row>
    <row r="51850" spans="19:23">
      <c r="S51850" s="275"/>
      <c r="T51850" s="274"/>
      <c r="W51850" s="276"/>
    </row>
    <row r="51851" spans="19:23">
      <c r="S51851" s="275"/>
      <c r="T51851" s="274"/>
      <c r="W51851" s="276"/>
    </row>
    <row r="51852" spans="19:23">
      <c r="S51852" s="275"/>
      <c r="T51852" s="274"/>
      <c r="W51852" s="276"/>
    </row>
    <row r="51853" spans="19:23">
      <c r="S51853" s="275"/>
      <c r="T51853" s="274"/>
      <c r="W51853" s="276"/>
    </row>
    <row r="51854" spans="19:23">
      <c r="S51854" s="275"/>
      <c r="T51854" s="274"/>
      <c r="W51854" s="276"/>
    </row>
    <row r="51855" spans="19:23">
      <c r="S51855" s="275"/>
      <c r="T51855" s="274"/>
      <c r="W51855" s="276"/>
    </row>
    <row r="51856" spans="19:23">
      <c r="S51856" s="275"/>
      <c r="T51856" s="274"/>
      <c r="W51856" s="276"/>
    </row>
    <row r="51857" spans="19:23">
      <c r="S51857" s="275"/>
      <c r="T51857" s="274"/>
      <c r="W51857" s="276"/>
    </row>
    <row r="51858" spans="19:23">
      <c r="S51858" s="275"/>
      <c r="T51858" s="274"/>
      <c r="W51858" s="276"/>
    </row>
    <row r="51859" spans="19:23">
      <c r="S51859" s="275"/>
      <c r="T51859" s="274"/>
      <c r="W51859" s="276"/>
    </row>
    <row r="51860" spans="19:23">
      <c r="S51860" s="275"/>
      <c r="T51860" s="274"/>
      <c r="W51860" s="276"/>
    </row>
    <row r="51861" spans="19:23">
      <c r="S51861" s="275"/>
      <c r="T51861" s="274"/>
      <c r="W51861" s="276"/>
    </row>
    <row r="51862" spans="19:23">
      <c r="S51862" s="275"/>
      <c r="T51862" s="274"/>
      <c r="W51862" s="276"/>
    </row>
    <row r="51863" spans="19:23">
      <c r="S51863" s="275"/>
      <c r="T51863" s="274"/>
      <c r="W51863" s="276"/>
    </row>
    <row r="51864" spans="19:23">
      <c r="S51864" s="275"/>
      <c r="T51864" s="274"/>
      <c r="W51864" s="276"/>
    </row>
    <row r="51865" spans="19:23">
      <c r="S51865" s="275"/>
      <c r="T51865" s="274"/>
      <c r="W51865" s="276"/>
    </row>
    <row r="51866" spans="19:23">
      <c r="S51866" s="275"/>
      <c r="T51866" s="274"/>
      <c r="W51866" s="276"/>
    </row>
    <row r="51867" spans="19:23">
      <c r="S51867" s="275"/>
      <c r="T51867" s="274"/>
      <c r="W51867" s="276"/>
    </row>
    <row r="51868" spans="19:23">
      <c r="S51868" s="275"/>
      <c r="T51868" s="274"/>
      <c r="W51868" s="276"/>
    </row>
    <row r="51869" spans="19:23">
      <c r="S51869" s="275"/>
      <c r="T51869" s="274"/>
      <c r="W51869" s="276"/>
    </row>
    <row r="51870" spans="19:23">
      <c r="S51870" s="275"/>
      <c r="T51870" s="274"/>
      <c r="W51870" s="276"/>
    </row>
    <row r="51871" spans="19:23">
      <c r="S51871" s="275"/>
      <c r="T51871" s="274"/>
      <c r="W51871" s="276"/>
    </row>
    <row r="51872" spans="19:23">
      <c r="S51872" s="275"/>
      <c r="T51872" s="274"/>
      <c r="W51872" s="276"/>
    </row>
    <row r="51873" spans="19:23">
      <c r="S51873" s="275"/>
      <c r="T51873" s="274"/>
      <c r="W51873" s="276"/>
    </row>
    <row r="51874" spans="19:23">
      <c r="S51874" s="275"/>
      <c r="T51874" s="274"/>
      <c r="W51874" s="276"/>
    </row>
    <row r="51875" spans="19:23">
      <c r="S51875" s="275"/>
      <c r="T51875" s="274"/>
      <c r="W51875" s="276"/>
    </row>
    <row r="51876" spans="19:23">
      <c r="S51876" s="275"/>
      <c r="T51876" s="274"/>
      <c r="W51876" s="276"/>
    </row>
    <row r="51877" spans="19:23">
      <c r="S51877" s="275"/>
      <c r="T51877" s="274"/>
      <c r="W51877" s="276"/>
    </row>
    <row r="51878" spans="19:23">
      <c r="S51878" s="275"/>
      <c r="T51878" s="274"/>
      <c r="W51878" s="276"/>
    </row>
    <row r="51879" spans="19:23">
      <c r="S51879" s="275"/>
      <c r="T51879" s="274"/>
      <c r="W51879" s="276"/>
    </row>
    <row r="51880" spans="19:23">
      <c r="S51880" s="275"/>
      <c r="T51880" s="274"/>
      <c r="W51880" s="276"/>
    </row>
    <row r="51881" spans="19:23">
      <c r="S51881" s="275"/>
      <c r="T51881" s="274"/>
      <c r="W51881" s="276"/>
    </row>
    <row r="51882" spans="19:23">
      <c r="S51882" s="275"/>
      <c r="T51882" s="274"/>
      <c r="W51882" s="276"/>
    </row>
    <row r="51883" spans="19:23">
      <c r="S51883" s="275"/>
      <c r="T51883" s="274"/>
      <c r="W51883" s="276"/>
    </row>
    <row r="51884" spans="19:23">
      <c r="S51884" s="275"/>
      <c r="T51884" s="274"/>
      <c r="W51884" s="276"/>
    </row>
    <row r="51885" spans="19:23">
      <c r="S51885" s="275"/>
      <c r="T51885" s="274"/>
      <c r="W51885" s="276"/>
    </row>
    <row r="51886" spans="19:23">
      <c r="S51886" s="275"/>
      <c r="T51886" s="274"/>
      <c r="W51886" s="276"/>
    </row>
    <row r="51887" spans="19:23">
      <c r="S51887" s="275"/>
      <c r="T51887" s="274"/>
      <c r="W51887" s="276"/>
    </row>
    <row r="51888" spans="19:23">
      <c r="S51888" s="275"/>
      <c r="T51888" s="274"/>
      <c r="W51888" s="276"/>
    </row>
    <row r="51889" spans="19:23">
      <c r="S51889" s="275"/>
      <c r="T51889" s="274"/>
      <c r="W51889" s="276"/>
    </row>
    <row r="51890" spans="19:23">
      <c r="S51890" s="275"/>
      <c r="T51890" s="274"/>
      <c r="W51890" s="276"/>
    </row>
    <row r="51891" spans="19:23">
      <c r="S51891" s="275"/>
      <c r="T51891" s="274"/>
      <c r="W51891" s="276"/>
    </row>
    <row r="51892" spans="19:23">
      <c r="S51892" s="275"/>
      <c r="T51892" s="274"/>
      <c r="W51892" s="276"/>
    </row>
    <row r="51893" spans="19:23">
      <c r="S51893" s="275"/>
      <c r="T51893" s="274"/>
      <c r="W51893" s="276"/>
    </row>
    <row r="51894" spans="19:23">
      <c r="S51894" s="275"/>
      <c r="T51894" s="274"/>
      <c r="W51894" s="276"/>
    </row>
    <row r="51895" spans="19:23">
      <c r="S51895" s="275"/>
      <c r="T51895" s="274"/>
      <c r="W51895" s="276"/>
    </row>
    <row r="51896" spans="19:23">
      <c r="S51896" s="275"/>
      <c r="T51896" s="274"/>
      <c r="W51896" s="276"/>
    </row>
    <row r="51897" spans="19:23">
      <c r="S51897" s="275"/>
      <c r="T51897" s="274"/>
      <c r="W51897" s="276"/>
    </row>
    <row r="51898" spans="19:23">
      <c r="S51898" s="275"/>
      <c r="T51898" s="274"/>
      <c r="W51898" s="276"/>
    </row>
    <row r="51899" spans="19:23">
      <c r="S51899" s="275"/>
      <c r="T51899" s="274"/>
      <c r="W51899" s="276"/>
    </row>
    <row r="51900" spans="19:23">
      <c r="S51900" s="275"/>
      <c r="T51900" s="274"/>
      <c r="W51900" s="276"/>
    </row>
    <row r="51901" spans="19:23">
      <c r="S51901" s="275"/>
      <c r="T51901" s="274"/>
      <c r="W51901" s="276"/>
    </row>
    <row r="51902" spans="19:23">
      <c r="S51902" s="275"/>
      <c r="T51902" s="274"/>
      <c r="W51902" s="276"/>
    </row>
    <row r="51903" spans="19:23">
      <c r="S51903" s="275"/>
      <c r="T51903" s="274"/>
      <c r="W51903" s="276"/>
    </row>
    <row r="51904" spans="19:23">
      <c r="S51904" s="275"/>
      <c r="T51904" s="274"/>
      <c r="W51904" s="276"/>
    </row>
    <row r="51905" spans="19:23">
      <c r="S51905" s="275"/>
      <c r="T51905" s="274"/>
      <c r="W51905" s="276"/>
    </row>
    <row r="51906" spans="19:23">
      <c r="S51906" s="275"/>
      <c r="T51906" s="274"/>
      <c r="W51906" s="276"/>
    </row>
    <row r="51907" spans="19:23">
      <c r="S51907" s="275"/>
      <c r="T51907" s="274"/>
      <c r="W51907" s="276"/>
    </row>
    <row r="51908" spans="19:23">
      <c r="S51908" s="275"/>
      <c r="T51908" s="274"/>
      <c r="W51908" s="276"/>
    </row>
    <row r="51909" spans="19:23">
      <c r="S51909" s="275"/>
      <c r="T51909" s="274"/>
      <c r="W51909" s="276"/>
    </row>
    <row r="51910" spans="19:23">
      <c r="S51910" s="275"/>
      <c r="T51910" s="274"/>
      <c r="W51910" s="276"/>
    </row>
    <row r="51911" spans="19:23">
      <c r="S51911" s="275"/>
      <c r="T51911" s="274"/>
      <c r="W51911" s="276"/>
    </row>
    <row r="51912" spans="19:23">
      <c r="S51912" s="275"/>
      <c r="T51912" s="274"/>
      <c r="W51912" s="276"/>
    </row>
    <row r="51913" spans="19:23">
      <c r="S51913" s="275"/>
      <c r="T51913" s="274"/>
      <c r="W51913" s="276"/>
    </row>
    <row r="51914" spans="19:23">
      <c r="S51914" s="275"/>
      <c r="T51914" s="274"/>
      <c r="W51914" s="276"/>
    </row>
    <row r="51915" spans="19:23">
      <c r="S51915" s="275"/>
      <c r="T51915" s="274"/>
      <c r="W51915" s="276"/>
    </row>
    <row r="51916" spans="19:23">
      <c r="S51916" s="275"/>
      <c r="T51916" s="274"/>
      <c r="W51916" s="276"/>
    </row>
    <row r="51917" spans="19:23">
      <c r="S51917" s="275"/>
      <c r="T51917" s="274"/>
      <c r="W51917" s="276"/>
    </row>
    <row r="51918" spans="19:23">
      <c r="S51918" s="275"/>
      <c r="T51918" s="274"/>
      <c r="W51918" s="276"/>
    </row>
    <row r="51919" spans="19:23">
      <c r="S51919" s="275"/>
      <c r="T51919" s="274"/>
      <c r="W51919" s="276"/>
    </row>
    <row r="51920" spans="19:23">
      <c r="S51920" s="275"/>
      <c r="T51920" s="274"/>
      <c r="W51920" s="276"/>
    </row>
    <row r="51921" spans="19:23">
      <c r="S51921" s="275"/>
      <c r="T51921" s="274"/>
      <c r="W51921" s="276"/>
    </row>
    <row r="51922" spans="19:23">
      <c r="S51922" s="275"/>
      <c r="T51922" s="274"/>
      <c r="W51922" s="276"/>
    </row>
    <row r="51923" spans="19:23">
      <c r="S51923" s="275"/>
      <c r="T51923" s="274"/>
      <c r="W51923" s="276"/>
    </row>
    <row r="51924" spans="19:23">
      <c r="S51924" s="275"/>
      <c r="T51924" s="274"/>
      <c r="W51924" s="276"/>
    </row>
    <row r="51925" spans="19:23">
      <c r="S51925" s="275"/>
      <c r="T51925" s="274"/>
      <c r="W51925" s="276"/>
    </row>
    <row r="51926" spans="19:23">
      <c r="S51926" s="275"/>
      <c r="T51926" s="274"/>
      <c r="W51926" s="276"/>
    </row>
    <row r="51927" spans="19:23">
      <c r="S51927" s="275"/>
      <c r="T51927" s="274"/>
      <c r="W51927" s="276"/>
    </row>
    <row r="51928" spans="19:23">
      <c r="S51928" s="275"/>
      <c r="T51928" s="274"/>
      <c r="W51928" s="276"/>
    </row>
    <row r="51929" spans="19:23">
      <c r="S51929" s="275"/>
      <c r="T51929" s="274"/>
      <c r="W51929" s="276"/>
    </row>
    <row r="51930" spans="19:23">
      <c r="S51930" s="275"/>
      <c r="T51930" s="274"/>
      <c r="W51930" s="276"/>
    </row>
    <row r="51931" spans="19:23">
      <c r="S51931" s="275"/>
      <c r="T51931" s="274"/>
      <c r="W51931" s="276"/>
    </row>
    <row r="51932" spans="19:23">
      <c r="S51932" s="275"/>
      <c r="T51932" s="274"/>
      <c r="W51932" s="276"/>
    </row>
    <row r="51933" spans="19:23">
      <c r="S51933" s="275"/>
      <c r="T51933" s="274"/>
      <c r="W51933" s="276"/>
    </row>
    <row r="51934" spans="19:23">
      <c r="S51934" s="275"/>
      <c r="T51934" s="274"/>
      <c r="W51934" s="276"/>
    </row>
    <row r="51935" spans="19:23">
      <c r="S51935" s="275"/>
      <c r="T51935" s="274"/>
      <c r="W51935" s="276"/>
    </row>
    <row r="51936" spans="19:23">
      <c r="S51936" s="275"/>
      <c r="T51936" s="274"/>
      <c r="W51936" s="276"/>
    </row>
    <row r="51937" spans="19:23">
      <c r="S51937" s="275"/>
      <c r="T51937" s="274"/>
      <c r="W51937" s="276"/>
    </row>
    <row r="51938" spans="19:23">
      <c r="S51938" s="275"/>
      <c r="T51938" s="274"/>
      <c r="W51938" s="276"/>
    </row>
    <row r="51939" spans="19:23">
      <c r="S51939" s="275"/>
      <c r="T51939" s="274"/>
      <c r="W51939" s="276"/>
    </row>
    <row r="51940" spans="19:23">
      <c r="S51940" s="275"/>
      <c r="T51940" s="274"/>
      <c r="W51940" s="276"/>
    </row>
    <row r="51941" spans="19:23">
      <c r="S51941" s="275"/>
      <c r="T51941" s="274"/>
      <c r="W51941" s="276"/>
    </row>
    <row r="51942" spans="19:23">
      <c r="S51942" s="275"/>
      <c r="T51942" s="274"/>
      <c r="W51942" s="276"/>
    </row>
    <row r="51943" spans="19:23">
      <c r="S51943" s="275"/>
      <c r="T51943" s="274"/>
      <c r="W51943" s="276"/>
    </row>
    <row r="51944" spans="19:23">
      <c r="S51944" s="275"/>
      <c r="T51944" s="274"/>
      <c r="W51944" s="276"/>
    </row>
    <row r="51945" spans="19:23">
      <c r="S51945" s="275"/>
      <c r="T51945" s="274"/>
      <c r="W51945" s="276"/>
    </row>
    <row r="51946" spans="19:23">
      <c r="S51946" s="275"/>
      <c r="T51946" s="274"/>
      <c r="W51946" s="276"/>
    </row>
    <row r="51947" spans="19:23">
      <c r="S51947" s="275"/>
      <c r="T51947" s="274"/>
      <c r="W51947" s="276"/>
    </row>
    <row r="51948" spans="19:23">
      <c r="S51948" s="275"/>
      <c r="T51948" s="274"/>
      <c r="W51948" s="276"/>
    </row>
    <row r="51949" spans="19:23">
      <c r="S51949" s="275"/>
      <c r="T51949" s="274"/>
      <c r="W51949" s="276"/>
    </row>
    <row r="51950" spans="19:23">
      <c r="S51950" s="275"/>
      <c r="T51950" s="274"/>
      <c r="W51950" s="276"/>
    </row>
    <row r="51951" spans="19:23">
      <c r="S51951" s="275"/>
      <c r="T51951" s="274"/>
      <c r="W51951" s="276"/>
    </row>
    <row r="51952" spans="19:23">
      <c r="S51952" s="275"/>
      <c r="T51952" s="274"/>
      <c r="W51952" s="276"/>
    </row>
    <row r="51953" spans="19:23">
      <c r="S51953" s="275"/>
      <c r="T51953" s="274"/>
      <c r="W51953" s="276"/>
    </row>
    <row r="51954" spans="19:23">
      <c r="S51954" s="275"/>
      <c r="T51954" s="274"/>
      <c r="W51954" s="276"/>
    </row>
    <row r="51955" spans="19:23">
      <c r="S51955" s="275"/>
      <c r="T51955" s="274"/>
      <c r="W51955" s="276"/>
    </row>
    <row r="51956" spans="19:23">
      <c r="S51956" s="275"/>
      <c r="T51956" s="274"/>
      <c r="W51956" s="276"/>
    </row>
    <row r="51957" spans="19:23">
      <c r="S51957" s="275"/>
      <c r="T51957" s="274"/>
      <c r="W51957" s="276"/>
    </row>
    <row r="51958" spans="19:23">
      <c r="S51958" s="275"/>
      <c r="T51958" s="274"/>
      <c r="W51958" s="276"/>
    </row>
    <row r="51959" spans="19:23">
      <c r="S51959" s="275"/>
      <c r="T51959" s="274"/>
      <c r="W51959" s="276"/>
    </row>
    <row r="51960" spans="19:23">
      <c r="S51960" s="275"/>
      <c r="T51960" s="274"/>
      <c r="W51960" s="276"/>
    </row>
    <row r="51961" spans="19:23">
      <c r="S51961" s="275"/>
      <c r="T51961" s="274"/>
      <c r="W51961" s="276"/>
    </row>
    <row r="51962" spans="19:23">
      <c r="S51962" s="275"/>
      <c r="T51962" s="274"/>
      <c r="W51962" s="276"/>
    </row>
    <row r="51963" spans="19:23">
      <c r="S51963" s="275"/>
      <c r="T51963" s="274"/>
      <c r="W51963" s="276"/>
    </row>
    <row r="51964" spans="19:23">
      <c r="S51964" s="275"/>
      <c r="T51964" s="274"/>
      <c r="W51964" s="276"/>
    </row>
    <row r="51965" spans="19:23">
      <c r="S51965" s="275"/>
      <c r="T51965" s="274"/>
      <c r="W51965" s="276"/>
    </row>
    <row r="51966" spans="19:23">
      <c r="S51966" s="275"/>
      <c r="T51966" s="274"/>
      <c r="W51966" s="276"/>
    </row>
    <row r="51967" spans="19:23">
      <c r="S51967" s="275"/>
      <c r="T51967" s="274"/>
      <c r="W51967" s="276"/>
    </row>
    <row r="51968" spans="19:23">
      <c r="S51968" s="275"/>
      <c r="T51968" s="274"/>
      <c r="W51968" s="276"/>
    </row>
    <row r="51969" spans="19:23">
      <c r="S51969" s="275"/>
      <c r="T51969" s="274"/>
      <c r="W51969" s="276"/>
    </row>
    <row r="51970" spans="19:23">
      <c r="S51970" s="275"/>
      <c r="T51970" s="274"/>
      <c r="W51970" s="276"/>
    </row>
    <row r="51971" spans="19:23">
      <c r="S51971" s="275"/>
      <c r="T51971" s="274"/>
      <c r="W51971" s="276"/>
    </row>
    <row r="51972" spans="19:23">
      <c r="S51972" s="275"/>
      <c r="T51972" s="274"/>
      <c r="W51972" s="276"/>
    </row>
    <row r="51973" spans="19:23">
      <c r="S51973" s="275"/>
      <c r="T51973" s="274"/>
      <c r="W51973" s="276"/>
    </row>
    <row r="51974" spans="19:23">
      <c r="S51974" s="275"/>
      <c r="T51974" s="274"/>
      <c r="W51974" s="276"/>
    </row>
    <row r="51975" spans="19:23">
      <c r="S51975" s="275"/>
      <c r="T51975" s="274"/>
      <c r="W51975" s="276"/>
    </row>
    <row r="51976" spans="19:23">
      <c r="S51976" s="275"/>
      <c r="T51976" s="274"/>
      <c r="W51976" s="276"/>
    </row>
    <row r="51977" spans="19:23">
      <c r="S51977" s="275"/>
      <c r="T51977" s="274"/>
      <c r="W51977" s="276"/>
    </row>
    <row r="51978" spans="19:23">
      <c r="S51978" s="275"/>
      <c r="T51978" s="274"/>
      <c r="W51978" s="276"/>
    </row>
    <row r="51979" spans="19:23">
      <c r="S51979" s="275"/>
      <c r="T51979" s="274"/>
      <c r="W51979" s="276"/>
    </row>
    <row r="51980" spans="19:23">
      <c r="S51980" s="275"/>
      <c r="T51980" s="274"/>
      <c r="W51980" s="276"/>
    </row>
    <row r="51981" spans="19:23">
      <c r="S51981" s="275"/>
      <c r="T51981" s="274"/>
      <c r="W51981" s="276"/>
    </row>
    <row r="51982" spans="19:23">
      <c r="S51982" s="275"/>
      <c r="T51982" s="274"/>
      <c r="W51982" s="276"/>
    </row>
    <row r="51983" spans="19:23">
      <c r="S51983" s="275"/>
      <c r="T51983" s="274"/>
      <c r="W51983" s="276"/>
    </row>
    <row r="51984" spans="19:23">
      <c r="S51984" s="275"/>
      <c r="T51984" s="274"/>
      <c r="W51984" s="276"/>
    </row>
    <row r="51985" spans="19:23">
      <c r="S51985" s="275"/>
      <c r="T51985" s="274"/>
      <c r="W51985" s="276"/>
    </row>
    <row r="51986" spans="19:23">
      <c r="S51986" s="275"/>
      <c r="T51986" s="274"/>
      <c r="W51986" s="276"/>
    </row>
    <row r="51987" spans="19:23">
      <c r="S51987" s="275"/>
      <c r="T51987" s="274"/>
      <c r="W51987" s="276"/>
    </row>
    <row r="51988" spans="19:23">
      <c r="S51988" s="275"/>
      <c r="T51988" s="274"/>
      <c r="W51988" s="276"/>
    </row>
    <row r="51989" spans="19:23">
      <c r="S51989" s="275"/>
      <c r="T51989" s="274"/>
      <c r="W51989" s="276"/>
    </row>
    <row r="51990" spans="19:23">
      <c r="S51990" s="275"/>
      <c r="T51990" s="274"/>
      <c r="W51990" s="276"/>
    </row>
    <row r="51991" spans="19:23">
      <c r="S51991" s="275"/>
      <c r="T51991" s="274"/>
      <c r="W51991" s="276"/>
    </row>
    <row r="51992" spans="19:23">
      <c r="S51992" s="275"/>
      <c r="T51992" s="274"/>
      <c r="W51992" s="276"/>
    </row>
    <row r="51993" spans="19:23">
      <c r="S51993" s="275"/>
      <c r="T51993" s="274"/>
      <c r="W51993" s="276"/>
    </row>
    <row r="51994" spans="19:23">
      <c r="S51994" s="275"/>
      <c r="T51994" s="274"/>
      <c r="W51994" s="276"/>
    </row>
    <row r="51995" spans="19:23">
      <c r="S51995" s="275"/>
      <c r="T51995" s="274"/>
      <c r="W51995" s="276"/>
    </row>
    <row r="51996" spans="19:23">
      <c r="S51996" s="275"/>
      <c r="T51996" s="274"/>
      <c r="W51996" s="276"/>
    </row>
    <row r="51997" spans="19:23">
      <c r="S51997" s="275"/>
      <c r="T51997" s="274"/>
      <c r="W51997" s="276"/>
    </row>
    <row r="51998" spans="19:23">
      <c r="S51998" s="275"/>
      <c r="T51998" s="274"/>
      <c r="W51998" s="276"/>
    </row>
    <row r="51999" spans="19:23">
      <c r="S51999" s="275"/>
      <c r="T51999" s="274"/>
      <c r="W51999" s="276"/>
    </row>
    <row r="52000" spans="19:23">
      <c r="S52000" s="275"/>
      <c r="T52000" s="274"/>
      <c r="W52000" s="276"/>
    </row>
    <row r="52001" spans="19:23">
      <c r="S52001" s="275"/>
      <c r="T52001" s="274"/>
      <c r="W52001" s="276"/>
    </row>
    <row r="52002" spans="19:23">
      <c r="S52002" s="275"/>
      <c r="T52002" s="274"/>
      <c r="W52002" s="276"/>
    </row>
    <row r="52003" spans="19:23">
      <c r="S52003" s="275"/>
      <c r="T52003" s="274"/>
      <c r="W52003" s="276"/>
    </row>
    <row r="52004" spans="19:23">
      <c r="S52004" s="275"/>
      <c r="T52004" s="274"/>
      <c r="W52004" s="276"/>
    </row>
    <row r="52005" spans="19:23">
      <c r="S52005" s="275"/>
      <c r="T52005" s="274"/>
      <c r="W52005" s="276"/>
    </row>
    <row r="52006" spans="19:23">
      <c r="S52006" s="275"/>
      <c r="T52006" s="274"/>
      <c r="W52006" s="276"/>
    </row>
    <row r="52007" spans="19:23">
      <c r="S52007" s="275"/>
      <c r="T52007" s="274"/>
      <c r="W52007" s="276"/>
    </row>
    <row r="52008" spans="19:23">
      <c r="S52008" s="275"/>
      <c r="T52008" s="274"/>
      <c r="W52008" s="276"/>
    </row>
    <row r="52009" spans="19:23">
      <c r="S52009" s="275"/>
      <c r="T52009" s="274"/>
      <c r="W52009" s="276"/>
    </row>
    <row r="52010" spans="19:23">
      <c r="S52010" s="275"/>
      <c r="T52010" s="274"/>
      <c r="W52010" s="276"/>
    </row>
    <row r="52011" spans="19:23">
      <c r="S52011" s="275"/>
      <c r="T52011" s="274"/>
      <c r="W52011" s="276"/>
    </row>
    <row r="52012" spans="19:23">
      <c r="S52012" s="275"/>
      <c r="T52012" s="274"/>
      <c r="W52012" s="276"/>
    </row>
    <row r="52013" spans="19:23">
      <c r="S52013" s="275"/>
      <c r="T52013" s="274"/>
      <c r="W52013" s="276"/>
    </row>
    <row r="52014" spans="19:23">
      <c r="S52014" s="275"/>
      <c r="T52014" s="274"/>
      <c r="W52014" s="276"/>
    </row>
    <row r="52015" spans="19:23">
      <c r="S52015" s="275"/>
      <c r="T52015" s="274"/>
      <c r="W52015" s="276"/>
    </row>
    <row r="52016" spans="19:23">
      <c r="S52016" s="275"/>
      <c r="T52016" s="274"/>
      <c r="W52016" s="276"/>
    </row>
    <row r="52017" spans="19:23">
      <c r="S52017" s="275"/>
      <c r="T52017" s="274"/>
      <c r="W52017" s="276"/>
    </row>
    <row r="52018" spans="19:23">
      <c r="S52018" s="275"/>
      <c r="T52018" s="274"/>
      <c r="W52018" s="276"/>
    </row>
    <row r="52019" spans="19:23">
      <c r="S52019" s="275"/>
      <c r="T52019" s="274"/>
      <c r="W52019" s="276"/>
    </row>
    <row r="52020" spans="19:23">
      <c r="S52020" s="275"/>
      <c r="T52020" s="274"/>
      <c r="W52020" s="276"/>
    </row>
    <row r="52021" spans="19:23">
      <c r="S52021" s="275"/>
      <c r="T52021" s="274"/>
      <c r="W52021" s="276"/>
    </row>
    <row r="52022" spans="19:23">
      <c r="S52022" s="275"/>
      <c r="T52022" s="274"/>
      <c r="W52022" s="276"/>
    </row>
    <row r="52023" spans="19:23">
      <c r="S52023" s="275"/>
      <c r="T52023" s="274"/>
      <c r="W52023" s="276"/>
    </row>
    <row r="52024" spans="19:23">
      <c r="S52024" s="275"/>
      <c r="T52024" s="274"/>
      <c r="W52024" s="276"/>
    </row>
    <row r="52025" spans="19:23">
      <c r="S52025" s="275"/>
      <c r="T52025" s="274"/>
      <c r="W52025" s="276"/>
    </row>
    <row r="52026" spans="19:23">
      <c r="S52026" s="275"/>
      <c r="T52026" s="274"/>
      <c r="W52026" s="276"/>
    </row>
    <row r="52027" spans="19:23">
      <c r="S52027" s="275"/>
      <c r="T52027" s="274"/>
      <c r="W52027" s="276"/>
    </row>
    <row r="52028" spans="19:23">
      <c r="S52028" s="275"/>
      <c r="T52028" s="274"/>
      <c r="W52028" s="276"/>
    </row>
    <row r="52029" spans="19:23">
      <c r="S52029" s="275"/>
      <c r="T52029" s="274"/>
      <c r="W52029" s="276"/>
    </row>
    <row r="52030" spans="19:23">
      <c r="S52030" s="275"/>
      <c r="T52030" s="274"/>
      <c r="W52030" s="276"/>
    </row>
    <row r="52031" spans="19:23">
      <c r="S52031" s="275"/>
      <c r="T52031" s="274"/>
      <c r="W52031" s="276"/>
    </row>
    <row r="52032" spans="19:23">
      <c r="S52032" s="275"/>
      <c r="T52032" s="274"/>
      <c r="W52032" s="276"/>
    </row>
    <row r="52033" spans="19:23">
      <c r="S52033" s="275"/>
      <c r="T52033" s="274"/>
      <c r="W52033" s="276"/>
    </row>
    <row r="52034" spans="19:23">
      <c r="S52034" s="275"/>
      <c r="T52034" s="274"/>
      <c r="W52034" s="276"/>
    </row>
    <row r="52035" spans="19:23">
      <c r="S52035" s="275"/>
      <c r="T52035" s="274"/>
      <c r="W52035" s="276"/>
    </row>
    <row r="52036" spans="19:23">
      <c r="S52036" s="275"/>
      <c r="T52036" s="274"/>
      <c r="W52036" s="276"/>
    </row>
    <row r="52037" spans="19:23">
      <c r="S52037" s="275"/>
      <c r="T52037" s="274"/>
      <c r="W52037" s="276"/>
    </row>
    <row r="52038" spans="19:23">
      <c r="S52038" s="275"/>
      <c r="T52038" s="274"/>
      <c r="W52038" s="276"/>
    </row>
    <row r="52039" spans="19:23">
      <c r="S52039" s="275"/>
      <c r="T52039" s="274"/>
      <c r="W52039" s="276"/>
    </row>
    <row r="52040" spans="19:23">
      <c r="S52040" s="275"/>
      <c r="T52040" s="274"/>
      <c r="W52040" s="276"/>
    </row>
    <row r="52041" spans="19:23">
      <c r="S52041" s="275"/>
      <c r="T52041" s="274"/>
      <c r="W52041" s="276"/>
    </row>
    <row r="52042" spans="19:23">
      <c r="S52042" s="275"/>
      <c r="T52042" s="274"/>
      <c r="W52042" s="276"/>
    </row>
    <row r="52043" spans="19:23">
      <c r="S52043" s="275"/>
      <c r="T52043" s="274"/>
      <c r="W52043" s="276"/>
    </row>
    <row r="52044" spans="19:23">
      <c r="S52044" s="275"/>
      <c r="T52044" s="274"/>
      <c r="W52044" s="276"/>
    </row>
    <row r="52045" spans="19:23">
      <c r="S52045" s="275"/>
      <c r="T52045" s="274"/>
      <c r="W52045" s="276"/>
    </row>
    <row r="52046" spans="19:23">
      <c r="S52046" s="275"/>
      <c r="T52046" s="274"/>
      <c r="W52046" s="276"/>
    </row>
    <row r="52047" spans="19:23">
      <c r="S52047" s="275"/>
      <c r="T52047" s="274"/>
      <c r="W52047" s="276"/>
    </row>
    <row r="52048" spans="19:23">
      <c r="S52048" s="275"/>
      <c r="T52048" s="274"/>
      <c r="W52048" s="276"/>
    </row>
    <row r="52049" spans="19:23">
      <c r="S52049" s="275"/>
      <c r="T52049" s="274"/>
      <c r="W52049" s="276"/>
    </row>
    <row r="52050" spans="19:23">
      <c r="S52050" s="275"/>
      <c r="T52050" s="274"/>
      <c r="W52050" s="276"/>
    </row>
    <row r="52051" spans="19:23">
      <c r="S52051" s="275"/>
      <c r="T52051" s="274"/>
      <c r="W52051" s="276"/>
    </row>
    <row r="52052" spans="19:23">
      <c r="S52052" s="275"/>
      <c r="T52052" s="274"/>
      <c r="W52052" s="276"/>
    </row>
    <row r="52053" spans="19:23">
      <c r="S52053" s="275"/>
      <c r="T52053" s="274"/>
      <c r="W52053" s="276"/>
    </row>
    <row r="52054" spans="19:23">
      <c r="S52054" s="275"/>
      <c r="T52054" s="274"/>
      <c r="W52054" s="276"/>
    </row>
    <row r="52055" spans="19:23">
      <c r="S52055" s="275"/>
      <c r="T52055" s="274"/>
      <c r="W52055" s="276"/>
    </row>
    <row r="52056" spans="19:23">
      <c r="S52056" s="275"/>
      <c r="T52056" s="274"/>
      <c r="W52056" s="276"/>
    </row>
    <row r="52057" spans="19:23">
      <c r="S52057" s="275"/>
      <c r="T52057" s="274"/>
      <c r="W52057" s="276"/>
    </row>
    <row r="52058" spans="19:23">
      <c r="S52058" s="275"/>
      <c r="T52058" s="274"/>
      <c r="W52058" s="276"/>
    </row>
    <row r="52059" spans="19:23">
      <c r="S52059" s="275"/>
      <c r="T52059" s="274"/>
      <c r="W52059" s="276"/>
    </row>
    <row r="52060" spans="19:23">
      <c r="S52060" s="275"/>
      <c r="T52060" s="274"/>
      <c r="W52060" s="276"/>
    </row>
    <row r="52061" spans="19:23">
      <c r="S52061" s="275"/>
      <c r="T52061" s="274"/>
      <c r="W52061" s="276"/>
    </row>
    <row r="52062" spans="19:23">
      <c r="S52062" s="275"/>
      <c r="T52062" s="274"/>
      <c r="W52062" s="276"/>
    </row>
    <row r="52063" spans="19:23">
      <c r="S52063" s="275"/>
      <c r="T52063" s="274"/>
      <c r="W52063" s="276"/>
    </row>
    <row r="52064" spans="19:23">
      <c r="S52064" s="275"/>
      <c r="T52064" s="274"/>
      <c r="W52064" s="276"/>
    </row>
    <row r="52065" spans="19:23">
      <c r="S52065" s="275"/>
      <c r="T52065" s="274"/>
      <c r="W52065" s="276"/>
    </row>
    <row r="52066" spans="19:23">
      <c r="S52066" s="275"/>
      <c r="T52066" s="274"/>
      <c r="W52066" s="276"/>
    </row>
    <row r="52067" spans="19:23">
      <c r="S52067" s="275"/>
      <c r="T52067" s="274"/>
      <c r="W52067" s="276"/>
    </row>
    <row r="52068" spans="19:23">
      <c r="S52068" s="275"/>
      <c r="T52068" s="274"/>
      <c r="W52068" s="276"/>
    </row>
    <row r="52069" spans="19:23">
      <c r="S52069" s="275"/>
      <c r="T52069" s="274"/>
      <c r="W52069" s="276"/>
    </row>
    <row r="52070" spans="19:23">
      <c r="S52070" s="275"/>
      <c r="T52070" s="274"/>
      <c r="W52070" s="276"/>
    </row>
    <row r="52071" spans="19:23">
      <c r="S52071" s="275"/>
      <c r="T52071" s="274"/>
      <c r="W52071" s="276"/>
    </row>
    <row r="52072" spans="19:23">
      <c r="S52072" s="275"/>
      <c r="T52072" s="274"/>
      <c r="W52072" s="276"/>
    </row>
    <row r="52073" spans="19:23">
      <c r="S52073" s="275"/>
      <c r="T52073" s="274"/>
      <c r="W52073" s="276"/>
    </row>
    <row r="52074" spans="19:23">
      <c r="S52074" s="275"/>
      <c r="T52074" s="274"/>
      <c r="W52074" s="276"/>
    </row>
    <row r="52075" spans="19:23">
      <c r="S52075" s="275"/>
      <c r="T52075" s="274"/>
      <c r="W52075" s="276"/>
    </row>
    <row r="52076" spans="19:23">
      <c r="S52076" s="275"/>
      <c r="T52076" s="274"/>
      <c r="W52076" s="276"/>
    </row>
    <row r="52077" spans="19:23">
      <c r="S52077" s="275"/>
      <c r="T52077" s="274"/>
      <c r="W52077" s="276"/>
    </row>
    <row r="52078" spans="19:23">
      <c r="S52078" s="275"/>
      <c r="T52078" s="274"/>
      <c r="W52078" s="276"/>
    </row>
    <row r="52079" spans="19:23">
      <c r="S52079" s="275"/>
      <c r="T52079" s="274"/>
      <c r="W52079" s="276"/>
    </row>
    <row r="52080" spans="19:23">
      <c r="S52080" s="275"/>
      <c r="T52080" s="274"/>
      <c r="W52080" s="276"/>
    </row>
    <row r="52081" spans="19:23">
      <c r="S52081" s="275"/>
      <c r="T52081" s="274"/>
      <c r="W52081" s="276"/>
    </row>
    <row r="52082" spans="19:23">
      <c r="S52082" s="275"/>
      <c r="T52082" s="274"/>
      <c r="W52082" s="276"/>
    </row>
    <row r="52083" spans="19:23">
      <c r="S52083" s="275"/>
      <c r="T52083" s="274"/>
      <c r="W52083" s="276"/>
    </row>
    <row r="52084" spans="19:23">
      <c r="S52084" s="275"/>
      <c r="T52084" s="274"/>
      <c r="W52084" s="276"/>
    </row>
    <row r="52085" spans="19:23">
      <c r="S52085" s="275"/>
      <c r="T52085" s="274"/>
      <c r="W52085" s="276"/>
    </row>
    <row r="52086" spans="19:23">
      <c r="S52086" s="275"/>
      <c r="T52086" s="274"/>
      <c r="W52086" s="276"/>
    </row>
    <row r="52087" spans="19:23">
      <c r="S52087" s="275"/>
      <c r="T52087" s="274"/>
      <c r="W52087" s="276"/>
    </row>
    <row r="52088" spans="19:23">
      <c r="S52088" s="275"/>
      <c r="T52088" s="274"/>
      <c r="W52088" s="276"/>
    </row>
    <row r="52089" spans="19:23">
      <c r="S52089" s="275"/>
      <c r="T52089" s="274"/>
      <c r="W52089" s="276"/>
    </row>
    <row r="52090" spans="19:23">
      <c r="S52090" s="275"/>
      <c r="T52090" s="274"/>
      <c r="W52090" s="276"/>
    </row>
    <row r="52091" spans="19:23">
      <c r="S52091" s="275"/>
      <c r="T52091" s="274"/>
      <c r="W52091" s="276"/>
    </row>
    <row r="52092" spans="19:23">
      <c r="S52092" s="275"/>
      <c r="T52092" s="274"/>
      <c r="W52092" s="276"/>
    </row>
    <row r="52093" spans="19:23">
      <c r="S52093" s="275"/>
      <c r="T52093" s="274"/>
      <c r="W52093" s="276"/>
    </row>
    <row r="52094" spans="19:23">
      <c r="S52094" s="275"/>
      <c r="T52094" s="274"/>
      <c r="W52094" s="276"/>
    </row>
    <row r="52095" spans="19:23">
      <c r="S52095" s="275"/>
      <c r="T52095" s="274"/>
      <c r="W52095" s="276"/>
    </row>
    <row r="52096" spans="19:23">
      <c r="S52096" s="275"/>
      <c r="T52096" s="274"/>
      <c r="W52096" s="276"/>
    </row>
    <row r="52097" spans="19:23">
      <c r="S52097" s="275"/>
      <c r="T52097" s="274"/>
      <c r="W52097" s="276"/>
    </row>
    <row r="52098" spans="19:23">
      <c r="S52098" s="275"/>
      <c r="T52098" s="274"/>
      <c r="W52098" s="276"/>
    </row>
    <row r="52099" spans="19:23">
      <c r="S52099" s="275"/>
      <c r="T52099" s="274"/>
      <c r="W52099" s="276"/>
    </row>
    <row r="52100" spans="19:23">
      <c r="S52100" s="275"/>
      <c r="T52100" s="274"/>
      <c r="W52100" s="276"/>
    </row>
    <row r="52101" spans="19:23">
      <c r="S52101" s="275"/>
      <c r="T52101" s="274"/>
      <c r="W52101" s="276"/>
    </row>
    <row r="52102" spans="19:23">
      <c r="S52102" s="275"/>
      <c r="T52102" s="274"/>
      <c r="W52102" s="276"/>
    </row>
    <row r="52103" spans="19:23">
      <c r="S52103" s="275"/>
      <c r="T52103" s="274"/>
      <c r="W52103" s="276"/>
    </row>
    <row r="52104" spans="19:23">
      <c r="S52104" s="275"/>
      <c r="T52104" s="274"/>
      <c r="W52104" s="276"/>
    </row>
    <row r="52105" spans="19:23">
      <c r="S52105" s="275"/>
      <c r="T52105" s="274"/>
      <c r="W52105" s="276"/>
    </row>
    <row r="52106" spans="19:23">
      <c r="S52106" s="275"/>
      <c r="T52106" s="274"/>
      <c r="W52106" s="276"/>
    </row>
    <row r="52107" spans="19:23">
      <c r="S52107" s="275"/>
      <c r="T52107" s="274"/>
      <c r="W52107" s="276"/>
    </row>
    <row r="52108" spans="19:23">
      <c r="S52108" s="275"/>
      <c r="T52108" s="274"/>
      <c r="W52108" s="276"/>
    </row>
    <row r="52109" spans="19:23">
      <c r="S52109" s="275"/>
      <c r="T52109" s="274"/>
      <c r="W52109" s="276"/>
    </row>
    <row r="52110" spans="19:23">
      <c r="S52110" s="275"/>
      <c r="T52110" s="274"/>
      <c r="W52110" s="276"/>
    </row>
    <row r="52111" spans="19:23">
      <c r="S52111" s="275"/>
      <c r="T52111" s="274"/>
      <c r="W52111" s="276"/>
    </row>
    <row r="52112" spans="19:23">
      <c r="S52112" s="275"/>
      <c r="T52112" s="274"/>
      <c r="W52112" s="276"/>
    </row>
    <row r="52113" spans="19:23">
      <c r="S52113" s="275"/>
      <c r="T52113" s="274"/>
      <c r="W52113" s="276"/>
    </row>
    <row r="52114" spans="19:23">
      <c r="S52114" s="275"/>
      <c r="T52114" s="274"/>
      <c r="W52114" s="276"/>
    </row>
    <row r="52115" spans="19:23">
      <c r="S52115" s="275"/>
      <c r="T52115" s="274"/>
      <c r="W52115" s="276"/>
    </row>
    <row r="52116" spans="19:23">
      <c r="S52116" s="275"/>
      <c r="T52116" s="274"/>
      <c r="W52116" s="276"/>
    </row>
    <row r="52117" spans="19:23">
      <c r="S52117" s="275"/>
      <c r="T52117" s="274"/>
      <c r="W52117" s="276"/>
    </row>
    <row r="52118" spans="19:23">
      <c r="S52118" s="275"/>
      <c r="T52118" s="274"/>
      <c r="W52118" s="276"/>
    </row>
    <row r="52119" spans="19:23">
      <c r="S52119" s="275"/>
      <c r="T52119" s="274"/>
      <c r="W52119" s="276"/>
    </row>
    <row r="52120" spans="19:23">
      <c r="S52120" s="275"/>
      <c r="T52120" s="274"/>
      <c r="W52120" s="276"/>
    </row>
    <row r="52121" spans="19:23">
      <c r="S52121" s="275"/>
      <c r="T52121" s="274"/>
      <c r="W52121" s="276"/>
    </row>
    <row r="52122" spans="19:23">
      <c r="S52122" s="275"/>
      <c r="T52122" s="274"/>
      <c r="W52122" s="276"/>
    </row>
    <row r="52123" spans="19:23">
      <c r="S52123" s="275"/>
      <c r="T52123" s="274"/>
      <c r="W52123" s="276"/>
    </row>
    <row r="52124" spans="19:23">
      <c r="S52124" s="275"/>
      <c r="T52124" s="274"/>
      <c r="W52124" s="276"/>
    </row>
    <row r="52125" spans="19:23">
      <c r="S52125" s="275"/>
      <c r="T52125" s="274"/>
      <c r="W52125" s="276"/>
    </row>
    <row r="52126" spans="19:23">
      <c r="S52126" s="275"/>
      <c r="T52126" s="274"/>
      <c r="W52126" s="276"/>
    </row>
    <row r="52127" spans="19:23">
      <c r="S52127" s="275"/>
      <c r="T52127" s="274"/>
      <c r="W52127" s="276"/>
    </row>
    <row r="52128" spans="19:23">
      <c r="S52128" s="275"/>
      <c r="T52128" s="274"/>
      <c r="W52128" s="276"/>
    </row>
    <row r="52129" spans="19:23">
      <c r="S52129" s="275"/>
      <c r="T52129" s="274"/>
      <c r="W52129" s="276"/>
    </row>
    <row r="52130" spans="19:23">
      <c r="S52130" s="275"/>
      <c r="T52130" s="274"/>
      <c r="W52130" s="276"/>
    </row>
    <row r="52131" spans="19:23">
      <c r="S52131" s="275"/>
      <c r="T52131" s="274"/>
      <c r="W52131" s="276"/>
    </row>
    <row r="52132" spans="19:23">
      <c r="S52132" s="275"/>
      <c r="T52132" s="274"/>
      <c r="W52132" s="276"/>
    </row>
    <row r="52133" spans="19:23">
      <c r="S52133" s="275"/>
      <c r="T52133" s="274"/>
      <c r="W52133" s="276"/>
    </row>
    <row r="52134" spans="19:23">
      <c r="S52134" s="275"/>
      <c r="T52134" s="274"/>
      <c r="W52134" s="276"/>
    </row>
    <row r="52135" spans="19:23">
      <c r="S52135" s="275"/>
      <c r="T52135" s="274"/>
      <c r="W52135" s="276"/>
    </row>
    <row r="52136" spans="19:23">
      <c r="S52136" s="275"/>
      <c r="T52136" s="274"/>
      <c r="W52136" s="276"/>
    </row>
    <row r="52137" spans="19:23">
      <c r="S52137" s="275"/>
      <c r="T52137" s="274"/>
      <c r="W52137" s="276"/>
    </row>
    <row r="52138" spans="19:23">
      <c r="S52138" s="275"/>
      <c r="T52138" s="274"/>
      <c r="W52138" s="276"/>
    </row>
    <row r="52139" spans="19:23">
      <c r="S52139" s="275"/>
      <c r="T52139" s="274"/>
      <c r="W52139" s="276"/>
    </row>
    <row r="52140" spans="19:23">
      <c r="S52140" s="275"/>
      <c r="T52140" s="274"/>
      <c r="W52140" s="276"/>
    </row>
    <row r="52141" spans="19:23">
      <c r="S52141" s="275"/>
      <c r="T52141" s="274"/>
      <c r="W52141" s="276"/>
    </row>
    <row r="52142" spans="19:23">
      <c r="S52142" s="275"/>
      <c r="T52142" s="274"/>
      <c r="W52142" s="276"/>
    </row>
    <row r="52143" spans="19:23">
      <c r="S52143" s="275"/>
      <c r="T52143" s="274"/>
      <c r="W52143" s="276"/>
    </row>
    <row r="52144" spans="19:23">
      <c r="S52144" s="275"/>
      <c r="T52144" s="274"/>
      <c r="W52144" s="276"/>
    </row>
    <row r="52145" spans="19:23">
      <c r="S52145" s="275"/>
      <c r="T52145" s="274"/>
      <c r="W52145" s="276"/>
    </row>
    <row r="52146" spans="19:23">
      <c r="S52146" s="275"/>
      <c r="T52146" s="274"/>
      <c r="W52146" s="276"/>
    </row>
    <row r="52147" spans="19:23">
      <c r="S52147" s="275"/>
      <c r="T52147" s="274"/>
      <c r="W52147" s="276"/>
    </row>
    <row r="52148" spans="19:23">
      <c r="S52148" s="275"/>
      <c r="T52148" s="274"/>
      <c r="W52148" s="276"/>
    </row>
    <row r="52149" spans="19:23">
      <c r="S52149" s="275"/>
      <c r="T52149" s="274"/>
      <c r="W52149" s="276"/>
    </row>
    <row r="52150" spans="19:23">
      <c r="S52150" s="275"/>
      <c r="T52150" s="274"/>
      <c r="W52150" s="276"/>
    </row>
    <row r="52151" spans="19:23">
      <c r="S52151" s="275"/>
      <c r="T52151" s="274"/>
      <c r="W52151" s="276"/>
    </row>
    <row r="52152" spans="19:23">
      <c r="S52152" s="275"/>
      <c r="T52152" s="274"/>
      <c r="W52152" s="276"/>
    </row>
    <row r="52153" spans="19:23">
      <c r="S52153" s="275"/>
      <c r="T52153" s="274"/>
      <c r="W52153" s="276"/>
    </row>
    <row r="52154" spans="19:23">
      <c r="S52154" s="275"/>
      <c r="T52154" s="274"/>
      <c r="W52154" s="276"/>
    </row>
    <row r="52155" spans="19:23">
      <c r="S52155" s="275"/>
      <c r="T52155" s="274"/>
      <c r="W52155" s="276"/>
    </row>
    <row r="52156" spans="19:23">
      <c r="S52156" s="275"/>
      <c r="T52156" s="274"/>
      <c r="W52156" s="276"/>
    </row>
    <row r="52157" spans="19:23">
      <c r="S52157" s="275"/>
      <c r="T52157" s="274"/>
      <c r="W52157" s="276"/>
    </row>
    <row r="52158" spans="19:23">
      <c r="S52158" s="275"/>
      <c r="T52158" s="274"/>
      <c r="W52158" s="276"/>
    </row>
    <row r="52159" spans="19:23">
      <c r="S52159" s="275"/>
      <c r="T52159" s="274"/>
      <c r="W52159" s="276"/>
    </row>
    <row r="52160" spans="19:23">
      <c r="S52160" s="275"/>
      <c r="T52160" s="274"/>
      <c r="W52160" s="276"/>
    </row>
    <row r="52161" spans="19:23">
      <c r="S52161" s="275"/>
      <c r="T52161" s="274"/>
      <c r="W52161" s="276"/>
    </row>
    <row r="52162" spans="19:23">
      <c r="S52162" s="275"/>
      <c r="T52162" s="274"/>
      <c r="W52162" s="276"/>
    </row>
    <row r="52163" spans="19:23">
      <c r="S52163" s="275"/>
      <c r="T52163" s="274"/>
      <c r="W52163" s="276"/>
    </row>
    <row r="52164" spans="19:23">
      <c r="S52164" s="275"/>
      <c r="T52164" s="274"/>
      <c r="W52164" s="276"/>
    </row>
    <row r="52165" spans="19:23">
      <c r="S52165" s="275"/>
      <c r="T52165" s="274"/>
      <c r="W52165" s="276"/>
    </row>
    <row r="52166" spans="19:23">
      <c r="S52166" s="275"/>
      <c r="T52166" s="274"/>
      <c r="W52166" s="276"/>
    </row>
    <row r="52167" spans="19:23">
      <c r="S52167" s="275"/>
      <c r="T52167" s="274"/>
      <c r="W52167" s="276"/>
    </row>
    <row r="52168" spans="19:23">
      <c r="S52168" s="275"/>
      <c r="T52168" s="274"/>
      <c r="W52168" s="276"/>
    </row>
    <row r="52169" spans="19:23">
      <c r="S52169" s="275"/>
      <c r="T52169" s="274"/>
      <c r="W52169" s="276"/>
    </row>
    <row r="52170" spans="19:23">
      <c r="S52170" s="275"/>
      <c r="T52170" s="274"/>
      <c r="W52170" s="276"/>
    </row>
    <row r="52171" spans="19:23">
      <c r="S52171" s="275"/>
      <c r="T52171" s="274"/>
      <c r="W52171" s="276"/>
    </row>
    <row r="52172" spans="19:23">
      <c r="S52172" s="275"/>
      <c r="T52172" s="274"/>
      <c r="W52172" s="276"/>
    </row>
    <row r="52173" spans="19:23">
      <c r="S52173" s="275"/>
      <c r="T52173" s="274"/>
      <c r="W52173" s="276"/>
    </row>
    <row r="52174" spans="19:23">
      <c r="S52174" s="275"/>
      <c r="T52174" s="274"/>
      <c r="W52174" s="276"/>
    </row>
    <row r="52175" spans="19:23">
      <c r="S52175" s="275"/>
      <c r="T52175" s="274"/>
      <c r="W52175" s="276"/>
    </row>
    <row r="52176" spans="19:23">
      <c r="S52176" s="275"/>
      <c r="T52176" s="274"/>
      <c r="W52176" s="276"/>
    </row>
    <row r="52177" spans="19:23">
      <c r="S52177" s="275"/>
      <c r="T52177" s="274"/>
      <c r="W52177" s="276"/>
    </row>
    <row r="52178" spans="19:23">
      <c r="S52178" s="275"/>
      <c r="T52178" s="274"/>
      <c r="W52178" s="276"/>
    </row>
    <row r="52179" spans="19:23">
      <c r="S52179" s="275"/>
      <c r="T52179" s="274"/>
      <c r="W52179" s="276"/>
    </row>
    <row r="52180" spans="19:23">
      <c r="S52180" s="275"/>
      <c r="T52180" s="274"/>
      <c r="W52180" s="276"/>
    </row>
    <row r="52181" spans="19:23">
      <c r="S52181" s="275"/>
      <c r="T52181" s="274"/>
      <c r="W52181" s="276"/>
    </row>
    <row r="52182" spans="19:23">
      <c r="S52182" s="275"/>
      <c r="T52182" s="274"/>
      <c r="W52182" s="276"/>
    </row>
    <row r="52183" spans="19:23">
      <c r="S52183" s="275"/>
      <c r="T52183" s="274"/>
      <c r="W52183" s="276"/>
    </row>
    <row r="52184" spans="19:23">
      <c r="S52184" s="275"/>
      <c r="T52184" s="274"/>
      <c r="W52184" s="276"/>
    </row>
    <row r="52185" spans="19:23">
      <c r="S52185" s="275"/>
      <c r="T52185" s="274"/>
      <c r="W52185" s="276"/>
    </row>
    <row r="52186" spans="19:23">
      <c r="S52186" s="275"/>
      <c r="T52186" s="274"/>
      <c r="W52186" s="276"/>
    </row>
    <row r="52187" spans="19:23">
      <c r="S52187" s="275"/>
      <c r="T52187" s="274"/>
      <c r="W52187" s="276"/>
    </row>
    <row r="52188" spans="19:23">
      <c r="S52188" s="275"/>
      <c r="T52188" s="274"/>
      <c r="W52188" s="276"/>
    </row>
    <row r="52189" spans="19:23">
      <c r="S52189" s="275"/>
      <c r="T52189" s="274"/>
      <c r="W52189" s="276"/>
    </row>
    <row r="52190" spans="19:23">
      <c r="S52190" s="275"/>
      <c r="T52190" s="274"/>
      <c r="W52190" s="276"/>
    </row>
    <row r="52191" spans="19:23">
      <c r="S52191" s="275"/>
      <c r="T52191" s="274"/>
      <c r="W52191" s="276"/>
    </row>
    <row r="52192" spans="19:23">
      <c r="S52192" s="275"/>
      <c r="T52192" s="274"/>
      <c r="W52192" s="276"/>
    </row>
    <row r="52193" spans="19:23">
      <c r="S52193" s="275"/>
      <c r="T52193" s="274"/>
      <c r="W52193" s="276"/>
    </row>
    <row r="52194" spans="19:23">
      <c r="S52194" s="275"/>
      <c r="T52194" s="274"/>
      <c r="W52194" s="276"/>
    </row>
    <row r="52195" spans="19:23">
      <c r="S52195" s="275"/>
      <c r="T52195" s="274"/>
      <c r="W52195" s="276"/>
    </row>
    <row r="52196" spans="19:23">
      <c r="S52196" s="275"/>
      <c r="T52196" s="274"/>
      <c r="W52196" s="276"/>
    </row>
    <row r="52197" spans="19:23">
      <c r="S52197" s="275"/>
      <c r="T52197" s="274"/>
      <c r="W52197" s="276"/>
    </row>
    <row r="52198" spans="19:23">
      <c r="S52198" s="275"/>
      <c r="T52198" s="274"/>
      <c r="W52198" s="276"/>
    </row>
    <row r="52199" spans="19:23">
      <c r="S52199" s="275"/>
      <c r="T52199" s="274"/>
      <c r="W52199" s="276"/>
    </row>
    <row r="52200" spans="19:23">
      <c r="S52200" s="275"/>
      <c r="T52200" s="274"/>
      <c r="W52200" s="276"/>
    </row>
    <row r="52201" spans="19:23">
      <c r="S52201" s="275"/>
      <c r="T52201" s="274"/>
      <c r="W52201" s="276"/>
    </row>
    <row r="52202" spans="19:23">
      <c r="S52202" s="275"/>
      <c r="T52202" s="274"/>
      <c r="W52202" s="276"/>
    </row>
    <row r="52203" spans="19:23">
      <c r="S52203" s="275"/>
      <c r="T52203" s="274"/>
      <c r="W52203" s="276"/>
    </row>
    <row r="52204" spans="19:23">
      <c r="S52204" s="275"/>
      <c r="T52204" s="274"/>
      <c r="W52204" s="276"/>
    </row>
    <row r="52205" spans="19:23">
      <c r="S52205" s="275"/>
      <c r="T52205" s="274"/>
      <c r="W52205" s="276"/>
    </row>
    <row r="52206" spans="19:23">
      <c r="S52206" s="275"/>
      <c r="T52206" s="274"/>
      <c r="W52206" s="276"/>
    </row>
    <row r="52207" spans="19:23">
      <c r="S52207" s="275"/>
      <c r="T52207" s="274"/>
      <c r="W52207" s="276"/>
    </row>
    <row r="52208" spans="19:23">
      <c r="S52208" s="275"/>
      <c r="T52208" s="274"/>
      <c r="W52208" s="276"/>
    </row>
    <row r="52209" spans="19:23">
      <c r="S52209" s="275"/>
      <c r="T52209" s="274"/>
      <c r="W52209" s="276"/>
    </row>
    <row r="52210" spans="19:23">
      <c r="S52210" s="275"/>
      <c r="T52210" s="274"/>
      <c r="W52210" s="276"/>
    </row>
    <row r="52211" spans="19:23">
      <c r="S52211" s="275"/>
      <c r="T52211" s="274"/>
      <c r="W52211" s="276"/>
    </row>
    <row r="52212" spans="19:23">
      <c r="S52212" s="275"/>
      <c r="T52212" s="274"/>
      <c r="W52212" s="276"/>
    </row>
    <row r="52213" spans="19:23">
      <c r="S52213" s="275"/>
      <c r="T52213" s="274"/>
      <c r="W52213" s="276"/>
    </row>
    <row r="52214" spans="19:23">
      <c r="S52214" s="275"/>
      <c r="T52214" s="274"/>
      <c r="W52214" s="276"/>
    </row>
    <row r="52215" spans="19:23">
      <c r="S52215" s="275"/>
      <c r="T52215" s="274"/>
      <c r="W52215" s="276"/>
    </row>
    <row r="52216" spans="19:23">
      <c r="S52216" s="275"/>
      <c r="T52216" s="274"/>
      <c r="W52216" s="276"/>
    </row>
    <row r="52217" spans="19:23">
      <c r="S52217" s="275"/>
      <c r="T52217" s="274"/>
      <c r="W52217" s="276"/>
    </row>
    <row r="52218" spans="19:23">
      <c r="S52218" s="275"/>
      <c r="T52218" s="274"/>
      <c r="W52218" s="276"/>
    </row>
    <row r="52219" spans="19:23">
      <c r="S52219" s="275"/>
      <c r="T52219" s="274"/>
      <c r="W52219" s="276"/>
    </row>
    <row r="52220" spans="19:23">
      <c r="S52220" s="275"/>
      <c r="T52220" s="274"/>
      <c r="W52220" s="276"/>
    </row>
    <row r="52221" spans="19:23">
      <c r="S52221" s="275"/>
      <c r="T52221" s="274"/>
      <c r="W52221" s="276"/>
    </row>
    <row r="52222" spans="19:23">
      <c r="S52222" s="275"/>
      <c r="T52222" s="274"/>
      <c r="W52222" s="276"/>
    </row>
    <row r="52223" spans="19:23">
      <c r="S52223" s="275"/>
      <c r="T52223" s="274"/>
      <c r="W52223" s="276"/>
    </row>
    <row r="52224" spans="19:23">
      <c r="S52224" s="275"/>
      <c r="T52224" s="274"/>
      <c r="W52224" s="276"/>
    </row>
    <row r="52225" spans="19:23">
      <c r="S52225" s="275"/>
      <c r="T52225" s="274"/>
      <c r="W52225" s="276"/>
    </row>
    <row r="52226" spans="19:23">
      <c r="S52226" s="275"/>
      <c r="T52226" s="274"/>
      <c r="W52226" s="276"/>
    </row>
    <row r="52227" spans="19:23">
      <c r="S52227" s="275"/>
      <c r="T52227" s="274"/>
      <c r="W52227" s="276"/>
    </row>
    <row r="52228" spans="19:23">
      <c r="S52228" s="275"/>
      <c r="T52228" s="274"/>
      <c r="W52228" s="276"/>
    </row>
    <row r="52229" spans="19:23">
      <c r="S52229" s="275"/>
      <c r="T52229" s="274"/>
      <c r="W52229" s="276"/>
    </row>
    <row r="52230" spans="19:23">
      <c r="S52230" s="275"/>
      <c r="T52230" s="274"/>
      <c r="W52230" s="276"/>
    </row>
    <row r="52231" spans="19:23">
      <c r="S52231" s="275"/>
      <c r="T52231" s="274"/>
      <c r="W52231" s="276"/>
    </row>
    <row r="52232" spans="19:23">
      <c r="S52232" s="275"/>
      <c r="T52232" s="274"/>
      <c r="W52232" s="276"/>
    </row>
    <row r="52233" spans="19:23">
      <c r="S52233" s="275"/>
      <c r="T52233" s="274"/>
      <c r="W52233" s="276"/>
    </row>
    <row r="52234" spans="19:23">
      <c r="S52234" s="275"/>
      <c r="T52234" s="274"/>
      <c r="W52234" s="276"/>
    </row>
    <row r="52235" spans="19:23">
      <c r="S52235" s="275"/>
      <c r="T52235" s="274"/>
      <c r="W52235" s="276"/>
    </row>
    <row r="52236" spans="19:23">
      <c r="S52236" s="275"/>
      <c r="T52236" s="274"/>
      <c r="W52236" s="276"/>
    </row>
    <row r="52237" spans="19:23">
      <c r="S52237" s="275"/>
      <c r="T52237" s="274"/>
      <c r="W52237" s="276"/>
    </row>
    <row r="52238" spans="19:23">
      <c r="S52238" s="275"/>
      <c r="T52238" s="274"/>
      <c r="W52238" s="276"/>
    </row>
    <row r="52239" spans="19:23">
      <c r="S52239" s="275"/>
      <c r="T52239" s="274"/>
      <c r="W52239" s="276"/>
    </row>
    <row r="52240" spans="19:23">
      <c r="S52240" s="275"/>
      <c r="T52240" s="274"/>
      <c r="W52240" s="276"/>
    </row>
    <row r="52241" spans="19:23">
      <c r="S52241" s="275"/>
      <c r="T52241" s="274"/>
      <c r="W52241" s="276"/>
    </row>
    <row r="52242" spans="19:23">
      <c r="S52242" s="275"/>
      <c r="T52242" s="274"/>
      <c r="W52242" s="276"/>
    </row>
    <row r="52243" spans="19:23">
      <c r="S52243" s="275"/>
      <c r="T52243" s="274"/>
      <c r="W52243" s="276"/>
    </row>
    <row r="52244" spans="19:23">
      <c r="S52244" s="275"/>
      <c r="T52244" s="274"/>
      <c r="W52244" s="276"/>
    </row>
    <row r="52245" spans="19:23">
      <c r="S52245" s="275"/>
      <c r="T52245" s="274"/>
      <c r="W52245" s="276"/>
    </row>
    <row r="52246" spans="19:23">
      <c r="S52246" s="275"/>
      <c r="T52246" s="274"/>
      <c r="W52246" s="276"/>
    </row>
    <row r="52247" spans="19:23">
      <c r="S52247" s="275"/>
      <c r="T52247" s="274"/>
      <c r="W52247" s="276"/>
    </row>
    <row r="52248" spans="19:23">
      <c r="S52248" s="275"/>
      <c r="T52248" s="274"/>
      <c r="W52248" s="276"/>
    </row>
    <row r="52249" spans="19:23">
      <c r="S52249" s="275"/>
      <c r="T52249" s="274"/>
      <c r="W52249" s="276"/>
    </row>
    <row r="52250" spans="19:23">
      <c r="S52250" s="275"/>
      <c r="T52250" s="274"/>
      <c r="W52250" s="276"/>
    </row>
    <row r="52251" spans="19:23">
      <c r="S52251" s="275"/>
      <c r="T52251" s="274"/>
      <c r="W52251" s="276"/>
    </row>
    <row r="52252" spans="19:23">
      <c r="S52252" s="275"/>
      <c r="T52252" s="274"/>
      <c r="W52252" s="276"/>
    </row>
    <row r="52253" spans="19:23">
      <c r="S52253" s="275"/>
      <c r="T52253" s="274"/>
      <c r="W52253" s="276"/>
    </row>
    <row r="52254" spans="19:23">
      <c r="S52254" s="275"/>
      <c r="T52254" s="274"/>
      <c r="W52254" s="276"/>
    </row>
    <row r="52255" spans="19:23">
      <c r="S52255" s="275"/>
      <c r="T52255" s="274"/>
      <c r="W52255" s="276"/>
    </row>
    <row r="52256" spans="19:23">
      <c r="S52256" s="275"/>
      <c r="T52256" s="274"/>
      <c r="W52256" s="276"/>
    </row>
    <row r="52257" spans="19:23">
      <c r="S52257" s="275"/>
      <c r="T52257" s="274"/>
      <c r="W52257" s="276"/>
    </row>
    <row r="52258" spans="19:23">
      <c r="S52258" s="275"/>
      <c r="T52258" s="274"/>
      <c r="W52258" s="276"/>
    </row>
    <row r="52259" spans="19:23">
      <c r="S52259" s="275"/>
      <c r="T52259" s="274"/>
      <c r="W52259" s="276"/>
    </row>
    <row r="52260" spans="19:23">
      <c r="S52260" s="275"/>
      <c r="T52260" s="274"/>
      <c r="W52260" s="276"/>
    </row>
    <row r="52261" spans="19:23">
      <c r="S52261" s="275"/>
      <c r="T52261" s="274"/>
      <c r="W52261" s="276"/>
    </row>
    <row r="52262" spans="19:23">
      <c r="S52262" s="275"/>
      <c r="T52262" s="274"/>
      <c r="W52262" s="276"/>
    </row>
    <row r="52263" spans="19:23">
      <c r="S52263" s="275"/>
      <c r="T52263" s="274"/>
      <c r="W52263" s="276"/>
    </row>
    <row r="52264" spans="19:23">
      <c r="S52264" s="275"/>
      <c r="T52264" s="274"/>
      <c r="W52264" s="276"/>
    </row>
    <row r="52265" spans="19:23">
      <c r="S52265" s="275"/>
      <c r="T52265" s="274"/>
      <c r="W52265" s="276"/>
    </row>
    <row r="52266" spans="19:23">
      <c r="S52266" s="275"/>
      <c r="T52266" s="274"/>
      <c r="W52266" s="276"/>
    </row>
    <row r="52267" spans="19:23">
      <c r="S52267" s="275"/>
      <c r="T52267" s="274"/>
      <c r="W52267" s="276"/>
    </row>
    <row r="52268" spans="19:23">
      <c r="S52268" s="275"/>
      <c r="T52268" s="274"/>
      <c r="W52268" s="276"/>
    </row>
    <row r="52269" spans="19:23">
      <c r="S52269" s="275"/>
      <c r="T52269" s="274"/>
      <c r="W52269" s="276"/>
    </row>
    <row r="52270" spans="19:23">
      <c r="S52270" s="275"/>
      <c r="T52270" s="274"/>
      <c r="W52270" s="276"/>
    </row>
    <row r="52271" spans="19:23">
      <c r="S52271" s="275"/>
      <c r="T52271" s="274"/>
      <c r="W52271" s="276"/>
    </row>
    <row r="52272" spans="19:23">
      <c r="S52272" s="275"/>
      <c r="T52272" s="274"/>
      <c r="W52272" s="276"/>
    </row>
    <row r="52273" spans="19:23">
      <c r="S52273" s="275"/>
      <c r="T52273" s="274"/>
      <c r="W52273" s="276"/>
    </row>
    <row r="52274" spans="19:23">
      <c r="S52274" s="275"/>
      <c r="T52274" s="274"/>
      <c r="W52274" s="276"/>
    </row>
    <row r="52275" spans="19:23">
      <c r="S52275" s="275"/>
      <c r="T52275" s="274"/>
      <c r="W52275" s="276"/>
    </row>
    <row r="52276" spans="19:23">
      <c r="S52276" s="275"/>
      <c r="T52276" s="274"/>
      <c r="W52276" s="276"/>
    </row>
    <row r="52277" spans="19:23">
      <c r="S52277" s="275"/>
      <c r="T52277" s="274"/>
      <c r="W52277" s="276"/>
    </row>
    <row r="52278" spans="19:23">
      <c r="S52278" s="275"/>
      <c r="T52278" s="274"/>
      <c r="W52278" s="276"/>
    </row>
    <row r="52279" spans="19:23">
      <c r="S52279" s="275"/>
      <c r="T52279" s="274"/>
      <c r="W52279" s="276"/>
    </row>
    <row r="52280" spans="19:23">
      <c r="S52280" s="275"/>
      <c r="T52280" s="274"/>
      <c r="W52280" s="276"/>
    </row>
    <row r="52281" spans="19:23">
      <c r="S52281" s="275"/>
      <c r="T52281" s="274"/>
      <c r="W52281" s="276"/>
    </row>
    <row r="52282" spans="19:23">
      <c r="S52282" s="275"/>
      <c r="T52282" s="274"/>
      <c r="W52282" s="276"/>
    </row>
    <row r="52283" spans="19:23">
      <c r="S52283" s="275"/>
      <c r="T52283" s="274"/>
      <c r="W52283" s="276"/>
    </row>
    <row r="52284" spans="19:23">
      <c r="S52284" s="275"/>
      <c r="T52284" s="274"/>
      <c r="W52284" s="276"/>
    </row>
    <row r="52285" spans="19:23">
      <c r="S52285" s="275"/>
      <c r="T52285" s="274"/>
      <c r="W52285" s="276"/>
    </row>
    <row r="52286" spans="19:23">
      <c r="S52286" s="275"/>
      <c r="T52286" s="274"/>
      <c r="W52286" s="276"/>
    </row>
    <row r="52287" spans="19:23">
      <c r="S52287" s="275"/>
      <c r="T52287" s="274"/>
      <c r="W52287" s="276"/>
    </row>
    <row r="52288" spans="19:23">
      <c r="S52288" s="275"/>
      <c r="T52288" s="274"/>
      <c r="W52288" s="276"/>
    </row>
    <row r="52289" spans="19:23">
      <c r="S52289" s="275"/>
      <c r="T52289" s="274"/>
      <c r="W52289" s="276"/>
    </row>
    <row r="52290" spans="19:23">
      <c r="S52290" s="275"/>
      <c r="T52290" s="274"/>
      <c r="W52290" s="276"/>
    </row>
    <row r="52291" spans="19:23">
      <c r="S52291" s="275"/>
      <c r="T52291" s="274"/>
      <c r="W52291" s="276"/>
    </row>
    <row r="52292" spans="19:23">
      <c r="S52292" s="275"/>
      <c r="T52292" s="274"/>
      <c r="W52292" s="276"/>
    </row>
    <row r="52293" spans="19:23">
      <c r="S52293" s="275"/>
      <c r="T52293" s="274"/>
      <c r="W52293" s="276"/>
    </row>
    <row r="52294" spans="19:23">
      <c r="S52294" s="275"/>
      <c r="T52294" s="274"/>
      <c r="W52294" s="276"/>
    </row>
    <row r="52295" spans="19:23">
      <c r="S52295" s="275"/>
      <c r="T52295" s="274"/>
      <c r="W52295" s="276"/>
    </row>
    <row r="52296" spans="19:23">
      <c r="S52296" s="275"/>
      <c r="T52296" s="274"/>
      <c r="W52296" s="276"/>
    </row>
    <row r="52297" spans="19:23">
      <c r="S52297" s="275"/>
      <c r="T52297" s="274"/>
      <c r="W52297" s="276"/>
    </row>
    <row r="52298" spans="19:23">
      <c r="S52298" s="275"/>
      <c r="T52298" s="274"/>
      <c r="W52298" s="276"/>
    </row>
    <row r="52299" spans="19:23">
      <c r="S52299" s="275"/>
      <c r="T52299" s="274"/>
      <c r="W52299" s="276"/>
    </row>
    <row r="52300" spans="19:23">
      <c r="S52300" s="275"/>
      <c r="T52300" s="274"/>
      <c r="W52300" s="276"/>
    </row>
    <row r="52301" spans="19:23">
      <c r="S52301" s="275"/>
      <c r="T52301" s="274"/>
      <c r="W52301" s="276"/>
    </row>
    <row r="52302" spans="19:23">
      <c r="S52302" s="275"/>
      <c r="T52302" s="274"/>
      <c r="W52302" s="276"/>
    </row>
    <row r="52303" spans="19:23">
      <c r="S52303" s="275"/>
      <c r="T52303" s="274"/>
      <c r="W52303" s="276"/>
    </row>
    <row r="52304" spans="19:23">
      <c r="S52304" s="275"/>
      <c r="T52304" s="274"/>
      <c r="W52304" s="276"/>
    </row>
    <row r="52305" spans="19:23">
      <c r="S52305" s="275"/>
      <c r="T52305" s="274"/>
      <c r="W52305" s="276"/>
    </row>
    <row r="52306" spans="19:23">
      <c r="S52306" s="275"/>
      <c r="T52306" s="274"/>
      <c r="W52306" s="276"/>
    </row>
    <row r="52307" spans="19:23">
      <c r="S52307" s="275"/>
      <c r="T52307" s="274"/>
      <c r="W52307" s="276"/>
    </row>
    <row r="52308" spans="19:23">
      <c r="S52308" s="275"/>
      <c r="T52308" s="274"/>
      <c r="W52308" s="276"/>
    </row>
    <row r="52309" spans="19:23">
      <c r="S52309" s="275"/>
      <c r="T52309" s="274"/>
      <c r="W52309" s="276"/>
    </row>
    <row r="52310" spans="19:23">
      <c r="S52310" s="275"/>
      <c r="T52310" s="274"/>
      <c r="W52310" s="276"/>
    </row>
    <row r="52311" spans="19:23">
      <c r="S52311" s="275"/>
      <c r="T52311" s="274"/>
      <c r="W52311" s="276"/>
    </row>
    <row r="52312" spans="19:23">
      <c r="S52312" s="275"/>
      <c r="T52312" s="274"/>
      <c r="W52312" s="276"/>
    </row>
    <row r="52313" spans="19:23">
      <c r="S52313" s="275"/>
      <c r="T52313" s="274"/>
      <c r="W52313" s="276"/>
    </row>
    <row r="52314" spans="19:23">
      <c r="S52314" s="275"/>
      <c r="T52314" s="274"/>
      <c r="W52314" s="276"/>
    </row>
    <row r="52315" spans="19:23">
      <c r="S52315" s="275"/>
      <c r="T52315" s="274"/>
      <c r="W52315" s="276"/>
    </row>
    <row r="52316" spans="19:23">
      <c r="S52316" s="275"/>
      <c r="T52316" s="274"/>
      <c r="W52316" s="276"/>
    </row>
    <row r="52317" spans="19:23">
      <c r="S52317" s="275"/>
      <c r="T52317" s="274"/>
      <c r="W52317" s="276"/>
    </row>
    <row r="52318" spans="19:23">
      <c r="S52318" s="275"/>
      <c r="T52318" s="274"/>
      <c r="W52318" s="276"/>
    </row>
    <row r="52319" spans="19:23">
      <c r="S52319" s="275"/>
      <c r="T52319" s="274"/>
      <c r="W52319" s="276"/>
    </row>
    <row r="52320" spans="19:23">
      <c r="S52320" s="275"/>
      <c r="T52320" s="274"/>
      <c r="W52320" s="276"/>
    </row>
    <row r="52321" spans="19:23">
      <c r="S52321" s="275"/>
      <c r="T52321" s="274"/>
      <c r="W52321" s="276"/>
    </row>
    <row r="52322" spans="19:23">
      <c r="S52322" s="275"/>
      <c r="T52322" s="274"/>
      <c r="W52322" s="276"/>
    </row>
    <row r="52323" spans="19:23">
      <c r="S52323" s="275"/>
      <c r="T52323" s="274"/>
      <c r="W52323" s="276"/>
    </row>
    <row r="52324" spans="19:23">
      <c r="S52324" s="275"/>
      <c r="T52324" s="274"/>
      <c r="W52324" s="276"/>
    </row>
    <row r="52325" spans="19:23">
      <c r="S52325" s="275"/>
      <c r="T52325" s="274"/>
      <c r="W52325" s="276"/>
    </row>
    <row r="52326" spans="19:23">
      <c r="S52326" s="275"/>
      <c r="T52326" s="274"/>
      <c r="W52326" s="276"/>
    </row>
    <row r="52327" spans="19:23">
      <c r="S52327" s="275"/>
      <c r="T52327" s="274"/>
      <c r="W52327" s="276"/>
    </row>
    <row r="52328" spans="19:23">
      <c r="S52328" s="275"/>
      <c r="T52328" s="274"/>
      <c r="W52328" s="276"/>
    </row>
    <row r="52329" spans="19:23">
      <c r="S52329" s="275"/>
      <c r="T52329" s="274"/>
      <c r="W52329" s="276"/>
    </row>
    <row r="52330" spans="19:23">
      <c r="S52330" s="275"/>
      <c r="T52330" s="274"/>
      <c r="W52330" s="276"/>
    </row>
    <row r="52331" spans="19:23">
      <c r="S52331" s="275"/>
      <c r="T52331" s="274"/>
      <c r="W52331" s="276"/>
    </row>
    <row r="52332" spans="19:23">
      <c r="S52332" s="275"/>
      <c r="T52332" s="274"/>
      <c r="W52332" s="276"/>
    </row>
    <row r="52333" spans="19:23">
      <c r="S52333" s="275"/>
      <c r="T52333" s="274"/>
      <c r="W52333" s="276"/>
    </row>
    <row r="52334" spans="19:23">
      <c r="S52334" s="275"/>
      <c r="T52334" s="274"/>
      <c r="W52334" s="276"/>
    </row>
    <row r="52335" spans="19:23">
      <c r="S52335" s="275"/>
      <c r="T52335" s="274"/>
      <c r="W52335" s="276"/>
    </row>
    <row r="52336" spans="19:23">
      <c r="S52336" s="275"/>
      <c r="T52336" s="274"/>
      <c r="W52336" s="276"/>
    </row>
    <row r="52337" spans="19:23">
      <c r="S52337" s="275"/>
      <c r="T52337" s="274"/>
      <c r="W52337" s="276"/>
    </row>
    <row r="52338" spans="19:23">
      <c r="S52338" s="275"/>
      <c r="T52338" s="274"/>
      <c r="W52338" s="276"/>
    </row>
    <row r="52339" spans="19:23">
      <c r="S52339" s="275"/>
      <c r="T52339" s="274"/>
      <c r="W52339" s="276"/>
    </row>
    <row r="52340" spans="19:23">
      <c r="S52340" s="275"/>
      <c r="T52340" s="274"/>
      <c r="W52340" s="276"/>
    </row>
    <row r="52341" spans="19:23">
      <c r="S52341" s="275"/>
      <c r="T52341" s="274"/>
      <c r="W52341" s="276"/>
    </row>
    <row r="52342" spans="19:23">
      <c r="S52342" s="275"/>
      <c r="T52342" s="274"/>
      <c r="W52342" s="276"/>
    </row>
    <row r="52343" spans="19:23">
      <c r="S52343" s="275"/>
      <c r="T52343" s="274"/>
      <c r="W52343" s="276"/>
    </row>
    <row r="52344" spans="19:23">
      <c r="S52344" s="275"/>
      <c r="T52344" s="274"/>
      <c r="W52344" s="276"/>
    </row>
    <row r="52345" spans="19:23">
      <c r="S52345" s="275"/>
      <c r="T52345" s="274"/>
      <c r="W52345" s="276"/>
    </row>
    <row r="52346" spans="19:23">
      <c r="S52346" s="275"/>
      <c r="T52346" s="274"/>
      <c r="W52346" s="276"/>
    </row>
    <row r="52347" spans="19:23">
      <c r="S52347" s="275"/>
      <c r="T52347" s="274"/>
      <c r="W52347" s="276"/>
    </row>
    <row r="52348" spans="19:23">
      <c r="S52348" s="275"/>
      <c r="T52348" s="274"/>
      <c r="W52348" s="276"/>
    </row>
    <row r="52349" spans="19:23">
      <c r="S52349" s="275"/>
      <c r="T52349" s="274"/>
      <c r="W52349" s="276"/>
    </row>
    <row r="52350" spans="19:23">
      <c r="S52350" s="275"/>
      <c r="T52350" s="274"/>
      <c r="W52350" s="276"/>
    </row>
    <row r="52351" spans="19:23">
      <c r="S52351" s="275"/>
      <c r="T52351" s="274"/>
      <c r="W52351" s="276"/>
    </row>
    <row r="52352" spans="19:23">
      <c r="S52352" s="275"/>
      <c r="T52352" s="274"/>
      <c r="W52352" s="276"/>
    </row>
    <row r="52353" spans="19:23">
      <c r="S52353" s="275"/>
      <c r="T52353" s="274"/>
      <c r="W52353" s="276"/>
    </row>
    <row r="52354" spans="19:23">
      <c r="S52354" s="275"/>
      <c r="T52354" s="274"/>
      <c r="W52354" s="276"/>
    </row>
    <row r="52355" spans="19:23">
      <c r="S52355" s="275"/>
      <c r="T52355" s="274"/>
      <c r="W52355" s="276"/>
    </row>
    <row r="52356" spans="19:23">
      <c r="S52356" s="275"/>
      <c r="T52356" s="274"/>
      <c r="W52356" s="276"/>
    </row>
    <row r="52357" spans="19:23">
      <c r="S52357" s="275"/>
      <c r="T52357" s="274"/>
      <c r="W52357" s="276"/>
    </row>
    <row r="52358" spans="19:23">
      <c r="S52358" s="275"/>
      <c r="T52358" s="274"/>
      <c r="W52358" s="276"/>
    </row>
    <row r="52359" spans="19:23">
      <c r="S52359" s="275"/>
      <c r="T52359" s="274"/>
      <c r="W52359" s="276"/>
    </row>
    <row r="52360" spans="19:23">
      <c r="S52360" s="275"/>
      <c r="T52360" s="274"/>
      <c r="W52360" s="276"/>
    </row>
    <row r="52361" spans="19:23">
      <c r="S52361" s="275"/>
      <c r="T52361" s="274"/>
      <c r="W52361" s="276"/>
    </row>
    <row r="52362" spans="19:23">
      <c r="S52362" s="275"/>
      <c r="T52362" s="274"/>
      <c r="W52362" s="276"/>
    </row>
    <row r="52363" spans="19:23">
      <c r="S52363" s="275"/>
      <c r="T52363" s="274"/>
      <c r="W52363" s="276"/>
    </row>
    <row r="52364" spans="19:23">
      <c r="S52364" s="275"/>
      <c r="T52364" s="274"/>
      <c r="W52364" s="276"/>
    </row>
    <row r="52365" spans="19:23">
      <c r="S52365" s="275"/>
      <c r="T52365" s="274"/>
      <c r="W52365" s="276"/>
    </row>
    <row r="52366" spans="19:23">
      <c r="S52366" s="275"/>
      <c r="T52366" s="274"/>
      <c r="W52366" s="276"/>
    </row>
    <row r="52367" spans="19:23">
      <c r="S52367" s="275"/>
      <c r="T52367" s="274"/>
      <c r="W52367" s="276"/>
    </row>
    <row r="52368" spans="19:23">
      <c r="S52368" s="275"/>
      <c r="T52368" s="274"/>
      <c r="W52368" s="276"/>
    </row>
    <row r="52369" spans="19:23">
      <c r="S52369" s="275"/>
      <c r="T52369" s="274"/>
      <c r="W52369" s="276"/>
    </row>
    <row r="52370" spans="19:23">
      <c r="S52370" s="275"/>
      <c r="T52370" s="274"/>
      <c r="W52370" s="276"/>
    </row>
    <row r="52371" spans="19:23">
      <c r="S52371" s="275"/>
      <c r="T52371" s="274"/>
      <c r="W52371" s="276"/>
    </row>
    <row r="52372" spans="19:23">
      <c r="S52372" s="275"/>
      <c r="T52372" s="274"/>
      <c r="W52372" s="276"/>
    </row>
    <row r="52373" spans="19:23">
      <c r="S52373" s="275"/>
      <c r="T52373" s="274"/>
      <c r="W52373" s="276"/>
    </row>
    <row r="52374" spans="19:23">
      <c r="S52374" s="275"/>
      <c r="T52374" s="274"/>
      <c r="W52374" s="276"/>
    </row>
    <row r="52375" spans="19:23">
      <c r="S52375" s="275"/>
      <c r="T52375" s="274"/>
      <c r="W52375" s="276"/>
    </row>
    <row r="52376" spans="19:23">
      <c r="S52376" s="275"/>
      <c r="T52376" s="274"/>
      <c r="W52376" s="276"/>
    </row>
    <row r="52377" spans="19:23">
      <c r="S52377" s="275"/>
      <c r="T52377" s="274"/>
      <c r="W52377" s="276"/>
    </row>
    <row r="52378" spans="19:23">
      <c r="S52378" s="275"/>
      <c r="T52378" s="274"/>
      <c r="W52378" s="276"/>
    </row>
    <row r="52379" spans="19:23">
      <c r="S52379" s="275"/>
      <c r="T52379" s="274"/>
      <c r="W52379" s="276"/>
    </row>
    <row r="52380" spans="19:23">
      <c r="S52380" s="275"/>
      <c r="T52380" s="274"/>
      <c r="W52380" s="276"/>
    </row>
    <row r="52381" spans="19:23">
      <c r="S52381" s="275"/>
      <c r="T52381" s="274"/>
      <c r="W52381" s="276"/>
    </row>
    <row r="52382" spans="19:23">
      <c r="S52382" s="275"/>
      <c r="T52382" s="274"/>
      <c r="W52382" s="276"/>
    </row>
    <row r="52383" spans="19:23">
      <c r="S52383" s="275"/>
      <c r="T52383" s="274"/>
      <c r="W52383" s="276"/>
    </row>
    <row r="52384" spans="19:23">
      <c r="S52384" s="275"/>
      <c r="T52384" s="274"/>
      <c r="W52384" s="276"/>
    </row>
    <row r="52385" spans="19:23">
      <c r="S52385" s="275"/>
      <c r="T52385" s="274"/>
      <c r="W52385" s="276"/>
    </row>
    <row r="52386" spans="19:23">
      <c r="S52386" s="275"/>
      <c r="T52386" s="274"/>
      <c r="W52386" s="276"/>
    </row>
    <row r="52387" spans="19:23">
      <c r="S52387" s="275"/>
      <c r="T52387" s="274"/>
      <c r="W52387" s="276"/>
    </row>
    <row r="52388" spans="19:23">
      <c r="S52388" s="275"/>
      <c r="T52388" s="274"/>
      <c r="W52388" s="276"/>
    </row>
    <row r="52389" spans="19:23">
      <c r="S52389" s="275"/>
      <c r="T52389" s="274"/>
      <c r="W52389" s="276"/>
    </row>
    <row r="52390" spans="19:23">
      <c r="S52390" s="275"/>
      <c r="T52390" s="274"/>
      <c r="W52390" s="276"/>
    </row>
    <row r="52391" spans="19:23">
      <c r="S52391" s="275"/>
      <c r="T52391" s="274"/>
      <c r="W52391" s="276"/>
    </row>
    <row r="52392" spans="19:23">
      <c r="S52392" s="275"/>
      <c r="T52392" s="274"/>
      <c r="W52392" s="276"/>
    </row>
    <row r="52393" spans="19:23">
      <c r="S52393" s="275"/>
      <c r="T52393" s="274"/>
      <c r="W52393" s="276"/>
    </row>
    <row r="52394" spans="19:23">
      <c r="S52394" s="275"/>
      <c r="T52394" s="274"/>
      <c r="W52394" s="276"/>
    </row>
    <row r="52395" spans="19:23">
      <c r="S52395" s="275"/>
      <c r="T52395" s="274"/>
      <c r="W52395" s="276"/>
    </row>
    <row r="52396" spans="19:23">
      <c r="S52396" s="275"/>
      <c r="T52396" s="274"/>
      <c r="W52396" s="276"/>
    </row>
    <row r="52397" spans="19:23">
      <c r="S52397" s="275"/>
      <c r="T52397" s="274"/>
      <c r="W52397" s="276"/>
    </row>
    <row r="52398" spans="19:23">
      <c r="S52398" s="275"/>
      <c r="T52398" s="274"/>
      <c r="W52398" s="276"/>
    </row>
    <row r="52399" spans="19:23">
      <c r="S52399" s="275"/>
      <c r="T52399" s="274"/>
      <c r="W52399" s="276"/>
    </row>
    <row r="52400" spans="19:23">
      <c r="S52400" s="275"/>
      <c r="T52400" s="274"/>
      <c r="W52400" s="276"/>
    </row>
    <row r="52401" spans="19:23">
      <c r="S52401" s="275"/>
      <c r="T52401" s="274"/>
      <c r="W52401" s="276"/>
    </row>
    <row r="52402" spans="19:23">
      <c r="S52402" s="275"/>
      <c r="T52402" s="274"/>
      <c r="W52402" s="276"/>
    </row>
    <row r="52403" spans="19:23">
      <c r="S52403" s="275"/>
      <c r="T52403" s="274"/>
      <c r="W52403" s="276"/>
    </row>
    <row r="52404" spans="19:23">
      <c r="S52404" s="275"/>
      <c r="T52404" s="274"/>
      <c r="W52404" s="276"/>
    </row>
    <row r="52405" spans="19:23">
      <c r="S52405" s="275"/>
      <c r="T52405" s="274"/>
      <c r="W52405" s="276"/>
    </row>
    <row r="52406" spans="19:23">
      <c r="S52406" s="275"/>
      <c r="T52406" s="274"/>
      <c r="W52406" s="276"/>
    </row>
    <row r="52407" spans="19:23">
      <c r="S52407" s="275"/>
      <c r="T52407" s="274"/>
      <c r="W52407" s="276"/>
    </row>
    <row r="52408" spans="19:23">
      <c r="S52408" s="275"/>
      <c r="T52408" s="274"/>
      <c r="W52408" s="276"/>
    </row>
    <row r="52409" spans="19:23">
      <c r="S52409" s="275"/>
      <c r="T52409" s="274"/>
      <c r="W52409" s="276"/>
    </row>
    <row r="52410" spans="19:23">
      <c r="S52410" s="275"/>
      <c r="T52410" s="274"/>
      <c r="W52410" s="276"/>
    </row>
    <row r="52411" spans="19:23">
      <c r="S52411" s="275"/>
      <c r="T52411" s="274"/>
      <c r="W52411" s="276"/>
    </row>
    <row r="52412" spans="19:23">
      <c r="S52412" s="275"/>
      <c r="T52412" s="274"/>
      <c r="W52412" s="276"/>
    </row>
    <row r="52413" spans="19:23">
      <c r="S52413" s="275"/>
      <c r="T52413" s="274"/>
      <c r="W52413" s="276"/>
    </row>
    <row r="52414" spans="19:23">
      <c r="S52414" s="275"/>
      <c r="T52414" s="274"/>
      <c r="W52414" s="276"/>
    </row>
    <row r="52415" spans="19:23">
      <c r="S52415" s="275"/>
      <c r="T52415" s="274"/>
      <c r="W52415" s="276"/>
    </row>
    <row r="52416" spans="19:23">
      <c r="S52416" s="275"/>
      <c r="T52416" s="274"/>
      <c r="W52416" s="276"/>
    </row>
    <row r="52417" spans="19:23">
      <c r="S52417" s="275"/>
      <c r="T52417" s="274"/>
      <c r="W52417" s="276"/>
    </row>
    <row r="52418" spans="19:23">
      <c r="S52418" s="275"/>
      <c r="T52418" s="274"/>
      <c r="W52418" s="276"/>
    </row>
    <row r="52419" spans="19:23">
      <c r="S52419" s="275"/>
      <c r="T52419" s="274"/>
      <c r="W52419" s="276"/>
    </row>
    <row r="52420" spans="19:23">
      <c r="S52420" s="275"/>
      <c r="T52420" s="274"/>
      <c r="W52420" s="276"/>
    </row>
    <row r="52421" spans="19:23">
      <c r="S52421" s="275"/>
      <c r="T52421" s="274"/>
      <c r="W52421" s="276"/>
    </row>
    <row r="52422" spans="19:23">
      <c r="S52422" s="275"/>
      <c r="T52422" s="274"/>
      <c r="W52422" s="276"/>
    </row>
    <row r="52423" spans="19:23">
      <c r="S52423" s="275"/>
      <c r="T52423" s="274"/>
      <c r="W52423" s="276"/>
    </row>
    <row r="52424" spans="19:23">
      <c r="S52424" s="275"/>
      <c r="T52424" s="274"/>
      <c r="W52424" s="276"/>
    </row>
    <row r="52425" spans="19:23">
      <c r="S52425" s="275"/>
      <c r="T52425" s="274"/>
      <c r="W52425" s="276"/>
    </row>
    <row r="52426" spans="19:23">
      <c r="S52426" s="275"/>
      <c r="T52426" s="274"/>
      <c r="W52426" s="276"/>
    </row>
    <row r="52427" spans="19:23">
      <c r="S52427" s="275"/>
      <c r="T52427" s="274"/>
      <c r="W52427" s="276"/>
    </row>
    <row r="52428" spans="19:23">
      <c r="S52428" s="275"/>
      <c r="T52428" s="274"/>
      <c r="W52428" s="276"/>
    </row>
    <row r="52429" spans="19:23">
      <c r="S52429" s="275"/>
      <c r="T52429" s="274"/>
      <c r="W52429" s="276"/>
    </row>
    <row r="52430" spans="19:23">
      <c r="S52430" s="275"/>
      <c r="T52430" s="274"/>
      <c r="W52430" s="276"/>
    </row>
    <row r="52431" spans="19:23">
      <c r="S52431" s="275"/>
      <c r="T52431" s="274"/>
      <c r="W52431" s="276"/>
    </row>
    <row r="52432" spans="19:23">
      <c r="S52432" s="275"/>
      <c r="T52432" s="274"/>
      <c r="W52432" s="276"/>
    </row>
    <row r="52433" spans="19:23">
      <c r="S52433" s="275"/>
      <c r="T52433" s="274"/>
      <c r="W52433" s="276"/>
    </row>
    <row r="52434" spans="19:23">
      <c r="S52434" s="275"/>
      <c r="T52434" s="274"/>
      <c r="W52434" s="276"/>
    </row>
    <row r="52435" spans="19:23">
      <c r="S52435" s="275"/>
      <c r="T52435" s="274"/>
      <c r="W52435" s="276"/>
    </row>
    <row r="52436" spans="19:23">
      <c r="S52436" s="275"/>
      <c r="T52436" s="274"/>
      <c r="W52436" s="276"/>
    </row>
    <row r="52437" spans="19:23">
      <c r="S52437" s="275"/>
      <c r="T52437" s="274"/>
      <c r="W52437" s="276"/>
    </row>
    <row r="52438" spans="19:23">
      <c r="S52438" s="275"/>
      <c r="T52438" s="274"/>
      <c r="W52438" s="276"/>
    </row>
    <row r="52439" spans="19:23">
      <c r="S52439" s="275"/>
      <c r="T52439" s="274"/>
      <c r="W52439" s="276"/>
    </row>
    <row r="52440" spans="19:23">
      <c r="S52440" s="275"/>
      <c r="T52440" s="274"/>
      <c r="W52440" s="276"/>
    </row>
    <row r="52441" spans="19:23">
      <c r="S52441" s="275"/>
      <c r="T52441" s="274"/>
      <c r="W52441" s="276"/>
    </row>
    <row r="52442" spans="19:23">
      <c r="S52442" s="275"/>
      <c r="T52442" s="274"/>
      <c r="W52442" s="276"/>
    </row>
    <row r="52443" spans="19:23">
      <c r="S52443" s="275"/>
      <c r="T52443" s="274"/>
      <c r="W52443" s="276"/>
    </row>
    <row r="52444" spans="19:23">
      <c r="S52444" s="275"/>
      <c r="T52444" s="274"/>
      <c r="W52444" s="276"/>
    </row>
    <row r="52445" spans="19:23">
      <c r="S52445" s="275"/>
      <c r="T52445" s="274"/>
      <c r="W52445" s="276"/>
    </row>
    <row r="52446" spans="19:23">
      <c r="S52446" s="275"/>
      <c r="T52446" s="274"/>
      <c r="W52446" s="276"/>
    </row>
    <row r="52447" spans="19:23">
      <c r="S52447" s="275"/>
      <c r="T52447" s="274"/>
      <c r="W52447" s="276"/>
    </row>
    <row r="52448" spans="19:23">
      <c r="S52448" s="275"/>
      <c r="T52448" s="274"/>
      <c r="W52448" s="276"/>
    </row>
    <row r="52449" spans="19:23">
      <c r="S52449" s="275"/>
      <c r="T52449" s="274"/>
      <c r="W52449" s="276"/>
    </row>
    <row r="52450" spans="19:23">
      <c r="S52450" s="275"/>
      <c r="T52450" s="274"/>
      <c r="W52450" s="276"/>
    </row>
    <row r="52451" spans="19:23">
      <c r="S52451" s="275"/>
      <c r="T52451" s="274"/>
      <c r="W52451" s="276"/>
    </row>
    <row r="52452" spans="19:23">
      <c r="S52452" s="275"/>
      <c r="T52452" s="274"/>
      <c r="W52452" s="276"/>
    </row>
    <row r="52453" spans="19:23">
      <c r="S52453" s="275"/>
      <c r="T52453" s="274"/>
      <c r="W52453" s="276"/>
    </row>
    <row r="52454" spans="19:23">
      <c r="S52454" s="275"/>
      <c r="T52454" s="274"/>
      <c r="W52454" s="276"/>
    </row>
    <row r="52455" spans="19:23">
      <c r="S52455" s="275"/>
      <c r="T52455" s="274"/>
      <c r="W52455" s="276"/>
    </row>
    <row r="52456" spans="19:23">
      <c r="S52456" s="275"/>
      <c r="T52456" s="274"/>
      <c r="W52456" s="276"/>
    </row>
    <row r="52457" spans="19:23">
      <c r="S52457" s="275"/>
      <c r="T52457" s="274"/>
      <c r="W52457" s="276"/>
    </row>
    <row r="52458" spans="19:23">
      <c r="S52458" s="275"/>
      <c r="T52458" s="274"/>
      <c r="W52458" s="276"/>
    </row>
    <row r="52459" spans="19:23">
      <c r="S52459" s="275"/>
      <c r="T52459" s="274"/>
      <c r="W52459" s="276"/>
    </row>
    <row r="52460" spans="19:23">
      <c r="S52460" s="275"/>
      <c r="T52460" s="274"/>
      <c r="W52460" s="276"/>
    </row>
    <row r="52461" spans="19:23">
      <c r="S52461" s="275"/>
      <c r="T52461" s="274"/>
      <c r="W52461" s="276"/>
    </row>
    <row r="52462" spans="19:23">
      <c r="S52462" s="275"/>
      <c r="T52462" s="274"/>
      <c r="W52462" s="276"/>
    </row>
    <row r="52463" spans="19:23">
      <c r="S52463" s="275"/>
      <c r="T52463" s="274"/>
      <c r="W52463" s="276"/>
    </row>
    <row r="52464" spans="19:23">
      <c r="S52464" s="275"/>
      <c r="T52464" s="274"/>
      <c r="W52464" s="276"/>
    </row>
    <row r="52465" spans="19:23">
      <c r="S52465" s="275"/>
      <c r="T52465" s="274"/>
      <c r="W52465" s="276"/>
    </row>
    <row r="52466" spans="19:23">
      <c r="S52466" s="275"/>
      <c r="T52466" s="274"/>
      <c r="W52466" s="276"/>
    </row>
    <row r="52467" spans="19:23">
      <c r="S52467" s="275"/>
      <c r="T52467" s="274"/>
      <c r="W52467" s="276"/>
    </row>
    <row r="52468" spans="19:23">
      <c r="S52468" s="275"/>
      <c r="T52468" s="274"/>
      <c r="W52468" s="276"/>
    </row>
    <row r="52469" spans="19:23">
      <c r="S52469" s="275"/>
      <c r="T52469" s="274"/>
      <c r="W52469" s="276"/>
    </row>
    <row r="52470" spans="19:23">
      <c r="S52470" s="275"/>
      <c r="T52470" s="274"/>
      <c r="W52470" s="276"/>
    </row>
    <row r="52471" spans="19:23">
      <c r="S52471" s="275"/>
      <c r="T52471" s="274"/>
      <c r="W52471" s="276"/>
    </row>
    <row r="52472" spans="19:23">
      <c r="S52472" s="275"/>
      <c r="T52472" s="274"/>
      <c r="W52472" s="276"/>
    </row>
    <row r="52473" spans="19:23">
      <c r="S52473" s="275"/>
      <c r="T52473" s="274"/>
      <c r="W52473" s="276"/>
    </row>
    <row r="52474" spans="19:23">
      <c r="S52474" s="275"/>
      <c r="T52474" s="274"/>
      <c r="W52474" s="276"/>
    </row>
    <row r="52475" spans="19:23">
      <c r="S52475" s="275"/>
      <c r="T52475" s="274"/>
      <c r="W52475" s="276"/>
    </row>
    <row r="52476" spans="19:23">
      <c r="S52476" s="275"/>
      <c r="T52476" s="274"/>
      <c r="W52476" s="276"/>
    </row>
    <row r="52477" spans="19:23">
      <c r="S52477" s="275"/>
      <c r="T52477" s="274"/>
      <c r="W52477" s="276"/>
    </row>
    <row r="52478" spans="19:23">
      <c r="S52478" s="275"/>
      <c r="T52478" s="274"/>
      <c r="W52478" s="276"/>
    </row>
    <row r="52479" spans="19:23">
      <c r="S52479" s="275"/>
      <c r="T52479" s="274"/>
      <c r="W52479" s="276"/>
    </row>
    <row r="52480" spans="19:23">
      <c r="S52480" s="275"/>
      <c r="T52480" s="274"/>
      <c r="W52480" s="276"/>
    </row>
    <row r="52481" spans="19:23">
      <c r="S52481" s="275"/>
      <c r="T52481" s="274"/>
      <c r="W52481" s="276"/>
    </row>
    <row r="52482" spans="19:23">
      <c r="S52482" s="275"/>
      <c r="T52482" s="274"/>
      <c r="W52482" s="276"/>
    </row>
    <row r="52483" spans="19:23">
      <c r="S52483" s="275"/>
      <c r="T52483" s="274"/>
      <c r="W52483" s="276"/>
    </row>
    <row r="52484" spans="19:23">
      <c r="S52484" s="275"/>
      <c r="T52484" s="274"/>
      <c r="W52484" s="276"/>
    </row>
    <row r="52485" spans="19:23">
      <c r="S52485" s="275"/>
      <c r="T52485" s="274"/>
      <c r="W52485" s="276"/>
    </row>
    <row r="52486" spans="19:23">
      <c r="S52486" s="275"/>
      <c r="T52486" s="274"/>
      <c r="W52486" s="276"/>
    </row>
    <row r="52487" spans="19:23">
      <c r="S52487" s="275"/>
      <c r="T52487" s="274"/>
      <c r="W52487" s="276"/>
    </row>
    <row r="52488" spans="19:23">
      <c r="S52488" s="275"/>
      <c r="T52488" s="274"/>
      <c r="W52488" s="276"/>
    </row>
    <row r="52489" spans="19:23">
      <c r="S52489" s="275"/>
      <c r="T52489" s="274"/>
      <c r="W52489" s="276"/>
    </row>
    <row r="52490" spans="19:23">
      <c r="S52490" s="275"/>
      <c r="T52490" s="274"/>
      <c r="W52490" s="276"/>
    </row>
    <row r="52491" spans="19:23">
      <c r="S52491" s="275"/>
      <c r="T52491" s="274"/>
      <c r="W52491" s="276"/>
    </row>
    <row r="52492" spans="19:23">
      <c r="S52492" s="275"/>
      <c r="T52492" s="274"/>
      <c r="W52492" s="276"/>
    </row>
    <row r="52493" spans="19:23">
      <c r="S52493" s="275"/>
      <c r="T52493" s="274"/>
      <c r="W52493" s="276"/>
    </row>
    <row r="52494" spans="19:23">
      <c r="S52494" s="275"/>
      <c r="T52494" s="274"/>
      <c r="W52494" s="276"/>
    </row>
    <row r="52495" spans="19:23">
      <c r="S52495" s="275"/>
      <c r="T52495" s="274"/>
      <c r="W52495" s="276"/>
    </row>
    <row r="52496" spans="19:23">
      <c r="S52496" s="275"/>
      <c r="T52496" s="274"/>
      <c r="W52496" s="276"/>
    </row>
    <row r="52497" spans="19:23">
      <c r="S52497" s="275"/>
      <c r="T52497" s="274"/>
      <c r="W52497" s="276"/>
    </row>
    <row r="52498" spans="19:23">
      <c r="S52498" s="275"/>
      <c r="T52498" s="274"/>
      <c r="W52498" s="276"/>
    </row>
    <row r="52499" spans="19:23">
      <c r="S52499" s="275"/>
      <c r="T52499" s="274"/>
      <c r="W52499" s="276"/>
    </row>
    <row r="52500" spans="19:23">
      <c r="S52500" s="275"/>
      <c r="T52500" s="274"/>
      <c r="W52500" s="276"/>
    </row>
    <row r="52501" spans="19:23">
      <c r="S52501" s="275"/>
      <c r="T52501" s="274"/>
      <c r="W52501" s="276"/>
    </row>
    <row r="52502" spans="19:23">
      <c r="S52502" s="275"/>
      <c r="T52502" s="274"/>
      <c r="W52502" s="276"/>
    </row>
    <row r="52503" spans="19:23">
      <c r="S52503" s="275"/>
      <c r="T52503" s="274"/>
      <c r="W52503" s="276"/>
    </row>
    <row r="52504" spans="19:23">
      <c r="S52504" s="275"/>
      <c r="T52504" s="274"/>
      <c r="W52504" s="276"/>
    </row>
    <row r="52505" spans="19:23">
      <c r="S52505" s="275"/>
      <c r="T52505" s="274"/>
      <c r="W52505" s="276"/>
    </row>
    <row r="52506" spans="19:23">
      <c r="S52506" s="275"/>
      <c r="T52506" s="274"/>
      <c r="W52506" s="276"/>
    </row>
    <row r="52507" spans="19:23">
      <c r="S52507" s="275"/>
      <c r="T52507" s="274"/>
      <c r="W52507" s="276"/>
    </row>
    <row r="52508" spans="19:23">
      <c r="S52508" s="275"/>
      <c r="T52508" s="274"/>
      <c r="W52508" s="276"/>
    </row>
    <row r="52509" spans="19:23">
      <c r="S52509" s="275"/>
      <c r="T52509" s="274"/>
      <c r="W52509" s="276"/>
    </row>
    <row r="52510" spans="19:23">
      <c r="S52510" s="275"/>
      <c r="T52510" s="274"/>
      <c r="W52510" s="276"/>
    </row>
    <row r="52511" spans="19:23">
      <c r="S52511" s="275"/>
      <c r="T52511" s="274"/>
      <c r="W52511" s="276"/>
    </row>
    <row r="52512" spans="19:23">
      <c r="S52512" s="275"/>
      <c r="T52512" s="274"/>
      <c r="W52512" s="276"/>
    </row>
    <row r="52513" spans="19:23">
      <c r="S52513" s="275"/>
      <c r="T52513" s="274"/>
      <c r="W52513" s="276"/>
    </row>
    <row r="52514" spans="19:23">
      <c r="S52514" s="275"/>
      <c r="T52514" s="274"/>
      <c r="W52514" s="276"/>
    </row>
    <row r="52515" spans="19:23">
      <c r="S52515" s="275"/>
      <c r="T52515" s="274"/>
      <c r="W52515" s="276"/>
    </row>
    <row r="52516" spans="19:23">
      <c r="S52516" s="275"/>
      <c r="T52516" s="274"/>
      <c r="W52516" s="276"/>
    </row>
    <row r="52517" spans="19:23">
      <c r="S52517" s="275"/>
      <c r="T52517" s="274"/>
      <c r="W52517" s="276"/>
    </row>
    <row r="52518" spans="19:23">
      <c r="S52518" s="275"/>
      <c r="T52518" s="274"/>
      <c r="W52518" s="276"/>
    </row>
    <row r="52519" spans="19:23">
      <c r="S52519" s="275"/>
      <c r="T52519" s="274"/>
      <c r="W52519" s="276"/>
    </row>
    <row r="52520" spans="19:23">
      <c r="S52520" s="275"/>
      <c r="T52520" s="274"/>
      <c r="W52520" s="276"/>
    </row>
    <row r="52521" spans="19:23">
      <c r="S52521" s="275"/>
      <c r="T52521" s="274"/>
      <c r="W52521" s="276"/>
    </row>
    <row r="52522" spans="19:23">
      <c r="S52522" s="275"/>
      <c r="T52522" s="274"/>
      <c r="W52522" s="276"/>
    </row>
    <row r="52523" spans="19:23">
      <c r="S52523" s="275"/>
      <c r="T52523" s="274"/>
      <c r="W52523" s="276"/>
    </row>
    <row r="52524" spans="19:23">
      <c r="S52524" s="275"/>
      <c r="T52524" s="274"/>
      <c r="W52524" s="276"/>
    </row>
    <row r="52525" spans="19:23">
      <c r="S52525" s="275"/>
      <c r="T52525" s="274"/>
      <c r="W52525" s="276"/>
    </row>
    <row r="52526" spans="19:23">
      <c r="S52526" s="275"/>
      <c r="T52526" s="274"/>
      <c r="W52526" s="276"/>
    </row>
    <row r="52527" spans="19:23">
      <c r="S52527" s="275"/>
      <c r="T52527" s="274"/>
      <c r="W52527" s="276"/>
    </row>
    <row r="52528" spans="19:23">
      <c r="S52528" s="275"/>
      <c r="T52528" s="274"/>
      <c r="W52528" s="276"/>
    </row>
    <row r="52529" spans="19:23">
      <c r="S52529" s="275"/>
      <c r="T52529" s="274"/>
      <c r="W52529" s="276"/>
    </row>
    <row r="52530" spans="19:23">
      <c r="S52530" s="275"/>
      <c r="T52530" s="274"/>
      <c r="W52530" s="276"/>
    </row>
    <row r="52531" spans="19:23">
      <c r="S52531" s="275"/>
      <c r="T52531" s="274"/>
      <c r="W52531" s="276"/>
    </row>
    <row r="52532" spans="19:23">
      <c r="S52532" s="275"/>
      <c r="T52532" s="274"/>
      <c r="W52532" s="276"/>
    </row>
    <row r="52533" spans="19:23">
      <c r="S52533" s="275"/>
      <c r="T52533" s="274"/>
      <c r="W52533" s="276"/>
    </row>
    <row r="52534" spans="19:23">
      <c r="S52534" s="275"/>
      <c r="T52534" s="274"/>
      <c r="W52534" s="276"/>
    </row>
    <row r="52535" spans="19:23">
      <c r="S52535" s="275"/>
      <c r="T52535" s="274"/>
      <c r="W52535" s="276"/>
    </row>
    <row r="52536" spans="19:23">
      <c r="S52536" s="275"/>
      <c r="T52536" s="274"/>
      <c r="W52536" s="276"/>
    </row>
    <row r="52537" spans="19:23">
      <c r="S52537" s="275"/>
      <c r="T52537" s="274"/>
      <c r="W52537" s="276"/>
    </row>
    <row r="52538" spans="19:23">
      <c r="S52538" s="275"/>
      <c r="T52538" s="274"/>
      <c r="W52538" s="276"/>
    </row>
    <row r="52539" spans="19:23">
      <c r="S52539" s="275"/>
      <c r="T52539" s="274"/>
      <c r="W52539" s="276"/>
    </row>
    <row r="52540" spans="19:23">
      <c r="S52540" s="275"/>
      <c r="T52540" s="274"/>
      <c r="W52540" s="276"/>
    </row>
    <row r="52541" spans="19:23">
      <c r="S52541" s="275"/>
      <c r="T52541" s="274"/>
      <c r="W52541" s="276"/>
    </row>
    <row r="52542" spans="19:23">
      <c r="S52542" s="275"/>
      <c r="T52542" s="274"/>
      <c r="W52542" s="276"/>
    </row>
    <row r="52543" spans="19:23">
      <c r="S52543" s="275"/>
      <c r="T52543" s="274"/>
      <c r="W52543" s="276"/>
    </row>
    <row r="52544" spans="19:23">
      <c r="S52544" s="275"/>
      <c r="T52544" s="274"/>
      <c r="W52544" s="276"/>
    </row>
    <row r="52545" spans="19:23">
      <c r="S52545" s="275"/>
      <c r="T52545" s="274"/>
      <c r="W52545" s="276"/>
    </row>
    <row r="52546" spans="19:23">
      <c r="S52546" s="275"/>
      <c r="T52546" s="274"/>
      <c r="W52546" s="276"/>
    </row>
    <row r="52547" spans="19:23">
      <c r="S52547" s="275"/>
      <c r="T52547" s="274"/>
      <c r="W52547" s="276"/>
    </row>
    <row r="52548" spans="19:23">
      <c r="S52548" s="275"/>
      <c r="T52548" s="274"/>
      <c r="W52548" s="276"/>
    </row>
    <row r="52549" spans="19:23">
      <c r="S52549" s="275"/>
      <c r="T52549" s="274"/>
      <c r="W52549" s="276"/>
    </row>
    <row r="52550" spans="19:23">
      <c r="S52550" s="275"/>
      <c r="T52550" s="274"/>
      <c r="W52550" s="276"/>
    </row>
    <row r="52551" spans="19:23">
      <c r="S52551" s="275"/>
      <c r="T52551" s="274"/>
      <c r="W52551" s="276"/>
    </row>
    <row r="52552" spans="19:23">
      <c r="S52552" s="275"/>
      <c r="T52552" s="274"/>
      <c r="W52552" s="276"/>
    </row>
    <row r="52553" spans="19:23">
      <c r="S52553" s="275"/>
      <c r="T52553" s="274"/>
      <c r="W52553" s="276"/>
    </row>
    <row r="52554" spans="19:23">
      <c r="S52554" s="275"/>
      <c r="T52554" s="274"/>
      <c r="W52554" s="276"/>
    </row>
    <row r="52555" spans="19:23">
      <c r="S52555" s="275"/>
      <c r="T52555" s="274"/>
      <c r="W52555" s="276"/>
    </row>
    <row r="52556" spans="19:23">
      <c r="S52556" s="275"/>
      <c r="T52556" s="274"/>
      <c r="W52556" s="276"/>
    </row>
    <row r="52557" spans="19:23">
      <c r="S52557" s="275"/>
      <c r="T52557" s="274"/>
      <c r="W52557" s="276"/>
    </row>
    <row r="52558" spans="19:23">
      <c r="S52558" s="275"/>
      <c r="T52558" s="274"/>
      <c r="W52558" s="276"/>
    </row>
    <row r="52559" spans="19:23">
      <c r="S52559" s="275"/>
      <c r="T52559" s="274"/>
      <c r="W52559" s="276"/>
    </row>
    <row r="52560" spans="19:23">
      <c r="S52560" s="275"/>
      <c r="T52560" s="274"/>
      <c r="W52560" s="276"/>
    </row>
    <row r="52561" spans="19:23">
      <c r="S52561" s="275"/>
      <c r="T52561" s="274"/>
      <c r="W52561" s="276"/>
    </row>
    <row r="52562" spans="19:23">
      <c r="S52562" s="275"/>
      <c r="T52562" s="274"/>
      <c r="W52562" s="276"/>
    </row>
    <row r="52563" spans="19:23">
      <c r="S52563" s="275"/>
      <c r="T52563" s="274"/>
      <c r="W52563" s="276"/>
    </row>
    <row r="52564" spans="19:23">
      <c r="S52564" s="275"/>
      <c r="T52564" s="274"/>
      <c r="W52564" s="276"/>
    </row>
    <row r="52565" spans="19:23">
      <c r="S52565" s="275"/>
      <c r="T52565" s="274"/>
      <c r="W52565" s="276"/>
    </row>
    <row r="52566" spans="19:23">
      <c r="S52566" s="275"/>
      <c r="T52566" s="274"/>
      <c r="W52566" s="276"/>
    </row>
    <row r="52567" spans="19:23">
      <c r="S52567" s="275"/>
      <c r="T52567" s="274"/>
      <c r="W52567" s="276"/>
    </row>
    <row r="52568" spans="19:23">
      <c r="S52568" s="275"/>
      <c r="T52568" s="274"/>
      <c r="W52568" s="276"/>
    </row>
    <row r="52569" spans="19:23">
      <c r="S52569" s="275"/>
      <c r="T52569" s="274"/>
      <c r="W52569" s="276"/>
    </row>
    <row r="52570" spans="19:23">
      <c r="S52570" s="275"/>
      <c r="T52570" s="274"/>
      <c r="W52570" s="276"/>
    </row>
    <row r="52571" spans="19:23">
      <c r="S52571" s="275"/>
      <c r="T52571" s="274"/>
      <c r="W52571" s="276"/>
    </row>
    <row r="52572" spans="19:23">
      <c r="S52572" s="275"/>
      <c r="T52572" s="274"/>
      <c r="W52572" s="276"/>
    </row>
    <row r="52573" spans="19:23">
      <c r="S52573" s="275"/>
      <c r="T52573" s="274"/>
      <c r="W52573" s="276"/>
    </row>
    <row r="52574" spans="19:23">
      <c r="S52574" s="275"/>
      <c r="T52574" s="274"/>
      <c r="W52574" s="276"/>
    </row>
    <row r="52575" spans="19:23">
      <c r="S52575" s="275"/>
      <c r="T52575" s="274"/>
      <c r="W52575" s="276"/>
    </row>
    <row r="52576" spans="19:23">
      <c r="S52576" s="275"/>
      <c r="T52576" s="274"/>
      <c r="W52576" s="276"/>
    </row>
    <row r="52577" spans="19:23">
      <c r="S52577" s="275"/>
      <c r="T52577" s="274"/>
      <c r="W52577" s="276"/>
    </row>
    <row r="52578" spans="19:23">
      <c r="S52578" s="275"/>
      <c r="T52578" s="274"/>
      <c r="W52578" s="276"/>
    </row>
    <row r="52579" spans="19:23">
      <c r="S52579" s="275"/>
      <c r="T52579" s="274"/>
      <c r="W52579" s="276"/>
    </row>
    <row r="52580" spans="19:23">
      <c r="S52580" s="275"/>
      <c r="T52580" s="274"/>
      <c r="W52580" s="276"/>
    </row>
    <row r="52581" spans="19:23">
      <c r="S52581" s="275"/>
      <c r="T52581" s="274"/>
      <c r="W52581" s="276"/>
    </row>
    <row r="52582" spans="19:23">
      <c r="S52582" s="275"/>
      <c r="T52582" s="274"/>
      <c r="W52582" s="276"/>
    </row>
    <row r="52583" spans="19:23">
      <c r="S52583" s="275"/>
      <c r="T52583" s="274"/>
      <c r="W52583" s="276"/>
    </row>
    <row r="52584" spans="19:23">
      <c r="S52584" s="275"/>
      <c r="T52584" s="274"/>
      <c r="W52584" s="276"/>
    </row>
    <row r="52585" spans="19:23">
      <c r="S52585" s="275"/>
      <c r="T52585" s="274"/>
      <c r="W52585" s="276"/>
    </row>
    <row r="52586" spans="19:23">
      <c r="S52586" s="275"/>
      <c r="T52586" s="274"/>
      <c r="W52586" s="276"/>
    </row>
    <row r="52587" spans="19:23">
      <c r="S52587" s="275"/>
      <c r="T52587" s="274"/>
      <c r="W52587" s="276"/>
    </row>
    <row r="52588" spans="19:23">
      <c r="S52588" s="275"/>
      <c r="T52588" s="274"/>
      <c r="W52588" s="276"/>
    </row>
    <row r="52589" spans="19:23">
      <c r="S52589" s="275"/>
      <c r="T52589" s="274"/>
      <c r="W52589" s="276"/>
    </row>
    <row r="52590" spans="19:23">
      <c r="S52590" s="275"/>
      <c r="T52590" s="274"/>
      <c r="W52590" s="276"/>
    </row>
    <row r="52591" spans="19:23">
      <c r="S52591" s="275"/>
      <c r="T52591" s="274"/>
      <c r="W52591" s="276"/>
    </row>
    <row r="52592" spans="19:23">
      <c r="S52592" s="275"/>
      <c r="T52592" s="274"/>
      <c r="W52592" s="276"/>
    </row>
    <row r="52593" spans="19:23">
      <c r="S52593" s="275"/>
      <c r="T52593" s="274"/>
      <c r="W52593" s="276"/>
    </row>
    <row r="52594" spans="19:23">
      <c r="S52594" s="275"/>
      <c r="T52594" s="274"/>
      <c r="W52594" s="276"/>
    </row>
    <row r="52595" spans="19:23">
      <c r="S52595" s="275"/>
      <c r="T52595" s="274"/>
      <c r="W52595" s="276"/>
    </row>
    <row r="52596" spans="19:23">
      <c r="S52596" s="275"/>
      <c r="T52596" s="274"/>
      <c r="W52596" s="276"/>
    </row>
    <row r="52597" spans="19:23">
      <c r="S52597" s="275"/>
      <c r="T52597" s="274"/>
      <c r="W52597" s="276"/>
    </row>
    <row r="52598" spans="19:23">
      <c r="S52598" s="275"/>
      <c r="T52598" s="274"/>
      <c r="W52598" s="276"/>
    </row>
    <row r="52599" spans="19:23">
      <c r="S52599" s="275"/>
      <c r="T52599" s="274"/>
      <c r="W52599" s="276"/>
    </row>
    <row r="52600" spans="19:23">
      <c r="S52600" s="275"/>
      <c r="T52600" s="274"/>
      <c r="W52600" s="276"/>
    </row>
    <row r="52601" spans="19:23">
      <c r="S52601" s="275"/>
      <c r="T52601" s="274"/>
      <c r="W52601" s="276"/>
    </row>
    <row r="52602" spans="19:23">
      <c r="S52602" s="275"/>
      <c r="T52602" s="274"/>
      <c r="W52602" s="276"/>
    </row>
    <row r="52603" spans="19:23">
      <c r="S52603" s="275"/>
      <c r="T52603" s="274"/>
      <c r="W52603" s="276"/>
    </row>
    <row r="52604" spans="19:23">
      <c r="S52604" s="275"/>
      <c r="T52604" s="274"/>
      <c r="W52604" s="276"/>
    </row>
    <row r="52605" spans="19:23">
      <c r="S52605" s="275"/>
      <c r="T52605" s="274"/>
      <c r="W52605" s="276"/>
    </row>
    <row r="52606" spans="19:23">
      <c r="S52606" s="275"/>
      <c r="T52606" s="274"/>
      <c r="W52606" s="276"/>
    </row>
    <row r="52607" spans="19:23">
      <c r="S52607" s="275"/>
      <c r="T52607" s="274"/>
      <c r="W52607" s="276"/>
    </row>
    <row r="52608" spans="19:23">
      <c r="S52608" s="275"/>
      <c r="T52608" s="274"/>
      <c r="W52608" s="276"/>
    </row>
    <row r="52609" spans="19:23">
      <c r="S52609" s="275"/>
      <c r="T52609" s="274"/>
      <c r="W52609" s="276"/>
    </row>
    <row r="52610" spans="19:23">
      <c r="S52610" s="275"/>
      <c r="T52610" s="274"/>
      <c r="W52610" s="276"/>
    </row>
    <row r="52611" spans="19:23">
      <c r="S52611" s="275"/>
      <c r="T52611" s="274"/>
      <c r="W52611" s="276"/>
    </row>
    <row r="52612" spans="19:23">
      <c r="S52612" s="275"/>
      <c r="T52612" s="274"/>
      <c r="W52612" s="276"/>
    </row>
    <row r="52613" spans="19:23">
      <c r="S52613" s="275"/>
      <c r="T52613" s="274"/>
      <c r="W52613" s="276"/>
    </row>
    <row r="52614" spans="19:23">
      <c r="S52614" s="275"/>
      <c r="T52614" s="274"/>
      <c r="W52614" s="276"/>
    </row>
    <row r="52615" spans="19:23">
      <c r="S52615" s="275"/>
      <c r="T52615" s="274"/>
      <c r="W52615" s="276"/>
    </row>
    <row r="52616" spans="19:23">
      <c r="S52616" s="275"/>
      <c r="T52616" s="274"/>
      <c r="W52616" s="276"/>
    </row>
    <row r="52617" spans="19:23">
      <c r="S52617" s="275"/>
      <c r="T52617" s="274"/>
      <c r="W52617" s="276"/>
    </row>
    <row r="52618" spans="19:23">
      <c r="S52618" s="275"/>
      <c r="T52618" s="274"/>
      <c r="W52618" s="276"/>
    </row>
    <row r="52619" spans="19:23">
      <c r="S52619" s="275"/>
      <c r="T52619" s="274"/>
      <c r="W52619" s="276"/>
    </row>
    <row r="52620" spans="19:23">
      <c r="S52620" s="275"/>
      <c r="T52620" s="274"/>
      <c r="W52620" s="276"/>
    </row>
    <row r="52621" spans="19:23">
      <c r="S52621" s="275"/>
      <c r="T52621" s="274"/>
      <c r="W52621" s="276"/>
    </row>
    <row r="52622" spans="19:23">
      <c r="S52622" s="275"/>
      <c r="T52622" s="274"/>
      <c r="W52622" s="276"/>
    </row>
    <row r="52623" spans="19:23">
      <c r="S52623" s="275"/>
      <c r="T52623" s="274"/>
      <c r="W52623" s="276"/>
    </row>
    <row r="52624" spans="19:23">
      <c r="S52624" s="275"/>
      <c r="T52624" s="274"/>
      <c r="W52624" s="276"/>
    </row>
    <row r="52625" spans="19:23">
      <c r="S52625" s="275"/>
      <c r="T52625" s="274"/>
      <c r="W52625" s="276"/>
    </row>
    <row r="52626" spans="19:23">
      <c r="S52626" s="275"/>
      <c r="T52626" s="274"/>
      <c r="W52626" s="276"/>
    </row>
    <row r="52627" spans="19:23">
      <c r="S52627" s="275"/>
      <c r="T52627" s="274"/>
      <c r="W52627" s="276"/>
    </row>
    <row r="52628" spans="19:23">
      <c r="S52628" s="275"/>
      <c r="T52628" s="274"/>
      <c r="W52628" s="276"/>
    </row>
    <row r="52629" spans="19:23">
      <c r="S52629" s="275"/>
      <c r="T52629" s="274"/>
      <c r="W52629" s="276"/>
    </row>
    <row r="52630" spans="19:23">
      <c r="S52630" s="275"/>
      <c r="T52630" s="274"/>
      <c r="W52630" s="276"/>
    </row>
    <row r="52631" spans="19:23">
      <c r="S52631" s="275"/>
      <c r="T52631" s="274"/>
      <c r="W52631" s="276"/>
    </row>
    <row r="52632" spans="19:23">
      <c r="S52632" s="275"/>
      <c r="T52632" s="274"/>
      <c r="W52632" s="276"/>
    </row>
    <row r="52633" spans="19:23">
      <c r="S52633" s="275"/>
      <c r="T52633" s="274"/>
      <c r="W52633" s="276"/>
    </row>
    <row r="52634" spans="19:23">
      <c r="S52634" s="275"/>
      <c r="T52634" s="274"/>
      <c r="W52634" s="276"/>
    </row>
    <row r="52635" spans="19:23">
      <c r="S52635" s="275"/>
      <c r="T52635" s="274"/>
      <c r="W52635" s="276"/>
    </row>
    <row r="52636" spans="19:23">
      <c r="S52636" s="275"/>
      <c r="T52636" s="274"/>
      <c r="W52636" s="276"/>
    </row>
    <row r="52637" spans="19:23">
      <c r="S52637" s="275"/>
      <c r="T52637" s="274"/>
      <c r="W52637" s="276"/>
    </row>
    <row r="52638" spans="19:23">
      <c r="S52638" s="275"/>
      <c r="T52638" s="274"/>
      <c r="W52638" s="276"/>
    </row>
    <row r="52639" spans="19:23">
      <c r="S52639" s="275"/>
      <c r="T52639" s="274"/>
      <c r="W52639" s="276"/>
    </row>
    <row r="52640" spans="19:23">
      <c r="S52640" s="275"/>
      <c r="T52640" s="274"/>
      <c r="W52640" s="276"/>
    </row>
    <row r="52641" spans="19:23">
      <c r="S52641" s="275"/>
      <c r="T52641" s="274"/>
      <c r="W52641" s="276"/>
    </row>
    <row r="52642" spans="19:23">
      <c r="S52642" s="275"/>
      <c r="T52642" s="274"/>
      <c r="W52642" s="276"/>
    </row>
    <row r="52643" spans="19:23">
      <c r="S52643" s="275"/>
      <c r="T52643" s="274"/>
      <c r="W52643" s="276"/>
    </row>
    <row r="52644" spans="19:23">
      <c r="S52644" s="275"/>
      <c r="T52644" s="274"/>
      <c r="W52644" s="276"/>
    </row>
    <row r="52645" spans="19:23">
      <c r="S52645" s="275"/>
      <c r="T52645" s="274"/>
      <c r="W52645" s="276"/>
    </row>
    <row r="52646" spans="19:23">
      <c r="S52646" s="275"/>
      <c r="T52646" s="274"/>
      <c r="W52646" s="276"/>
    </row>
    <row r="52647" spans="19:23">
      <c r="S52647" s="275"/>
      <c r="T52647" s="274"/>
      <c r="W52647" s="276"/>
    </row>
    <row r="52648" spans="19:23">
      <c r="S52648" s="275"/>
      <c r="T52648" s="274"/>
      <c r="W52648" s="276"/>
    </row>
    <row r="52649" spans="19:23">
      <c r="S52649" s="275"/>
      <c r="T52649" s="274"/>
      <c r="W52649" s="276"/>
    </row>
    <row r="52650" spans="19:23">
      <c r="S52650" s="275"/>
      <c r="T52650" s="274"/>
      <c r="W52650" s="276"/>
    </row>
    <row r="52651" spans="19:23">
      <c r="S52651" s="275"/>
      <c r="T52651" s="274"/>
      <c r="W52651" s="276"/>
    </row>
    <row r="52652" spans="19:23">
      <c r="S52652" s="275"/>
      <c r="T52652" s="274"/>
      <c r="W52652" s="276"/>
    </row>
    <row r="52653" spans="19:23">
      <c r="S52653" s="275"/>
      <c r="T52653" s="274"/>
      <c r="W52653" s="276"/>
    </row>
    <row r="52654" spans="19:23">
      <c r="S52654" s="275"/>
      <c r="T52654" s="274"/>
      <c r="W52654" s="276"/>
    </row>
    <row r="52655" spans="19:23">
      <c r="S52655" s="275"/>
      <c r="T52655" s="274"/>
      <c r="W52655" s="276"/>
    </row>
    <row r="52656" spans="19:23">
      <c r="S52656" s="275"/>
      <c r="T52656" s="274"/>
      <c r="W52656" s="276"/>
    </row>
    <row r="52657" spans="19:23">
      <c r="S52657" s="275"/>
      <c r="T52657" s="274"/>
      <c r="W52657" s="276"/>
    </row>
    <row r="52658" spans="19:23">
      <c r="S52658" s="275"/>
      <c r="T52658" s="274"/>
      <c r="W52658" s="276"/>
    </row>
    <row r="52659" spans="19:23">
      <c r="S52659" s="275"/>
      <c r="T52659" s="274"/>
      <c r="W52659" s="276"/>
    </row>
    <row r="52660" spans="19:23">
      <c r="S52660" s="275"/>
      <c r="T52660" s="274"/>
      <c r="W52660" s="276"/>
    </row>
    <row r="52661" spans="19:23">
      <c r="S52661" s="275"/>
      <c r="T52661" s="274"/>
      <c r="W52661" s="276"/>
    </row>
    <row r="52662" spans="19:23">
      <c r="S52662" s="275"/>
      <c r="T52662" s="274"/>
      <c r="W52662" s="276"/>
    </row>
    <row r="52663" spans="19:23">
      <c r="S52663" s="275"/>
      <c r="T52663" s="274"/>
      <c r="W52663" s="276"/>
    </row>
    <row r="52664" spans="19:23">
      <c r="S52664" s="275"/>
      <c r="T52664" s="274"/>
      <c r="W52664" s="276"/>
    </row>
    <row r="52665" spans="19:23">
      <c r="S52665" s="275"/>
      <c r="T52665" s="274"/>
      <c r="W52665" s="276"/>
    </row>
    <row r="52666" spans="19:23">
      <c r="S52666" s="275"/>
      <c r="T52666" s="274"/>
      <c r="W52666" s="276"/>
    </row>
    <row r="52667" spans="19:23">
      <c r="S52667" s="275"/>
      <c r="T52667" s="274"/>
      <c r="W52667" s="276"/>
    </row>
    <row r="52668" spans="19:23">
      <c r="S52668" s="275"/>
      <c r="T52668" s="274"/>
      <c r="W52668" s="276"/>
    </row>
    <row r="52669" spans="19:23">
      <c r="S52669" s="275"/>
      <c r="T52669" s="274"/>
      <c r="W52669" s="276"/>
    </row>
    <row r="52670" spans="19:23">
      <c r="S52670" s="275"/>
      <c r="T52670" s="274"/>
      <c r="W52670" s="276"/>
    </row>
    <row r="52671" spans="19:23">
      <c r="S52671" s="275"/>
      <c r="T52671" s="274"/>
      <c r="W52671" s="276"/>
    </row>
    <row r="52672" spans="19:23">
      <c r="S52672" s="275"/>
      <c r="T52672" s="274"/>
      <c r="W52672" s="276"/>
    </row>
    <row r="52673" spans="19:23">
      <c r="S52673" s="275"/>
      <c r="T52673" s="274"/>
      <c r="W52673" s="276"/>
    </row>
    <row r="52674" spans="19:23">
      <c r="S52674" s="275"/>
      <c r="T52674" s="274"/>
      <c r="W52674" s="276"/>
    </row>
    <row r="52675" spans="19:23">
      <c r="S52675" s="275"/>
      <c r="T52675" s="274"/>
      <c r="W52675" s="276"/>
    </row>
    <row r="52676" spans="19:23">
      <c r="S52676" s="275"/>
      <c r="T52676" s="274"/>
      <c r="W52676" s="276"/>
    </row>
    <row r="52677" spans="19:23">
      <c r="S52677" s="275"/>
      <c r="T52677" s="274"/>
      <c r="W52677" s="276"/>
    </row>
    <row r="52678" spans="19:23">
      <c r="S52678" s="275"/>
      <c r="T52678" s="274"/>
      <c r="W52678" s="276"/>
    </row>
    <row r="52679" spans="19:23">
      <c r="S52679" s="275"/>
      <c r="T52679" s="274"/>
      <c r="W52679" s="276"/>
    </row>
    <row r="52680" spans="19:23">
      <c r="S52680" s="275"/>
      <c r="T52680" s="274"/>
      <c r="W52680" s="276"/>
    </row>
    <row r="52681" spans="19:23">
      <c r="S52681" s="275"/>
      <c r="T52681" s="274"/>
      <c r="W52681" s="276"/>
    </row>
    <row r="52682" spans="19:23">
      <c r="S52682" s="275"/>
      <c r="T52682" s="274"/>
      <c r="W52682" s="276"/>
    </row>
    <row r="52683" spans="19:23">
      <c r="S52683" s="275"/>
      <c r="T52683" s="274"/>
      <c r="W52683" s="276"/>
    </row>
    <row r="52684" spans="19:23">
      <c r="S52684" s="275"/>
      <c r="T52684" s="274"/>
      <c r="W52684" s="276"/>
    </row>
    <row r="52685" spans="19:23">
      <c r="S52685" s="275"/>
      <c r="T52685" s="274"/>
      <c r="W52685" s="276"/>
    </row>
    <row r="52686" spans="19:23">
      <c r="S52686" s="275"/>
      <c r="T52686" s="274"/>
      <c r="W52686" s="276"/>
    </row>
    <row r="52687" spans="19:23">
      <c r="S52687" s="275"/>
      <c r="T52687" s="274"/>
      <c r="W52687" s="276"/>
    </row>
    <row r="52688" spans="19:23">
      <c r="S52688" s="275"/>
      <c r="T52688" s="274"/>
      <c r="W52688" s="276"/>
    </row>
    <row r="52689" spans="19:23">
      <c r="S52689" s="275"/>
      <c r="T52689" s="274"/>
      <c r="W52689" s="276"/>
    </row>
    <row r="52690" spans="19:23">
      <c r="S52690" s="275"/>
      <c r="T52690" s="274"/>
      <c r="W52690" s="276"/>
    </row>
    <row r="52691" spans="19:23">
      <c r="S52691" s="275"/>
      <c r="T52691" s="274"/>
      <c r="W52691" s="276"/>
    </row>
    <row r="52692" spans="19:23">
      <c r="S52692" s="275"/>
      <c r="T52692" s="274"/>
      <c r="W52692" s="276"/>
    </row>
    <row r="52693" spans="19:23">
      <c r="S52693" s="275"/>
      <c r="T52693" s="274"/>
      <c r="W52693" s="276"/>
    </row>
    <row r="52694" spans="19:23">
      <c r="S52694" s="275"/>
      <c r="T52694" s="274"/>
      <c r="W52694" s="276"/>
    </row>
    <row r="52695" spans="19:23">
      <c r="S52695" s="275"/>
      <c r="T52695" s="274"/>
      <c r="W52695" s="276"/>
    </row>
    <row r="52696" spans="19:23">
      <c r="S52696" s="275"/>
      <c r="T52696" s="274"/>
      <c r="W52696" s="276"/>
    </row>
    <row r="52697" spans="19:23">
      <c r="S52697" s="275"/>
      <c r="T52697" s="274"/>
      <c r="W52697" s="276"/>
    </row>
    <row r="52698" spans="19:23">
      <c r="S52698" s="275"/>
      <c r="T52698" s="274"/>
      <c r="W52698" s="276"/>
    </row>
    <row r="52699" spans="19:23">
      <c r="S52699" s="275"/>
      <c r="T52699" s="274"/>
      <c r="W52699" s="276"/>
    </row>
    <row r="52700" spans="19:23">
      <c r="S52700" s="275"/>
      <c r="T52700" s="274"/>
      <c r="W52700" s="276"/>
    </row>
    <row r="52701" spans="19:23">
      <c r="S52701" s="275"/>
      <c r="T52701" s="274"/>
      <c r="W52701" s="276"/>
    </row>
    <row r="52702" spans="19:23">
      <c r="S52702" s="275"/>
      <c r="T52702" s="274"/>
      <c r="W52702" s="276"/>
    </row>
    <row r="52703" spans="19:23">
      <c r="S52703" s="275"/>
      <c r="T52703" s="274"/>
      <c r="W52703" s="276"/>
    </row>
    <row r="52704" spans="19:23">
      <c r="S52704" s="275"/>
      <c r="T52704" s="274"/>
      <c r="W52704" s="276"/>
    </row>
    <row r="52705" spans="19:23">
      <c r="S52705" s="275"/>
      <c r="T52705" s="274"/>
      <c r="W52705" s="276"/>
    </row>
    <row r="52706" spans="19:23">
      <c r="S52706" s="275"/>
      <c r="T52706" s="274"/>
      <c r="W52706" s="276"/>
    </row>
    <row r="52707" spans="19:23">
      <c r="S52707" s="275"/>
      <c r="T52707" s="274"/>
      <c r="W52707" s="276"/>
    </row>
    <row r="52708" spans="19:23">
      <c r="S52708" s="275"/>
      <c r="T52708" s="274"/>
      <c r="W52708" s="276"/>
    </row>
    <row r="52709" spans="19:23">
      <c r="S52709" s="275"/>
      <c r="T52709" s="274"/>
      <c r="W52709" s="276"/>
    </row>
    <row r="52710" spans="19:23">
      <c r="S52710" s="275"/>
      <c r="T52710" s="274"/>
      <c r="W52710" s="276"/>
    </row>
    <row r="52711" spans="19:23">
      <c r="S52711" s="275"/>
      <c r="T52711" s="274"/>
      <c r="W52711" s="276"/>
    </row>
    <row r="52712" spans="19:23">
      <c r="S52712" s="275"/>
      <c r="T52712" s="274"/>
      <c r="W52712" s="276"/>
    </row>
    <row r="52713" spans="19:23">
      <c r="S52713" s="275"/>
      <c r="T52713" s="274"/>
      <c r="W52713" s="276"/>
    </row>
    <row r="52714" spans="19:23">
      <c r="S52714" s="275"/>
      <c r="T52714" s="274"/>
      <c r="W52714" s="276"/>
    </row>
    <row r="52715" spans="19:23">
      <c r="S52715" s="275"/>
      <c r="T52715" s="274"/>
      <c r="W52715" s="276"/>
    </row>
    <row r="52716" spans="19:23">
      <c r="S52716" s="275"/>
      <c r="T52716" s="274"/>
      <c r="W52716" s="276"/>
    </row>
    <row r="52717" spans="19:23">
      <c r="S52717" s="275"/>
      <c r="T52717" s="274"/>
      <c r="W52717" s="276"/>
    </row>
    <row r="52718" spans="19:23">
      <c r="S52718" s="275"/>
      <c r="T52718" s="274"/>
      <c r="W52718" s="276"/>
    </row>
    <row r="52719" spans="19:23">
      <c r="S52719" s="275"/>
      <c r="T52719" s="274"/>
      <c r="W52719" s="276"/>
    </row>
    <row r="52720" spans="19:23">
      <c r="S52720" s="275"/>
      <c r="T52720" s="274"/>
      <c r="W52720" s="276"/>
    </row>
    <row r="52721" spans="19:23">
      <c r="S52721" s="275"/>
      <c r="T52721" s="274"/>
      <c r="W52721" s="276"/>
    </row>
    <row r="52722" spans="19:23">
      <c r="S52722" s="275"/>
      <c r="T52722" s="274"/>
      <c r="W52722" s="276"/>
    </row>
    <row r="52723" spans="19:23">
      <c r="S52723" s="275"/>
      <c r="T52723" s="274"/>
      <c r="W52723" s="276"/>
    </row>
    <row r="52724" spans="19:23">
      <c r="S52724" s="275"/>
      <c r="T52724" s="274"/>
      <c r="W52724" s="276"/>
    </row>
    <row r="52725" spans="19:23">
      <c r="S52725" s="275"/>
      <c r="T52725" s="274"/>
      <c r="W52725" s="276"/>
    </row>
    <row r="52726" spans="19:23">
      <c r="S52726" s="275"/>
      <c r="T52726" s="274"/>
      <c r="W52726" s="276"/>
    </row>
    <row r="52727" spans="19:23">
      <c r="S52727" s="275"/>
      <c r="T52727" s="274"/>
      <c r="W52727" s="276"/>
    </row>
    <row r="52728" spans="19:23">
      <c r="S52728" s="275"/>
      <c r="T52728" s="274"/>
      <c r="W52728" s="276"/>
    </row>
    <row r="52729" spans="19:23">
      <c r="S52729" s="275"/>
      <c r="T52729" s="274"/>
      <c r="W52729" s="276"/>
    </row>
    <row r="52730" spans="19:23">
      <c r="S52730" s="275"/>
      <c r="T52730" s="274"/>
      <c r="W52730" s="276"/>
    </row>
    <row r="52731" spans="19:23">
      <c r="S52731" s="275"/>
      <c r="T52731" s="274"/>
      <c r="W52731" s="276"/>
    </row>
    <row r="52732" spans="19:23">
      <c r="S52732" s="275"/>
      <c r="T52732" s="274"/>
      <c r="W52732" s="276"/>
    </row>
    <row r="52733" spans="19:23">
      <c r="S52733" s="275"/>
      <c r="T52733" s="274"/>
      <c r="W52733" s="276"/>
    </row>
    <row r="52734" spans="19:23">
      <c r="S52734" s="275"/>
      <c r="T52734" s="274"/>
      <c r="W52734" s="276"/>
    </row>
    <row r="52735" spans="19:23">
      <c r="S52735" s="275"/>
      <c r="T52735" s="274"/>
      <c r="W52735" s="276"/>
    </row>
    <row r="52736" spans="19:23">
      <c r="S52736" s="275"/>
      <c r="T52736" s="274"/>
      <c r="W52736" s="276"/>
    </row>
    <row r="52737" spans="19:23">
      <c r="S52737" s="275"/>
      <c r="T52737" s="274"/>
      <c r="W52737" s="276"/>
    </row>
    <row r="52738" spans="19:23">
      <c r="S52738" s="275"/>
      <c r="T52738" s="274"/>
      <c r="W52738" s="276"/>
    </row>
    <row r="52739" spans="19:23">
      <c r="S52739" s="275"/>
      <c r="T52739" s="274"/>
      <c r="W52739" s="276"/>
    </row>
    <row r="52740" spans="19:23">
      <c r="S52740" s="275"/>
      <c r="T52740" s="274"/>
      <c r="W52740" s="276"/>
    </row>
    <row r="52741" spans="19:23">
      <c r="S52741" s="275"/>
      <c r="T52741" s="274"/>
      <c r="W52741" s="276"/>
    </row>
    <row r="52742" spans="19:23">
      <c r="S52742" s="275"/>
      <c r="T52742" s="274"/>
      <c r="W52742" s="276"/>
    </row>
    <row r="52743" spans="19:23">
      <c r="S52743" s="275"/>
      <c r="T52743" s="274"/>
      <c r="W52743" s="276"/>
    </row>
    <row r="52744" spans="19:23">
      <c r="S52744" s="275"/>
      <c r="T52744" s="274"/>
      <c r="W52744" s="276"/>
    </row>
    <row r="52745" spans="19:23">
      <c r="S52745" s="275"/>
      <c r="T52745" s="274"/>
      <c r="W52745" s="276"/>
    </row>
    <row r="52746" spans="19:23">
      <c r="S52746" s="275"/>
      <c r="T52746" s="274"/>
      <c r="W52746" s="276"/>
    </row>
    <row r="52747" spans="19:23">
      <c r="S52747" s="275"/>
      <c r="T52747" s="274"/>
      <c r="W52747" s="276"/>
    </row>
    <row r="52748" spans="19:23">
      <c r="S52748" s="275"/>
      <c r="T52748" s="274"/>
      <c r="W52748" s="276"/>
    </row>
    <row r="52749" spans="19:23">
      <c r="S52749" s="275"/>
      <c r="T52749" s="274"/>
      <c r="W52749" s="276"/>
    </row>
    <row r="52750" spans="19:23">
      <c r="S52750" s="275"/>
      <c r="T52750" s="274"/>
      <c r="W52750" s="276"/>
    </row>
    <row r="52751" spans="19:23">
      <c r="S52751" s="275"/>
      <c r="T52751" s="274"/>
      <c r="W52751" s="276"/>
    </row>
    <row r="52752" spans="19:23">
      <c r="S52752" s="275"/>
      <c r="T52752" s="274"/>
      <c r="W52752" s="276"/>
    </row>
    <row r="52753" spans="19:23">
      <c r="S52753" s="275"/>
      <c r="T52753" s="274"/>
      <c r="W52753" s="276"/>
    </row>
    <row r="52754" spans="19:23">
      <c r="S52754" s="275"/>
      <c r="T52754" s="274"/>
      <c r="W52754" s="276"/>
    </row>
    <row r="52755" spans="19:23">
      <c r="S52755" s="275"/>
      <c r="T52755" s="274"/>
      <c r="W52755" s="276"/>
    </row>
    <row r="52756" spans="19:23">
      <c r="S52756" s="275"/>
      <c r="T52756" s="274"/>
      <c r="W52756" s="276"/>
    </row>
    <row r="52757" spans="19:23">
      <c r="S52757" s="275"/>
      <c r="T52757" s="274"/>
      <c r="W52757" s="276"/>
    </row>
    <row r="52758" spans="19:23">
      <c r="S52758" s="275"/>
      <c r="T52758" s="274"/>
      <c r="W52758" s="276"/>
    </row>
    <row r="52759" spans="19:23">
      <c r="S52759" s="275"/>
      <c r="T52759" s="274"/>
      <c r="W52759" s="276"/>
    </row>
    <row r="52760" spans="19:23">
      <c r="S52760" s="275"/>
      <c r="T52760" s="274"/>
      <c r="W52760" s="276"/>
    </row>
    <row r="52761" spans="19:23">
      <c r="S52761" s="275"/>
      <c r="T52761" s="274"/>
      <c r="W52761" s="276"/>
    </row>
    <row r="52762" spans="19:23">
      <c r="S52762" s="275"/>
      <c r="T52762" s="274"/>
      <c r="W52762" s="276"/>
    </row>
    <row r="52763" spans="19:23">
      <c r="S52763" s="275"/>
      <c r="T52763" s="274"/>
      <c r="W52763" s="276"/>
    </row>
    <row r="52764" spans="19:23">
      <c r="S52764" s="275"/>
      <c r="T52764" s="274"/>
      <c r="W52764" s="276"/>
    </row>
    <row r="52765" spans="19:23">
      <c r="S52765" s="275"/>
      <c r="T52765" s="274"/>
      <c r="W52765" s="276"/>
    </row>
    <row r="52766" spans="19:23">
      <c r="S52766" s="275"/>
      <c r="T52766" s="274"/>
      <c r="W52766" s="276"/>
    </row>
    <row r="52767" spans="19:23">
      <c r="S52767" s="275"/>
      <c r="T52767" s="274"/>
      <c r="W52767" s="276"/>
    </row>
    <row r="52768" spans="19:23">
      <c r="S52768" s="275"/>
      <c r="T52768" s="274"/>
      <c r="W52768" s="276"/>
    </row>
    <row r="52769" spans="19:23">
      <c r="S52769" s="275"/>
      <c r="T52769" s="274"/>
      <c r="W52769" s="276"/>
    </row>
    <row r="52770" spans="19:23">
      <c r="S52770" s="275"/>
      <c r="T52770" s="274"/>
      <c r="W52770" s="276"/>
    </row>
    <row r="52771" spans="19:23">
      <c r="S52771" s="275"/>
      <c r="T52771" s="274"/>
      <c r="W52771" s="276"/>
    </row>
    <row r="52772" spans="19:23">
      <c r="S52772" s="275"/>
      <c r="T52772" s="274"/>
      <c r="W52772" s="276"/>
    </row>
    <row r="52773" spans="19:23">
      <c r="S52773" s="275"/>
      <c r="T52773" s="274"/>
      <c r="W52773" s="276"/>
    </row>
    <row r="52774" spans="19:23">
      <c r="S52774" s="275"/>
      <c r="T52774" s="274"/>
      <c r="W52774" s="276"/>
    </row>
    <row r="52775" spans="19:23">
      <c r="S52775" s="275"/>
      <c r="T52775" s="274"/>
      <c r="W52775" s="276"/>
    </row>
    <row r="52776" spans="19:23">
      <c r="S52776" s="275"/>
      <c r="T52776" s="274"/>
      <c r="W52776" s="276"/>
    </row>
    <row r="52777" spans="19:23">
      <c r="S52777" s="275"/>
      <c r="T52777" s="274"/>
      <c r="W52777" s="276"/>
    </row>
    <row r="52778" spans="19:23">
      <c r="S52778" s="275"/>
      <c r="T52778" s="274"/>
      <c r="W52778" s="276"/>
    </row>
    <row r="52779" spans="19:23">
      <c r="S52779" s="275"/>
      <c r="T52779" s="274"/>
      <c r="W52779" s="276"/>
    </row>
    <row r="52780" spans="19:23">
      <c r="S52780" s="275"/>
      <c r="T52780" s="274"/>
      <c r="W52780" s="276"/>
    </row>
    <row r="52781" spans="19:23">
      <c r="S52781" s="275"/>
      <c r="T52781" s="274"/>
      <c r="W52781" s="276"/>
    </row>
    <row r="52782" spans="19:23">
      <c r="S52782" s="275"/>
      <c r="T52782" s="274"/>
      <c r="W52782" s="276"/>
    </row>
    <row r="52783" spans="19:23">
      <c r="S52783" s="275"/>
      <c r="T52783" s="274"/>
      <c r="W52783" s="276"/>
    </row>
    <row r="52784" spans="19:23">
      <c r="S52784" s="275"/>
      <c r="T52784" s="274"/>
      <c r="W52784" s="276"/>
    </row>
    <row r="52785" spans="19:23">
      <c r="S52785" s="275"/>
      <c r="T52785" s="274"/>
      <c r="W52785" s="276"/>
    </row>
    <row r="52786" spans="19:23">
      <c r="S52786" s="275"/>
      <c r="T52786" s="274"/>
      <c r="W52786" s="276"/>
    </row>
    <row r="52787" spans="19:23">
      <c r="S52787" s="275"/>
      <c r="T52787" s="274"/>
      <c r="W52787" s="276"/>
    </row>
    <row r="52788" spans="19:23">
      <c r="S52788" s="275"/>
      <c r="T52788" s="274"/>
      <c r="W52788" s="276"/>
    </row>
    <row r="52789" spans="19:23">
      <c r="S52789" s="275"/>
      <c r="T52789" s="274"/>
      <c r="W52789" s="276"/>
    </row>
    <row r="52790" spans="19:23">
      <c r="S52790" s="275"/>
      <c r="T52790" s="274"/>
      <c r="W52790" s="276"/>
    </row>
    <row r="52791" spans="19:23">
      <c r="S52791" s="275"/>
      <c r="T52791" s="274"/>
      <c r="W52791" s="276"/>
    </row>
    <row r="52792" spans="19:23">
      <c r="S52792" s="275"/>
      <c r="T52792" s="274"/>
      <c r="W52792" s="276"/>
    </row>
    <row r="52793" spans="19:23">
      <c r="S52793" s="275"/>
      <c r="T52793" s="274"/>
      <c r="W52793" s="276"/>
    </row>
    <row r="52794" spans="19:23">
      <c r="S52794" s="275"/>
      <c r="T52794" s="274"/>
      <c r="W52794" s="276"/>
    </row>
    <row r="52795" spans="19:23">
      <c r="S52795" s="275"/>
      <c r="T52795" s="274"/>
      <c r="W52795" s="276"/>
    </row>
    <row r="52796" spans="19:23">
      <c r="S52796" s="275"/>
      <c r="T52796" s="274"/>
      <c r="W52796" s="276"/>
    </row>
    <row r="52797" spans="19:23">
      <c r="S52797" s="275"/>
      <c r="T52797" s="274"/>
      <c r="W52797" s="276"/>
    </row>
    <row r="52798" spans="19:23">
      <c r="S52798" s="275"/>
      <c r="T52798" s="274"/>
      <c r="W52798" s="276"/>
    </row>
    <row r="52799" spans="19:23">
      <c r="S52799" s="275"/>
      <c r="T52799" s="274"/>
      <c r="W52799" s="276"/>
    </row>
    <row r="52800" spans="19:23">
      <c r="S52800" s="275"/>
      <c r="T52800" s="274"/>
      <c r="W52800" s="276"/>
    </row>
    <row r="52801" spans="19:23">
      <c r="S52801" s="275"/>
      <c r="T52801" s="274"/>
      <c r="W52801" s="276"/>
    </row>
    <row r="52802" spans="19:23">
      <c r="S52802" s="275"/>
      <c r="T52802" s="274"/>
      <c r="W52802" s="276"/>
    </row>
    <row r="52803" spans="19:23">
      <c r="S52803" s="275"/>
      <c r="T52803" s="274"/>
      <c r="W52803" s="276"/>
    </row>
    <row r="52804" spans="19:23">
      <c r="S52804" s="275"/>
      <c r="T52804" s="274"/>
      <c r="W52804" s="276"/>
    </row>
    <row r="52805" spans="19:23">
      <c r="S52805" s="275"/>
      <c r="T52805" s="274"/>
      <c r="W52805" s="276"/>
    </row>
    <row r="52806" spans="19:23">
      <c r="S52806" s="275"/>
      <c r="T52806" s="274"/>
      <c r="W52806" s="276"/>
    </row>
    <row r="52807" spans="19:23">
      <c r="S52807" s="275"/>
      <c r="T52807" s="274"/>
      <c r="W52807" s="276"/>
    </row>
    <row r="52808" spans="19:23">
      <c r="S52808" s="275"/>
      <c r="T52808" s="274"/>
      <c r="W52808" s="276"/>
    </row>
    <row r="52809" spans="19:23">
      <c r="S52809" s="275"/>
      <c r="T52809" s="274"/>
      <c r="W52809" s="276"/>
    </row>
    <row r="52810" spans="19:23">
      <c r="S52810" s="275"/>
      <c r="T52810" s="274"/>
      <c r="W52810" s="276"/>
    </row>
    <row r="52811" spans="19:23">
      <c r="S52811" s="275"/>
      <c r="T52811" s="274"/>
      <c r="W52811" s="276"/>
    </row>
    <row r="52812" spans="19:23">
      <c r="S52812" s="275"/>
      <c r="T52812" s="274"/>
      <c r="W52812" s="276"/>
    </row>
    <row r="52813" spans="19:23">
      <c r="S52813" s="275"/>
      <c r="T52813" s="274"/>
      <c r="W52813" s="276"/>
    </row>
    <row r="52814" spans="19:23">
      <c r="S52814" s="275"/>
      <c r="T52814" s="274"/>
      <c r="W52814" s="276"/>
    </row>
    <row r="52815" spans="19:23">
      <c r="S52815" s="275"/>
      <c r="T52815" s="274"/>
      <c r="W52815" s="276"/>
    </row>
    <row r="52816" spans="19:23">
      <c r="S52816" s="275"/>
      <c r="T52816" s="274"/>
      <c r="W52816" s="276"/>
    </row>
    <row r="52817" spans="19:23">
      <c r="S52817" s="275"/>
      <c r="T52817" s="274"/>
      <c r="W52817" s="276"/>
    </row>
    <row r="52818" spans="19:23">
      <c r="S52818" s="275"/>
      <c r="T52818" s="274"/>
      <c r="W52818" s="276"/>
    </row>
    <row r="52819" spans="19:23">
      <c r="S52819" s="275"/>
      <c r="T52819" s="274"/>
      <c r="W52819" s="276"/>
    </row>
    <row r="52820" spans="19:23">
      <c r="S52820" s="275"/>
      <c r="T52820" s="274"/>
      <c r="W52820" s="276"/>
    </row>
    <row r="52821" spans="19:23">
      <c r="S52821" s="275"/>
      <c r="T52821" s="274"/>
      <c r="W52821" s="276"/>
    </row>
    <row r="52822" spans="19:23">
      <c r="S52822" s="275"/>
      <c r="T52822" s="274"/>
      <c r="W52822" s="276"/>
    </row>
    <row r="52823" spans="19:23">
      <c r="S52823" s="275"/>
      <c r="T52823" s="274"/>
      <c r="W52823" s="276"/>
    </row>
    <row r="52824" spans="19:23">
      <c r="S52824" s="275"/>
      <c r="T52824" s="274"/>
      <c r="W52824" s="276"/>
    </row>
    <row r="52825" spans="19:23">
      <c r="S52825" s="275"/>
      <c r="T52825" s="274"/>
      <c r="W52825" s="276"/>
    </row>
    <row r="52826" spans="19:23">
      <c r="S52826" s="275"/>
      <c r="T52826" s="274"/>
      <c r="W52826" s="276"/>
    </row>
    <row r="52827" spans="19:23">
      <c r="S52827" s="275"/>
      <c r="T52827" s="274"/>
      <c r="W52827" s="276"/>
    </row>
    <row r="52828" spans="19:23">
      <c r="S52828" s="275"/>
      <c r="T52828" s="274"/>
      <c r="W52828" s="276"/>
    </row>
    <row r="52829" spans="19:23">
      <c r="S52829" s="275"/>
      <c r="T52829" s="274"/>
      <c r="W52829" s="276"/>
    </row>
    <row r="52830" spans="19:23">
      <c r="S52830" s="275"/>
      <c r="T52830" s="274"/>
      <c r="W52830" s="276"/>
    </row>
    <row r="52831" spans="19:23">
      <c r="S52831" s="275"/>
      <c r="T52831" s="274"/>
      <c r="W52831" s="276"/>
    </row>
    <row r="52832" spans="19:23">
      <c r="S52832" s="275"/>
      <c r="T52832" s="274"/>
      <c r="W52832" s="276"/>
    </row>
    <row r="52833" spans="19:23">
      <c r="S52833" s="275"/>
      <c r="T52833" s="274"/>
      <c r="W52833" s="276"/>
    </row>
    <row r="52834" spans="19:23">
      <c r="S52834" s="275"/>
      <c r="T52834" s="274"/>
      <c r="W52834" s="276"/>
    </row>
    <row r="52835" spans="19:23">
      <c r="S52835" s="275"/>
      <c r="T52835" s="274"/>
      <c r="W52835" s="276"/>
    </row>
    <row r="52836" spans="19:23">
      <c r="S52836" s="275"/>
      <c r="T52836" s="274"/>
      <c r="W52836" s="276"/>
    </row>
    <row r="52837" spans="19:23">
      <c r="S52837" s="275"/>
      <c r="T52837" s="274"/>
      <c r="W52837" s="276"/>
    </row>
    <row r="52838" spans="19:23">
      <c r="S52838" s="275"/>
      <c r="T52838" s="274"/>
      <c r="W52838" s="276"/>
    </row>
    <row r="52839" spans="19:23">
      <c r="S52839" s="275"/>
      <c r="T52839" s="274"/>
      <c r="W52839" s="276"/>
    </row>
    <row r="52840" spans="19:23">
      <c r="S52840" s="275"/>
      <c r="T52840" s="274"/>
      <c r="W52840" s="276"/>
    </row>
    <row r="52841" spans="19:23">
      <c r="S52841" s="275"/>
      <c r="T52841" s="274"/>
      <c r="W52841" s="276"/>
    </row>
    <row r="52842" spans="19:23">
      <c r="S52842" s="275"/>
      <c r="T52842" s="274"/>
      <c r="W52842" s="276"/>
    </row>
    <row r="52843" spans="19:23">
      <c r="S52843" s="275"/>
      <c r="T52843" s="274"/>
      <c r="W52843" s="276"/>
    </row>
    <row r="52844" spans="19:23">
      <c r="S52844" s="275"/>
      <c r="T52844" s="274"/>
      <c r="W52844" s="276"/>
    </row>
    <row r="52845" spans="19:23">
      <c r="S52845" s="275"/>
      <c r="T52845" s="274"/>
      <c r="W52845" s="276"/>
    </row>
    <row r="52846" spans="19:23">
      <c r="S52846" s="275"/>
      <c r="T52846" s="274"/>
      <c r="W52846" s="276"/>
    </row>
    <row r="52847" spans="19:23">
      <c r="S52847" s="275"/>
      <c r="T52847" s="274"/>
      <c r="W52847" s="276"/>
    </row>
    <row r="52848" spans="19:23">
      <c r="S52848" s="275"/>
      <c r="T52848" s="274"/>
      <c r="W52848" s="276"/>
    </row>
    <row r="52849" spans="19:23">
      <c r="S52849" s="275"/>
      <c r="T52849" s="274"/>
      <c r="W52849" s="276"/>
    </row>
    <row r="52850" spans="19:23">
      <c r="S52850" s="275"/>
      <c r="T52850" s="274"/>
      <c r="W52850" s="276"/>
    </row>
    <row r="52851" spans="19:23">
      <c r="S52851" s="275"/>
      <c r="T52851" s="274"/>
      <c r="W52851" s="276"/>
    </row>
    <row r="52852" spans="19:23">
      <c r="S52852" s="275"/>
      <c r="T52852" s="274"/>
      <c r="W52852" s="276"/>
    </row>
    <row r="52853" spans="19:23">
      <c r="S52853" s="275"/>
      <c r="T52853" s="274"/>
      <c r="W52853" s="276"/>
    </row>
    <row r="52854" spans="19:23">
      <c r="S52854" s="275"/>
      <c r="T52854" s="274"/>
      <c r="W52854" s="276"/>
    </row>
    <row r="52855" spans="19:23">
      <c r="S52855" s="275"/>
      <c r="T52855" s="274"/>
      <c r="W52855" s="276"/>
    </row>
    <row r="52856" spans="19:23">
      <c r="S52856" s="275"/>
      <c r="T52856" s="274"/>
      <c r="W52856" s="276"/>
    </row>
    <row r="52857" spans="19:23">
      <c r="S52857" s="275"/>
      <c r="T52857" s="274"/>
      <c r="W52857" s="276"/>
    </row>
    <row r="52858" spans="19:23">
      <c r="S52858" s="275"/>
      <c r="T52858" s="274"/>
      <c r="W52858" s="276"/>
    </row>
    <row r="52859" spans="19:23">
      <c r="S52859" s="275"/>
      <c r="T52859" s="274"/>
      <c r="W52859" s="276"/>
    </row>
    <row r="52860" spans="19:23">
      <c r="S52860" s="275"/>
      <c r="T52860" s="274"/>
      <c r="W52860" s="276"/>
    </row>
    <row r="52861" spans="19:23">
      <c r="S52861" s="275"/>
      <c r="T52861" s="274"/>
      <c r="W52861" s="276"/>
    </row>
    <row r="52862" spans="19:23">
      <c r="S52862" s="275"/>
      <c r="T52862" s="274"/>
      <c r="W52862" s="276"/>
    </row>
    <row r="52863" spans="19:23">
      <c r="S52863" s="275"/>
      <c r="T52863" s="274"/>
      <c r="W52863" s="276"/>
    </row>
    <row r="52864" spans="19:23">
      <c r="S52864" s="275"/>
      <c r="T52864" s="274"/>
      <c r="W52864" s="276"/>
    </row>
    <row r="52865" spans="19:23">
      <c r="S52865" s="275"/>
      <c r="T52865" s="274"/>
      <c r="W52865" s="276"/>
    </row>
    <row r="52866" spans="19:23">
      <c r="S52866" s="275"/>
      <c r="T52866" s="274"/>
      <c r="W52866" s="276"/>
    </row>
    <row r="52867" spans="19:23">
      <c r="S52867" s="275"/>
      <c r="T52867" s="274"/>
      <c r="W52867" s="276"/>
    </row>
    <row r="52868" spans="19:23">
      <c r="S52868" s="275"/>
      <c r="T52868" s="274"/>
      <c r="W52868" s="276"/>
    </row>
    <row r="52869" spans="19:23">
      <c r="S52869" s="275"/>
      <c r="T52869" s="274"/>
      <c r="W52869" s="276"/>
    </row>
    <row r="52870" spans="19:23">
      <c r="S52870" s="275"/>
      <c r="T52870" s="274"/>
      <c r="W52870" s="276"/>
    </row>
    <row r="52871" spans="19:23">
      <c r="S52871" s="275"/>
      <c r="T52871" s="274"/>
      <c r="W52871" s="276"/>
    </row>
    <row r="52872" spans="19:23">
      <c r="S52872" s="275"/>
      <c r="T52872" s="274"/>
      <c r="W52872" s="276"/>
    </row>
    <row r="52873" spans="19:23">
      <c r="S52873" s="275"/>
      <c r="T52873" s="274"/>
      <c r="W52873" s="276"/>
    </row>
    <row r="52874" spans="19:23">
      <c r="S52874" s="275"/>
      <c r="T52874" s="274"/>
      <c r="W52874" s="276"/>
    </row>
    <row r="52875" spans="19:23">
      <c r="S52875" s="275"/>
      <c r="T52875" s="274"/>
      <c r="W52875" s="276"/>
    </row>
    <row r="52876" spans="19:23">
      <c r="S52876" s="275"/>
      <c r="T52876" s="274"/>
      <c r="W52876" s="276"/>
    </row>
    <row r="52877" spans="19:23">
      <c r="S52877" s="275"/>
      <c r="T52877" s="274"/>
      <c r="W52877" s="276"/>
    </row>
    <row r="52878" spans="19:23">
      <c r="S52878" s="275"/>
      <c r="T52878" s="274"/>
      <c r="W52878" s="276"/>
    </row>
    <row r="52879" spans="19:23">
      <c r="S52879" s="275"/>
      <c r="T52879" s="274"/>
      <c r="W52879" s="276"/>
    </row>
    <row r="52880" spans="19:23">
      <c r="S52880" s="275"/>
      <c r="T52880" s="274"/>
      <c r="W52880" s="276"/>
    </row>
    <row r="52881" spans="19:23">
      <c r="S52881" s="275"/>
      <c r="T52881" s="274"/>
      <c r="W52881" s="276"/>
    </row>
    <row r="52882" spans="19:23">
      <c r="S52882" s="275"/>
      <c r="T52882" s="274"/>
      <c r="W52882" s="276"/>
    </row>
    <row r="52883" spans="19:23">
      <c r="S52883" s="275"/>
      <c r="T52883" s="274"/>
      <c r="W52883" s="276"/>
    </row>
    <row r="52884" spans="19:23">
      <c r="S52884" s="275"/>
      <c r="T52884" s="274"/>
      <c r="W52884" s="276"/>
    </row>
    <row r="52885" spans="19:23">
      <c r="S52885" s="275"/>
      <c r="T52885" s="274"/>
      <c r="W52885" s="276"/>
    </row>
    <row r="52886" spans="19:23">
      <c r="S52886" s="275"/>
      <c r="T52886" s="274"/>
      <c r="W52886" s="276"/>
    </row>
    <row r="52887" spans="19:23">
      <c r="S52887" s="275"/>
      <c r="T52887" s="274"/>
      <c r="W52887" s="276"/>
    </row>
    <row r="52888" spans="19:23">
      <c r="S52888" s="275"/>
      <c r="T52888" s="274"/>
      <c r="W52888" s="276"/>
    </row>
    <row r="52889" spans="19:23">
      <c r="S52889" s="275"/>
      <c r="T52889" s="274"/>
      <c r="W52889" s="276"/>
    </row>
    <row r="52890" spans="19:23">
      <c r="S52890" s="275"/>
      <c r="T52890" s="274"/>
      <c r="W52890" s="276"/>
    </row>
    <row r="52891" spans="19:23">
      <c r="S52891" s="275"/>
      <c r="T52891" s="274"/>
      <c r="W52891" s="276"/>
    </row>
    <row r="52892" spans="19:23">
      <c r="S52892" s="275"/>
      <c r="T52892" s="274"/>
      <c r="W52892" s="276"/>
    </row>
    <row r="52893" spans="19:23">
      <c r="S52893" s="275"/>
      <c r="T52893" s="274"/>
      <c r="W52893" s="276"/>
    </row>
    <row r="52894" spans="19:23">
      <c r="S52894" s="275"/>
      <c r="T52894" s="274"/>
      <c r="W52894" s="276"/>
    </row>
    <row r="52895" spans="19:23">
      <c r="S52895" s="275"/>
      <c r="T52895" s="274"/>
      <c r="W52895" s="276"/>
    </row>
    <row r="52896" spans="19:23">
      <c r="S52896" s="275"/>
      <c r="T52896" s="274"/>
      <c r="W52896" s="276"/>
    </row>
    <row r="52897" spans="19:23">
      <c r="S52897" s="275"/>
      <c r="T52897" s="274"/>
      <c r="W52897" s="276"/>
    </row>
    <row r="52898" spans="19:23">
      <c r="S52898" s="275"/>
      <c r="T52898" s="274"/>
      <c r="W52898" s="276"/>
    </row>
    <row r="52899" spans="19:23">
      <c r="S52899" s="275"/>
      <c r="T52899" s="274"/>
      <c r="W52899" s="276"/>
    </row>
    <row r="52900" spans="19:23">
      <c r="S52900" s="275"/>
      <c r="T52900" s="274"/>
      <c r="W52900" s="276"/>
    </row>
    <row r="52901" spans="19:23">
      <c r="S52901" s="275"/>
      <c r="T52901" s="274"/>
      <c r="W52901" s="276"/>
    </row>
    <row r="52902" spans="19:23">
      <c r="S52902" s="275"/>
      <c r="T52902" s="274"/>
      <c r="W52902" s="276"/>
    </row>
    <row r="52903" spans="19:23">
      <c r="S52903" s="275"/>
      <c r="T52903" s="274"/>
      <c r="W52903" s="276"/>
    </row>
    <row r="52904" spans="19:23">
      <c r="S52904" s="275"/>
      <c r="T52904" s="274"/>
      <c r="W52904" s="276"/>
    </row>
    <row r="52905" spans="19:23">
      <c r="S52905" s="275"/>
      <c r="T52905" s="274"/>
      <c r="W52905" s="276"/>
    </row>
    <row r="52906" spans="19:23">
      <c r="S52906" s="275"/>
      <c r="T52906" s="274"/>
      <c r="W52906" s="276"/>
    </row>
    <row r="52907" spans="19:23">
      <c r="S52907" s="275"/>
      <c r="T52907" s="274"/>
      <c r="W52907" s="276"/>
    </row>
    <row r="52908" spans="19:23">
      <c r="S52908" s="275"/>
      <c r="T52908" s="274"/>
      <c r="W52908" s="276"/>
    </row>
    <row r="52909" spans="19:23">
      <c r="S52909" s="275"/>
      <c r="T52909" s="274"/>
      <c r="W52909" s="276"/>
    </row>
    <row r="52910" spans="19:23">
      <c r="S52910" s="275"/>
      <c r="T52910" s="274"/>
      <c r="W52910" s="276"/>
    </row>
    <row r="52911" spans="19:23">
      <c r="S52911" s="275"/>
      <c r="T52911" s="274"/>
      <c r="W52911" s="276"/>
    </row>
    <row r="52912" spans="19:23">
      <c r="S52912" s="275"/>
      <c r="T52912" s="274"/>
      <c r="W52912" s="276"/>
    </row>
    <row r="52913" spans="19:23">
      <c r="S52913" s="275"/>
      <c r="T52913" s="274"/>
      <c r="W52913" s="276"/>
    </row>
    <row r="52914" spans="19:23">
      <c r="S52914" s="275"/>
      <c r="T52914" s="274"/>
      <c r="W52914" s="276"/>
    </row>
    <row r="52915" spans="19:23">
      <c r="S52915" s="275"/>
      <c r="T52915" s="274"/>
      <c r="W52915" s="276"/>
    </row>
    <row r="52916" spans="19:23">
      <c r="S52916" s="275"/>
      <c r="T52916" s="274"/>
      <c r="W52916" s="276"/>
    </row>
    <row r="52917" spans="19:23">
      <c r="S52917" s="275"/>
      <c r="T52917" s="274"/>
      <c r="W52917" s="276"/>
    </row>
    <row r="52918" spans="19:23">
      <c r="S52918" s="275"/>
      <c r="T52918" s="274"/>
      <c r="W52918" s="276"/>
    </row>
    <row r="52919" spans="19:23">
      <c r="S52919" s="275"/>
      <c r="T52919" s="274"/>
      <c r="W52919" s="276"/>
    </row>
    <row r="52920" spans="19:23">
      <c r="S52920" s="275"/>
      <c r="T52920" s="274"/>
      <c r="W52920" s="276"/>
    </row>
    <row r="52921" spans="19:23">
      <c r="S52921" s="275"/>
      <c r="T52921" s="274"/>
      <c r="W52921" s="276"/>
    </row>
    <row r="52922" spans="19:23">
      <c r="S52922" s="275"/>
      <c r="T52922" s="274"/>
      <c r="W52922" s="276"/>
    </row>
    <row r="52923" spans="19:23">
      <c r="S52923" s="275"/>
      <c r="T52923" s="274"/>
      <c r="W52923" s="276"/>
    </row>
    <row r="52924" spans="19:23">
      <c r="S52924" s="275"/>
      <c r="T52924" s="274"/>
      <c r="W52924" s="276"/>
    </row>
    <row r="52925" spans="19:23">
      <c r="S52925" s="275"/>
      <c r="T52925" s="274"/>
      <c r="W52925" s="276"/>
    </row>
    <row r="52926" spans="19:23">
      <c r="S52926" s="275"/>
      <c r="T52926" s="274"/>
      <c r="W52926" s="276"/>
    </row>
    <row r="52927" spans="19:23">
      <c r="S52927" s="275"/>
      <c r="T52927" s="274"/>
      <c r="W52927" s="276"/>
    </row>
    <row r="52928" spans="19:23">
      <c r="S52928" s="275"/>
      <c r="T52928" s="274"/>
      <c r="W52928" s="276"/>
    </row>
    <row r="52929" spans="19:23">
      <c r="S52929" s="275"/>
      <c r="T52929" s="274"/>
      <c r="W52929" s="276"/>
    </row>
    <row r="52930" spans="19:23">
      <c r="S52930" s="275"/>
      <c r="T52930" s="274"/>
      <c r="W52930" s="276"/>
    </row>
    <row r="52931" spans="19:23">
      <c r="S52931" s="275"/>
      <c r="T52931" s="274"/>
      <c r="W52931" s="276"/>
    </row>
    <row r="52932" spans="19:23">
      <c r="S52932" s="275"/>
      <c r="T52932" s="274"/>
      <c r="W52932" s="276"/>
    </row>
    <row r="52933" spans="19:23">
      <c r="S52933" s="275"/>
      <c r="T52933" s="274"/>
      <c r="W52933" s="276"/>
    </row>
    <row r="52934" spans="19:23">
      <c r="S52934" s="275"/>
      <c r="T52934" s="274"/>
      <c r="W52934" s="276"/>
    </row>
    <row r="52935" spans="19:23">
      <c r="S52935" s="275"/>
      <c r="T52935" s="274"/>
      <c r="W52935" s="276"/>
    </row>
    <row r="52936" spans="19:23">
      <c r="S52936" s="275"/>
      <c r="T52936" s="274"/>
      <c r="W52936" s="276"/>
    </row>
    <row r="52937" spans="19:23">
      <c r="S52937" s="275"/>
      <c r="T52937" s="274"/>
      <c r="W52937" s="276"/>
    </row>
    <row r="52938" spans="19:23">
      <c r="S52938" s="275"/>
      <c r="T52938" s="274"/>
      <c r="W52938" s="276"/>
    </row>
    <row r="52939" spans="19:23">
      <c r="S52939" s="275"/>
      <c r="T52939" s="274"/>
      <c r="W52939" s="276"/>
    </row>
    <row r="52940" spans="19:23">
      <c r="S52940" s="275"/>
      <c r="T52940" s="274"/>
      <c r="W52940" s="276"/>
    </row>
    <row r="52941" spans="19:23">
      <c r="S52941" s="275"/>
      <c r="T52941" s="274"/>
      <c r="W52941" s="276"/>
    </row>
    <row r="52942" spans="19:23">
      <c r="S52942" s="275"/>
      <c r="T52942" s="274"/>
      <c r="W52942" s="276"/>
    </row>
    <row r="52943" spans="19:23">
      <c r="S52943" s="275"/>
      <c r="T52943" s="274"/>
      <c r="W52943" s="276"/>
    </row>
    <row r="52944" spans="19:23">
      <c r="S52944" s="275"/>
      <c r="T52944" s="274"/>
      <c r="W52944" s="276"/>
    </row>
    <row r="52945" spans="19:23">
      <c r="S52945" s="275"/>
      <c r="T52945" s="274"/>
      <c r="W52945" s="276"/>
    </row>
    <row r="52946" spans="19:23">
      <c r="S52946" s="275"/>
      <c r="T52946" s="274"/>
      <c r="W52946" s="276"/>
    </row>
    <row r="52947" spans="19:23">
      <c r="S52947" s="275"/>
      <c r="T52947" s="274"/>
      <c r="W52947" s="276"/>
    </row>
    <row r="52948" spans="19:23">
      <c r="S52948" s="275"/>
      <c r="T52948" s="274"/>
      <c r="W52948" s="276"/>
    </row>
    <row r="52949" spans="19:23">
      <c r="S52949" s="275"/>
      <c r="T52949" s="274"/>
      <c r="W52949" s="276"/>
    </row>
    <row r="52950" spans="19:23">
      <c r="S52950" s="275"/>
      <c r="T52950" s="274"/>
      <c r="W52950" s="276"/>
    </row>
    <row r="52951" spans="19:23">
      <c r="S52951" s="275"/>
      <c r="T52951" s="274"/>
      <c r="W52951" s="276"/>
    </row>
    <row r="52952" spans="19:23">
      <c r="S52952" s="275"/>
      <c r="T52952" s="274"/>
      <c r="W52952" s="276"/>
    </row>
    <row r="52953" spans="19:23">
      <c r="S52953" s="275"/>
      <c r="T52953" s="274"/>
      <c r="W52953" s="276"/>
    </row>
    <row r="52954" spans="19:23">
      <c r="S52954" s="275"/>
      <c r="T52954" s="274"/>
      <c r="W52954" s="276"/>
    </row>
    <row r="52955" spans="19:23">
      <c r="S52955" s="275"/>
      <c r="T52955" s="274"/>
      <c r="W52955" s="276"/>
    </row>
    <row r="52956" spans="19:23">
      <c r="S52956" s="275"/>
      <c r="T52956" s="274"/>
      <c r="W52956" s="276"/>
    </row>
    <row r="52957" spans="19:23">
      <c r="S52957" s="275"/>
      <c r="T52957" s="274"/>
      <c r="W52957" s="276"/>
    </row>
    <row r="52958" spans="19:23">
      <c r="S52958" s="275"/>
      <c r="T52958" s="274"/>
      <c r="W52958" s="276"/>
    </row>
    <row r="52959" spans="19:23">
      <c r="S52959" s="275"/>
      <c r="T52959" s="274"/>
      <c r="W52959" s="276"/>
    </row>
    <row r="52960" spans="19:23">
      <c r="S52960" s="275"/>
      <c r="T52960" s="274"/>
      <c r="W52960" s="276"/>
    </row>
    <row r="52961" spans="19:23">
      <c r="S52961" s="275"/>
      <c r="T52961" s="274"/>
      <c r="W52961" s="276"/>
    </row>
    <row r="52962" spans="19:23">
      <c r="S52962" s="275"/>
      <c r="T52962" s="274"/>
      <c r="W52962" s="276"/>
    </row>
    <row r="52963" spans="19:23">
      <c r="S52963" s="275"/>
      <c r="T52963" s="274"/>
      <c r="W52963" s="276"/>
    </row>
    <row r="52964" spans="19:23">
      <c r="S52964" s="275"/>
      <c r="T52964" s="274"/>
      <c r="W52964" s="276"/>
    </row>
    <row r="52965" spans="19:23">
      <c r="S52965" s="275"/>
      <c r="T52965" s="274"/>
      <c r="W52965" s="276"/>
    </row>
    <row r="52966" spans="19:23">
      <c r="S52966" s="275"/>
      <c r="T52966" s="274"/>
      <c r="W52966" s="276"/>
    </row>
    <row r="52967" spans="19:23">
      <c r="S52967" s="275"/>
      <c r="T52967" s="274"/>
      <c r="W52967" s="276"/>
    </row>
    <row r="52968" spans="19:23">
      <c r="S52968" s="275"/>
      <c r="T52968" s="274"/>
      <c r="W52968" s="276"/>
    </row>
    <row r="52969" spans="19:23">
      <c r="S52969" s="275"/>
      <c r="T52969" s="274"/>
      <c r="W52969" s="276"/>
    </row>
    <row r="52970" spans="19:23">
      <c r="S52970" s="275"/>
      <c r="T52970" s="274"/>
      <c r="W52970" s="276"/>
    </row>
    <row r="52971" spans="19:23">
      <c r="S52971" s="275"/>
      <c r="T52971" s="274"/>
      <c r="W52971" s="276"/>
    </row>
    <row r="52972" spans="19:23">
      <c r="S52972" s="275"/>
      <c r="T52972" s="274"/>
      <c r="W52972" s="276"/>
    </row>
    <row r="52973" spans="19:23">
      <c r="S52973" s="275"/>
      <c r="T52973" s="274"/>
      <c r="W52973" s="276"/>
    </row>
    <row r="52974" spans="19:23">
      <c r="S52974" s="275"/>
      <c r="T52974" s="274"/>
      <c r="W52974" s="276"/>
    </row>
    <row r="52975" spans="19:23">
      <c r="S52975" s="275"/>
      <c r="T52975" s="274"/>
      <c r="W52975" s="276"/>
    </row>
    <row r="52976" spans="19:23">
      <c r="S52976" s="275"/>
      <c r="T52976" s="274"/>
      <c r="W52976" s="276"/>
    </row>
    <row r="52977" spans="19:23">
      <c r="S52977" s="275"/>
      <c r="T52977" s="274"/>
      <c r="W52977" s="276"/>
    </row>
    <row r="52978" spans="19:23">
      <c r="S52978" s="275"/>
      <c r="T52978" s="274"/>
      <c r="W52978" s="276"/>
    </row>
    <row r="52979" spans="19:23">
      <c r="S52979" s="275"/>
      <c r="T52979" s="274"/>
      <c r="W52979" s="276"/>
    </row>
    <row r="52980" spans="19:23">
      <c r="S52980" s="275"/>
      <c r="T52980" s="274"/>
      <c r="W52980" s="276"/>
    </row>
    <row r="52981" spans="19:23">
      <c r="S52981" s="275"/>
      <c r="T52981" s="274"/>
      <c r="W52981" s="276"/>
    </row>
    <row r="52982" spans="19:23">
      <c r="S52982" s="275"/>
      <c r="T52982" s="274"/>
      <c r="W52982" s="276"/>
    </row>
    <row r="52983" spans="19:23">
      <c r="S52983" s="275"/>
      <c r="T52983" s="274"/>
      <c r="W52983" s="276"/>
    </row>
    <row r="52984" spans="19:23">
      <c r="S52984" s="275"/>
      <c r="T52984" s="274"/>
      <c r="W52984" s="276"/>
    </row>
    <row r="52985" spans="19:23">
      <c r="S52985" s="275"/>
      <c r="T52985" s="274"/>
      <c r="W52985" s="276"/>
    </row>
    <row r="52986" spans="19:23">
      <c r="S52986" s="275"/>
      <c r="T52986" s="274"/>
      <c r="W52986" s="276"/>
    </row>
    <row r="52987" spans="19:23">
      <c r="S52987" s="275"/>
      <c r="T52987" s="274"/>
      <c r="W52987" s="276"/>
    </row>
    <row r="52988" spans="19:23">
      <c r="S52988" s="275"/>
      <c r="T52988" s="274"/>
      <c r="W52988" s="276"/>
    </row>
    <row r="52989" spans="19:23">
      <c r="S52989" s="275"/>
      <c r="T52989" s="274"/>
      <c r="W52989" s="276"/>
    </row>
    <row r="52990" spans="19:23">
      <c r="S52990" s="275"/>
      <c r="T52990" s="274"/>
      <c r="W52990" s="276"/>
    </row>
    <row r="52991" spans="19:23">
      <c r="S52991" s="275"/>
      <c r="T52991" s="274"/>
      <c r="W52991" s="276"/>
    </row>
    <row r="52992" spans="19:23">
      <c r="S52992" s="275"/>
      <c r="T52992" s="274"/>
      <c r="W52992" s="276"/>
    </row>
    <row r="52993" spans="19:23">
      <c r="S52993" s="275"/>
      <c r="T52993" s="274"/>
      <c r="W52993" s="276"/>
    </row>
    <row r="52994" spans="19:23">
      <c r="S52994" s="275"/>
      <c r="T52994" s="274"/>
      <c r="W52994" s="276"/>
    </row>
    <row r="52995" spans="19:23">
      <c r="S52995" s="275"/>
      <c r="T52995" s="274"/>
      <c r="W52995" s="276"/>
    </row>
    <row r="52996" spans="19:23">
      <c r="S52996" s="275"/>
      <c r="T52996" s="274"/>
      <c r="W52996" s="276"/>
    </row>
    <row r="52997" spans="19:23">
      <c r="S52997" s="275"/>
      <c r="T52997" s="274"/>
      <c r="W52997" s="276"/>
    </row>
    <row r="52998" spans="19:23">
      <c r="S52998" s="275"/>
      <c r="T52998" s="274"/>
      <c r="W52998" s="276"/>
    </row>
    <row r="52999" spans="19:23">
      <c r="S52999" s="275"/>
      <c r="T52999" s="274"/>
      <c r="W52999" s="276"/>
    </row>
    <row r="53000" spans="19:23">
      <c r="S53000" s="275"/>
      <c r="T53000" s="274"/>
      <c r="W53000" s="276"/>
    </row>
    <row r="53001" spans="19:23">
      <c r="S53001" s="275"/>
      <c r="T53001" s="274"/>
      <c r="W53001" s="276"/>
    </row>
    <row r="53002" spans="19:23">
      <c r="S53002" s="275"/>
      <c r="T53002" s="274"/>
      <c r="W53002" s="276"/>
    </row>
    <row r="53003" spans="19:23">
      <c r="S53003" s="275"/>
      <c r="T53003" s="274"/>
      <c r="W53003" s="276"/>
    </row>
    <row r="53004" spans="19:23">
      <c r="S53004" s="275"/>
      <c r="T53004" s="274"/>
      <c r="W53004" s="276"/>
    </row>
    <row r="53005" spans="19:23">
      <c r="S53005" s="275"/>
      <c r="T53005" s="274"/>
      <c r="W53005" s="276"/>
    </row>
    <row r="53006" spans="19:23">
      <c r="S53006" s="275"/>
      <c r="T53006" s="274"/>
      <c r="W53006" s="276"/>
    </row>
    <row r="53007" spans="19:23">
      <c r="S53007" s="275"/>
      <c r="T53007" s="274"/>
      <c r="W53007" s="276"/>
    </row>
    <row r="53008" spans="19:23">
      <c r="S53008" s="275"/>
      <c r="T53008" s="274"/>
      <c r="W53008" s="276"/>
    </row>
    <row r="53009" spans="19:23">
      <c r="S53009" s="275"/>
      <c r="T53009" s="274"/>
      <c r="W53009" s="276"/>
    </row>
    <row r="53010" spans="19:23">
      <c r="S53010" s="275"/>
      <c r="T53010" s="274"/>
      <c r="W53010" s="276"/>
    </row>
    <row r="53011" spans="19:23">
      <c r="S53011" s="275"/>
      <c r="T53011" s="274"/>
      <c r="W53011" s="276"/>
    </row>
    <row r="53012" spans="19:23">
      <c r="S53012" s="275"/>
      <c r="T53012" s="274"/>
      <c r="W53012" s="276"/>
    </row>
    <row r="53013" spans="19:23">
      <c r="S53013" s="275"/>
      <c r="T53013" s="274"/>
      <c r="W53013" s="276"/>
    </row>
    <row r="53014" spans="19:23">
      <c r="S53014" s="275"/>
      <c r="T53014" s="274"/>
      <c r="W53014" s="276"/>
    </row>
    <row r="53015" spans="19:23">
      <c r="S53015" s="275"/>
      <c r="T53015" s="274"/>
      <c r="W53015" s="276"/>
    </row>
    <row r="53016" spans="19:23">
      <c r="S53016" s="275"/>
      <c r="T53016" s="274"/>
      <c r="W53016" s="276"/>
    </row>
    <row r="53017" spans="19:23">
      <c r="S53017" s="275"/>
      <c r="T53017" s="274"/>
      <c r="W53017" s="276"/>
    </row>
    <row r="53018" spans="19:23">
      <c r="S53018" s="275"/>
      <c r="T53018" s="274"/>
      <c r="W53018" s="276"/>
    </row>
    <row r="53019" spans="19:23">
      <c r="S53019" s="275"/>
      <c r="T53019" s="274"/>
      <c r="W53019" s="276"/>
    </row>
    <row r="53020" spans="19:23">
      <c r="S53020" s="275"/>
      <c r="T53020" s="274"/>
      <c r="W53020" s="276"/>
    </row>
    <row r="53021" spans="19:23">
      <c r="S53021" s="275"/>
      <c r="T53021" s="274"/>
      <c r="W53021" s="276"/>
    </row>
    <row r="53022" spans="19:23">
      <c r="S53022" s="275"/>
      <c r="T53022" s="274"/>
      <c r="W53022" s="276"/>
    </row>
    <row r="53023" spans="19:23">
      <c r="S53023" s="275"/>
      <c r="T53023" s="274"/>
      <c r="W53023" s="276"/>
    </row>
    <row r="53024" spans="19:23">
      <c r="S53024" s="275"/>
      <c r="T53024" s="274"/>
      <c r="W53024" s="276"/>
    </row>
    <row r="53025" spans="19:23">
      <c r="S53025" s="275"/>
      <c r="T53025" s="274"/>
      <c r="W53025" s="276"/>
    </row>
    <row r="53026" spans="19:23">
      <c r="S53026" s="275"/>
      <c r="T53026" s="274"/>
      <c r="W53026" s="276"/>
    </row>
    <row r="53027" spans="19:23">
      <c r="S53027" s="275"/>
      <c r="T53027" s="274"/>
      <c r="W53027" s="276"/>
    </row>
    <row r="53028" spans="19:23">
      <c r="S53028" s="275"/>
      <c r="T53028" s="274"/>
      <c r="W53028" s="276"/>
    </row>
    <row r="53029" spans="19:23">
      <c r="S53029" s="275"/>
      <c r="T53029" s="274"/>
      <c r="W53029" s="276"/>
    </row>
    <row r="53030" spans="19:23">
      <c r="S53030" s="275"/>
      <c r="T53030" s="274"/>
      <c r="W53030" s="276"/>
    </row>
    <row r="53031" spans="19:23">
      <c r="S53031" s="275"/>
      <c r="T53031" s="274"/>
      <c r="W53031" s="276"/>
    </row>
    <row r="53032" spans="19:23">
      <c r="S53032" s="275"/>
      <c r="T53032" s="274"/>
      <c r="W53032" s="276"/>
    </row>
    <row r="53033" spans="19:23">
      <c r="S53033" s="275"/>
      <c r="T53033" s="274"/>
      <c r="W53033" s="276"/>
    </row>
    <row r="53034" spans="19:23">
      <c r="S53034" s="275"/>
      <c r="T53034" s="274"/>
      <c r="W53034" s="276"/>
    </row>
    <row r="53035" spans="19:23">
      <c r="S53035" s="275"/>
      <c r="T53035" s="274"/>
      <c r="W53035" s="276"/>
    </row>
    <row r="53036" spans="19:23">
      <c r="S53036" s="275"/>
      <c r="T53036" s="274"/>
      <c r="W53036" s="276"/>
    </row>
    <row r="53037" spans="19:23">
      <c r="S53037" s="275"/>
      <c r="T53037" s="274"/>
      <c r="W53037" s="276"/>
    </row>
    <row r="53038" spans="19:23">
      <c r="S53038" s="275"/>
      <c r="T53038" s="274"/>
      <c r="W53038" s="276"/>
    </row>
    <row r="53039" spans="19:23">
      <c r="S53039" s="275"/>
      <c r="T53039" s="274"/>
      <c r="W53039" s="276"/>
    </row>
    <row r="53040" spans="19:23">
      <c r="S53040" s="275"/>
      <c r="T53040" s="274"/>
      <c r="W53040" s="276"/>
    </row>
    <row r="53041" spans="19:23">
      <c r="S53041" s="275"/>
      <c r="T53041" s="274"/>
      <c r="W53041" s="276"/>
    </row>
    <row r="53042" spans="19:23">
      <c r="S53042" s="275"/>
      <c r="T53042" s="274"/>
      <c r="W53042" s="276"/>
    </row>
    <row r="53043" spans="19:23">
      <c r="S53043" s="275"/>
      <c r="T53043" s="274"/>
      <c r="W53043" s="276"/>
    </row>
    <row r="53044" spans="19:23">
      <c r="S53044" s="275"/>
      <c r="T53044" s="274"/>
      <c r="W53044" s="276"/>
    </row>
    <row r="53045" spans="19:23">
      <c r="S53045" s="275"/>
      <c r="T53045" s="274"/>
      <c r="W53045" s="276"/>
    </row>
    <row r="53046" spans="19:23">
      <c r="S53046" s="275"/>
      <c r="T53046" s="274"/>
      <c r="W53046" s="276"/>
    </row>
    <row r="53047" spans="19:23">
      <c r="S53047" s="275"/>
      <c r="T53047" s="274"/>
      <c r="W53047" s="276"/>
    </row>
    <row r="53048" spans="19:23">
      <c r="S53048" s="275"/>
      <c r="T53048" s="274"/>
      <c r="W53048" s="276"/>
    </row>
    <row r="53049" spans="19:23">
      <c r="S53049" s="275"/>
      <c r="T53049" s="274"/>
      <c r="W53049" s="276"/>
    </row>
    <row r="53050" spans="19:23">
      <c r="S53050" s="275"/>
      <c r="T53050" s="274"/>
      <c r="W53050" s="276"/>
    </row>
    <row r="53051" spans="19:23">
      <c r="S53051" s="275"/>
      <c r="T53051" s="274"/>
      <c r="W53051" s="276"/>
    </row>
    <row r="53052" spans="19:23">
      <c r="S53052" s="275"/>
      <c r="T53052" s="274"/>
      <c r="W53052" s="276"/>
    </row>
    <row r="53053" spans="19:23">
      <c r="S53053" s="275"/>
      <c r="T53053" s="274"/>
      <c r="W53053" s="276"/>
    </row>
    <row r="53054" spans="19:23">
      <c r="S53054" s="275"/>
      <c r="T53054" s="274"/>
      <c r="W53054" s="276"/>
    </row>
    <row r="53055" spans="19:23">
      <c r="S53055" s="275"/>
      <c r="T53055" s="274"/>
      <c r="W53055" s="276"/>
    </row>
    <row r="53056" spans="19:23">
      <c r="S53056" s="275"/>
      <c r="T53056" s="274"/>
      <c r="W53056" s="276"/>
    </row>
    <row r="53057" spans="19:23">
      <c r="S53057" s="275"/>
      <c r="T53057" s="274"/>
      <c r="W53057" s="276"/>
    </row>
    <row r="53058" spans="19:23">
      <c r="S53058" s="275"/>
      <c r="T53058" s="274"/>
      <c r="W53058" s="276"/>
    </row>
    <row r="53059" spans="19:23">
      <c r="S53059" s="275"/>
      <c r="T53059" s="274"/>
      <c r="W53059" s="276"/>
    </row>
    <row r="53060" spans="19:23">
      <c r="S53060" s="275"/>
      <c r="T53060" s="274"/>
      <c r="W53060" s="276"/>
    </row>
    <row r="53061" spans="19:23">
      <c r="S53061" s="275"/>
      <c r="T53061" s="274"/>
      <c r="W53061" s="276"/>
    </row>
    <row r="53062" spans="19:23">
      <c r="S53062" s="275"/>
      <c r="T53062" s="274"/>
      <c r="W53062" s="276"/>
    </row>
    <row r="53063" spans="19:23">
      <c r="S53063" s="275"/>
      <c r="T53063" s="274"/>
      <c r="W53063" s="276"/>
    </row>
    <row r="53064" spans="19:23">
      <c r="S53064" s="275"/>
      <c r="T53064" s="274"/>
      <c r="W53064" s="276"/>
    </row>
    <row r="53065" spans="19:23">
      <c r="S53065" s="275"/>
      <c r="T53065" s="274"/>
      <c r="W53065" s="276"/>
    </row>
    <row r="53066" spans="19:23">
      <c r="S53066" s="275"/>
      <c r="T53066" s="274"/>
      <c r="W53066" s="276"/>
    </row>
    <row r="53067" spans="19:23">
      <c r="S53067" s="275"/>
      <c r="T53067" s="274"/>
      <c r="W53067" s="276"/>
    </row>
    <row r="53068" spans="19:23">
      <c r="S53068" s="275"/>
      <c r="T53068" s="274"/>
      <c r="W53068" s="276"/>
    </row>
    <row r="53069" spans="19:23">
      <c r="S53069" s="275"/>
      <c r="T53069" s="274"/>
      <c r="W53069" s="276"/>
    </row>
    <row r="53070" spans="19:23">
      <c r="S53070" s="275"/>
      <c r="T53070" s="274"/>
      <c r="W53070" s="276"/>
    </row>
    <row r="53071" spans="19:23">
      <c r="S53071" s="275"/>
      <c r="T53071" s="274"/>
      <c r="W53071" s="276"/>
    </row>
    <row r="53072" spans="19:23">
      <c r="S53072" s="275"/>
      <c r="T53072" s="274"/>
      <c r="W53072" s="276"/>
    </row>
    <row r="53073" spans="19:23">
      <c r="S53073" s="275"/>
      <c r="T53073" s="274"/>
      <c r="W53073" s="276"/>
    </row>
    <row r="53074" spans="19:23">
      <c r="S53074" s="275"/>
      <c r="T53074" s="274"/>
      <c r="W53074" s="276"/>
    </row>
    <row r="53075" spans="19:23">
      <c r="S53075" s="275"/>
      <c r="T53075" s="274"/>
      <c r="W53075" s="276"/>
    </row>
    <row r="53076" spans="19:23">
      <c r="S53076" s="275"/>
      <c r="T53076" s="274"/>
      <c r="W53076" s="276"/>
    </row>
    <row r="53077" spans="19:23">
      <c r="S53077" s="275"/>
      <c r="T53077" s="274"/>
      <c r="W53077" s="276"/>
    </row>
    <row r="53078" spans="19:23">
      <c r="S53078" s="275"/>
      <c r="T53078" s="274"/>
      <c r="W53078" s="276"/>
    </row>
    <row r="53079" spans="19:23">
      <c r="S53079" s="275"/>
      <c r="T53079" s="274"/>
      <c r="W53079" s="276"/>
    </row>
    <row r="53080" spans="19:23">
      <c r="S53080" s="275"/>
      <c r="T53080" s="274"/>
      <c r="W53080" s="276"/>
    </row>
    <row r="53081" spans="19:23">
      <c r="S53081" s="275"/>
      <c r="T53081" s="274"/>
      <c r="W53081" s="276"/>
    </row>
    <row r="53082" spans="19:23">
      <c r="S53082" s="275"/>
      <c r="T53082" s="274"/>
      <c r="W53082" s="276"/>
    </row>
    <row r="53083" spans="19:23">
      <c r="S53083" s="275"/>
      <c r="T53083" s="274"/>
      <c r="W53083" s="276"/>
    </row>
    <row r="53084" spans="19:23">
      <c r="S53084" s="275"/>
      <c r="T53084" s="274"/>
      <c r="W53084" s="276"/>
    </row>
    <row r="53085" spans="19:23">
      <c r="S53085" s="275"/>
      <c r="T53085" s="274"/>
      <c r="W53085" s="276"/>
    </row>
    <row r="53086" spans="19:23">
      <c r="S53086" s="275"/>
      <c r="T53086" s="274"/>
      <c r="W53086" s="276"/>
    </row>
    <row r="53087" spans="19:23">
      <c r="S53087" s="275"/>
      <c r="T53087" s="274"/>
      <c r="W53087" s="276"/>
    </row>
    <row r="53088" spans="19:23">
      <c r="S53088" s="275"/>
      <c r="T53088" s="274"/>
      <c r="W53088" s="276"/>
    </row>
    <row r="53089" spans="19:23">
      <c r="S53089" s="275"/>
      <c r="T53089" s="274"/>
      <c r="W53089" s="276"/>
    </row>
    <row r="53090" spans="19:23">
      <c r="S53090" s="275"/>
      <c r="T53090" s="274"/>
      <c r="W53090" s="276"/>
    </row>
    <row r="53091" spans="19:23">
      <c r="S53091" s="275"/>
      <c r="T53091" s="274"/>
      <c r="W53091" s="276"/>
    </row>
    <row r="53092" spans="19:23">
      <c r="S53092" s="275"/>
      <c r="T53092" s="274"/>
      <c r="W53092" s="276"/>
    </row>
    <row r="53093" spans="19:23">
      <c r="S53093" s="275"/>
      <c r="T53093" s="274"/>
      <c r="W53093" s="276"/>
    </row>
    <row r="53094" spans="19:23">
      <c r="S53094" s="275"/>
      <c r="T53094" s="274"/>
      <c r="W53094" s="276"/>
    </row>
    <row r="53095" spans="19:23">
      <c r="S53095" s="275"/>
      <c r="T53095" s="274"/>
      <c r="W53095" s="276"/>
    </row>
    <row r="53096" spans="19:23">
      <c r="S53096" s="275"/>
      <c r="T53096" s="274"/>
      <c r="W53096" s="276"/>
    </row>
    <row r="53097" spans="19:23">
      <c r="S53097" s="275"/>
      <c r="T53097" s="274"/>
      <c r="W53097" s="276"/>
    </row>
    <row r="53098" spans="19:23">
      <c r="S53098" s="275"/>
      <c r="T53098" s="274"/>
      <c r="W53098" s="276"/>
    </row>
    <row r="53099" spans="19:23">
      <c r="S53099" s="275"/>
      <c r="T53099" s="274"/>
      <c r="W53099" s="276"/>
    </row>
    <row r="53100" spans="19:23">
      <c r="S53100" s="275"/>
      <c r="T53100" s="274"/>
      <c r="W53100" s="276"/>
    </row>
    <row r="53101" spans="19:23">
      <c r="S53101" s="275"/>
      <c r="T53101" s="274"/>
      <c r="W53101" s="276"/>
    </row>
    <row r="53102" spans="19:23">
      <c r="S53102" s="275"/>
      <c r="T53102" s="274"/>
      <c r="W53102" s="276"/>
    </row>
    <row r="53103" spans="19:23">
      <c r="S53103" s="275"/>
      <c r="T53103" s="274"/>
      <c r="W53103" s="276"/>
    </row>
    <row r="53104" spans="19:23">
      <c r="S53104" s="275"/>
      <c r="T53104" s="274"/>
      <c r="W53104" s="276"/>
    </row>
    <row r="53105" spans="19:23">
      <c r="S53105" s="275"/>
      <c r="T53105" s="274"/>
      <c r="W53105" s="276"/>
    </row>
    <row r="53106" spans="19:23">
      <c r="S53106" s="275"/>
      <c r="T53106" s="274"/>
      <c r="W53106" s="276"/>
    </row>
    <row r="53107" spans="19:23">
      <c r="S53107" s="275"/>
      <c r="T53107" s="274"/>
      <c r="W53107" s="276"/>
    </row>
    <row r="53108" spans="19:23">
      <c r="S53108" s="275"/>
      <c r="T53108" s="274"/>
      <c r="W53108" s="276"/>
    </row>
    <row r="53109" spans="19:23">
      <c r="S53109" s="275"/>
      <c r="T53109" s="274"/>
      <c r="W53109" s="276"/>
    </row>
    <row r="53110" spans="19:23">
      <c r="S53110" s="275"/>
      <c r="T53110" s="274"/>
      <c r="W53110" s="276"/>
    </row>
    <row r="53111" spans="19:23">
      <c r="S53111" s="275"/>
      <c r="T53111" s="274"/>
      <c r="W53111" s="276"/>
    </row>
    <row r="53112" spans="19:23">
      <c r="S53112" s="275"/>
      <c r="T53112" s="274"/>
      <c r="W53112" s="276"/>
    </row>
    <row r="53113" spans="19:23">
      <c r="S53113" s="275"/>
      <c r="T53113" s="274"/>
      <c r="W53113" s="276"/>
    </row>
    <row r="53114" spans="19:23">
      <c r="S53114" s="275"/>
      <c r="T53114" s="274"/>
      <c r="W53114" s="276"/>
    </row>
    <row r="53115" spans="19:23">
      <c r="S53115" s="275"/>
      <c r="T53115" s="274"/>
      <c r="W53115" s="276"/>
    </row>
    <row r="53116" spans="19:23">
      <c r="S53116" s="275"/>
      <c r="T53116" s="274"/>
      <c r="W53116" s="276"/>
    </row>
    <row r="53117" spans="19:23">
      <c r="S53117" s="275"/>
      <c r="T53117" s="274"/>
      <c r="W53117" s="276"/>
    </row>
    <row r="53118" spans="19:23">
      <c r="S53118" s="275"/>
      <c r="T53118" s="274"/>
      <c r="W53118" s="276"/>
    </row>
    <row r="53119" spans="19:23">
      <c r="S53119" s="275"/>
      <c r="T53119" s="274"/>
      <c r="W53119" s="276"/>
    </row>
    <row r="53120" spans="19:23">
      <c r="S53120" s="275"/>
      <c r="T53120" s="274"/>
      <c r="W53120" s="276"/>
    </row>
    <row r="53121" spans="19:23">
      <c r="S53121" s="275"/>
      <c r="T53121" s="274"/>
      <c r="W53121" s="276"/>
    </row>
    <row r="53122" spans="19:23">
      <c r="S53122" s="275"/>
      <c r="T53122" s="274"/>
      <c r="W53122" s="276"/>
    </row>
    <row r="53123" spans="19:23">
      <c r="S53123" s="275"/>
      <c r="T53123" s="274"/>
      <c r="W53123" s="276"/>
    </row>
    <row r="53124" spans="19:23">
      <c r="S53124" s="275"/>
      <c r="T53124" s="274"/>
      <c r="W53124" s="276"/>
    </row>
    <row r="53125" spans="19:23">
      <c r="S53125" s="275"/>
      <c r="T53125" s="274"/>
      <c r="W53125" s="276"/>
    </row>
    <row r="53126" spans="19:23">
      <c r="S53126" s="275"/>
      <c r="T53126" s="274"/>
      <c r="W53126" s="276"/>
    </row>
    <row r="53127" spans="19:23">
      <c r="S53127" s="275"/>
      <c r="T53127" s="274"/>
      <c r="W53127" s="276"/>
    </row>
    <row r="53128" spans="19:23">
      <c r="S53128" s="275"/>
      <c r="T53128" s="274"/>
      <c r="W53128" s="276"/>
    </row>
    <row r="53129" spans="19:23">
      <c r="S53129" s="275"/>
      <c r="T53129" s="274"/>
      <c r="W53129" s="276"/>
    </row>
    <row r="53130" spans="19:23">
      <c r="S53130" s="275"/>
      <c r="T53130" s="274"/>
      <c r="W53130" s="276"/>
    </row>
    <row r="53131" spans="19:23">
      <c r="S53131" s="275"/>
      <c r="T53131" s="274"/>
      <c r="W53131" s="276"/>
    </row>
    <row r="53132" spans="19:23">
      <c r="S53132" s="275"/>
      <c r="T53132" s="274"/>
      <c r="W53132" s="276"/>
    </row>
    <row r="53133" spans="19:23">
      <c r="S53133" s="275"/>
      <c r="T53133" s="274"/>
      <c r="W53133" s="276"/>
    </row>
    <row r="53134" spans="19:23">
      <c r="S53134" s="275"/>
      <c r="T53134" s="274"/>
      <c r="W53134" s="276"/>
    </row>
    <row r="53135" spans="19:23">
      <c r="S53135" s="275"/>
      <c r="T53135" s="274"/>
      <c r="W53135" s="276"/>
    </row>
    <row r="53136" spans="19:23">
      <c r="S53136" s="275"/>
      <c r="T53136" s="274"/>
      <c r="W53136" s="276"/>
    </row>
    <row r="53137" spans="19:23">
      <c r="S53137" s="275"/>
      <c r="T53137" s="274"/>
      <c r="W53137" s="276"/>
    </row>
    <row r="53138" spans="19:23">
      <c r="S53138" s="275"/>
      <c r="T53138" s="274"/>
      <c r="W53138" s="276"/>
    </row>
    <row r="53139" spans="19:23">
      <c r="S53139" s="275"/>
      <c r="T53139" s="274"/>
      <c r="W53139" s="276"/>
    </row>
    <row r="53140" spans="19:23">
      <c r="S53140" s="275"/>
      <c r="T53140" s="274"/>
      <c r="W53140" s="276"/>
    </row>
    <row r="53141" spans="19:23">
      <c r="S53141" s="275"/>
      <c r="T53141" s="274"/>
      <c r="W53141" s="276"/>
    </row>
    <row r="53142" spans="19:23">
      <c r="S53142" s="275"/>
      <c r="T53142" s="274"/>
      <c r="W53142" s="276"/>
    </row>
    <row r="53143" spans="19:23">
      <c r="S53143" s="275"/>
      <c r="T53143" s="274"/>
      <c r="W53143" s="276"/>
    </row>
    <row r="53144" spans="19:23">
      <c r="S53144" s="275"/>
      <c r="T53144" s="274"/>
      <c r="W53144" s="276"/>
    </row>
    <row r="53145" spans="19:23">
      <c r="S53145" s="275"/>
      <c r="T53145" s="274"/>
      <c r="W53145" s="276"/>
    </row>
    <row r="53146" spans="19:23">
      <c r="S53146" s="275"/>
      <c r="T53146" s="274"/>
      <c r="W53146" s="276"/>
    </row>
    <row r="53147" spans="19:23">
      <c r="S53147" s="275"/>
      <c r="T53147" s="274"/>
      <c r="W53147" s="276"/>
    </row>
    <row r="53148" spans="19:23">
      <c r="S53148" s="275"/>
      <c r="T53148" s="274"/>
      <c r="W53148" s="276"/>
    </row>
    <row r="53149" spans="19:23">
      <c r="S53149" s="275"/>
      <c r="T53149" s="274"/>
      <c r="W53149" s="276"/>
    </row>
    <row r="53150" spans="19:23">
      <c r="S53150" s="275"/>
      <c r="T53150" s="274"/>
      <c r="W53150" s="276"/>
    </row>
    <row r="53151" spans="19:23">
      <c r="S53151" s="275"/>
      <c r="T53151" s="274"/>
      <c r="W53151" s="276"/>
    </row>
    <row r="53152" spans="19:23">
      <c r="S53152" s="275"/>
      <c r="T53152" s="274"/>
      <c r="W53152" s="276"/>
    </row>
    <row r="53153" spans="19:23">
      <c r="S53153" s="275"/>
      <c r="T53153" s="274"/>
      <c r="W53153" s="276"/>
    </row>
    <row r="53154" spans="19:23">
      <c r="S53154" s="275"/>
      <c r="T53154" s="274"/>
      <c r="W53154" s="276"/>
    </row>
    <row r="53155" spans="19:23">
      <c r="S53155" s="275"/>
      <c r="T53155" s="274"/>
      <c r="W53155" s="276"/>
    </row>
    <row r="53156" spans="19:23">
      <c r="S53156" s="275"/>
      <c r="T53156" s="274"/>
      <c r="W53156" s="276"/>
    </row>
    <row r="53157" spans="19:23">
      <c r="S53157" s="275"/>
      <c r="T53157" s="274"/>
      <c r="W53157" s="276"/>
    </row>
    <row r="53158" spans="19:23">
      <c r="S53158" s="275"/>
      <c r="T53158" s="274"/>
      <c r="W53158" s="276"/>
    </row>
    <row r="53159" spans="19:23">
      <c r="S53159" s="275"/>
      <c r="T53159" s="274"/>
      <c r="W53159" s="276"/>
    </row>
    <row r="53160" spans="19:23">
      <c r="S53160" s="275"/>
      <c r="T53160" s="274"/>
      <c r="W53160" s="276"/>
    </row>
    <row r="53161" spans="19:23">
      <c r="S53161" s="275"/>
      <c r="T53161" s="274"/>
      <c r="W53161" s="276"/>
    </row>
    <row r="53162" spans="19:23">
      <c r="S53162" s="275"/>
      <c r="T53162" s="274"/>
      <c r="W53162" s="276"/>
    </row>
    <row r="53163" spans="19:23">
      <c r="S53163" s="275"/>
      <c r="T53163" s="274"/>
      <c r="W53163" s="276"/>
    </row>
    <row r="53164" spans="19:23">
      <c r="S53164" s="275"/>
      <c r="T53164" s="274"/>
      <c r="W53164" s="276"/>
    </row>
    <row r="53165" spans="19:23">
      <c r="S53165" s="275"/>
      <c r="T53165" s="274"/>
      <c r="W53165" s="276"/>
    </row>
    <row r="53166" spans="19:23">
      <c r="S53166" s="275"/>
      <c r="T53166" s="274"/>
      <c r="W53166" s="276"/>
    </row>
    <row r="53167" spans="19:23">
      <c r="S53167" s="275"/>
      <c r="T53167" s="274"/>
      <c r="W53167" s="276"/>
    </row>
    <row r="53168" spans="19:23">
      <c r="S53168" s="275"/>
      <c r="T53168" s="274"/>
      <c r="W53168" s="276"/>
    </row>
    <row r="53169" spans="19:23">
      <c r="S53169" s="275"/>
      <c r="T53169" s="274"/>
      <c r="W53169" s="276"/>
    </row>
    <row r="53170" spans="19:23">
      <c r="S53170" s="275"/>
      <c r="T53170" s="274"/>
      <c r="W53170" s="276"/>
    </row>
    <row r="53171" spans="19:23">
      <c r="S53171" s="275"/>
      <c r="T53171" s="274"/>
      <c r="W53171" s="276"/>
    </row>
    <row r="53172" spans="19:23">
      <c r="S53172" s="275"/>
      <c r="T53172" s="274"/>
      <c r="W53172" s="276"/>
    </row>
    <row r="53173" spans="19:23">
      <c r="S53173" s="275"/>
      <c r="T53173" s="274"/>
      <c r="W53173" s="276"/>
    </row>
    <row r="53174" spans="19:23">
      <c r="S53174" s="275"/>
      <c r="T53174" s="274"/>
      <c r="W53174" s="276"/>
    </row>
    <row r="53175" spans="19:23">
      <c r="S53175" s="275"/>
      <c r="T53175" s="274"/>
      <c r="W53175" s="276"/>
    </row>
    <row r="53176" spans="19:23">
      <c r="S53176" s="275"/>
      <c r="T53176" s="274"/>
      <c r="W53176" s="276"/>
    </row>
    <row r="53177" spans="19:23">
      <c r="S53177" s="275"/>
      <c r="T53177" s="274"/>
      <c r="W53177" s="276"/>
    </row>
    <row r="53178" spans="19:23">
      <c r="S53178" s="275"/>
      <c r="T53178" s="274"/>
      <c r="W53178" s="276"/>
    </row>
    <row r="53179" spans="19:23">
      <c r="S53179" s="275"/>
      <c r="T53179" s="274"/>
      <c r="W53179" s="276"/>
    </row>
    <row r="53180" spans="19:23">
      <c r="S53180" s="275"/>
      <c r="T53180" s="274"/>
      <c r="W53180" s="276"/>
    </row>
    <row r="53181" spans="19:23">
      <c r="S53181" s="275"/>
      <c r="T53181" s="274"/>
      <c r="W53181" s="276"/>
    </row>
    <row r="53182" spans="19:23">
      <c r="S53182" s="275"/>
      <c r="T53182" s="274"/>
      <c r="W53182" s="276"/>
    </row>
    <row r="53183" spans="19:23">
      <c r="S53183" s="275"/>
      <c r="T53183" s="274"/>
      <c r="W53183" s="276"/>
    </row>
    <row r="53184" spans="19:23">
      <c r="S53184" s="275"/>
      <c r="T53184" s="274"/>
      <c r="W53184" s="276"/>
    </row>
    <row r="53185" spans="19:23">
      <c r="S53185" s="275"/>
      <c r="T53185" s="274"/>
      <c r="W53185" s="276"/>
    </row>
    <row r="53186" spans="19:23">
      <c r="S53186" s="275"/>
      <c r="T53186" s="274"/>
      <c r="W53186" s="276"/>
    </row>
    <row r="53187" spans="19:23">
      <c r="S53187" s="275"/>
      <c r="T53187" s="274"/>
      <c r="W53187" s="276"/>
    </row>
    <row r="53188" spans="19:23">
      <c r="S53188" s="275"/>
      <c r="T53188" s="274"/>
      <c r="W53188" s="276"/>
    </row>
    <row r="53189" spans="19:23">
      <c r="S53189" s="275"/>
      <c r="T53189" s="274"/>
      <c r="W53189" s="276"/>
    </row>
    <row r="53190" spans="19:23">
      <c r="S53190" s="275"/>
      <c r="T53190" s="274"/>
      <c r="W53190" s="276"/>
    </row>
    <row r="53191" spans="19:23">
      <c r="S53191" s="275"/>
      <c r="T53191" s="274"/>
      <c r="W53191" s="276"/>
    </row>
    <row r="53192" spans="19:23">
      <c r="S53192" s="275"/>
      <c r="T53192" s="274"/>
      <c r="W53192" s="276"/>
    </row>
    <row r="53193" spans="19:23">
      <c r="S53193" s="275"/>
      <c r="T53193" s="274"/>
      <c r="W53193" s="276"/>
    </row>
    <row r="53194" spans="19:23">
      <c r="S53194" s="275"/>
      <c r="T53194" s="274"/>
      <c r="W53194" s="276"/>
    </row>
    <row r="53195" spans="19:23">
      <c r="S53195" s="275"/>
      <c r="T53195" s="274"/>
      <c r="W53195" s="276"/>
    </row>
    <row r="53196" spans="19:23">
      <c r="S53196" s="275"/>
      <c r="T53196" s="274"/>
      <c r="W53196" s="276"/>
    </row>
    <row r="53197" spans="19:23">
      <c r="S53197" s="275"/>
      <c r="T53197" s="274"/>
      <c r="W53197" s="276"/>
    </row>
    <row r="53198" spans="19:23">
      <c r="S53198" s="275"/>
      <c r="T53198" s="274"/>
      <c r="W53198" s="276"/>
    </row>
    <row r="53199" spans="19:23">
      <c r="S53199" s="275"/>
      <c r="T53199" s="274"/>
      <c r="W53199" s="276"/>
    </row>
    <row r="53200" spans="19:23">
      <c r="S53200" s="275"/>
      <c r="T53200" s="274"/>
      <c r="W53200" s="276"/>
    </row>
    <row r="53201" spans="19:23">
      <c r="S53201" s="275"/>
      <c r="T53201" s="274"/>
      <c r="W53201" s="276"/>
    </row>
    <row r="53202" spans="19:23">
      <c r="S53202" s="275"/>
      <c r="T53202" s="274"/>
      <c r="W53202" s="276"/>
    </row>
    <row r="53203" spans="19:23">
      <c r="S53203" s="275"/>
      <c r="T53203" s="274"/>
      <c r="W53203" s="276"/>
    </row>
    <row r="53204" spans="19:23">
      <c r="S53204" s="275"/>
      <c r="T53204" s="274"/>
      <c r="W53204" s="276"/>
    </row>
    <row r="53205" spans="19:23">
      <c r="S53205" s="275"/>
      <c r="T53205" s="274"/>
      <c r="W53205" s="276"/>
    </row>
    <row r="53206" spans="19:23">
      <c r="S53206" s="275"/>
      <c r="T53206" s="274"/>
      <c r="W53206" s="276"/>
    </row>
    <row r="53207" spans="19:23">
      <c r="S53207" s="275"/>
      <c r="T53207" s="274"/>
      <c r="W53207" s="276"/>
    </row>
    <row r="53208" spans="19:23">
      <c r="S53208" s="275"/>
      <c r="T53208" s="274"/>
      <c r="W53208" s="276"/>
    </row>
    <row r="53209" spans="19:23">
      <c r="S53209" s="275"/>
      <c r="T53209" s="274"/>
      <c r="W53209" s="276"/>
    </row>
    <row r="53210" spans="19:23">
      <c r="S53210" s="275"/>
      <c r="T53210" s="274"/>
      <c r="W53210" s="276"/>
    </row>
    <row r="53211" spans="19:23">
      <c r="S53211" s="275"/>
      <c r="T53211" s="274"/>
      <c r="W53211" s="276"/>
    </row>
    <row r="53212" spans="19:23">
      <c r="S53212" s="275"/>
      <c r="T53212" s="274"/>
      <c r="W53212" s="276"/>
    </row>
    <row r="53213" spans="19:23">
      <c r="S53213" s="275"/>
      <c r="T53213" s="274"/>
      <c r="W53213" s="276"/>
    </row>
    <row r="53214" spans="19:23">
      <c r="S53214" s="275"/>
      <c r="T53214" s="274"/>
      <c r="W53214" s="276"/>
    </row>
    <row r="53215" spans="19:23">
      <c r="S53215" s="275"/>
      <c r="T53215" s="274"/>
      <c r="W53215" s="276"/>
    </row>
    <row r="53216" spans="19:23">
      <c r="S53216" s="275"/>
      <c r="T53216" s="274"/>
      <c r="W53216" s="276"/>
    </row>
    <row r="53217" spans="19:23">
      <c r="S53217" s="275"/>
      <c r="T53217" s="274"/>
      <c r="W53217" s="276"/>
    </row>
    <row r="53218" spans="19:23">
      <c r="S53218" s="275"/>
      <c r="T53218" s="274"/>
      <c r="W53218" s="276"/>
    </row>
    <row r="53219" spans="19:23">
      <c r="S53219" s="275"/>
      <c r="T53219" s="274"/>
      <c r="W53219" s="276"/>
    </row>
    <row r="53220" spans="19:23">
      <c r="S53220" s="275"/>
      <c r="T53220" s="274"/>
      <c r="W53220" s="276"/>
    </row>
    <row r="53221" spans="19:23">
      <c r="S53221" s="275"/>
      <c r="T53221" s="274"/>
      <c r="W53221" s="276"/>
    </row>
    <row r="53222" spans="19:23">
      <c r="S53222" s="275"/>
      <c r="T53222" s="274"/>
      <c r="W53222" s="276"/>
    </row>
    <row r="53223" spans="19:23">
      <c r="S53223" s="275"/>
      <c r="T53223" s="274"/>
      <c r="W53223" s="276"/>
    </row>
    <row r="53224" spans="19:23">
      <c r="S53224" s="275"/>
      <c r="T53224" s="274"/>
      <c r="W53224" s="276"/>
    </row>
    <row r="53225" spans="19:23">
      <c r="S53225" s="275"/>
      <c r="T53225" s="274"/>
      <c r="W53225" s="276"/>
    </row>
    <row r="53226" spans="19:23">
      <c r="S53226" s="275"/>
      <c r="T53226" s="274"/>
      <c r="W53226" s="276"/>
    </row>
    <row r="53227" spans="19:23">
      <c r="S53227" s="275"/>
      <c r="T53227" s="274"/>
      <c r="W53227" s="276"/>
    </row>
    <row r="53228" spans="19:23">
      <c r="S53228" s="275"/>
      <c r="T53228" s="274"/>
      <c r="W53228" s="276"/>
    </row>
    <row r="53229" spans="19:23">
      <c r="S53229" s="275"/>
      <c r="T53229" s="274"/>
      <c r="W53229" s="276"/>
    </row>
    <row r="53230" spans="19:23">
      <c r="S53230" s="275"/>
      <c r="T53230" s="274"/>
      <c r="W53230" s="276"/>
    </row>
    <row r="53231" spans="19:23">
      <c r="S53231" s="275"/>
      <c r="T53231" s="274"/>
      <c r="W53231" s="276"/>
    </row>
    <row r="53232" spans="19:23">
      <c r="S53232" s="275"/>
      <c r="T53232" s="274"/>
      <c r="W53232" s="276"/>
    </row>
    <row r="53233" spans="19:23">
      <c r="S53233" s="275"/>
      <c r="T53233" s="274"/>
      <c r="W53233" s="276"/>
    </row>
    <row r="53234" spans="19:23">
      <c r="S53234" s="275"/>
      <c r="T53234" s="274"/>
      <c r="W53234" s="276"/>
    </row>
    <row r="53235" spans="19:23">
      <c r="S53235" s="275"/>
      <c r="T53235" s="274"/>
      <c r="W53235" s="276"/>
    </row>
    <row r="53236" spans="19:23">
      <c r="S53236" s="275"/>
      <c r="T53236" s="274"/>
      <c r="W53236" s="276"/>
    </row>
    <row r="53237" spans="19:23">
      <c r="S53237" s="275"/>
      <c r="T53237" s="274"/>
      <c r="W53237" s="276"/>
    </row>
    <row r="53238" spans="19:23">
      <c r="S53238" s="275"/>
      <c r="T53238" s="274"/>
      <c r="W53238" s="276"/>
    </row>
    <row r="53239" spans="19:23">
      <c r="S53239" s="275"/>
      <c r="T53239" s="274"/>
      <c r="W53239" s="276"/>
    </row>
    <row r="53240" spans="19:23">
      <c r="S53240" s="275"/>
      <c r="T53240" s="274"/>
      <c r="W53240" s="276"/>
    </row>
    <row r="53241" spans="19:23">
      <c r="S53241" s="275"/>
      <c r="T53241" s="274"/>
      <c r="W53241" s="276"/>
    </row>
    <row r="53242" spans="19:23">
      <c r="S53242" s="275"/>
      <c r="T53242" s="274"/>
      <c r="W53242" s="276"/>
    </row>
    <row r="53243" spans="19:23">
      <c r="S53243" s="275"/>
      <c r="T53243" s="274"/>
      <c r="W53243" s="276"/>
    </row>
    <row r="53244" spans="19:23">
      <c r="S53244" s="275"/>
      <c r="T53244" s="274"/>
      <c r="W53244" s="276"/>
    </row>
    <row r="53245" spans="19:23">
      <c r="S53245" s="275"/>
      <c r="T53245" s="274"/>
      <c r="W53245" s="276"/>
    </row>
    <row r="53246" spans="19:23">
      <c r="S53246" s="275"/>
      <c r="T53246" s="274"/>
      <c r="W53246" s="276"/>
    </row>
    <row r="53247" spans="19:23">
      <c r="S53247" s="275"/>
      <c r="T53247" s="274"/>
      <c r="W53247" s="276"/>
    </row>
    <row r="53248" spans="19:23">
      <c r="S53248" s="275"/>
      <c r="T53248" s="274"/>
      <c r="W53248" s="276"/>
    </row>
    <row r="53249" spans="19:23">
      <c r="S53249" s="275"/>
      <c r="T53249" s="274"/>
      <c r="W53249" s="276"/>
    </row>
    <row r="53250" spans="19:23">
      <c r="S53250" s="275"/>
      <c r="T53250" s="274"/>
      <c r="W53250" s="276"/>
    </row>
    <row r="53251" spans="19:23">
      <c r="S53251" s="275"/>
      <c r="T53251" s="274"/>
      <c r="W53251" s="276"/>
    </row>
    <row r="53252" spans="19:23">
      <c r="S53252" s="275"/>
      <c r="T53252" s="274"/>
      <c r="W53252" s="276"/>
    </row>
    <row r="53253" spans="19:23">
      <c r="S53253" s="275"/>
      <c r="T53253" s="274"/>
      <c r="W53253" s="276"/>
    </row>
    <row r="53254" spans="19:23">
      <c r="S53254" s="275"/>
      <c r="T53254" s="274"/>
      <c r="W53254" s="276"/>
    </row>
    <row r="53255" spans="19:23">
      <c r="S53255" s="275"/>
      <c r="T53255" s="274"/>
      <c r="W53255" s="276"/>
    </row>
    <row r="53256" spans="19:23">
      <c r="S53256" s="275"/>
      <c r="T53256" s="274"/>
      <c r="W53256" s="276"/>
    </row>
    <row r="53257" spans="19:23">
      <c r="S53257" s="275"/>
      <c r="T53257" s="274"/>
      <c r="W53257" s="276"/>
    </row>
    <row r="53258" spans="19:23">
      <c r="S53258" s="275"/>
      <c r="T53258" s="274"/>
      <c r="W53258" s="276"/>
    </row>
    <row r="53259" spans="19:23">
      <c r="S53259" s="275"/>
      <c r="T53259" s="274"/>
      <c r="W53259" s="276"/>
    </row>
    <row r="53260" spans="19:23">
      <c r="S53260" s="275"/>
      <c r="T53260" s="274"/>
      <c r="W53260" s="276"/>
    </row>
    <row r="53261" spans="19:23">
      <c r="S53261" s="275"/>
      <c r="T53261" s="274"/>
      <c r="W53261" s="276"/>
    </row>
    <row r="53262" spans="19:23">
      <c r="S53262" s="275"/>
      <c r="T53262" s="274"/>
      <c r="W53262" s="276"/>
    </row>
    <row r="53263" spans="19:23">
      <c r="S53263" s="275"/>
      <c r="T53263" s="274"/>
      <c r="W53263" s="276"/>
    </row>
    <row r="53264" spans="19:23">
      <c r="S53264" s="275"/>
      <c r="T53264" s="274"/>
      <c r="W53264" s="276"/>
    </row>
    <row r="53265" spans="19:23">
      <c r="S53265" s="275"/>
      <c r="T53265" s="274"/>
      <c r="W53265" s="276"/>
    </row>
    <row r="53266" spans="19:23">
      <c r="S53266" s="275"/>
      <c r="T53266" s="274"/>
      <c r="W53266" s="276"/>
    </row>
    <row r="53267" spans="19:23">
      <c r="S53267" s="275"/>
      <c r="T53267" s="274"/>
      <c r="W53267" s="276"/>
    </row>
    <row r="53268" spans="19:23">
      <c r="S53268" s="275"/>
      <c r="T53268" s="274"/>
      <c r="W53268" s="276"/>
    </row>
    <row r="53269" spans="19:23">
      <c r="S53269" s="275"/>
      <c r="T53269" s="274"/>
      <c r="W53269" s="276"/>
    </row>
    <row r="53270" spans="19:23">
      <c r="S53270" s="275"/>
      <c r="T53270" s="274"/>
      <c r="W53270" s="276"/>
    </row>
    <row r="53271" spans="19:23">
      <c r="S53271" s="275"/>
      <c r="T53271" s="274"/>
      <c r="W53271" s="276"/>
    </row>
    <row r="53272" spans="19:23">
      <c r="S53272" s="275"/>
      <c r="T53272" s="274"/>
      <c r="W53272" s="276"/>
    </row>
    <row r="53273" spans="19:23">
      <c r="S53273" s="275"/>
      <c r="T53273" s="274"/>
      <c r="W53273" s="276"/>
    </row>
    <row r="53274" spans="19:23">
      <c r="S53274" s="275"/>
      <c r="T53274" s="274"/>
      <c r="W53274" s="276"/>
    </row>
    <row r="53275" spans="19:23">
      <c r="S53275" s="275"/>
      <c r="T53275" s="274"/>
      <c r="W53275" s="276"/>
    </row>
    <row r="53276" spans="19:23">
      <c r="S53276" s="275"/>
      <c r="T53276" s="274"/>
      <c r="W53276" s="276"/>
    </row>
    <row r="53277" spans="19:23">
      <c r="S53277" s="275"/>
      <c r="T53277" s="274"/>
      <c r="W53277" s="276"/>
    </row>
    <row r="53278" spans="19:23">
      <c r="S53278" s="275"/>
      <c r="T53278" s="274"/>
      <c r="W53278" s="276"/>
    </row>
    <row r="53279" spans="19:23">
      <c r="S53279" s="275"/>
      <c r="T53279" s="274"/>
      <c r="W53279" s="276"/>
    </row>
    <row r="53280" spans="19:23">
      <c r="S53280" s="275"/>
      <c r="T53280" s="274"/>
      <c r="W53280" s="276"/>
    </row>
    <row r="53281" spans="19:23">
      <c r="S53281" s="275"/>
      <c r="T53281" s="274"/>
      <c r="W53281" s="276"/>
    </row>
    <row r="53282" spans="19:23">
      <c r="S53282" s="275"/>
      <c r="T53282" s="274"/>
      <c r="W53282" s="276"/>
    </row>
    <row r="53283" spans="19:23">
      <c r="S53283" s="275"/>
      <c r="T53283" s="274"/>
      <c r="W53283" s="276"/>
    </row>
    <row r="53284" spans="19:23">
      <c r="S53284" s="275"/>
      <c r="T53284" s="274"/>
      <c r="W53284" s="276"/>
    </row>
    <row r="53285" spans="19:23">
      <c r="S53285" s="275"/>
      <c r="T53285" s="274"/>
      <c r="W53285" s="276"/>
    </row>
    <row r="53286" spans="19:23">
      <c r="S53286" s="275"/>
      <c r="T53286" s="274"/>
      <c r="W53286" s="276"/>
    </row>
    <row r="53287" spans="19:23">
      <c r="S53287" s="275"/>
      <c r="T53287" s="274"/>
      <c r="W53287" s="276"/>
    </row>
    <row r="53288" spans="19:23">
      <c r="S53288" s="275"/>
      <c r="T53288" s="274"/>
      <c r="W53288" s="276"/>
    </row>
    <row r="53289" spans="19:23">
      <c r="S53289" s="275"/>
      <c r="T53289" s="274"/>
      <c r="W53289" s="276"/>
    </row>
    <row r="53290" spans="19:23">
      <c r="S53290" s="275"/>
      <c r="T53290" s="274"/>
      <c r="W53290" s="276"/>
    </row>
    <row r="53291" spans="19:23">
      <c r="S53291" s="275"/>
      <c r="T53291" s="274"/>
      <c r="W53291" s="276"/>
    </row>
    <row r="53292" spans="19:23">
      <c r="S53292" s="275"/>
      <c r="T53292" s="274"/>
      <c r="W53292" s="276"/>
    </row>
    <row r="53293" spans="19:23">
      <c r="S53293" s="275"/>
      <c r="T53293" s="274"/>
      <c r="W53293" s="276"/>
    </row>
    <row r="53294" spans="19:23">
      <c r="S53294" s="275"/>
      <c r="T53294" s="274"/>
      <c r="W53294" s="276"/>
    </row>
    <row r="53295" spans="19:23">
      <c r="S53295" s="275"/>
      <c r="T53295" s="274"/>
      <c r="W53295" s="276"/>
    </row>
    <row r="53296" spans="19:23">
      <c r="S53296" s="275"/>
      <c r="T53296" s="274"/>
      <c r="W53296" s="276"/>
    </row>
    <row r="53297" spans="19:23">
      <c r="S53297" s="275"/>
      <c r="T53297" s="274"/>
      <c r="W53297" s="276"/>
    </row>
    <row r="53298" spans="19:23">
      <c r="S53298" s="275"/>
      <c r="T53298" s="274"/>
      <c r="W53298" s="276"/>
    </row>
    <row r="53299" spans="19:23">
      <c r="S53299" s="275"/>
      <c r="T53299" s="274"/>
      <c r="W53299" s="276"/>
    </row>
    <row r="53300" spans="19:23">
      <c r="S53300" s="275"/>
      <c r="T53300" s="274"/>
      <c r="W53300" s="276"/>
    </row>
    <row r="53301" spans="19:23">
      <c r="S53301" s="275"/>
      <c r="T53301" s="274"/>
      <c r="W53301" s="276"/>
    </row>
    <row r="53302" spans="19:23">
      <c r="S53302" s="275"/>
      <c r="T53302" s="274"/>
      <c r="W53302" s="276"/>
    </row>
    <row r="53303" spans="19:23">
      <c r="S53303" s="275"/>
      <c r="T53303" s="274"/>
      <c r="W53303" s="276"/>
    </row>
    <row r="53304" spans="19:23">
      <c r="S53304" s="275"/>
      <c r="T53304" s="274"/>
      <c r="W53304" s="276"/>
    </row>
    <row r="53305" spans="19:23">
      <c r="S53305" s="275"/>
      <c r="T53305" s="274"/>
      <c r="W53305" s="276"/>
    </row>
    <row r="53306" spans="19:23">
      <c r="S53306" s="275"/>
      <c r="T53306" s="274"/>
      <c r="W53306" s="276"/>
    </row>
    <row r="53307" spans="19:23">
      <c r="S53307" s="275"/>
      <c r="T53307" s="274"/>
      <c r="W53307" s="276"/>
    </row>
    <row r="53308" spans="19:23">
      <c r="S53308" s="275"/>
      <c r="T53308" s="274"/>
      <c r="W53308" s="276"/>
    </row>
    <row r="53309" spans="19:23">
      <c r="S53309" s="275"/>
      <c r="T53309" s="274"/>
      <c r="W53309" s="276"/>
    </row>
    <row r="53310" spans="19:23">
      <c r="S53310" s="275"/>
      <c r="T53310" s="274"/>
      <c r="W53310" s="276"/>
    </row>
    <row r="53311" spans="19:23">
      <c r="S53311" s="275"/>
      <c r="T53311" s="274"/>
      <c r="W53311" s="276"/>
    </row>
    <row r="53312" spans="19:23">
      <c r="S53312" s="275"/>
      <c r="T53312" s="274"/>
      <c r="W53312" s="276"/>
    </row>
    <row r="53313" spans="19:23">
      <c r="S53313" s="275"/>
      <c r="T53313" s="274"/>
      <c r="W53313" s="276"/>
    </row>
    <row r="53314" spans="19:23">
      <c r="S53314" s="275"/>
      <c r="T53314" s="274"/>
      <c r="W53314" s="276"/>
    </row>
    <row r="53315" spans="19:23">
      <c r="S53315" s="275"/>
      <c r="T53315" s="274"/>
      <c r="W53315" s="276"/>
    </row>
    <row r="53316" spans="19:23">
      <c r="S53316" s="275"/>
      <c r="T53316" s="274"/>
      <c r="W53316" s="276"/>
    </row>
    <row r="53317" spans="19:23">
      <c r="S53317" s="275"/>
      <c r="T53317" s="274"/>
      <c r="W53317" s="276"/>
    </row>
    <row r="53318" spans="19:23">
      <c r="S53318" s="275"/>
      <c r="T53318" s="274"/>
      <c r="W53318" s="276"/>
    </row>
    <row r="53319" spans="19:23">
      <c r="S53319" s="275"/>
      <c r="T53319" s="274"/>
      <c r="W53319" s="276"/>
    </row>
    <row r="53320" spans="19:23">
      <c r="S53320" s="275"/>
      <c r="T53320" s="274"/>
      <c r="W53320" s="276"/>
    </row>
    <row r="53321" spans="19:23">
      <c r="S53321" s="275"/>
      <c r="T53321" s="274"/>
      <c r="W53321" s="276"/>
    </row>
    <row r="53322" spans="19:23">
      <c r="S53322" s="275"/>
      <c r="T53322" s="274"/>
      <c r="W53322" s="276"/>
    </row>
    <row r="53323" spans="19:23">
      <c r="S53323" s="275"/>
      <c r="T53323" s="274"/>
      <c r="W53323" s="276"/>
    </row>
    <row r="53324" spans="19:23">
      <c r="S53324" s="275"/>
      <c r="T53324" s="274"/>
      <c r="W53324" s="276"/>
    </row>
    <row r="53325" spans="19:23">
      <c r="S53325" s="275"/>
      <c r="T53325" s="274"/>
      <c r="W53325" s="276"/>
    </row>
    <row r="53326" spans="19:23">
      <c r="S53326" s="275"/>
      <c r="T53326" s="274"/>
      <c r="W53326" s="276"/>
    </row>
    <row r="53327" spans="19:23">
      <c r="S53327" s="275"/>
      <c r="T53327" s="274"/>
      <c r="W53327" s="276"/>
    </row>
    <row r="53328" spans="19:23">
      <c r="S53328" s="275"/>
      <c r="T53328" s="274"/>
      <c r="W53328" s="276"/>
    </row>
    <row r="53329" spans="19:23">
      <c r="S53329" s="275"/>
      <c r="T53329" s="274"/>
      <c r="W53329" s="276"/>
    </row>
    <row r="53330" spans="19:23">
      <c r="S53330" s="275"/>
      <c r="T53330" s="274"/>
      <c r="W53330" s="276"/>
    </row>
    <row r="53331" spans="19:23">
      <c r="S53331" s="275"/>
      <c r="T53331" s="274"/>
      <c r="W53331" s="276"/>
    </row>
    <row r="53332" spans="19:23">
      <c r="S53332" s="275"/>
      <c r="T53332" s="274"/>
      <c r="W53332" s="276"/>
    </row>
    <row r="53333" spans="19:23">
      <c r="S53333" s="275"/>
      <c r="T53333" s="274"/>
      <c r="W53333" s="276"/>
    </row>
    <row r="53334" spans="19:23">
      <c r="S53334" s="275"/>
      <c r="T53334" s="274"/>
      <c r="W53334" s="276"/>
    </row>
    <row r="53335" spans="19:23">
      <c r="S53335" s="275"/>
      <c r="T53335" s="274"/>
      <c r="W53335" s="276"/>
    </row>
    <row r="53336" spans="19:23">
      <c r="S53336" s="275"/>
      <c r="T53336" s="274"/>
      <c r="W53336" s="276"/>
    </row>
    <row r="53337" spans="19:23">
      <c r="S53337" s="275"/>
      <c r="T53337" s="274"/>
      <c r="W53337" s="276"/>
    </row>
    <row r="53338" spans="19:23">
      <c r="S53338" s="275"/>
      <c r="T53338" s="274"/>
      <c r="W53338" s="276"/>
    </row>
    <row r="53339" spans="19:23">
      <c r="S53339" s="275"/>
      <c r="T53339" s="274"/>
      <c r="W53339" s="276"/>
    </row>
    <row r="53340" spans="19:23">
      <c r="S53340" s="275"/>
      <c r="T53340" s="274"/>
      <c r="W53340" s="276"/>
    </row>
    <row r="53341" spans="19:23">
      <c r="S53341" s="275"/>
      <c r="T53341" s="274"/>
      <c r="W53341" s="276"/>
    </row>
    <row r="53342" spans="19:23">
      <c r="S53342" s="275"/>
      <c r="T53342" s="274"/>
      <c r="W53342" s="276"/>
    </row>
    <row r="53343" spans="19:23">
      <c r="S53343" s="275"/>
      <c r="T53343" s="274"/>
      <c r="W53343" s="276"/>
    </row>
    <row r="53344" spans="19:23">
      <c r="S53344" s="275"/>
      <c r="T53344" s="274"/>
      <c r="W53344" s="276"/>
    </row>
    <row r="53345" spans="19:23">
      <c r="S53345" s="275"/>
      <c r="T53345" s="274"/>
      <c r="W53345" s="276"/>
    </row>
    <row r="53346" spans="19:23">
      <c r="S53346" s="275"/>
      <c r="T53346" s="274"/>
      <c r="W53346" s="276"/>
    </row>
    <row r="53347" spans="19:23">
      <c r="S53347" s="275"/>
      <c r="T53347" s="274"/>
      <c r="W53347" s="276"/>
    </row>
    <row r="53348" spans="19:23">
      <c r="S53348" s="275"/>
      <c r="T53348" s="274"/>
      <c r="W53348" s="276"/>
    </row>
    <row r="53349" spans="19:23">
      <c r="S53349" s="275"/>
      <c r="T53349" s="274"/>
      <c r="W53349" s="276"/>
    </row>
    <row r="53350" spans="19:23">
      <c r="S53350" s="275"/>
      <c r="T53350" s="274"/>
      <c r="W53350" s="276"/>
    </row>
    <row r="53351" spans="19:23">
      <c r="S53351" s="275"/>
      <c r="T53351" s="274"/>
      <c r="W53351" s="276"/>
    </row>
    <row r="53352" spans="19:23">
      <c r="S53352" s="275"/>
      <c r="T53352" s="274"/>
      <c r="W53352" s="276"/>
    </row>
    <row r="53353" spans="19:23">
      <c r="S53353" s="275"/>
      <c r="T53353" s="274"/>
      <c r="W53353" s="276"/>
    </row>
    <row r="53354" spans="19:23">
      <c r="S53354" s="275"/>
      <c r="T53354" s="274"/>
      <c r="W53354" s="276"/>
    </row>
    <row r="53355" spans="19:23">
      <c r="S53355" s="275"/>
      <c r="T53355" s="274"/>
      <c r="W53355" s="276"/>
    </row>
    <row r="53356" spans="19:23">
      <c r="S53356" s="275"/>
      <c r="T53356" s="274"/>
      <c r="W53356" s="276"/>
    </row>
    <row r="53357" spans="19:23">
      <c r="S53357" s="275"/>
      <c r="T53357" s="274"/>
      <c r="W53357" s="276"/>
    </row>
    <row r="53358" spans="19:23">
      <c r="S53358" s="275"/>
      <c r="T53358" s="274"/>
      <c r="W53358" s="276"/>
    </row>
    <row r="53359" spans="19:23">
      <c r="S53359" s="275"/>
      <c r="T53359" s="274"/>
      <c r="W53359" s="276"/>
    </row>
    <row r="53360" spans="19:23">
      <c r="S53360" s="275"/>
      <c r="T53360" s="274"/>
      <c r="W53360" s="276"/>
    </row>
    <row r="53361" spans="19:23">
      <c r="S53361" s="275"/>
      <c r="T53361" s="274"/>
      <c r="W53361" s="276"/>
    </row>
    <row r="53362" spans="19:23">
      <c r="S53362" s="275"/>
      <c r="T53362" s="274"/>
      <c r="W53362" s="276"/>
    </row>
    <row r="53363" spans="19:23">
      <c r="S53363" s="275"/>
      <c r="T53363" s="274"/>
      <c r="W53363" s="276"/>
    </row>
    <row r="53364" spans="19:23">
      <c r="S53364" s="275"/>
      <c r="T53364" s="274"/>
      <c r="W53364" s="276"/>
    </row>
    <row r="53365" spans="19:23">
      <c r="S53365" s="275"/>
      <c r="T53365" s="274"/>
      <c r="W53365" s="276"/>
    </row>
    <row r="53366" spans="19:23">
      <c r="S53366" s="275"/>
      <c r="T53366" s="274"/>
      <c r="W53366" s="276"/>
    </row>
    <row r="53367" spans="19:23">
      <c r="S53367" s="275"/>
      <c r="T53367" s="274"/>
      <c r="W53367" s="276"/>
    </row>
    <row r="53368" spans="19:23">
      <c r="S53368" s="275"/>
      <c r="T53368" s="274"/>
      <c r="W53368" s="276"/>
    </row>
    <row r="53369" spans="19:23">
      <c r="S53369" s="275"/>
      <c r="T53369" s="274"/>
      <c r="W53369" s="276"/>
    </row>
    <row r="53370" spans="19:23">
      <c r="S53370" s="275"/>
      <c r="T53370" s="274"/>
      <c r="W53370" s="276"/>
    </row>
    <row r="53371" spans="19:23">
      <c r="S53371" s="275"/>
      <c r="T53371" s="274"/>
      <c r="W53371" s="276"/>
    </row>
    <row r="53372" spans="19:23">
      <c r="S53372" s="275"/>
      <c r="T53372" s="274"/>
      <c r="W53372" s="276"/>
    </row>
    <row r="53373" spans="19:23">
      <c r="S53373" s="275"/>
      <c r="T53373" s="274"/>
      <c r="W53373" s="276"/>
    </row>
    <row r="53374" spans="19:23">
      <c r="S53374" s="275"/>
      <c r="T53374" s="274"/>
      <c r="W53374" s="276"/>
    </row>
    <row r="53375" spans="19:23">
      <c r="S53375" s="275"/>
      <c r="T53375" s="274"/>
      <c r="W53375" s="276"/>
    </row>
    <row r="53376" spans="19:23">
      <c r="S53376" s="275"/>
      <c r="T53376" s="274"/>
      <c r="W53376" s="276"/>
    </row>
    <row r="53377" spans="19:23">
      <c r="S53377" s="275"/>
      <c r="T53377" s="274"/>
      <c r="W53377" s="276"/>
    </row>
    <row r="53378" spans="19:23">
      <c r="S53378" s="275"/>
      <c r="T53378" s="274"/>
      <c r="W53378" s="276"/>
    </row>
    <row r="53379" spans="19:23">
      <c r="S53379" s="275"/>
      <c r="T53379" s="274"/>
      <c r="W53379" s="276"/>
    </row>
    <row r="53380" spans="19:23">
      <c r="S53380" s="275"/>
      <c r="T53380" s="274"/>
      <c r="W53380" s="276"/>
    </row>
    <row r="53381" spans="19:23">
      <c r="S53381" s="275"/>
      <c r="T53381" s="274"/>
      <c r="W53381" s="276"/>
    </row>
    <row r="53382" spans="19:23">
      <c r="S53382" s="275"/>
      <c r="T53382" s="274"/>
      <c r="W53382" s="276"/>
    </row>
    <row r="53383" spans="19:23">
      <c r="S53383" s="275"/>
      <c r="T53383" s="274"/>
      <c r="W53383" s="276"/>
    </row>
    <row r="53384" spans="19:23">
      <c r="S53384" s="275"/>
      <c r="T53384" s="274"/>
      <c r="W53384" s="276"/>
    </row>
    <row r="53385" spans="19:23">
      <c r="S53385" s="275"/>
      <c r="T53385" s="274"/>
      <c r="W53385" s="276"/>
    </row>
    <row r="53386" spans="19:23">
      <c r="S53386" s="275"/>
      <c r="T53386" s="274"/>
      <c r="W53386" s="276"/>
    </row>
    <row r="53387" spans="19:23">
      <c r="S53387" s="275"/>
      <c r="T53387" s="274"/>
      <c r="W53387" s="276"/>
    </row>
    <row r="53388" spans="19:23">
      <c r="S53388" s="275"/>
      <c r="T53388" s="274"/>
      <c r="W53388" s="276"/>
    </row>
    <row r="53389" spans="19:23">
      <c r="S53389" s="275"/>
      <c r="T53389" s="274"/>
      <c r="W53389" s="276"/>
    </row>
    <row r="53390" spans="19:23">
      <c r="S53390" s="275"/>
      <c r="T53390" s="274"/>
      <c r="W53390" s="276"/>
    </row>
    <row r="53391" spans="19:23">
      <c r="S53391" s="275"/>
      <c r="T53391" s="274"/>
      <c r="W53391" s="276"/>
    </row>
    <row r="53392" spans="19:23">
      <c r="S53392" s="275"/>
      <c r="T53392" s="274"/>
      <c r="W53392" s="276"/>
    </row>
    <row r="53393" spans="19:23">
      <c r="S53393" s="275"/>
      <c r="T53393" s="274"/>
      <c r="W53393" s="276"/>
    </row>
    <row r="53394" spans="19:23">
      <c r="S53394" s="275"/>
      <c r="T53394" s="274"/>
      <c r="W53394" s="276"/>
    </row>
    <row r="53395" spans="19:23">
      <c r="S53395" s="275"/>
      <c r="T53395" s="274"/>
      <c r="W53395" s="276"/>
    </row>
    <row r="53396" spans="19:23">
      <c r="S53396" s="275"/>
      <c r="T53396" s="274"/>
      <c r="W53396" s="276"/>
    </row>
    <row r="53397" spans="19:23">
      <c r="S53397" s="275"/>
      <c r="T53397" s="274"/>
      <c r="W53397" s="276"/>
    </row>
    <row r="53398" spans="19:23">
      <c r="S53398" s="275"/>
      <c r="T53398" s="274"/>
      <c r="W53398" s="276"/>
    </row>
    <row r="53399" spans="19:23">
      <c r="S53399" s="275"/>
      <c r="T53399" s="274"/>
      <c r="W53399" s="276"/>
    </row>
    <row r="53400" spans="19:23">
      <c r="S53400" s="275"/>
      <c r="T53400" s="274"/>
      <c r="W53400" s="276"/>
    </row>
    <row r="53401" spans="19:23">
      <c r="S53401" s="275"/>
      <c r="T53401" s="274"/>
      <c r="W53401" s="276"/>
    </row>
    <row r="53402" spans="19:23">
      <c r="S53402" s="275"/>
      <c r="T53402" s="274"/>
      <c r="W53402" s="276"/>
    </row>
    <row r="53403" spans="19:23">
      <c r="S53403" s="275"/>
      <c r="T53403" s="274"/>
      <c r="W53403" s="276"/>
    </row>
    <row r="53404" spans="19:23">
      <c r="S53404" s="275"/>
      <c r="T53404" s="274"/>
      <c r="W53404" s="276"/>
    </row>
    <row r="53405" spans="19:23">
      <c r="S53405" s="275"/>
      <c r="T53405" s="274"/>
      <c r="W53405" s="276"/>
    </row>
    <row r="53406" spans="19:23">
      <c r="S53406" s="275"/>
      <c r="T53406" s="274"/>
      <c r="W53406" s="276"/>
    </row>
    <row r="53407" spans="19:23">
      <c r="S53407" s="275"/>
      <c r="T53407" s="274"/>
      <c r="W53407" s="276"/>
    </row>
    <row r="53408" spans="19:23">
      <c r="S53408" s="275"/>
      <c r="T53408" s="274"/>
      <c r="W53408" s="276"/>
    </row>
    <row r="53409" spans="19:23">
      <c r="S53409" s="275"/>
      <c r="T53409" s="274"/>
      <c r="W53409" s="276"/>
    </row>
    <row r="53410" spans="19:23">
      <c r="S53410" s="275"/>
      <c r="T53410" s="274"/>
      <c r="W53410" s="276"/>
    </row>
    <row r="53411" spans="19:23">
      <c r="S53411" s="275"/>
      <c r="T53411" s="274"/>
      <c r="W53411" s="276"/>
    </row>
    <row r="53412" spans="19:23">
      <c r="S53412" s="275"/>
      <c r="T53412" s="274"/>
      <c r="W53412" s="276"/>
    </row>
    <row r="53413" spans="19:23">
      <c r="S53413" s="275"/>
      <c r="T53413" s="274"/>
      <c r="W53413" s="276"/>
    </row>
    <row r="53414" spans="19:23">
      <c r="S53414" s="275"/>
      <c r="T53414" s="274"/>
      <c r="W53414" s="276"/>
    </row>
    <row r="53415" spans="19:23">
      <c r="S53415" s="275"/>
      <c r="T53415" s="274"/>
      <c r="W53415" s="276"/>
    </row>
    <row r="53416" spans="19:23">
      <c r="S53416" s="275"/>
      <c r="T53416" s="274"/>
      <c r="W53416" s="276"/>
    </row>
    <row r="53417" spans="19:23">
      <c r="S53417" s="275"/>
      <c r="T53417" s="274"/>
      <c r="W53417" s="276"/>
    </row>
    <row r="53418" spans="19:23">
      <c r="S53418" s="275"/>
      <c r="T53418" s="274"/>
      <c r="W53418" s="276"/>
    </row>
    <row r="53419" spans="19:23">
      <c r="S53419" s="275"/>
      <c r="T53419" s="274"/>
      <c r="W53419" s="276"/>
    </row>
    <row r="53420" spans="19:23">
      <c r="S53420" s="275"/>
      <c r="T53420" s="274"/>
      <c r="W53420" s="276"/>
    </row>
    <row r="53421" spans="19:23">
      <c r="S53421" s="275"/>
      <c r="T53421" s="274"/>
      <c r="W53421" s="276"/>
    </row>
    <row r="53422" spans="19:23">
      <c r="S53422" s="275"/>
      <c r="T53422" s="274"/>
      <c r="W53422" s="276"/>
    </row>
    <row r="53423" spans="19:23">
      <c r="S53423" s="275"/>
      <c r="T53423" s="274"/>
      <c r="W53423" s="276"/>
    </row>
    <row r="53424" spans="19:23">
      <c r="S53424" s="275"/>
      <c r="T53424" s="274"/>
      <c r="W53424" s="276"/>
    </row>
    <row r="53425" spans="19:23">
      <c r="S53425" s="275"/>
      <c r="T53425" s="274"/>
      <c r="W53425" s="276"/>
    </row>
    <row r="53426" spans="19:23">
      <c r="S53426" s="275"/>
      <c r="T53426" s="274"/>
      <c r="W53426" s="276"/>
    </row>
    <row r="53427" spans="19:23">
      <c r="S53427" s="275"/>
      <c r="T53427" s="274"/>
      <c r="W53427" s="276"/>
    </row>
    <row r="53428" spans="19:23">
      <c r="S53428" s="275"/>
      <c r="T53428" s="274"/>
      <c r="W53428" s="276"/>
    </row>
    <row r="53429" spans="19:23">
      <c r="S53429" s="275"/>
      <c r="T53429" s="274"/>
      <c r="W53429" s="276"/>
    </row>
    <row r="53430" spans="19:23">
      <c r="S53430" s="275"/>
      <c r="T53430" s="274"/>
      <c r="W53430" s="276"/>
    </row>
    <row r="53431" spans="19:23">
      <c r="S53431" s="275"/>
      <c r="T53431" s="274"/>
      <c r="W53431" s="276"/>
    </row>
    <row r="53432" spans="19:23">
      <c r="S53432" s="275"/>
      <c r="T53432" s="274"/>
      <c r="W53432" s="276"/>
    </row>
    <row r="53433" spans="19:23">
      <c r="S53433" s="275"/>
      <c r="T53433" s="274"/>
      <c r="W53433" s="276"/>
    </row>
    <row r="53434" spans="19:23">
      <c r="S53434" s="275"/>
      <c r="T53434" s="274"/>
      <c r="W53434" s="276"/>
    </row>
    <row r="53435" spans="19:23">
      <c r="S53435" s="275"/>
      <c r="T53435" s="274"/>
      <c r="W53435" s="276"/>
    </row>
    <row r="53436" spans="19:23">
      <c r="S53436" s="275"/>
      <c r="T53436" s="274"/>
      <c r="W53436" s="276"/>
    </row>
    <row r="53437" spans="19:23">
      <c r="S53437" s="275"/>
      <c r="T53437" s="274"/>
      <c r="W53437" s="276"/>
    </row>
    <row r="53438" spans="19:23">
      <c r="S53438" s="275"/>
      <c r="T53438" s="274"/>
      <c r="W53438" s="276"/>
    </row>
    <row r="53439" spans="19:23">
      <c r="S53439" s="275"/>
      <c r="T53439" s="274"/>
      <c r="W53439" s="276"/>
    </row>
    <row r="53440" spans="19:23">
      <c r="S53440" s="275"/>
      <c r="T53440" s="274"/>
      <c r="W53440" s="276"/>
    </row>
    <row r="53441" spans="19:23">
      <c r="S53441" s="275"/>
      <c r="T53441" s="274"/>
      <c r="W53441" s="276"/>
    </row>
    <row r="53442" spans="19:23">
      <c r="S53442" s="275"/>
      <c r="T53442" s="274"/>
      <c r="W53442" s="276"/>
    </row>
    <row r="53443" spans="19:23">
      <c r="S53443" s="275"/>
      <c r="T53443" s="274"/>
      <c r="W53443" s="276"/>
    </row>
    <row r="53444" spans="19:23">
      <c r="S53444" s="275"/>
      <c r="T53444" s="274"/>
      <c r="W53444" s="276"/>
    </row>
    <row r="53445" spans="19:23">
      <c r="S53445" s="275"/>
      <c r="T53445" s="274"/>
      <c r="W53445" s="276"/>
    </row>
    <row r="53446" spans="19:23">
      <c r="S53446" s="275"/>
      <c r="T53446" s="274"/>
      <c r="W53446" s="276"/>
    </row>
    <row r="53447" spans="19:23">
      <c r="S53447" s="275"/>
      <c r="T53447" s="274"/>
      <c r="W53447" s="276"/>
    </row>
    <row r="53448" spans="19:23">
      <c r="S53448" s="275"/>
      <c r="T53448" s="274"/>
      <c r="W53448" s="276"/>
    </row>
    <row r="53449" spans="19:23">
      <c r="S53449" s="275"/>
      <c r="T53449" s="274"/>
      <c r="W53449" s="276"/>
    </row>
    <row r="53450" spans="19:23">
      <c r="S53450" s="275"/>
      <c r="T53450" s="274"/>
      <c r="W53450" s="276"/>
    </row>
    <row r="53451" spans="19:23">
      <c r="S53451" s="275"/>
      <c r="T53451" s="274"/>
      <c r="W53451" s="276"/>
    </row>
    <row r="53452" spans="19:23">
      <c r="S53452" s="275"/>
      <c r="T53452" s="274"/>
      <c r="W53452" s="276"/>
    </row>
    <row r="53453" spans="19:23">
      <c r="S53453" s="275"/>
      <c r="T53453" s="274"/>
      <c r="W53453" s="276"/>
    </row>
    <row r="53454" spans="19:23">
      <c r="S53454" s="275"/>
      <c r="T53454" s="274"/>
      <c r="W53454" s="276"/>
    </row>
    <row r="53455" spans="19:23">
      <c r="S53455" s="275"/>
      <c r="T53455" s="274"/>
      <c r="W53455" s="276"/>
    </row>
    <row r="53456" spans="19:23">
      <c r="S53456" s="275"/>
      <c r="T53456" s="274"/>
      <c r="W53456" s="276"/>
    </row>
    <row r="53457" spans="19:23">
      <c r="S53457" s="275"/>
      <c r="T53457" s="274"/>
      <c r="W53457" s="276"/>
    </row>
    <row r="53458" spans="19:23">
      <c r="S53458" s="275"/>
      <c r="T53458" s="274"/>
      <c r="W53458" s="276"/>
    </row>
    <row r="53459" spans="19:23">
      <c r="S53459" s="275"/>
      <c r="T53459" s="274"/>
      <c r="W53459" s="276"/>
    </row>
    <row r="53460" spans="19:23">
      <c r="S53460" s="275"/>
      <c r="T53460" s="274"/>
      <c r="W53460" s="276"/>
    </row>
    <row r="53461" spans="19:23">
      <c r="S53461" s="275"/>
      <c r="T53461" s="274"/>
      <c r="W53461" s="276"/>
    </row>
    <row r="53462" spans="19:23">
      <c r="S53462" s="275"/>
      <c r="T53462" s="274"/>
      <c r="W53462" s="276"/>
    </row>
    <row r="53463" spans="19:23">
      <c r="S53463" s="275"/>
      <c r="T53463" s="274"/>
      <c r="W53463" s="276"/>
    </row>
    <row r="53464" spans="19:23">
      <c r="S53464" s="275"/>
      <c r="T53464" s="274"/>
      <c r="W53464" s="276"/>
    </row>
    <row r="53465" spans="19:23">
      <c r="S53465" s="275"/>
      <c r="T53465" s="274"/>
      <c r="W53465" s="276"/>
    </row>
    <row r="53466" spans="19:23">
      <c r="S53466" s="275"/>
      <c r="T53466" s="274"/>
      <c r="W53466" s="276"/>
    </row>
    <row r="53467" spans="19:23">
      <c r="S53467" s="275"/>
      <c r="T53467" s="274"/>
      <c r="W53467" s="276"/>
    </row>
    <row r="53468" spans="19:23">
      <c r="S53468" s="275"/>
      <c r="T53468" s="274"/>
      <c r="W53468" s="276"/>
    </row>
    <row r="53469" spans="19:23">
      <c r="S53469" s="275"/>
      <c r="T53469" s="274"/>
      <c r="W53469" s="276"/>
    </row>
    <row r="53470" spans="19:23">
      <c r="S53470" s="275"/>
      <c r="T53470" s="274"/>
      <c r="W53470" s="276"/>
    </row>
    <row r="53471" spans="19:23">
      <c r="S53471" s="275"/>
      <c r="T53471" s="274"/>
      <c r="W53471" s="276"/>
    </row>
    <row r="53472" spans="19:23">
      <c r="S53472" s="275"/>
      <c r="T53472" s="274"/>
      <c r="W53472" s="276"/>
    </row>
    <row r="53473" spans="19:23">
      <c r="S53473" s="275"/>
      <c r="T53473" s="274"/>
      <c r="W53473" s="276"/>
    </row>
    <row r="53474" spans="19:23">
      <c r="S53474" s="275"/>
      <c r="T53474" s="274"/>
      <c r="W53474" s="276"/>
    </row>
    <row r="53475" spans="19:23">
      <c r="S53475" s="275"/>
      <c r="T53475" s="274"/>
      <c r="W53475" s="276"/>
    </row>
    <row r="53476" spans="19:23">
      <c r="S53476" s="275"/>
      <c r="T53476" s="274"/>
      <c r="W53476" s="276"/>
    </row>
    <row r="53477" spans="19:23">
      <c r="S53477" s="275"/>
      <c r="T53477" s="274"/>
      <c r="W53477" s="276"/>
    </row>
    <row r="53478" spans="19:23">
      <c r="S53478" s="275"/>
      <c r="T53478" s="274"/>
      <c r="W53478" s="276"/>
    </row>
    <row r="53479" spans="19:23">
      <c r="S53479" s="275"/>
      <c r="T53479" s="274"/>
      <c r="W53479" s="276"/>
    </row>
    <row r="53480" spans="19:23">
      <c r="S53480" s="275"/>
      <c r="T53480" s="274"/>
      <c r="W53480" s="276"/>
    </row>
    <row r="53481" spans="19:23">
      <c r="S53481" s="275"/>
      <c r="T53481" s="274"/>
      <c r="W53481" s="276"/>
    </row>
    <row r="53482" spans="19:23">
      <c r="S53482" s="275"/>
      <c r="T53482" s="274"/>
      <c r="W53482" s="276"/>
    </row>
    <row r="53483" spans="19:23">
      <c r="S53483" s="275"/>
      <c r="T53483" s="274"/>
      <c r="W53483" s="276"/>
    </row>
    <row r="53484" spans="19:23">
      <c r="S53484" s="275"/>
      <c r="T53484" s="274"/>
      <c r="W53484" s="276"/>
    </row>
    <row r="53485" spans="19:23">
      <c r="S53485" s="275"/>
      <c r="T53485" s="274"/>
      <c r="W53485" s="276"/>
    </row>
    <row r="53486" spans="19:23">
      <c r="S53486" s="275"/>
      <c r="T53486" s="274"/>
      <c r="W53486" s="276"/>
    </row>
    <row r="53487" spans="19:23">
      <c r="S53487" s="275"/>
      <c r="T53487" s="274"/>
      <c r="W53487" s="276"/>
    </row>
    <row r="53488" spans="19:23">
      <c r="S53488" s="275"/>
      <c r="T53488" s="274"/>
      <c r="W53488" s="276"/>
    </row>
    <row r="53489" spans="19:23">
      <c r="S53489" s="275"/>
      <c r="T53489" s="274"/>
      <c r="W53489" s="276"/>
    </row>
    <row r="53490" spans="19:23">
      <c r="S53490" s="275"/>
      <c r="T53490" s="274"/>
      <c r="W53490" s="276"/>
    </row>
    <row r="53491" spans="19:23">
      <c r="S53491" s="275"/>
      <c r="T53491" s="274"/>
      <c r="W53491" s="276"/>
    </row>
    <row r="53492" spans="19:23">
      <c r="S53492" s="275"/>
      <c r="T53492" s="274"/>
      <c r="W53492" s="276"/>
    </row>
    <row r="53493" spans="19:23">
      <c r="S53493" s="275"/>
      <c r="T53493" s="274"/>
      <c r="W53493" s="276"/>
    </row>
    <row r="53494" spans="19:23">
      <c r="S53494" s="275"/>
      <c r="T53494" s="274"/>
      <c r="W53494" s="276"/>
    </row>
    <row r="53495" spans="19:23">
      <c r="S53495" s="275"/>
      <c r="T53495" s="274"/>
      <c r="W53495" s="276"/>
    </row>
    <row r="53496" spans="19:23">
      <c r="S53496" s="275"/>
      <c r="T53496" s="274"/>
      <c r="W53496" s="276"/>
    </row>
    <row r="53497" spans="19:23">
      <c r="S53497" s="275"/>
      <c r="T53497" s="274"/>
      <c r="W53497" s="276"/>
    </row>
    <row r="53498" spans="19:23">
      <c r="S53498" s="275"/>
      <c r="T53498" s="274"/>
      <c r="W53498" s="276"/>
    </row>
    <row r="53499" spans="19:23">
      <c r="S53499" s="275"/>
      <c r="T53499" s="274"/>
      <c r="W53499" s="276"/>
    </row>
    <row r="53500" spans="19:23">
      <c r="S53500" s="275"/>
      <c r="T53500" s="274"/>
      <c r="W53500" s="276"/>
    </row>
    <row r="53501" spans="19:23">
      <c r="S53501" s="275"/>
      <c r="T53501" s="274"/>
      <c r="W53501" s="276"/>
    </row>
    <row r="53502" spans="19:23">
      <c r="S53502" s="275"/>
      <c r="T53502" s="274"/>
      <c r="W53502" s="276"/>
    </row>
    <row r="53503" spans="19:23">
      <c r="S53503" s="275"/>
      <c r="T53503" s="274"/>
      <c r="W53503" s="276"/>
    </row>
    <row r="53504" spans="19:23">
      <c r="S53504" s="275"/>
      <c r="T53504" s="274"/>
      <c r="W53504" s="276"/>
    </row>
    <row r="53505" spans="19:23">
      <c r="S53505" s="275"/>
      <c r="T53505" s="274"/>
      <c r="W53505" s="276"/>
    </row>
    <row r="53506" spans="19:23">
      <c r="S53506" s="275"/>
      <c r="T53506" s="274"/>
      <c r="W53506" s="276"/>
    </row>
    <row r="53507" spans="19:23">
      <c r="S53507" s="275"/>
      <c r="T53507" s="274"/>
      <c r="W53507" s="276"/>
    </row>
    <row r="53508" spans="19:23">
      <c r="S53508" s="275"/>
      <c r="T53508" s="274"/>
      <c r="W53508" s="276"/>
    </row>
    <row r="53509" spans="19:23">
      <c r="S53509" s="275"/>
      <c r="T53509" s="274"/>
      <c r="W53509" s="276"/>
    </row>
    <row r="53510" spans="19:23">
      <c r="S53510" s="275"/>
      <c r="T53510" s="274"/>
      <c r="W53510" s="276"/>
    </row>
    <row r="53511" spans="19:23">
      <c r="S53511" s="275"/>
      <c r="T53511" s="274"/>
      <c r="W53511" s="276"/>
    </row>
    <row r="53512" spans="19:23">
      <c r="S53512" s="275"/>
      <c r="T53512" s="274"/>
      <c r="W53512" s="276"/>
    </row>
    <row r="53513" spans="19:23">
      <c r="S53513" s="275"/>
      <c r="T53513" s="274"/>
      <c r="W53513" s="276"/>
    </row>
    <row r="53514" spans="19:23">
      <c r="S53514" s="275"/>
      <c r="T53514" s="274"/>
      <c r="W53514" s="276"/>
    </row>
    <row r="53515" spans="19:23">
      <c r="S53515" s="275"/>
      <c r="T53515" s="274"/>
      <c r="W53515" s="276"/>
    </row>
    <row r="53516" spans="19:23">
      <c r="S53516" s="275"/>
      <c r="T53516" s="274"/>
      <c r="W53516" s="276"/>
    </row>
    <row r="53517" spans="19:23">
      <c r="S53517" s="275"/>
      <c r="T53517" s="274"/>
      <c r="W53517" s="276"/>
    </row>
    <row r="53518" spans="19:23">
      <c r="S53518" s="275"/>
      <c r="T53518" s="274"/>
      <c r="W53518" s="276"/>
    </row>
    <row r="53519" spans="19:23">
      <c r="S53519" s="275"/>
      <c r="T53519" s="274"/>
      <c r="W53519" s="276"/>
    </row>
    <row r="53520" spans="19:23">
      <c r="S53520" s="275"/>
      <c r="T53520" s="274"/>
      <c r="W53520" s="276"/>
    </row>
    <row r="53521" spans="19:23">
      <c r="S53521" s="275"/>
      <c r="T53521" s="274"/>
      <c r="W53521" s="276"/>
    </row>
    <row r="53522" spans="19:23">
      <c r="S53522" s="275"/>
      <c r="T53522" s="274"/>
      <c r="W53522" s="276"/>
    </row>
    <row r="53523" spans="19:23">
      <c r="S53523" s="275"/>
      <c r="T53523" s="274"/>
      <c r="W53523" s="276"/>
    </row>
    <row r="53524" spans="19:23">
      <c r="S53524" s="275"/>
      <c r="T53524" s="274"/>
      <c r="W53524" s="276"/>
    </row>
    <row r="53525" spans="19:23">
      <c r="S53525" s="275"/>
      <c r="T53525" s="274"/>
      <c r="W53525" s="276"/>
    </row>
    <row r="53526" spans="19:23">
      <c r="S53526" s="275"/>
      <c r="T53526" s="274"/>
      <c r="W53526" s="276"/>
    </row>
    <row r="53527" spans="19:23">
      <c r="S53527" s="275"/>
      <c r="T53527" s="274"/>
      <c r="W53527" s="276"/>
    </row>
    <row r="53528" spans="19:23">
      <c r="S53528" s="275"/>
      <c r="T53528" s="274"/>
      <c r="W53528" s="276"/>
    </row>
    <row r="53529" spans="19:23">
      <c r="S53529" s="275"/>
      <c r="T53529" s="274"/>
      <c r="W53529" s="276"/>
    </row>
    <row r="53530" spans="19:23">
      <c r="S53530" s="275"/>
      <c r="T53530" s="274"/>
      <c r="W53530" s="276"/>
    </row>
    <row r="53531" spans="19:23">
      <c r="S53531" s="275"/>
      <c r="T53531" s="274"/>
      <c r="W53531" s="276"/>
    </row>
    <row r="53532" spans="19:23">
      <c r="S53532" s="275"/>
      <c r="T53532" s="274"/>
      <c r="W53532" s="276"/>
    </row>
    <row r="53533" spans="19:23">
      <c r="S53533" s="275"/>
      <c r="T53533" s="274"/>
      <c r="W53533" s="276"/>
    </row>
    <row r="53534" spans="19:23">
      <c r="S53534" s="275"/>
      <c r="T53534" s="274"/>
      <c r="W53534" s="276"/>
    </row>
    <row r="53535" spans="19:23">
      <c r="S53535" s="275"/>
      <c r="T53535" s="274"/>
      <c r="W53535" s="276"/>
    </row>
    <row r="53536" spans="19:23">
      <c r="S53536" s="275"/>
      <c r="T53536" s="274"/>
      <c r="W53536" s="276"/>
    </row>
    <row r="53537" spans="19:23">
      <c r="S53537" s="275"/>
      <c r="T53537" s="274"/>
      <c r="W53537" s="276"/>
    </row>
    <row r="53538" spans="19:23">
      <c r="S53538" s="275"/>
      <c r="T53538" s="274"/>
      <c r="W53538" s="276"/>
    </row>
    <row r="53539" spans="19:23">
      <c r="S53539" s="275"/>
      <c r="T53539" s="274"/>
      <c r="W53539" s="276"/>
    </row>
    <row r="53540" spans="19:23">
      <c r="S53540" s="275"/>
      <c r="T53540" s="274"/>
      <c r="W53540" s="276"/>
    </row>
    <row r="53541" spans="19:23">
      <c r="S53541" s="275"/>
      <c r="T53541" s="274"/>
      <c r="W53541" s="276"/>
    </row>
    <row r="53542" spans="19:23">
      <c r="S53542" s="275"/>
      <c r="T53542" s="274"/>
      <c r="W53542" s="276"/>
    </row>
    <row r="53543" spans="19:23">
      <c r="S53543" s="275"/>
      <c r="T53543" s="274"/>
      <c r="W53543" s="276"/>
    </row>
    <row r="53544" spans="19:23">
      <c r="S53544" s="275"/>
      <c r="T53544" s="274"/>
      <c r="W53544" s="276"/>
    </row>
    <row r="53545" spans="19:23">
      <c r="S53545" s="275"/>
      <c r="T53545" s="274"/>
      <c r="W53545" s="276"/>
    </row>
    <row r="53546" spans="19:23">
      <c r="S53546" s="275"/>
      <c r="T53546" s="274"/>
      <c r="W53546" s="276"/>
    </row>
    <row r="53547" spans="19:23">
      <c r="S53547" s="275"/>
      <c r="T53547" s="274"/>
      <c r="W53547" s="276"/>
    </row>
    <row r="53548" spans="19:23">
      <c r="S53548" s="275"/>
      <c r="T53548" s="274"/>
      <c r="W53548" s="276"/>
    </row>
    <row r="53549" spans="19:23">
      <c r="S53549" s="275"/>
      <c r="T53549" s="274"/>
      <c r="W53549" s="276"/>
    </row>
    <row r="53550" spans="19:23">
      <c r="S53550" s="275"/>
      <c r="T53550" s="274"/>
      <c r="W53550" s="276"/>
    </row>
    <row r="53551" spans="19:23">
      <c r="S53551" s="275"/>
      <c r="T53551" s="274"/>
      <c r="W53551" s="276"/>
    </row>
    <row r="53552" spans="19:23">
      <c r="S53552" s="275"/>
      <c r="T53552" s="274"/>
      <c r="W53552" s="276"/>
    </row>
    <row r="53553" spans="19:23">
      <c r="S53553" s="275"/>
      <c r="T53553" s="274"/>
      <c r="W53553" s="276"/>
    </row>
    <row r="53554" spans="19:23">
      <c r="S53554" s="275"/>
      <c r="T53554" s="274"/>
      <c r="W53554" s="276"/>
    </row>
    <row r="53555" spans="19:23">
      <c r="S53555" s="275"/>
      <c r="T53555" s="274"/>
      <c r="W53555" s="276"/>
    </row>
    <row r="53556" spans="19:23">
      <c r="S53556" s="275"/>
      <c r="T53556" s="274"/>
      <c r="W53556" s="276"/>
    </row>
    <row r="53557" spans="19:23">
      <c r="S53557" s="275"/>
      <c r="T53557" s="274"/>
      <c r="W53557" s="276"/>
    </row>
    <row r="53558" spans="19:23">
      <c r="S53558" s="275"/>
      <c r="T53558" s="274"/>
      <c r="W53558" s="276"/>
    </row>
    <row r="53559" spans="19:23">
      <c r="S53559" s="275"/>
      <c r="T53559" s="274"/>
      <c r="W53559" s="276"/>
    </row>
    <row r="53560" spans="19:23">
      <c r="S53560" s="275"/>
      <c r="T53560" s="274"/>
      <c r="W53560" s="276"/>
    </row>
    <row r="53561" spans="19:23">
      <c r="S53561" s="275"/>
      <c r="T53561" s="274"/>
      <c r="W53561" s="276"/>
    </row>
    <row r="53562" spans="19:23">
      <c r="S53562" s="275"/>
      <c r="T53562" s="274"/>
      <c r="W53562" s="276"/>
    </row>
    <row r="53563" spans="19:23">
      <c r="S53563" s="275"/>
      <c r="T53563" s="274"/>
      <c r="W53563" s="276"/>
    </row>
    <row r="53564" spans="19:23">
      <c r="S53564" s="275"/>
      <c r="T53564" s="274"/>
      <c r="W53564" s="276"/>
    </row>
    <row r="53565" spans="19:23">
      <c r="S53565" s="275"/>
      <c r="T53565" s="274"/>
      <c r="W53565" s="276"/>
    </row>
    <row r="53566" spans="19:23">
      <c r="S53566" s="275"/>
      <c r="T53566" s="274"/>
      <c r="W53566" s="276"/>
    </row>
    <row r="53567" spans="19:23">
      <c r="S53567" s="275"/>
      <c r="T53567" s="274"/>
      <c r="W53567" s="276"/>
    </row>
    <row r="53568" spans="19:23">
      <c r="S53568" s="275"/>
      <c r="T53568" s="274"/>
      <c r="W53568" s="276"/>
    </row>
    <row r="53569" spans="19:23">
      <c r="S53569" s="275"/>
      <c r="T53569" s="274"/>
      <c r="W53569" s="276"/>
    </row>
    <row r="53570" spans="19:23">
      <c r="S53570" s="275"/>
      <c r="T53570" s="274"/>
      <c r="W53570" s="276"/>
    </row>
    <row r="53571" spans="19:23">
      <c r="S53571" s="275"/>
      <c r="T53571" s="274"/>
      <c r="W53571" s="276"/>
    </row>
    <row r="53572" spans="19:23">
      <c r="S53572" s="275"/>
      <c r="T53572" s="274"/>
      <c r="W53572" s="276"/>
    </row>
    <row r="53573" spans="19:23">
      <c r="S53573" s="275"/>
      <c r="T53573" s="274"/>
      <c r="W53573" s="276"/>
    </row>
    <row r="53574" spans="19:23">
      <c r="S53574" s="275"/>
      <c r="T53574" s="274"/>
      <c r="W53574" s="276"/>
    </row>
    <row r="53575" spans="19:23">
      <c r="S53575" s="275"/>
      <c r="T53575" s="274"/>
      <c r="W53575" s="276"/>
    </row>
    <row r="53576" spans="19:23">
      <c r="S53576" s="275"/>
      <c r="T53576" s="274"/>
      <c r="W53576" s="276"/>
    </row>
    <row r="53577" spans="19:23">
      <c r="S53577" s="275"/>
      <c r="T53577" s="274"/>
      <c r="W53577" s="276"/>
    </row>
    <row r="53578" spans="19:23">
      <c r="S53578" s="275"/>
      <c r="T53578" s="274"/>
      <c r="W53578" s="276"/>
    </row>
    <row r="53579" spans="19:23">
      <c r="S53579" s="275"/>
      <c r="T53579" s="274"/>
      <c r="W53579" s="276"/>
    </row>
    <row r="53580" spans="19:23">
      <c r="S53580" s="275"/>
      <c r="T53580" s="274"/>
      <c r="W53580" s="276"/>
    </row>
    <row r="53581" spans="19:23">
      <c r="S53581" s="275"/>
      <c r="T53581" s="274"/>
      <c r="W53581" s="276"/>
    </row>
    <row r="53582" spans="19:23">
      <c r="S53582" s="275"/>
      <c r="T53582" s="274"/>
      <c r="W53582" s="276"/>
    </row>
    <row r="53583" spans="19:23">
      <c r="S53583" s="275"/>
      <c r="T53583" s="274"/>
      <c r="W53583" s="276"/>
    </row>
    <row r="53584" spans="19:23">
      <c r="S53584" s="275"/>
      <c r="T53584" s="274"/>
      <c r="W53584" s="276"/>
    </row>
    <row r="53585" spans="19:23">
      <c r="S53585" s="275"/>
      <c r="T53585" s="274"/>
      <c r="W53585" s="276"/>
    </row>
    <row r="53586" spans="19:23">
      <c r="S53586" s="275"/>
      <c r="T53586" s="274"/>
      <c r="W53586" s="276"/>
    </row>
    <row r="53587" spans="19:23">
      <c r="S53587" s="275"/>
      <c r="T53587" s="274"/>
      <c r="W53587" s="276"/>
    </row>
    <row r="53588" spans="19:23">
      <c r="S53588" s="275"/>
      <c r="T53588" s="274"/>
      <c r="W53588" s="276"/>
    </row>
    <row r="53589" spans="19:23">
      <c r="S53589" s="275"/>
      <c r="T53589" s="274"/>
      <c r="W53589" s="276"/>
    </row>
    <row r="53590" spans="19:23">
      <c r="S53590" s="275"/>
      <c r="T53590" s="274"/>
      <c r="W53590" s="276"/>
    </row>
    <row r="53591" spans="19:23">
      <c r="S53591" s="275"/>
      <c r="T53591" s="274"/>
      <c r="W53591" s="276"/>
    </row>
    <row r="53592" spans="19:23">
      <c r="S53592" s="275"/>
      <c r="T53592" s="274"/>
      <c r="W53592" s="276"/>
    </row>
    <row r="53593" spans="19:23">
      <c r="S53593" s="275"/>
      <c r="T53593" s="274"/>
      <c r="W53593" s="276"/>
    </row>
    <row r="53594" spans="19:23">
      <c r="S53594" s="275"/>
      <c r="T53594" s="274"/>
      <c r="W53594" s="276"/>
    </row>
    <row r="53595" spans="19:23">
      <c r="S53595" s="275"/>
      <c r="T53595" s="274"/>
      <c r="W53595" s="276"/>
    </row>
    <row r="53596" spans="19:23">
      <c r="S53596" s="275"/>
      <c r="T53596" s="274"/>
      <c r="W53596" s="276"/>
    </row>
    <row r="53597" spans="19:23">
      <c r="S53597" s="275"/>
      <c r="T53597" s="274"/>
      <c r="W53597" s="276"/>
    </row>
    <row r="53598" spans="19:23">
      <c r="S53598" s="275"/>
      <c r="T53598" s="274"/>
      <c r="W53598" s="276"/>
    </row>
    <row r="53599" spans="19:23">
      <c r="S53599" s="275"/>
      <c r="T53599" s="274"/>
      <c r="W53599" s="276"/>
    </row>
    <row r="53600" spans="19:23">
      <c r="S53600" s="275"/>
      <c r="T53600" s="274"/>
      <c r="W53600" s="276"/>
    </row>
    <row r="53601" spans="19:23">
      <c r="S53601" s="275"/>
      <c r="T53601" s="274"/>
      <c r="W53601" s="276"/>
    </row>
    <row r="53602" spans="19:23">
      <c r="S53602" s="275"/>
      <c r="T53602" s="274"/>
      <c r="W53602" s="276"/>
    </row>
    <row r="53603" spans="19:23">
      <c r="S53603" s="275"/>
      <c r="T53603" s="274"/>
      <c r="W53603" s="276"/>
    </row>
    <row r="53604" spans="19:23">
      <c r="S53604" s="275"/>
      <c r="T53604" s="274"/>
      <c r="W53604" s="276"/>
    </row>
    <row r="53605" spans="19:23">
      <c r="S53605" s="275"/>
      <c r="T53605" s="274"/>
      <c r="W53605" s="276"/>
    </row>
    <row r="53606" spans="19:23">
      <c r="S53606" s="275"/>
      <c r="T53606" s="274"/>
      <c r="W53606" s="276"/>
    </row>
    <row r="53607" spans="19:23">
      <c r="S53607" s="275"/>
      <c r="T53607" s="274"/>
      <c r="W53607" s="276"/>
    </row>
    <row r="53608" spans="19:23">
      <c r="S53608" s="275"/>
      <c r="T53608" s="274"/>
      <c r="W53608" s="276"/>
    </row>
    <row r="53609" spans="19:23">
      <c r="S53609" s="275"/>
      <c r="T53609" s="274"/>
      <c r="W53609" s="276"/>
    </row>
    <row r="53610" spans="19:23">
      <c r="S53610" s="275"/>
      <c r="T53610" s="274"/>
      <c r="W53610" s="276"/>
    </row>
    <row r="53611" spans="19:23">
      <c r="S53611" s="275"/>
      <c r="T53611" s="274"/>
      <c r="W53611" s="276"/>
    </row>
    <row r="53612" spans="19:23">
      <c r="S53612" s="275"/>
      <c r="T53612" s="274"/>
      <c r="W53612" s="276"/>
    </row>
    <row r="53613" spans="19:23">
      <c r="S53613" s="275"/>
      <c r="T53613" s="274"/>
      <c r="W53613" s="276"/>
    </row>
    <row r="53614" spans="19:23">
      <c r="S53614" s="275"/>
      <c r="T53614" s="274"/>
      <c r="W53614" s="276"/>
    </row>
    <row r="53615" spans="19:23">
      <c r="S53615" s="275"/>
      <c r="T53615" s="274"/>
      <c r="W53615" s="276"/>
    </row>
    <row r="53616" spans="19:23">
      <c r="S53616" s="275"/>
      <c r="T53616" s="274"/>
      <c r="W53616" s="276"/>
    </row>
    <row r="53617" spans="19:23">
      <c r="S53617" s="275"/>
      <c r="T53617" s="274"/>
      <c r="W53617" s="276"/>
    </row>
    <row r="53618" spans="19:23">
      <c r="S53618" s="275"/>
      <c r="T53618" s="274"/>
      <c r="W53618" s="276"/>
    </row>
    <row r="53619" spans="19:23">
      <c r="S53619" s="275"/>
      <c r="T53619" s="274"/>
      <c r="W53619" s="276"/>
    </row>
    <row r="53620" spans="19:23">
      <c r="S53620" s="275"/>
      <c r="T53620" s="274"/>
      <c r="W53620" s="276"/>
    </row>
    <row r="53621" spans="19:23">
      <c r="S53621" s="275"/>
      <c r="T53621" s="274"/>
      <c r="W53621" s="276"/>
    </row>
    <row r="53622" spans="19:23">
      <c r="S53622" s="275"/>
      <c r="T53622" s="274"/>
      <c r="W53622" s="276"/>
    </row>
    <row r="53623" spans="19:23">
      <c r="S53623" s="275"/>
      <c r="T53623" s="274"/>
      <c r="W53623" s="276"/>
    </row>
    <row r="53624" spans="19:23">
      <c r="S53624" s="275"/>
      <c r="T53624" s="274"/>
      <c r="W53624" s="276"/>
    </row>
    <row r="53625" spans="19:23">
      <c r="S53625" s="275"/>
      <c r="T53625" s="274"/>
      <c r="W53625" s="276"/>
    </row>
    <row r="53626" spans="19:23">
      <c r="S53626" s="275"/>
      <c r="T53626" s="274"/>
      <c r="W53626" s="276"/>
    </row>
    <row r="53627" spans="19:23">
      <c r="S53627" s="275"/>
      <c r="T53627" s="274"/>
      <c r="W53627" s="276"/>
    </row>
    <row r="53628" spans="19:23">
      <c r="S53628" s="275"/>
      <c r="T53628" s="274"/>
      <c r="W53628" s="276"/>
    </row>
    <row r="53629" spans="19:23">
      <c r="S53629" s="275"/>
      <c r="T53629" s="274"/>
      <c r="W53629" s="276"/>
    </row>
    <row r="53630" spans="19:23">
      <c r="S53630" s="275"/>
      <c r="T53630" s="274"/>
      <c r="W53630" s="276"/>
    </row>
    <row r="53631" spans="19:23">
      <c r="S53631" s="275"/>
      <c r="T53631" s="274"/>
      <c r="W53631" s="276"/>
    </row>
    <row r="53632" spans="19:23">
      <c r="S53632" s="275"/>
      <c r="T53632" s="274"/>
      <c r="W53632" s="276"/>
    </row>
    <row r="53633" spans="19:23">
      <c r="S53633" s="275"/>
      <c r="T53633" s="274"/>
      <c r="W53633" s="276"/>
    </row>
    <row r="53634" spans="19:23">
      <c r="S53634" s="275"/>
      <c r="T53634" s="274"/>
      <c r="W53634" s="276"/>
    </row>
    <row r="53635" spans="19:23">
      <c r="S53635" s="275"/>
      <c r="T53635" s="274"/>
      <c r="W53635" s="276"/>
    </row>
    <row r="53636" spans="19:23">
      <c r="S53636" s="275"/>
      <c r="T53636" s="274"/>
      <c r="W53636" s="276"/>
    </row>
    <row r="53637" spans="19:23">
      <c r="S53637" s="275"/>
      <c r="T53637" s="274"/>
      <c r="W53637" s="276"/>
    </row>
    <row r="53638" spans="19:23">
      <c r="S53638" s="275"/>
      <c r="T53638" s="274"/>
      <c r="W53638" s="276"/>
    </row>
    <row r="53639" spans="19:23">
      <c r="S53639" s="275"/>
      <c r="T53639" s="274"/>
      <c r="W53639" s="276"/>
    </row>
    <row r="53640" spans="19:23">
      <c r="S53640" s="275"/>
      <c r="T53640" s="274"/>
      <c r="W53640" s="276"/>
    </row>
    <row r="53641" spans="19:23">
      <c r="S53641" s="275"/>
      <c r="T53641" s="274"/>
      <c r="W53641" s="276"/>
    </row>
    <row r="53642" spans="19:23">
      <c r="S53642" s="275"/>
      <c r="T53642" s="274"/>
      <c r="W53642" s="276"/>
    </row>
    <row r="53643" spans="19:23">
      <c r="S53643" s="275"/>
      <c r="T53643" s="274"/>
      <c r="W53643" s="276"/>
    </row>
    <row r="53644" spans="19:23">
      <c r="S53644" s="275"/>
      <c r="T53644" s="274"/>
      <c r="W53644" s="276"/>
    </row>
    <row r="53645" spans="19:23">
      <c r="S53645" s="275"/>
      <c r="T53645" s="274"/>
      <c r="W53645" s="276"/>
    </row>
    <row r="53646" spans="19:23">
      <c r="S53646" s="275"/>
      <c r="T53646" s="274"/>
      <c r="W53646" s="276"/>
    </row>
    <row r="53647" spans="19:23">
      <c r="S53647" s="275"/>
      <c r="T53647" s="274"/>
      <c r="W53647" s="276"/>
    </row>
    <row r="53648" spans="19:23">
      <c r="S53648" s="275"/>
      <c r="T53648" s="274"/>
      <c r="W53648" s="276"/>
    </row>
    <row r="53649" spans="19:23">
      <c r="S53649" s="275"/>
      <c r="T53649" s="274"/>
      <c r="W53649" s="276"/>
    </row>
    <row r="53650" spans="19:23">
      <c r="S53650" s="275"/>
      <c r="T53650" s="274"/>
      <c r="W53650" s="276"/>
    </row>
    <row r="53651" spans="19:23">
      <c r="S53651" s="275"/>
      <c r="T53651" s="274"/>
      <c r="W53651" s="276"/>
    </row>
    <row r="53652" spans="19:23">
      <c r="S53652" s="275"/>
      <c r="T53652" s="274"/>
      <c r="W53652" s="276"/>
    </row>
    <row r="53653" spans="19:23">
      <c r="S53653" s="275"/>
      <c r="T53653" s="274"/>
      <c r="W53653" s="276"/>
    </row>
    <row r="53654" spans="19:23">
      <c r="S53654" s="275"/>
      <c r="T53654" s="274"/>
      <c r="W53654" s="276"/>
    </row>
    <row r="53655" spans="19:23">
      <c r="S53655" s="275"/>
      <c r="T53655" s="274"/>
      <c r="W53655" s="276"/>
    </row>
    <row r="53656" spans="19:23">
      <c r="S53656" s="275"/>
      <c r="T53656" s="274"/>
      <c r="W53656" s="276"/>
    </row>
    <row r="53657" spans="19:23">
      <c r="S53657" s="275"/>
      <c r="T53657" s="274"/>
      <c r="W53657" s="276"/>
    </row>
    <row r="53658" spans="19:23">
      <c r="S53658" s="275"/>
      <c r="T53658" s="274"/>
      <c r="W53658" s="276"/>
    </row>
    <row r="53659" spans="19:23">
      <c r="S53659" s="275"/>
      <c r="T53659" s="274"/>
      <c r="W53659" s="276"/>
    </row>
    <row r="53660" spans="19:23">
      <c r="S53660" s="275"/>
      <c r="T53660" s="274"/>
      <c r="W53660" s="276"/>
    </row>
    <row r="53661" spans="19:23">
      <c r="S53661" s="275"/>
      <c r="T53661" s="274"/>
      <c r="W53661" s="276"/>
    </row>
    <row r="53662" spans="19:23">
      <c r="S53662" s="275"/>
      <c r="T53662" s="274"/>
      <c r="W53662" s="276"/>
    </row>
    <row r="53663" spans="19:23">
      <c r="S53663" s="275"/>
      <c r="T53663" s="274"/>
      <c r="W53663" s="276"/>
    </row>
    <row r="53664" spans="19:23">
      <c r="S53664" s="275"/>
      <c r="T53664" s="274"/>
      <c r="W53664" s="276"/>
    </row>
    <row r="53665" spans="19:23">
      <c r="S53665" s="275"/>
      <c r="T53665" s="274"/>
      <c r="W53665" s="276"/>
    </row>
    <row r="53666" spans="19:23">
      <c r="S53666" s="275"/>
      <c r="T53666" s="274"/>
      <c r="W53666" s="276"/>
    </row>
    <row r="53667" spans="19:23">
      <c r="S53667" s="275"/>
      <c r="T53667" s="274"/>
      <c r="W53667" s="276"/>
    </row>
    <row r="53668" spans="19:23">
      <c r="S53668" s="275"/>
      <c r="T53668" s="274"/>
      <c r="W53668" s="276"/>
    </row>
    <row r="53669" spans="19:23">
      <c r="S53669" s="275"/>
      <c r="T53669" s="274"/>
      <c r="W53669" s="276"/>
    </row>
    <row r="53670" spans="19:23">
      <c r="S53670" s="275"/>
      <c r="T53670" s="274"/>
      <c r="W53670" s="276"/>
    </row>
    <row r="53671" spans="19:23">
      <c r="S53671" s="275"/>
      <c r="T53671" s="274"/>
      <c r="W53671" s="276"/>
    </row>
    <row r="53672" spans="19:23">
      <c r="S53672" s="275"/>
      <c r="T53672" s="274"/>
      <c r="W53672" s="276"/>
    </row>
    <row r="53673" spans="19:23">
      <c r="S53673" s="275"/>
      <c r="T53673" s="274"/>
      <c r="W53673" s="276"/>
    </row>
    <row r="53674" spans="19:23">
      <c r="S53674" s="275"/>
      <c r="T53674" s="274"/>
      <c r="W53674" s="276"/>
    </row>
    <row r="53675" spans="19:23">
      <c r="S53675" s="275"/>
      <c r="T53675" s="274"/>
      <c r="W53675" s="276"/>
    </row>
    <row r="53676" spans="19:23">
      <c r="S53676" s="275"/>
      <c r="T53676" s="274"/>
      <c r="W53676" s="276"/>
    </row>
    <row r="53677" spans="19:23">
      <c r="S53677" s="275"/>
      <c r="T53677" s="274"/>
      <c r="W53677" s="276"/>
    </row>
    <row r="53678" spans="19:23">
      <c r="S53678" s="275"/>
      <c r="T53678" s="274"/>
      <c r="W53678" s="276"/>
    </row>
    <row r="53679" spans="19:23">
      <c r="S53679" s="275"/>
      <c r="T53679" s="274"/>
      <c r="W53679" s="276"/>
    </row>
    <row r="53680" spans="19:23">
      <c r="S53680" s="275"/>
      <c r="T53680" s="274"/>
      <c r="W53680" s="276"/>
    </row>
    <row r="53681" spans="19:23">
      <c r="S53681" s="275"/>
      <c r="T53681" s="274"/>
      <c r="W53681" s="276"/>
    </row>
    <row r="53682" spans="19:23">
      <c r="S53682" s="275"/>
      <c r="T53682" s="274"/>
      <c r="W53682" s="276"/>
    </row>
    <row r="53683" spans="19:23">
      <c r="S53683" s="275"/>
      <c r="T53683" s="274"/>
      <c r="W53683" s="276"/>
    </row>
    <row r="53684" spans="19:23">
      <c r="S53684" s="275"/>
      <c r="T53684" s="274"/>
      <c r="W53684" s="276"/>
    </row>
    <row r="53685" spans="19:23">
      <c r="S53685" s="275"/>
      <c r="T53685" s="274"/>
      <c r="W53685" s="276"/>
    </row>
    <row r="53686" spans="19:23">
      <c r="S53686" s="275"/>
      <c r="T53686" s="274"/>
      <c r="W53686" s="276"/>
    </row>
    <row r="53687" spans="19:23">
      <c r="S53687" s="275"/>
      <c r="T53687" s="274"/>
      <c r="W53687" s="276"/>
    </row>
    <row r="53688" spans="19:23">
      <c r="S53688" s="275"/>
      <c r="T53688" s="274"/>
      <c r="W53688" s="276"/>
    </row>
    <row r="53689" spans="19:23">
      <c r="S53689" s="275"/>
      <c r="T53689" s="274"/>
      <c r="W53689" s="276"/>
    </row>
    <row r="53690" spans="19:23">
      <c r="S53690" s="275"/>
      <c r="T53690" s="274"/>
      <c r="W53690" s="276"/>
    </row>
    <row r="53691" spans="19:23">
      <c r="S53691" s="275"/>
      <c r="T53691" s="274"/>
      <c r="W53691" s="276"/>
    </row>
    <row r="53692" spans="19:23">
      <c r="S53692" s="275"/>
      <c r="T53692" s="274"/>
      <c r="W53692" s="276"/>
    </row>
    <row r="53693" spans="19:23">
      <c r="S53693" s="275"/>
      <c r="T53693" s="274"/>
      <c r="W53693" s="276"/>
    </row>
    <row r="53694" spans="19:23">
      <c r="S53694" s="275"/>
      <c r="T53694" s="274"/>
      <c r="W53694" s="276"/>
    </row>
    <row r="53695" spans="19:23">
      <c r="S53695" s="275"/>
      <c r="T53695" s="274"/>
      <c r="W53695" s="276"/>
    </row>
    <row r="53696" spans="19:23">
      <c r="S53696" s="275"/>
      <c r="T53696" s="274"/>
      <c r="W53696" s="276"/>
    </row>
    <row r="53697" spans="19:23">
      <c r="S53697" s="275"/>
      <c r="T53697" s="274"/>
      <c r="W53697" s="276"/>
    </row>
    <row r="53698" spans="19:23">
      <c r="S53698" s="275"/>
      <c r="T53698" s="274"/>
      <c r="W53698" s="276"/>
    </row>
    <row r="53699" spans="19:23">
      <c r="S53699" s="275"/>
      <c r="T53699" s="274"/>
      <c r="W53699" s="276"/>
    </row>
    <row r="53700" spans="19:23">
      <c r="S53700" s="275"/>
      <c r="T53700" s="274"/>
      <c r="W53700" s="276"/>
    </row>
    <row r="53701" spans="19:23">
      <c r="S53701" s="275"/>
      <c r="T53701" s="274"/>
      <c r="W53701" s="276"/>
    </row>
    <row r="53702" spans="19:23">
      <c r="S53702" s="275"/>
      <c r="T53702" s="274"/>
      <c r="W53702" s="276"/>
    </row>
    <row r="53703" spans="19:23">
      <c r="S53703" s="275"/>
      <c r="T53703" s="274"/>
      <c r="W53703" s="276"/>
    </row>
    <row r="53704" spans="19:23">
      <c r="S53704" s="275"/>
      <c r="T53704" s="274"/>
      <c r="W53704" s="276"/>
    </row>
    <row r="53705" spans="19:23">
      <c r="S53705" s="275"/>
      <c r="T53705" s="274"/>
      <c r="W53705" s="276"/>
    </row>
    <row r="53706" spans="19:23">
      <c r="S53706" s="275"/>
      <c r="T53706" s="274"/>
      <c r="W53706" s="276"/>
    </row>
    <row r="53707" spans="19:23">
      <c r="S53707" s="275"/>
      <c r="T53707" s="274"/>
      <c r="W53707" s="276"/>
    </row>
    <row r="53708" spans="19:23">
      <c r="S53708" s="275"/>
      <c r="T53708" s="274"/>
      <c r="W53708" s="276"/>
    </row>
    <row r="53709" spans="19:23">
      <c r="S53709" s="275"/>
      <c r="T53709" s="274"/>
      <c r="W53709" s="276"/>
    </row>
    <row r="53710" spans="19:23">
      <c r="S53710" s="275"/>
      <c r="T53710" s="274"/>
      <c r="W53710" s="276"/>
    </row>
    <row r="53711" spans="19:23">
      <c r="S53711" s="275"/>
      <c r="T53711" s="274"/>
      <c r="W53711" s="276"/>
    </row>
    <row r="53712" spans="19:23">
      <c r="S53712" s="275"/>
      <c r="T53712" s="274"/>
      <c r="W53712" s="276"/>
    </row>
    <row r="53713" spans="19:23">
      <c r="S53713" s="275"/>
      <c r="T53713" s="274"/>
      <c r="W53713" s="276"/>
    </row>
    <row r="53714" spans="19:23">
      <c r="S53714" s="275"/>
      <c r="T53714" s="274"/>
      <c r="W53714" s="276"/>
    </row>
    <row r="53715" spans="19:23">
      <c r="S53715" s="275"/>
      <c r="T53715" s="274"/>
      <c r="W53715" s="276"/>
    </row>
    <row r="53716" spans="19:23">
      <c r="S53716" s="275"/>
      <c r="T53716" s="274"/>
      <c r="W53716" s="276"/>
    </row>
    <row r="53717" spans="19:23">
      <c r="S53717" s="275"/>
      <c r="T53717" s="274"/>
      <c r="W53717" s="276"/>
    </row>
    <row r="53718" spans="19:23">
      <c r="S53718" s="275"/>
      <c r="T53718" s="274"/>
      <c r="W53718" s="276"/>
    </row>
    <row r="53719" spans="19:23">
      <c r="S53719" s="275"/>
      <c r="T53719" s="274"/>
      <c r="W53719" s="276"/>
    </row>
    <row r="53720" spans="19:23">
      <c r="S53720" s="275"/>
      <c r="T53720" s="274"/>
      <c r="W53720" s="276"/>
    </row>
    <row r="53721" spans="19:23">
      <c r="S53721" s="275"/>
      <c r="T53721" s="274"/>
      <c r="W53721" s="276"/>
    </row>
    <row r="53722" spans="19:23">
      <c r="S53722" s="275"/>
      <c r="T53722" s="274"/>
      <c r="W53722" s="276"/>
    </row>
    <row r="53723" spans="19:23">
      <c r="S53723" s="275"/>
      <c r="T53723" s="274"/>
      <c r="W53723" s="276"/>
    </row>
    <row r="53724" spans="19:23">
      <c r="S53724" s="275"/>
      <c r="T53724" s="274"/>
      <c r="W53724" s="276"/>
    </row>
    <row r="53725" spans="19:23">
      <c r="S53725" s="275"/>
      <c r="T53725" s="274"/>
      <c r="W53725" s="276"/>
    </row>
    <row r="53726" spans="19:23">
      <c r="S53726" s="275"/>
      <c r="T53726" s="274"/>
      <c r="W53726" s="276"/>
    </row>
    <row r="53727" spans="19:23">
      <c r="S53727" s="275"/>
      <c r="T53727" s="274"/>
      <c r="W53727" s="276"/>
    </row>
    <row r="53728" spans="19:23">
      <c r="S53728" s="275"/>
      <c r="T53728" s="274"/>
      <c r="W53728" s="276"/>
    </row>
    <row r="53729" spans="19:23">
      <c r="S53729" s="275"/>
      <c r="T53729" s="274"/>
      <c r="W53729" s="276"/>
    </row>
    <row r="53730" spans="19:23">
      <c r="S53730" s="275"/>
      <c r="T53730" s="274"/>
      <c r="W53730" s="276"/>
    </row>
    <row r="53731" spans="19:23">
      <c r="S53731" s="275"/>
      <c r="T53731" s="274"/>
      <c r="W53731" s="276"/>
    </row>
    <row r="53732" spans="19:23">
      <c r="S53732" s="275"/>
      <c r="T53732" s="274"/>
      <c r="W53732" s="276"/>
    </row>
    <row r="53733" spans="19:23">
      <c r="S53733" s="275"/>
      <c r="T53733" s="274"/>
      <c r="W53733" s="276"/>
    </row>
    <row r="53734" spans="19:23">
      <c r="S53734" s="275"/>
      <c r="T53734" s="274"/>
      <c r="W53734" s="276"/>
    </row>
    <row r="53735" spans="19:23">
      <c r="S53735" s="275"/>
      <c r="T53735" s="274"/>
      <c r="W53735" s="276"/>
    </row>
    <row r="53736" spans="19:23">
      <c r="S53736" s="275"/>
      <c r="T53736" s="274"/>
      <c r="W53736" s="276"/>
    </row>
    <row r="53737" spans="19:23">
      <c r="S53737" s="275"/>
      <c r="T53737" s="274"/>
      <c r="W53737" s="276"/>
    </row>
    <row r="53738" spans="19:23">
      <c r="S53738" s="275"/>
      <c r="T53738" s="274"/>
      <c r="W53738" s="276"/>
    </row>
    <row r="53739" spans="19:23">
      <c r="S53739" s="275"/>
      <c r="T53739" s="274"/>
      <c r="W53739" s="276"/>
    </row>
    <row r="53740" spans="19:23">
      <c r="S53740" s="275"/>
      <c r="T53740" s="274"/>
      <c r="W53740" s="276"/>
    </row>
    <row r="53741" spans="19:23">
      <c r="S53741" s="275"/>
      <c r="T53741" s="274"/>
      <c r="W53741" s="276"/>
    </row>
    <row r="53742" spans="19:23">
      <c r="S53742" s="275"/>
      <c r="T53742" s="274"/>
      <c r="W53742" s="276"/>
    </row>
    <row r="53743" spans="19:23">
      <c r="S53743" s="275"/>
      <c r="T53743" s="274"/>
      <c r="W53743" s="276"/>
    </row>
    <row r="53744" spans="19:23">
      <c r="S53744" s="275"/>
      <c r="T53744" s="274"/>
      <c r="W53744" s="276"/>
    </row>
    <row r="53745" spans="19:23">
      <c r="S53745" s="275"/>
      <c r="T53745" s="274"/>
      <c r="W53745" s="276"/>
    </row>
    <row r="53746" spans="19:23">
      <c r="S53746" s="275"/>
      <c r="T53746" s="274"/>
      <c r="W53746" s="276"/>
    </row>
    <row r="53747" spans="19:23">
      <c r="S53747" s="275"/>
      <c r="T53747" s="274"/>
      <c r="W53747" s="276"/>
    </row>
    <row r="53748" spans="19:23">
      <c r="S53748" s="275"/>
      <c r="T53748" s="274"/>
      <c r="W53748" s="276"/>
    </row>
    <row r="53749" spans="19:23">
      <c r="S53749" s="275"/>
      <c r="T53749" s="274"/>
      <c r="W53749" s="276"/>
    </row>
    <row r="53750" spans="19:23">
      <c r="S53750" s="275"/>
      <c r="T53750" s="274"/>
      <c r="W53750" s="276"/>
    </row>
    <row r="53751" spans="19:23">
      <c r="S53751" s="275"/>
      <c r="T53751" s="274"/>
      <c r="W53751" s="276"/>
    </row>
    <row r="53752" spans="19:23">
      <c r="S53752" s="275"/>
      <c r="T53752" s="274"/>
      <c r="W53752" s="276"/>
    </row>
    <row r="53753" spans="19:23">
      <c r="S53753" s="275"/>
      <c r="T53753" s="274"/>
      <c r="W53753" s="276"/>
    </row>
    <row r="53754" spans="19:23">
      <c r="S53754" s="275"/>
      <c r="T53754" s="274"/>
      <c r="W53754" s="276"/>
    </row>
    <row r="53755" spans="19:23">
      <c r="S53755" s="275"/>
      <c r="T53755" s="274"/>
      <c r="W53755" s="276"/>
    </row>
    <row r="53756" spans="19:23">
      <c r="S53756" s="275"/>
      <c r="T53756" s="274"/>
      <c r="W53756" s="276"/>
    </row>
    <row r="53757" spans="19:23">
      <c r="S53757" s="275"/>
      <c r="T53757" s="274"/>
      <c r="W53757" s="276"/>
    </row>
    <row r="53758" spans="19:23">
      <c r="S53758" s="275"/>
      <c r="T53758" s="274"/>
      <c r="W53758" s="276"/>
    </row>
    <row r="53759" spans="19:23">
      <c r="S53759" s="275"/>
      <c r="T53759" s="274"/>
      <c r="W53759" s="276"/>
    </row>
    <row r="53760" spans="19:23">
      <c r="S53760" s="275"/>
      <c r="T53760" s="274"/>
      <c r="W53760" s="276"/>
    </row>
    <row r="53761" spans="19:23">
      <c r="S53761" s="275"/>
      <c r="T53761" s="274"/>
      <c r="W53761" s="276"/>
    </row>
    <row r="53762" spans="19:23">
      <c r="S53762" s="275"/>
      <c r="T53762" s="274"/>
      <c r="W53762" s="276"/>
    </row>
    <row r="53763" spans="19:23">
      <c r="S53763" s="275"/>
      <c r="T53763" s="274"/>
      <c r="W53763" s="276"/>
    </row>
    <row r="53764" spans="19:23">
      <c r="S53764" s="275"/>
      <c r="T53764" s="274"/>
      <c r="W53764" s="276"/>
    </row>
    <row r="53765" spans="19:23">
      <c r="S53765" s="275"/>
      <c r="T53765" s="274"/>
      <c r="W53765" s="276"/>
    </row>
    <row r="53766" spans="19:23">
      <c r="S53766" s="275"/>
      <c r="T53766" s="274"/>
      <c r="W53766" s="276"/>
    </row>
    <row r="53767" spans="19:23">
      <c r="S53767" s="275"/>
      <c r="T53767" s="274"/>
      <c r="W53767" s="276"/>
    </row>
    <row r="53768" spans="19:23">
      <c r="S53768" s="275"/>
      <c r="T53768" s="274"/>
      <c r="W53768" s="276"/>
    </row>
    <row r="53769" spans="19:23">
      <c r="S53769" s="275"/>
      <c r="T53769" s="274"/>
      <c r="W53769" s="276"/>
    </row>
    <row r="53770" spans="19:23">
      <c r="S53770" s="275"/>
      <c r="T53770" s="274"/>
      <c r="W53770" s="276"/>
    </row>
    <row r="53771" spans="19:23">
      <c r="S53771" s="275"/>
      <c r="T53771" s="274"/>
      <c r="W53771" s="276"/>
    </row>
    <row r="53772" spans="19:23">
      <c r="S53772" s="275"/>
      <c r="T53772" s="274"/>
      <c r="W53772" s="276"/>
    </row>
    <row r="53773" spans="19:23">
      <c r="S53773" s="275"/>
      <c r="T53773" s="274"/>
      <c r="W53773" s="276"/>
    </row>
    <row r="53774" spans="19:23">
      <c r="S53774" s="275"/>
      <c r="T53774" s="274"/>
      <c r="W53774" s="276"/>
    </row>
    <row r="53775" spans="19:23">
      <c r="S53775" s="275"/>
      <c r="T53775" s="274"/>
      <c r="W53775" s="276"/>
    </row>
    <row r="53776" spans="19:23">
      <c r="S53776" s="275"/>
      <c r="T53776" s="274"/>
      <c r="W53776" s="276"/>
    </row>
    <row r="53777" spans="19:23">
      <c r="S53777" s="275"/>
      <c r="T53777" s="274"/>
      <c r="W53777" s="276"/>
    </row>
    <row r="53778" spans="19:23">
      <c r="S53778" s="275"/>
      <c r="T53778" s="274"/>
      <c r="W53778" s="276"/>
    </row>
    <row r="53779" spans="19:23">
      <c r="S53779" s="275"/>
      <c r="T53779" s="274"/>
      <c r="W53779" s="276"/>
    </row>
    <row r="53780" spans="19:23">
      <c r="S53780" s="275"/>
      <c r="T53780" s="274"/>
      <c r="W53780" s="276"/>
    </row>
    <row r="53781" spans="19:23">
      <c r="S53781" s="275"/>
      <c r="T53781" s="274"/>
      <c r="W53781" s="276"/>
    </row>
    <row r="53782" spans="19:23">
      <c r="S53782" s="275"/>
      <c r="T53782" s="274"/>
      <c r="W53782" s="276"/>
    </row>
    <row r="53783" spans="19:23">
      <c r="S53783" s="275"/>
      <c r="T53783" s="274"/>
      <c r="W53783" s="276"/>
    </row>
    <row r="53784" spans="19:23">
      <c r="S53784" s="275"/>
      <c r="T53784" s="274"/>
      <c r="W53784" s="276"/>
    </row>
    <row r="53785" spans="19:23">
      <c r="S53785" s="275"/>
      <c r="T53785" s="274"/>
      <c r="W53785" s="276"/>
    </row>
    <row r="53786" spans="19:23">
      <c r="S53786" s="275"/>
      <c r="T53786" s="274"/>
      <c r="W53786" s="276"/>
    </row>
    <row r="53787" spans="19:23">
      <c r="S53787" s="275"/>
      <c r="T53787" s="274"/>
      <c r="W53787" s="276"/>
    </row>
    <row r="53788" spans="19:23">
      <c r="S53788" s="275"/>
      <c r="T53788" s="274"/>
      <c r="W53788" s="276"/>
    </row>
    <row r="53789" spans="19:23">
      <c r="S53789" s="275"/>
      <c r="T53789" s="274"/>
      <c r="W53789" s="276"/>
    </row>
    <row r="53790" spans="19:23">
      <c r="S53790" s="275"/>
      <c r="T53790" s="274"/>
      <c r="W53790" s="276"/>
    </row>
    <row r="53791" spans="19:23">
      <c r="S53791" s="275"/>
      <c r="T53791" s="274"/>
      <c r="W53791" s="276"/>
    </row>
    <row r="53792" spans="19:23">
      <c r="S53792" s="275"/>
      <c r="T53792" s="274"/>
      <c r="W53792" s="276"/>
    </row>
    <row r="53793" spans="19:23">
      <c r="S53793" s="275"/>
      <c r="T53793" s="274"/>
      <c r="W53793" s="276"/>
    </row>
    <row r="53794" spans="19:23">
      <c r="S53794" s="275"/>
      <c r="T53794" s="274"/>
      <c r="W53794" s="276"/>
    </row>
    <row r="53795" spans="19:23">
      <c r="S53795" s="275"/>
      <c r="T53795" s="274"/>
      <c r="W53795" s="276"/>
    </row>
    <row r="53796" spans="19:23">
      <c r="S53796" s="275"/>
      <c r="T53796" s="274"/>
      <c r="W53796" s="276"/>
    </row>
    <row r="53797" spans="19:23">
      <c r="S53797" s="275"/>
      <c r="T53797" s="274"/>
      <c r="W53797" s="276"/>
    </row>
    <row r="53798" spans="19:23">
      <c r="S53798" s="275"/>
      <c r="T53798" s="274"/>
      <c r="W53798" s="276"/>
    </row>
    <row r="53799" spans="19:23">
      <c r="S53799" s="275"/>
      <c r="T53799" s="274"/>
      <c r="W53799" s="276"/>
    </row>
    <row r="53800" spans="19:23">
      <c r="S53800" s="275"/>
      <c r="T53800" s="274"/>
      <c r="W53800" s="276"/>
    </row>
    <row r="53801" spans="19:23">
      <c r="S53801" s="275"/>
      <c r="T53801" s="274"/>
      <c r="W53801" s="276"/>
    </row>
    <row r="53802" spans="19:23">
      <c r="S53802" s="275"/>
      <c r="T53802" s="274"/>
      <c r="W53802" s="276"/>
    </row>
    <row r="53803" spans="19:23">
      <c r="S53803" s="275"/>
      <c r="T53803" s="274"/>
      <c r="W53803" s="276"/>
    </row>
    <row r="53804" spans="19:23">
      <c r="S53804" s="275"/>
      <c r="T53804" s="274"/>
      <c r="W53804" s="276"/>
    </row>
    <row r="53805" spans="19:23">
      <c r="S53805" s="275"/>
      <c r="T53805" s="274"/>
      <c r="W53805" s="276"/>
    </row>
    <row r="53806" spans="19:23">
      <c r="S53806" s="275"/>
      <c r="T53806" s="274"/>
      <c r="W53806" s="276"/>
    </row>
    <row r="53807" spans="19:23">
      <c r="S53807" s="275"/>
      <c r="T53807" s="274"/>
      <c r="W53807" s="276"/>
    </row>
    <row r="53808" spans="19:23">
      <c r="S53808" s="275"/>
      <c r="T53808" s="274"/>
      <c r="W53808" s="276"/>
    </row>
    <row r="53809" spans="19:23">
      <c r="S53809" s="275"/>
      <c r="T53809" s="274"/>
      <c r="W53809" s="276"/>
    </row>
    <row r="53810" spans="19:23">
      <c r="S53810" s="275"/>
      <c r="T53810" s="274"/>
      <c r="W53810" s="276"/>
    </row>
    <row r="53811" spans="19:23">
      <c r="S53811" s="275"/>
      <c r="T53811" s="274"/>
      <c r="W53811" s="276"/>
    </row>
    <row r="53812" spans="19:23">
      <c r="S53812" s="275"/>
      <c r="T53812" s="274"/>
      <c r="W53812" s="276"/>
    </row>
    <row r="53813" spans="19:23">
      <c r="S53813" s="275"/>
      <c r="T53813" s="274"/>
      <c r="W53813" s="276"/>
    </row>
    <row r="53814" spans="19:23">
      <c r="S53814" s="275"/>
      <c r="T53814" s="274"/>
      <c r="W53814" s="276"/>
    </row>
    <row r="53815" spans="19:23">
      <c r="S53815" s="275"/>
      <c r="T53815" s="274"/>
      <c r="W53815" s="276"/>
    </row>
    <row r="53816" spans="19:23">
      <c r="S53816" s="275"/>
      <c r="T53816" s="274"/>
      <c r="W53816" s="276"/>
    </row>
    <row r="53817" spans="19:23">
      <c r="S53817" s="275"/>
      <c r="T53817" s="274"/>
      <c r="W53817" s="276"/>
    </row>
    <row r="53818" spans="19:23">
      <c r="S53818" s="275"/>
      <c r="T53818" s="274"/>
      <c r="W53818" s="276"/>
    </row>
    <row r="53819" spans="19:23">
      <c r="S53819" s="275"/>
      <c r="T53819" s="274"/>
      <c r="W53819" s="276"/>
    </row>
    <row r="53820" spans="19:23">
      <c r="S53820" s="275"/>
      <c r="T53820" s="274"/>
      <c r="W53820" s="276"/>
    </row>
    <row r="53821" spans="19:23">
      <c r="S53821" s="275"/>
      <c r="T53821" s="274"/>
      <c r="W53821" s="276"/>
    </row>
    <row r="53822" spans="19:23">
      <c r="S53822" s="275"/>
      <c r="T53822" s="274"/>
      <c r="W53822" s="276"/>
    </row>
    <row r="53823" spans="19:23">
      <c r="S53823" s="275"/>
      <c r="T53823" s="274"/>
      <c r="W53823" s="276"/>
    </row>
    <row r="53824" spans="19:23">
      <c r="S53824" s="275"/>
      <c r="T53824" s="274"/>
      <c r="W53824" s="276"/>
    </row>
    <row r="53825" spans="19:23">
      <c r="S53825" s="275"/>
      <c r="T53825" s="274"/>
      <c r="W53825" s="276"/>
    </row>
    <row r="53826" spans="19:23">
      <c r="S53826" s="275"/>
      <c r="T53826" s="274"/>
      <c r="W53826" s="276"/>
    </row>
    <row r="53827" spans="19:23">
      <c r="S53827" s="275"/>
      <c r="T53827" s="274"/>
      <c r="W53827" s="276"/>
    </row>
    <row r="53828" spans="19:23">
      <c r="S53828" s="275"/>
      <c r="T53828" s="274"/>
      <c r="W53828" s="276"/>
    </row>
    <row r="53829" spans="19:23">
      <c r="S53829" s="275"/>
      <c r="T53829" s="274"/>
      <c r="W53829" s="276"/>
    </row>
    <row r="53830" spans="19:23">
      <c r="S53830" s="275"/>
      <c r="T53830" s="274"/>
      <c r="W53830" s="276"/>
    </row>
    <row r="53831" spans="19:23">
      <c r="S53831" s="275"/>
      <c r="T53831" s="274"/>
      <c r="W53831" s="276"/>
    </row>
    <row r="53832" spans="19:23">
      <c r="S53832" s="275"/>
      <c r="T53832" s="274"/>
      <c r="W53832" s="276"/>
    </row>
    <row r="53833" spans="19:23">
      <c r="S53833" s="275"/>
      <c r="T53833" s="274"/>
      <c r="W53833" s="276"/>
    </row>
    <row r="53834" spans="19:23">
      <c r="S53834" s="275"/>
      <c r="T53834" s="274"/>
      <c r="W53834" s="276"/>
    </row>
    <row r="53835" spans="19:23">
      <c r="S53835" s="275"/>
      <c r="T53835" s="274"/>
      <c r="W53835" s="276"/>
    </row>
    <row r="53836" spans="19:23">
      <c r="S53836" s="275"/>
      <c r="T53836" s="274"/>
      <c r="W53836" s="276"/>
    </row>
    <row r="53837" spans="19:23">
      <c r="S53837" s="275"/>
      <c r="T53837" s="274"/>
      <c r="W53837" s="276"/>
    </row>
    <row r="53838" spans="19:23">
      <c r="S53838" s="275"/>
      <c r="T53838" s="274"/>
      <c r="W53838" s="276"/>
    </row>
    <row r="53839" spans="19:23">
      <c r="S53839" s="275"/>
      <c r="T53839" s="274"/>
      <c r="W53839" s="276"/>
    </row>
    <row r="53840" spans="19:23">
      <c r="S53840" s="275"/>
      <c r="T53840" s="274"/>
      <c r="W53840" s="276"/>
    </row>
    <row r="53841" spans="19:23">
      <c r="S53841" s="275"/>
      <c r="T53841" s="274"/>
      <c r="W53841" s="276"/>
    </row>
    <row r="53842" spans="19:23">
      <c r="S53842" s="275"/>
      <c r="T53842" s="274"/>
      <c r="W53842" s="276"/>
    </row>
    <row r="53843" spans="19:23">
      <c r="S53843" s="275"/>
      <c r="T53843" s="274"/>
      <c r="W53843" s="276"/>
    </row>
    <row r="53844" spans="19:23">
      <c r="S53844" s="275"/>
      <c r="T53844" s="274"/>
      <c r="W53844" s="276"/>
    </row>
    <row r="53845" spans="19:23">
      <c r="S53845" s="275"/>
      <c r="T53845" s="274"/>
      <c r="W53845" s="276"/>
    </row>
    <row r="53846" spans="19:23">
      <c r="S53846" s="275"/>
      <c r="T53846" s="274"/>
      <c r="W53846" s="276"/>
    </row>
    <row r="53847" spans="19:23">
      <c r="S53847" s="275"/>
      <c r="T53847" s="274"/>
      <c r="W53847" s="276"/>
    </row>
    <row r="53848" spans="19:23">
      <c r="S53848" s="275"/>
      <c r="T53848" s="274"/>
      <c r="W53848" s="276"/>
    </row>
    <row r="53849" spans="19:23">
      <c r="S53849" s="275"/>
      <c r="T53849" s="274"/>
      <c r="W53849" s="276"/>
    </row>
    <row r="53850" spans="19:23">
      <c r="S53850" s="275"/>
      <c r="T53850" s="274"/>
      <c r="W53850" s="276"/>
    </row>
    <row r="53851" spans="19:23">
      <c r="S53851" s="275"/>
      <c r="T53851" s="274"/>
      <c r="W53851" s="276"/>
    </row>
    <row r="53852" spans="19:23">
      <c r="S53852" s="275"/>
      <c r="T53852" s="274"/>
      <c r="W53852" s="276"/>
    </row>
    <row r="53853" spans="19:23">
      <c r="S53853" s="275"/>
      <c r="T53853" s="274"/>
      <c r="W53853" s="276"/>
    </row>
    <row r="53854" spans="19:23">
      <c r="S53854" s="275"/>
      <c r="T53854" s="274"/>
      <c r="W53854" s="276"/>
    </row>
    <row r="53855" spans="19:23">
      <c r="S53855" s="275"/>
      <c r="T53855" s="274"/>
      <c r="W53855" s="276"/>
    </row>
    <row r="53856" spans="19:23">
      <c r="S53856" s="275"/>
      <c r="T53856" s="274"/>
      <c r="W53856" s="276"/>
    </row>
    <row r="53857" spans="19:23">
      <c r="S53857" s="275"/>
      <c r="T53857" s="274"/>
      <c r="W53857" s="276"/>
    </row>
    <row r="53858" spans="19:23">
      <c r="S53858" s="275"/>
      <c r="T53858" s="274"/>
      <c r="W53858" s="276"/>
    </row>
    <row r="53859" spans="19:23">
      <c r="S53859" s="275"/>
      <c r="T53859" s="274"/>
      <c r="W53859" s="276"/>
    </row>
    <row r="53860" spans="19:23">
      <c r="S53860" s="275"/>
      <c r="T53860" s="274"/>
      <c r="W53860" s="276"/>
    </row>
    <row r="53861" spans="19:23">
      <c r="S53861" s="275"/>
      <c r="T53861" s="274"/>
      <c r="W53861" s="276"/>
    </row>
    <row r="53862" spans="19:23">
      <c r="S53862" s="275"/>
      <c r="T53862" s="274"/>
      <c r="W53862" s="276"/>
    </row>
    <row r="53863" spans="19:23">
      <c r="S53863" s="275"/>
      <c r="T53863" s="274"/>
      <c r="W53863" s="276"/>
    </row>
    <row r="53864" spans="19:23">
      <c r="S53864" s="275"/>
      <c r="T53864" s="274"/>
      <c r="W53864" s="276"/>
    </row>
    <row r="53865" spans="19:23">
      <c r="S53865" s="275"/>
      <c r="T53865" s="274"/>
      <c r="W53865" s="276"/>
    </row>
    <row r="53866" spans="19:23">
      <c r="S53866" s="275"/>
      <c r="T53866" s="274"/>
      <c r="W53866" s="276"/>
    </row>
    <row r="53867" spans="19:23">
      <c r="S53867" s="275"/>
      <c r="T53867" s="274"/>
      <c r="W53867" s="276"/>
    </row>
    <row r="53868" spans="19:23">
      <c r="S53868" s="275"/>
      <c r="T53868" s="274"/>
      <c r="W53868" s="276"/>
    </row>
    <row r="53869" spans="19:23">
      <c r="S53869" s="275"/>
      <c r="T53869" s="274"/>
      <c r="W53869" s="276"/>
    </row>
    <row r="53870" spans="19:23">
      <c r="S53870" s="275"/>
      <c r="T53870" s="274"/>
      <c r="W53870" s="276"/>
    </row>
    <row r="53871" spans="19:23">
      <c r="S53871" s="275"/>
      <c r="T53871" s="274"/>
      <c r="W53871" s="276"/>
    </row>
    <row r="53872" spans="19:23">
      <c r="S53872" s="275"/>
      <c r="T53872" s="274"/>
      <c r="W53872" s="276"/>
    </row>
    <row r="53873" spans="19:23">
      <c r="S53873" s="275"/>
      <c r="T53873" s="274"/>
      <c r="W53873" s="276"/>
    </row>
    <row r="53874" spans="19:23">
      <c r="S53874" s="275"/>
      <c r="T53874" s="274"/>
      <c r="W53874" s="276"/>
    </row>
    <row r="53875" spans="19:23">
      <c r="S53875" s="275"/>
      <c r="T53875" s="274"/>
      <c r="W53875" s="276"/>
    </row>
    <row r="53876" spans="19:23">
      <c r="S53876" s="275"/>
      <c r="T53876" s="274"/>
      <c r="W53876" s="276"/>
    </row>
    <row r="53877" spans="19:23">
      <c r="S53877" s="275"/>
      <c r="T53877" s="274"/>
      <c r="W53877" s="276"/>
    </row>
    <row r="53878" spans="19:23">
      <c r="S53878" s="275"/>
      <c r="T53878" s="274"/>
      <c r="W53878" s="276"/>
    </row>
    <row r="53879" spans="19:23">
      <c r="S53879" s="275"/>
      <c r="T53879" s="274"/>
      <c r="W53879" s="276"/>
    </row>
    <row r="53880" spans="19:23">
      <c r="S53880" s="275"/>
      <c r="T53880" s="274"/>
      <c r="W53880" s="276"/>
    </row>
    <row r="53881" spans="19:23">
      <c r="S53881" s="275"/>
      <c r="T53881" s="274"/>
      <c r="W53881" s="276"/>
    </row>
    <row r="53882" spans="19:23">
      <c r="S53882" s="275"/>
      <c r="T53882" s="274"/>
      <c r="W53882" s="276"/>
    </row>
    <row r="53883" spans="19:23">
      <c r="S53883" s="275"/>
      <c r="T53883" s="274"/>
      <c r="W53883" s="276"/>
    </row>
    <row r="53884" spans="19:23">
      <c r="S53884" s="275"/>
      <c r="T53884" s="274"/>
      <c r="W53884" s="276"/>
    </row>
    <row r="53885" spans="19:23">
      <c r="S53885" s="275"/>
      <c r="T53885" s="274"/>
      <c r="W53885" s="276"/>
    </row>
    <row r="53886" spans="19:23">
      <c r="S53886" s="275"/>
      <c r="T53886" s="274"/>
      <c r="W53886" s="276"/>
    </row>
    <row r="53887" spans="19:23">
      <c r="S53887" s="275"/>
      <c r="T53887" s="274"/>
      <c r="W53887" s="276"/>
    </row>
    <row r="53888" spans="19:23">
      <c r="S53888" s="275"/>
      <c r="T53888" s="274"/>
      <c r="W53888" s="276"/>
    </row>
    <row r="53889" spans="19:23">
      <c r="S53889" s="275"/>
      <c r="T53889" s="274"/>
      <c r="W53889" s="276"/>
    </row>
    <row r="53890" spans="19:23">
      <c r="S53890" s="275"/>
      <c r="T53890" s="274"/>
      <c r="W53890" s="276"/>
    </row>
    <row r="53891" spans="19:23">
      <c r="S53891" s="275"/>
      <c r="T53891" s="274"/>
      <c r="W53891" s="276"/>
    </row>
    <row r="53892" spans="19:23">
      <c r="S53892" s="275"/>
      <c r="T53892" s="274"/>
      <c r="W53892" s="276"/>
    </row>
    <row r="53893" spans="19:23">
      <c r="S53893" s="275"/>
      <c r="T53893" s="274"/>
      <c r="W53893" s="276"/>
    </row>
    <row r="53894" spans="19:23">
      <c r="S53894" s="275"/>
      <c r="T53894" s="274"/>
      <c r="W53894" s="276"/>
    </row>
    <row r="53895" spans="19:23">
      <c r="S53895" s="275"/>
      <c r="T53895" s="274"/>
      <c r="W53895" s="276"/>
    </row>
    <row r="53896" spans="19:23">
      <c r="S53896" s="275"/>
      <c r="T53896" s="274"/>
      <c r="W53896" s="276"/>
    </row>
    <row r="53897" spans="19:23">
      <c r="S53897" s="275"/>
      <c r="T53897" s="274"/>
      <c r="W53897" s="276"/>
    </row>
    <row r="53898" spans="19:23">
      <c r="S53898" s="275"/>
      <c r="T53898" s="274"/>
      <c r="W53898" s="276"/>
    </row>
    <row r="53899" spans="19:23">
      <c r="S53899" s="275"/>
      <c r="T53899" s="274"/>
      <c r="W53899" s="276"/>
    </row>
    <row r="53900" spans="19:23">
      <c r="S53900" s="275"/>
      <c r="T53900" s="274"/>
      <c r="W53900" s="276"/>
    </row>
    <row r="53901" spans="19:23">
      <c r="S53901" s="275"/>
      <c r="T53901" s="274"/>
      <c r="W53901" s="276"/>
    </row>
    <row r="53902" spans="19:23">
      <c r="S53902" s="275"/>
      <c r="T53902" s="274"/>
      <c r="W53902" s="276"/>
    </row>
    <row r="53903" spans="19:23">
      <c r="S53903" s="275"/>
      <c r="T53903" s="274"/>
      <c r="W53903" s="276"/>
    </row>
    <row r="53904" spans="19:23">
      <c r="S53904" s="275"/>
      <c r="T53904" s="274"/>
      <c r="W53904" s="276"/>
    </row>
    <row r="53905" spans="19:23">
      <c r="S53905" s="275"/>
      <c r="T53905" s="274"/>
      <c r="W53905" s="276"/>
    </row>
    <row r="53906" spans="19:23">
      <c r="S53906" s="275"/>
      <c r="T53906" s="274"/>
      <c r="W53906" s="276"/>
    </row>
    <row r="53907" spans="19:23">
      <c r="S53907" s="275"/>
      <c r="T53907" s="274"/>
      <c r="W53907" s="276"/>
    </row>
    <row r="53908" spans="19:23">
      <c r="S53908" s="275"/>
      <c r="T53908" s="274"/>
      <c r="W53908" s="276"/>
    </row>
    <row r="53909" spans="19:23">
      <c r="S53909" s="275"/>
      <c r="T53909" s="274"/>
      <c r="W53909" s="276"/>
    </row>
    <row r="53910" spans="19:23">
      <c r="S53910" s="275"/>
      <c r="T53910" s="274"/>
      <c r="W53910" s="276"/>
    </row>
    <row r="53911" spans="19:23">
      <c r="S53911" s="275"/>
      <c r="T53911" s="274"/>
      <c r="W53911" s="276"/>
    </row>
    <row r="53912" spans="19:23">
      <c r="S53912" s="275"/>
      <c r="T53912" s="274"/>
      <c r="W53912" s="276"/>
    </row>
    <row r="53913" spans="19:23">
      <c r="S53913" s="275"/>
      <c r="T53913" s="274"/>
      <c r="W53913" s="276"/>
    </row>
    <row r="53914" spans="19:23">
      <c r="S53914" s="275"/>
      <c r="T53914" s="274"/>
      <c r="W53914" s="276"/>
    </row>
    <row r="53915" spans="19:23">
      <c r="S53915" s="275"/>
      <c r="T53915" s="274"/>
      <c r="W53915" s="276"/>
    </row>
    <row r="53916" spans="19:23">
      <c r="S53916" s="275"/>
      <c r="T53916" s="274"/>
      <c r="W53916" s="276"/>
    </row>
    <row r="53917" spans="19:23">
      <c r="S53917" s="275"/>
      <c r="T53917" s="274"/>
      <c r="W53917" s="276"/>
    </row>
    <row r="53918" spans="19:23">
      <c r="S53918" s="275"/>
      <c r="T53918" s="274"/>
      <c r="W53918" s="276"/>
    </row>
    <row r="53919" spans="19:23">
      <c r="S53919" s="275"/>
      <c r="T53919" s="274"/>
      <c r="W53919" s="276"/>
    </row>
    <row r="53920" spans="19:23">
      <c r="S53920" s="275"/>
      <c r="T53920" s="274"/>
      <c r="W53920" s="276"/>
    </row>
    <row r="53921" spans="19:23">
      <c r="S53921" s="275"/>
      <c r="T53921" s="274"/>
      <c r="W53921" s="276"/>
    </row>
    <row r="53922" spans="19:23">
      <c r="S53922" s="275"/>
      <c r="T53922" s="274"/>
      <c r="W53922" s="276"/>
    </row>
    <row r="53923" spans="19:23">
      <c r="S53923" s="275"/>
      <c r="T53923" s="274"/>
      <c r="W53923" s="276"/>
    </row>
    <row r="53924" spans="19:23">
      <c r="S53924" s="275"/>
      <c r="T53924" s="274"/>
      <c r="W53924" s="276"/>
    </row>
    <row r="53925" spans="19:23">
      <c r="S53925" s="275"/>
      <c r="T53925" s="274"/>
      <c r="W53925" s="276"/>
    </row>
    <row r="53926" spans="19:23">
      <c r="S53926" s="275"/>
      <c r="T53926" s="274"/>
      <c r="W53926" s="276"/>
    </row>
    <row r="53927" spans="19:23">
      <c r="S53927" s="275"/>
      <c r="T53927" s="274"/>
      <c r="W53927" s="276"/>
    </row>
    <row r="53928" spans="19:23">
      <c r="S53928" s="275"/>
      <c r="T53928" s="274"/>
      <c r="W53928" s="276"/>
    </row>
    <row r="53929" spans="19:23">
      <c r="S53929" s="275"/>
      <c r="T53929" s="274"/>
      <c r="W53929" s="276"/>
    </row>
    <row r="53930" spans="19:23">
      <c r="S53930" s="275"/>
      <c r="T53930" s="274"/>
      <c r="W53930" s="276"/>
    </row>
    <row r="53931" spans="19:23">
      <c r="S53931" s="275"/>
      <c r="T53931" s="274"/>
      <c r="W53931" s="276"/>
    </row>
    <row r="53932" spans="19:23">
      <c r="S53932" s="275"/>
      <c r="T53932" s="274"/>
      <c r="W53932" s="276"/>
    </row>
    <row r="53933" spans="19:23">
      <c r="S53933" s="275"/>
      <c r="T53933" s="274"/>
      <c r="W53933" s="276"/>
    </row>
    <row r="53934" spans="19:23">
      <c r="S53934" s="275"/>
      <c r="T53934" s="274"/>
      <c r="W53934" s="276"/>
    </row>
    <row r="53935" spans="19:23">
      <c r="S53935" s="275"/>
      <c r="T53935" s="274"/>
      <c r="W53935" s="276"/>
    </row>
    <row r="53936" spans="19:23">
      <c r="S53936" s="275"/>
      <c r="T53936" s="274"/>
      <c r="W53936" s="276"/>
    </row>
    <row r="53937" spans="19:23">
      <c r="S53937" s="275"/>
      <c r="T53937" s="274"/>
      <c r="W53937" s="276"/>
    </row>
    <row r="53938" spans="19:23">
      <c r="S53938" s="275"/>
      <c r="T53938" s="274"/>
      <c r="W53938" s="276"/>
    </row>
    <row r="53939" spans="19:23">
      <c r="S53939" s="275"/>
      <c r="T53939" s="274"/>
      <c r="W53939" s="276"/>
    </row>
    <row r="53940" spans="19:23">
      <c r="S53940" s="275"/>
      <c r="T53940" s="274"/>
      <c r="W53940" s="276"/>
    </row>
    <row r="53941" spans="19:23">
      <c r="S53941" s="275"/>
      <c r="T53941" s="274"/>
      <c r="W53941" s="276"/>
    </row>
    <row r="53942" spans="19:23">
      <c r="S53942" s="275"/>
      <c r="T53942" s="274"/>
      <c r="W53942" s="276"/>
    </row>
    <row r="53943" spans="19:23">
      <c r="S53943" s="275"/>
      <c r="T53943" s="274"/>
      <c r="W53943" s="276"/>
    </row>
    <row r="53944" spans="19:23">
      <c r="S53944" s="275"/>
      <c r="T53944" s="274"/>
      <c r="W53944" s="276"/>
    </row>
    <row r="53945" spans="19:23">
      <c r="S53945" s="275"/>
      <c r="T53945" s="274"/>
      <c r="W53945" s="276"/>
    </row>
    <row r="53946" spans="19:23">
      <c r="S53946" s="275"/>
      <c r="T53946" s="274"/>
      <c r="W53946" s="276"/>
    </row>
    <row r="53947" spans="19:23">
      <c r="S53947" s="275"/>
      <c r="T53947" s="274"/>
      <c r="W53947" s="276"/>
    </row>
    <row r="53948" spans="19:23">
      <c r="S53948" s="275"/>
      <c r="T53948" s="274"/>
      <c r="W53948" s="276"/>
    </row>
    <row r="53949" spans="19:23">
      <c r="S53949" s="275"/>
      <c r="T53949" s="274"/>
      <c r="W53949" s="276"/>
    </row>
    <row r="53950" spans="19:23">
      <c r="S53950" s="275"/>
      <c r="T53950" s="274"/>
      <c r="W53950" s="276"/>
    </row>
    <row r="53951" spans="19:23">
      <c r="S53951" s="275"/>
      <c r="T53951" s="274"/>
      <c r="W53951" s="276"/>
    </row>
    <row r="53952" spans="19:23">
      <c r="S53952" s="275"/>
      <c r="T53952" s="274"/>
      <c r="W53952" s="276"/>
    </row>
    <row r="53953" spans="19:23">
      <c r="S53953" s="275"/>
      <c r="T53953" s="274"/>
      <c r="W53953" s="276"/>
    </row>
    <row r="53954" spans="19:23">
      <c r="S53954" s="275"/>
      <c r="T53954" s="274"/>
      <c r="W53954" s="276"/>
    </row>
    <row r="53955" spans="19:23">
      <c r="S53955" s="275"/>
      <c r="T53955" s="274"/>
      <c r="W53955" s="276"/>
    </row>
    <row r="53956" spans="19:23">
      <c r="S53956" s="275"/>
      <c r="T53956" s="274"/>
      <c r="W53956" s="276"/>
    </row>
    <row r="53957" spans="19:23">
      <c r="S53957" s="275"/>
      <c r="T53957" s="274"/>
      <c r="W53957" s="276"/>
    </row>
    <row r="53958" spans="19:23">
      <c r="S53958" s="275"/>
      <c r="T53958" s="274"/>
      <c r="W53958" s="276"/>
    </row>
    <row r="53959" spans="19:23">
      <c r="S53959" s="275"/>
      <c r="T53959" s="274"/>
      <c r="W53959" s="276"/>
    </row>
    <row r="53960" spans="19:23">
      <c r="S53960" s="275"/>
      <c r="T53960" s="274"/>
      <c r="W53960" s="276"/>
    </row>
    <row r="53961" spans="19:23">
      <c r="S53961" s="275"/>
      <c r="T53961" s="274"/>
      <c r="W53961" s="276"/>
    </row>
    <row r="53962" spans="19:23">
      <c r="S53962" s="275"/>
      <c r="T53962" s="274"/>
      <c r="W53962" s="276"/>
    </row>
    <row r="53963" spans="19:23">
      <c r="S53963" s="275"/>
      <c r="T53963" s="274"/>
      <c r="W53963" s="276"/>
    </row>
    <row r="53964" spans="19:23">
      <c r="S53964" s="275"/>
      <c r="T53964" s="274"/>
      <c r="W53964" s="276"/>
    </row>
    <row r="53965" spans="19:23">
      <c r="S53965" s="275"/>
      <c r="T53965" s="274"/>
      <c r="W53965" s="276"/>
    </row>
    <row r="53966" spans="19:23">
      <c r="S53966" s="275"/>
      <c r="T53966" s="274"/>
      <c r="W53966" s="276"/>
    </row>
    <row r="53967" spans="19:23">
      <c r="S53967" s="275"/>
      <c r="T53967" s="274"/>
      <c r="W53967" s="276"/>
    </row>
    <row r="53968" spans="19:23">
      <c r="S53968" s="275"/>
      <c r="T53968" s="274"/>
      <c r="W53968" s="276"/>
    </row>
    <row r="53969" spans="19:23">
      <c r="S53969" s="275"/>
      <c r="T53969" s="274"/>
      <c r="W53969" s="276"/>
    </row>
    <row r="53970" spans="19:23">
      <c r="S53970" s="275"/>
      <c r="T53970" s="274"/>
      <c r="W53970" s="276"/>
    </row>
    <row r="53971" spans="19:23">
      <c r="S53971" s="275"/>
      <c r="T53971" s="274"/>
      <c r="W53971" s="276"/>
    </row>
    <row r="53972" spans="19:23">
      <c r="S53972" s="275"/>
      <c r="T53972" s="274"/>
      <c r="W53972" s="276"/>
    </row>
    <row r="53973" spans="19:23">
      <c r="S53973" s="275"/>
      <c r="T53973" s="274"/>
      <c r="W53973" s="276"/>
    </row>
    <row r="53974" spans="19:23">
      <c r="S53974" s="275"/>
      <c r="T53974" s="274"/>
      <c r="W53974" s="276"/>
    </row>
    <row r="53975" spans="19:23">
      <c r="S53975" s="275"/>
      <c r="T53975" s="274"/>
      <c r="W53975" s="276"/>
    </row>
    <row r="53976" spans="19:23">
      <c r="S53976" s="275"/>
      <c r="T53976" s="274"/>
      <c r="W53976" s="276"/>
    </row>
    <row r="53977" spans="19:23">
      <c r="S53977" s="275"/>
      <c r="T53977" s="274"/>
      <c r="W53977" s="276"/>
    </row>
    <row r="53978" spans="19:23">
      <c r="S53978" s="275"/>
      <c r="T53978" s="274"/>
      <c r="W53978" s="276"/>
    </row>
    <row r="53979" spans="19:23">
      <c r="S53979" s="275"/>
      <c r="T53979" s="274"/>
      <c r="W53979" s="276"/>
    </row>
    <row r="53980" spans="19:23">
      <c r="S53980" s="275"/>
      <c r="T53980" s="274"/>
      <c r="W53980" s="276"/>
    </row>
    <row r="53981" spans="19:23">
      <c r="S53981" s="275"/>
      <c r="T53981" s="274"/>
      <c r="W53981" s="276"/>
    </row>
    <row r="53982" spans="19:23">
      <c r="S53982" s="275"/>
      <c r="T53982" s="274"/>
      <c r="W53982" s="276"/>
    </row>
    <row r="53983" spans="19:23">
      <c r="S53983" s="275"/>
      <c r="T53983" s="274"/>
      <c r="W53983" s="276"/>
    </row>
    <row r="53984" spans="19:23">
      <c r="S53984" s="275"/>
      <c r="T53984" s="274"/>
      <c r="W53984" s="276"/>
    </row>
    <row r="53985" spans="19:23">
      <c r="S53985" s="275"/>
      <c r="T53985" s="274"/>
      <c r="W53985" s="276"/>
    </row>
    <row r="53986" spans="19:23">
      <c r="S53986" s="275"/>
      <c r="T53986" s="274"/>
      <c r="W53986" s="276"/>
    </row>
    <row r="53987" spans="19:23">
      <c r="S53987" s="275"/>
      <c r="T53987" s="274"/>
      <c r="W53987" s="276"/>
    </row>
    <row r="53988" spans="19:23">
      <c r="S53988" s="275"/>
      <c r="T53988" s="274"/>
      <c r="W53988" s="276"/>
    </row>
    <row r="53989" spans="19:23">
      <c r="S53989" s="275"/>
      <c r="T53989" s="274"/>
      <c r="W53989" s="276"/>
    </row>
    <row r="53990" spans="19:23">
      <c r="S53990" s="275"/>
      <c r="T53990" s="274"/>
      <c r="W53990" s="276"/>
    </row>
    <row r="53991" spans="19:23">
      <c r="S53991" s="275"/>
      <c r="T53991" s="274"/>
      <c r="W53991" s="276"/>
    </row>
    <row r="53992" spans="19:23">
      <c r="S53992" s="275"/>
      <c r="T53992" s="274"/>
      <c r="W53992" s="276"/>
    </row>
    <row r="53993" spans="19:23">
      <c r="S53993" s="275"/>
      <c r="T53993" s="274"/>
      <c r="W53993" s="276"/>
    </row>
    <row r="53994" spans="19:23">
      <c r="S53994" s="275"/>
      <c r="T53994" s="274"/>
      <c r="W53994" s="276"/>
    </row>
    <row r="53995" spans="19:23">
      <c r="S53995" s="275"/>
      <c r="T53995" s="274"/>
      <c r="W53995" s="276"/>
    </row>
    <row r="53996" spans="19:23">
      <c r="S53996" s="275"/>
      <c r="T53996" s="274"/>
      <c r="W53996" s="276"/>
    </row>
    <row r="53997" spans="19:23">
      <c r="S53997" s="275"/>
      <c r="T53997" s="274"/>
      <c r="W53997" s="276"/>
    </row>
    <row r="53998" spans="19:23">
      <c r="S53998" s="275"/>
      <c r="T53998" s="274"/>
      <c r="W53998" s="276"/>
    </row>
    <row r="53999" spans="19:23">
      <c r="S53999" s="275"/>
      <c r="T53999" s="274"/>
      <c r="W53999" s="276"/>
    </row>
    <row r="54000" spans="19:23">
      <c r="S54000" s="275"/>
      <c r="T54000" s="274"/>
      <c r="W54000" s="276"/>
    </row>
    <row r="54001" spans="19:23">
      <c r="S54001" s="275"/>
      <c r="T54001" s="274"/>
      <c r="W54001" s="276"/>
    </row>
    <row r="54002" spans="19:23">
      <c r="S54002" s="275"/>
      <c r="T54002" s="274"/>
      <c r="W54002" s="276"/>
    </row>
    <row r="54003" spans="19:23">
      <c r="S54003" s="275"/>
      <c r="T54003" s="274"/>
      <c r="W54003" s="276"/>
    </row>
    <row r="54004" spans="19:23">
      <c r="S54004" s="275"/>
      <c r="T54004" s="274"/>
      <c r="W54004" s="276"/>
    </row>
    <row r="54005" spans="19:23">
      <c r="S54005" s="275"/>
      <c r="T54005" s="274"/>
      <c r="W54005" s="276"/>
    </row>
    <row r="54006" spans="19:23">
      <c r="S54006" s="275"/>
      <c r="T54006" s="274"/>
      <c r="W54006" s="276"/>
    </row>
    <row r="54007" spans="19:23">
      <c r="S54007" s="275"/>
      <c r="T54007" s="274"/>
      <c r="W54007" s="276"/>
    </row>
    <row r="54008" spans="19:23">
      <c r="S54008" s="275"/>
      <c r="T54008" s="274"/>
      <c r="W54008" s="276"/>
    </row>
    <row r="54009" spans="19:23">
      <c r="S54009" s="275"/>
      <c r="T54009" s="274"/>
      <c r="W54009" s="276"/>
    </row>
    <row r="54010" spans="19:23">
      <c r="S54010" s="275"/>
      <c r="T54010" s="274"/>
      <c r="W54010" s="276"/>
    </row>
    <row r="54011" spans="19:23">
      <c r="S54011" s="275"/>
      <c r="T54011" s="274"/>
      <c r="W54011" s="276"/>
    </row>
    <row r="54012" spans="19:23">
      <c r="S54012" s="275"/>
      <c r="T54012" s="274"/>
      <c r="W54012" s="276"/>
    </row>
    <row r="54013" spans="19:23">
      <c r="S54013" s="275"/>
      <c r="T54013" s="274"/>
      <c r="W54013" s="276"/>
    </row>
    <row r="54014" spans="19:23">
      <c r="S54014" s="275"/>
      <c r="T54014" s="274"/>
      <c r="W54014" s="276"/>
    </row>
    <row r="54015" spans="19:23">
      <c r="S54015" s="275"/>
      <c r="T54015" s="274"/>
      <c r="W54015" s="276"/>
    </row>
    <row r="54016" spans="19:23">
      <c r="S54016" s="275"/>
      <c r="T54016" s="274"/>
      <c r="W54016" s="276"/>
    </row>
    <row r="54017" spans="19:23">
      <c r="S54017" s="275"/>
      <c r="T54017" s="274"/>
      <c r="W54017" s="276"/>
    </row>
    <row r="54018" spans="19:23">
      <c r="S54018" s="275"/>
      <c r="T54018" s="274"/>
      <c r="W54018" s="276"/>
    </row>
    <row r="54019" spans="19:23">
      <c r="S54019" s="275"/>
      <c r="T54019" s="274"/>
      <c r="W54019" s="276"/>
    </row>
    <row r="54020" spans="19:23">
      <c r="S54020" s="275"/>
      <c r="T54020" s="274"/>
      <c r="W54020" s="276"/>
    </row>
    <row r="54021" spans="19:23">
      <c r="S54021" s="275"/>
      <c r="T54021" s="274"/>
      <c r="W54021" s="276"/>
    </row>
    <row r="54022" spans="19:23">
      <c r="S54022" s="275"/>
      <c r="T54022" s="274"/>
      <c r="W54022" s="276"/>
    </row>
    <row r="54023" spans="19:23">
      <c r="S54023" s="275"/>
      <c r="T54023" s="274"/>
      <c r="W54023" s="276"/>
    </row>
    <row r="54024" spans="19:23">
      <c r="S54024" s="275"/>
      <c r="T54024" s="274"/>
      <c r="W54024" s="276"/>
    </row>
    <row r="54025" spans="19:23">
      <c r="S54025" s="275"/>
      <c r="T54025" s="274"/>
      <c r="W54025" s="276"/>
    </row>
    <row r="54026" spans="19:23">
      <c r="S54026" s="275"/>
      <c r="T54026" s="274"/>
      <c r="W54026" s="276"/>
    </row>
    <row r="54027" spans="19:23">
      <c r="S54027" s="275"/>
      <c r="T54027" s="274"/>
      <c r="W54027" s="276"/>
    </row>
    <row r="54028" spans="19:23">
      <c r="S54028" s="275"/>
      <c r="T54028" s="274"/>
      <c r="W54028" s="276"/>
    </row>
    <row r="54029" spans="19:23">
      <c r="S54029" s="275"/>
      <c r="T54029" s="274"/>
      <c r="W54029" s="276"/>
    </row>
    <row r="54030" spans="19:23">
      <c r="S54030" s="275"/>
      <c r="T54030" s="274"/>
      <c r="W54030" s="276"/>
    </row>
    <row r="54031" spans="19:23">
      <c r="S54031" s="275"/>
      <c r="T54031" s="274"/>
      <c r="W54031" s="276"/>
    </row>
    <row r="54032" spans="19:23">
      <c r="S54032" s="275"/>
      <c r="T54032" s="274"/>
      <c r="W54032" s="276"/>
    </row>
    <row r="54033" spans="19:23">
      <c r="S54033" s="275"/>
      <c r="T54033" s="274"/>
      <c r="W54033" s="276"/>
    </row>
    <row r="54034" spans="19:23">
      <c r="S54034" s="275"/>
      <c r="T54034" s="274"/>
      <c r="W54034" s="276"/>
    </row>
    <row r="54035" spans="19:23">
      <c r="S54035" s="275"/>
      <c r="T54035" s="274"/>
      <c r="W54035" s="276"/>
    </row>
    <row r="54036" spans="19:23">
      <c r="S54036" s="275"/>
      <c r="T54036" s="274"/>
      <c r="W54036" s="276"/>
    </row>
    <row r="54037" spans="19:23">
      <c r="S54037" s="275"/>
      <c r="T54037" s="274"/>
      <c r="W54037" s="276"/>
    </row>
    <row r="54038" spans="19:23">
      <c r="S54038" s="275"/>
      <c r="T54038" s="274"/>
      <c r="W54038" s="276"/>
    </row>
    <row r="54039" spans="19:23">
      <c r="S54039" s="275"/>
      <c r="T54039" s="274"/>
      <c r="W54039" s="276"/>
    </row>
    <row r="54040" spans="19:23">
      <c r="S54040" s="275"/>
      <c r="T54040" s="274"/>
      <c r="W54040" s="276"/>
    </row>
    <row r="54041" spans="19:23">
      <c r="S54041" s="275"/>
      <c r="T54041" s="274"/>
      <c r="W54041" s="276"/>
    </row>
    <row r="54042" spans="19:23">
      <c r="S54042" s="275"/>
      <c r="T54042" s="274"/>
      <c r="W54042" s="276"/>
    </row>
    <row r="54043" spans="19:23">
      <c r="S54043" s="275"/>
      <c r="T54043" s="274"/>
      <c r="W54043" s="276"/>
    </row>
    <row r="54044" spans="19:23">
      <c r="S54044" s="275"/>
      <c r="T54044" s="274"/>
      <c r="W54044" s="276"/>
    </row>
    <row r="54045" spans="19:23">
      <c r="S54045" s="275"/>
      <c r="T54045" s="274"/>
      <c r="W54045" s="276"/>
    </row>
    <row r="54046" spans="19:23">
      <c r="S54046" s="275"/>
      <c r="T54046" s="274"/>
      <c r="W54046" s="276"/>
    </row>
    <row r="54047" spans="19:23">
      <c r="S54047" s="275"/>
      <c r="T54047" s="274"/>
      <c r="W54047" s="276"/>
    </row>
    <row r="54048" spans="19:23">
      <c r="S54048" s="275"/>
      <c r="T54048" s="274"/>
      <c r="W54048" s="276"/>
    </row>
    <row r="54049" spans="19:23">
      <c r="S54049" s="275"/>
      <c r="T54049" s="274"/>
      <c r="W54049" s="276"/>
    </row>
    <row r="54050" spans="19:23">
      <c r="S54050" s="275"/>
      <c r="T54050" s="274"/>
      <c r="W54050" s="276"/>
    </row>
    <row r="54051" spans="19:23">
      <c r="S54051" s="275"/>
      <c r="T54051" s="274"/>
      <c r="W54051" s="276"/>
    </row>
    <row r="54052" spans="19:23">
      <c r="S54052" s="275"/>
      <c r="T54052" s="274"/>
      <c r="W54052" s="276"/>
    </row>
    <row r="54053" spans="19:23">
      <c r="S54053" s="275"/>
      <c r="T54053" s="274"/>
      <c r="W54053" s="276"/>
    </row>
    <row r="54054" spans="19:23">
      <c r="S54054" s="275"/>
      <c r="T54054" s="274"/>
      <c r="W54054" s="276"/>
    </row>
    <row r="54055" spans="19:23">
      <c r="S54055" s="275"/>
      <c r="T54055" s="274"/>
      <c r="W54055" s="276"/>
    </row>
    <row r="54056" spans="19:23">
      <c r="S54056" s="275"/>
      <c r="T54056" s="274"/>
      <c r="W54056" s="276"/>
    </row>
    <row r="54057" spans="19:23">
      <c r="S54057" s="275"/>
      <c r="T54057" s="274"/>
      <c r="W54057" s="276"/>
    </row>
    <row r="54058" spans="19:23">
      <c r="S54058" s="275"/>
      <c r="T54058" s="274"/>
      <c r="W54058" s="276"/>
    </row>
    <row r="54059" spans="19:23">
      <c r="S54059" s="275"/>
      <c r="T54059" s="274"/>
      <c r="W54059" s="276"/>
    </row>
    <row r="54060" spans="19:23">
      <c r="S54060" s="275"/>
      <c r="T54060" s="274"/>
      <c r="W54060" s="276"/>
    </row>
    <row r="54061" spans="19:23">
      <c r="S54061" s="275"/>
      <c r="T54061" s="274"/>
      <c r="W54061" s="276"/>
    </row>
    <row r="54062" spans="19:23">
      <c r="S54062" s="275"/>
      <c r="T54062" s="274"/>
      <c r="W54062" s="276"/>
    </row>
    <row r="54063" spans="19:23">
      <c r="S54063" s="275"/>
      <c r="T54063" s="274"/>
      <c r="W54063" s="276"/>
    </row>
    <row r="54064" spans="19:23">
      <c r="S54064" s="275"/>
      <c r="T54064" s="274"/>
      <c r="W54064" s="276"/>
    </row>
    <row r="54065" spans="19:23">
      <c r="S54065" s="275"/>
      <c r="T54065" s="274"/>
      <c r="W54065" s="276"/>
    </row>
    <row r="54066" spans="19:23">
      <c r="S54066" s="275"/>
      <c r="T54066" s="274"/>
      <c r="W54066" s="276"/>
    </row>
    <row r="54067" spans="19:23">
      <c r="S54067" s="275"/>
      <c r="T54067" s="274"/>
      <c r="W54067" s="276"/>
    </row>
    <row r="54068" spans="19:23">
      <c r="S54068" s="275"/>
      <c r="T54068" s="274"/>
      <c r="W54068" s="276"/>
    </row>
    <row r="54069" spans="19:23">
      <c r="S54069" s="275"/>
      <c r="T54069" s="274"/>
      <c r="W54069" s="276"/>
    </row>
    <row r="54070" spans="19:23">
      <c r="S54070" s="275"/>
      <c r="T54070" s="274"/>
      <c r="W54070" s="276"/>
    </row>
    <row r="54071" spans="19:23">
      <c r="S54071" s="275"/>
      <c r="T54071" s="274"/>
      <c r="W54071" s="276"/>
    </row>
    <row r="54072" spans="19:23">
      <c r="S54072" s="275"/>
      <c r="T54072" s="274"/>
      <c r="W54072" s="276"/>
    </row>
    <row r="54073" spans="19:23">
      <c r="S54073" s="275"/>
      <c r="T54073" s="274"/>
      <c r="W54073" s="276"/>
    </row>
    <row r="54074" spans="19:23">
      <c r="S54074" s="275"/>
      <c r="T54074" s="274"/>
      <c r="W54074" s="276"/>
    </row>
    <row r="54075" spans="19:23">
      <c r="S54075" s="275"/>
      <c r="T54075" s="274"/>
      <c r="W54075" s="276"/>
    </row>
    <row r="54076" spans="19:23">
      <c r="S54076" s="275"/>
      <c r="T54076" s="274"/>
      <c r="W54076" s="276"/>
    </row>
    <row r="54077" spans="19:23">
      <c r="S54077" s="275"/>
      <c r="T54077" s="274"/>
      <c r="W54077" s="276"/>
    </row>
    <row r="54078" spans="19:23">
      <c r="S54078" s="275"/>
      <c r="T54078" s="274"/>
      <c r="W54078" s="276"/>
    </row>
    <row r="54079" spans="19:23">
      <c r="S54079" s="275"/>
      <c r="T54079" s="274"/>
      <c r="W54079" s="276"/>
    </row>
    <row r="54080" spans="19:23">
      <c r="S54080" s="275"/>
      <c r="T54080" s="274"/>
      <c r="W54080" s="276"/>
    </row>
    <row r="54081" spans="19:23">
      <c r="S54081" s="275"/>
      <c r="T54081" s="274"/>
      <c r="W54081" s="276"/>
    </row>
    <row r="54082" spans="19:23">
      <c r="S54082" s="275"/>
      <c r="T54082" s="274"/>
      <c r="W54082" s="276"/>
    </row>
    <row r="54083" spans="19:23">
      <c r="S54083" s="275"/>
      <c r="T54083" s="274"/>
      <c r="W54083" s="276"/>
    </row>
    <row r="54084" spans="19:23">
      <c r="S54084" s="275"/>
      <c r="T54084" s="274"/>
      <c r="W54084" s="276"/>
    </row>
    <row r="54085" spans="19:23">
      <c r="S54085" s="275"/>
      <c r="T54085" s="274"/>
      <c r="W54085" s="276"/>
    </row>
    <row r="54086" spans="19:23">
      <c r="S54086" s="275"/>
      <c r="T54086" s="274"/>
      <c r="W54086" s="276"/>
    </row>
    <row r="54087" spans="19:23">
      <c r="S54087" s="275"/>
      <c r="T54087" s="274"/>
      <c r="W54087" s="276"/>
    </row>
    <row r="54088" spans="19:23">
      <c r="S54088" s="275"/>
      <c r="T54088" s="274"/>
      <c r="W54088" s="276"/>
    </row>
    <row r="54089" spans="19:23">
      <c r="S54089" s="275"/>
      <c r="T54089" s="274"/>
      <c r="W54089" s="276"/>
    </row>
    <row r="54090" spans="19:23">
      <c r="S54090" s="275"/>
      <c r="T54090" s="274"/>
      <c r="W54090" s="276"/>
    </row>
    <row r="54091" spans="19:23">
      <c r="S54091" s="275"/>
      <c r="T54091" s="274"/>
      <c r="W54091" s="276"/>
    </row>
    <row r="54092" spans="19:23">
      <c r="S54092" s="275"/>
      <c r="T54092" s="274"/>
      <c r="W54092" s="276"/>
    </row>
    <row r="54093" spans="19:23">
      <c r="S54093" s="275"/>
      <c r="T54093" s="274"/>
      <c r="W54093" s="276"/>
    </row>
    <row r="54094" spans="19:23">
      <c r="S54094" s="275"/>
      <c r="T54094" s="274"/>
      <c r="W54094" s="276"/>
    </row>
    <row r="54095" spans="19:23">
      <c r="S54095" s="275"/>
      <c r="T54095" s="274"/>
      <c r="W54095" s="276"/>
    </row>
    <row r="54096" spans="19:23">
      <c r="S54096" s="275"/>
      <c r="T54096" s="274"/>
      <c r="W54096" s="276"/>
    </row>
    <row r="54097" spans="19:23">
      <c r="S54097" s="275"/>
      <c r="T54097" s="274"/>
      <c r="W54097" s="276"/>
    </row>
    <row r="54098" spans="19:23">
      <c r="S54098" s="275"/>
      <c r="T54098" s="274"/>
      <c r="W54098" s="276"/>
    </row>
    <row r="54099" spans="19:23">
      <c r="S54099" s="275"/>
      <c r="T54099" s="274"/>
      <c r="W54099" s="276"/>
    </row>
    <row r="54100" spans="19:23">
      <c r="S54100" s="275"/>
      <c r="T54100" s="274"/>
      <c r="W54100" s="276"/>
    </row>
    <row r="54101" spans="19:23">
      <c r="S54101" s="275"/>
      <c r="T54101" s="274"/>
      <c r="W54101" s="276"/>
    </row>
    <row r="54102" spans="19:23">
      <c r="S54102" s="275"/>
      <c r="T54102" s="274"/>
      <c r="W54102" s="276"/>
    </row>
    <row r="54103" spans="19:23">
      <c r="S54103" s="275"/>
      <c r="T54103" s="274"/>
      <c r="W54103" s="276"/>
    </row>
    <row r="54104" spans="19:23">
      <c r="S54104" s="275"/>
      <c r="T54104" s="274"/>
      <c r="W54104" s="276"/>
    </row>
    <row r="54105" spans="19:23">
      <c r="S54105" s="275"/>
      <c r="T54105" s="274"/>
      <c r="W54105" s="276"/>
    </row>
    <row r="54106" spans="19:23">
      <c r="S54106" s="275"/>
      <c r="T54106" s="274"/>
      <c r="W54106" s="276"/>
    </row>
    <row r="54107" spans="19:23">
      <c r="S54107" s="275"/>
      <c r="T54107" s="274"/>
      <c r="W54107" s="276"/>
    </row>
    <row r="54108" spans="19:23">
      <c r="S54108" s="275"/>
      <c r="T54108" s="274"/>
      <c r="W54108" s="276"/>
    </row>
    <row r="54109" spans="19:23">
      <c r="S54109" s="275"/>
      <c r="T54109" s="274"/>
      <c r="W54109" s="276"/>
    </row>
    <row r="54110" spans="19:23">
      <c r="S54110" s="275"/>
      <c r="T54110" s="274"/>
      <c r="W54110" s="276"/>
    </row>
    <row r="54111" spans="19:23">
      <c r="S54111" s="275"/>
      <c r="T54111" s="274"/>
      <c r="W54111" s="276"/>
    </row>
    <row r="54112" spans="19:23">
      <c r="S54112" s="275"/>
      <c r="T54112" s="274"/>
      <c r="W54112" s="276"/>
    </row>
    <row r="54113" spans="19:23">
      <c r="S54113" s="275"/>
      <c r="T54113" s="274"/>
      <c r="W54113" s="276"/>
    </row>
    <row r="54114" spans="19:23">
      <c r="S54114" s="275"/>
      <c r="T54114" s="274"/>
      <c r="W54114" s="276"/>
    </row>
    <row r="54115" spans="19:23">
      <c r="S54115" s="275"/>
      <c r="T54115" s="274"/>
      <c r="W54115" s="276"/>
    </row>
    <row r="54116" spans="19:23">
      <c r="S54116" s="275"/>
      <c r="T54116" s="274"/>
      <c r="W54116" s="276"/>
    </row>
    <row r="54117" spans="19:23">
      <c r="S54117" s="275"/>
      <c r="T54117" s="274"/>
      <c r="W54117" s="276"/>
    </row>
    <row r="54118" spans="19:23">
      <c r="S54118" s="275"/>
      <c r="T54118" s="274"/>
      <c r="W54118" s="276"/>
    </row>
    <row r="54119" spans="19:23">
      <c r="S54119" s="275"/>
      <c r="T54119" s="274"/>
      <c r="W54119" s="276"/>
    </row>
    <row r="54120" spans="19:23">
      <c r="S54120" s="275"/>
      <c r="T54120" s="274"/>
      <c r="W54120" s="276"/>
    </row>
    <row r="54121" spans="19:23">
      <c r="S54121" s="275"/>
      <c r="T54121" s="274"/>
      <c r="W54121" s="276"/>
    </row>
    <row r="54122" spans="19:23">
      <c r="S54122" s="275"/>
      <c r="T54122" s="274"/>
      <c r="W54122" s="276"/>
    </row>
    <row r="54123" spans="19:23">
      <c r="S54123" s="275"/>
      <c r="T54123" s="274"/>
      <c r="W54123" s="276"/>
    </row>
    <row r="54124" spans="19:23">
      <c r="S54124" s="275"/>
      <c r="T54124" s="274"/>
      <c r="W54124" s="276"/>
    </row>
    <row r="54125" spans="19:23">
      <c r="S54125" s="275"/>
      <c r="T54125" s="274"/>
      <c r="W54125" s="276"/>
    </row>
    <row r="54126" spans="19:23">
      <c r="S54126" s="275"/>
      <c r="T54126" s="274"/>
      <c r="W54126" s="276"/>
    </row>
    <row r="54127" spans="19:23">
      <c r="S54127" s="275"/>
      <c r="T54127" s="274"/>
      <c r="W54127" s="276"/>
    </row>
    <row r="54128" spans="19:23">
      <c r="S54128" s="275"/>
      <c r="T54128" s="274"/>
      <c r="W54128" s="276"/>
    </row>
    <row r="54129" spans="19:23">
      <c r="S54129" s="275"/>
      <c r="T54129" s="274"/>
      <c r="W54129" s="276"/>
    </row>
    <row r="54130" spans="19:23">
      <c r="S54130" s="275"/>
      <c r="T54130" s="274"/>
      <c r="W54130" s="276"/>
    </row>
    <row r="54131" spans="19:23">
      <c r="S54131" s="275"/>
      <c r="T54131" s="274"/>
      <c r="W54131" s="276"/>
    </row>
    <row r="54132" spans="19:23">
      <c r="S54132" s="275"/>
      <c r="T54132" s="274"/>
      <c r="W54132" s="276"/>
    </row>
    <row r="54133" spans="19:23">
      <c r="S54133" s="275"/>
      <c r="T54133" s="274"/>
      <c r="W54133" s="276"/>
    </row>
    <row r="54134" spans="19:23">
      <c r="S54134" s="275"/>
      <c r="T54134" s="274"/>
      <c r="W54134" s="276"/>
    </row>
    <row r="54135" spans="19:23">
      <c r="S54135" s="275"/>
      <c r="T54135" s="274"/>
      <c r="W54135" s="276"/>
    </row>
    <row r="54136" spans="19:23">
      <c r="S54136" s="275"/>
      <c r="T54136" s="274"/>
      <c r="W54136" s="276"/>
    </row>
    <row r="54137" spans="19:23">
      <c r="S54137" s="275"/>
      <c r="T54137" s="274"/>
      <c r="W54137" s="276"/>
    </row>
    <row r="54138" spans="19:23">
      <c r="S54138" s="275"/>
      <c r="T54138" s="274"/>
      <c r="W54138" s="276"/>
    </row>
    <row r="54139" spans="19:23">
      <c r="S54139" s="275"/>
      <c r="T54139" s="274"/>
      <c r="W54139" s="276"/>
    </row>
    <row r="54140" spans="19:23">
      <c r="S54140" s="275"/>
      <c r="T54140" s="274"/>
      <c r="W54140" s="276"/>
    </row>
    <row r="54141" spans="19:23">
      <c r="S54141" s="275"/>
      <c r="T54141" s="274"/>
      <c r="W54141" s="276"/>
    </row>
    <row r="54142" spans="19:23">
      <c r="S54142" s="275"/>
      <c r="T54142" s="274"/>
      <c r="W54142" s="276"/>
    </row>
    <row r="54143" spans="19:23">
      <c r="S54143" s="275"/>
      <c r="T54143" s="274"/>
      <c r="W54143" s="276"/>
    </row>
    <row r="54144" spans="19:23">
      <c r="S54144" s="275"/>
      <c r="T54144" s="274"/>
      <c r="W54144" s="276"/>
    </row>
    <row r="54145" spans="19:23">
      <c r="S54145" s="275"/>
      <c r="T54145" s="274"/>
      <c r="W54145" s="276"/>
    </row>
    <row r="54146" spans="19:23">
      <c r="S54146" s="275"/>
      <c r="T54146" s="274"/>
      <c r="W54146" s="276"/>
    </row>
    <row r="54147" spans="19:23">
      <c r="S54147" s="275"/>
      <c r="T54147" s="274"/>
      <c r="W54147" s="276"/>
    </row>
    <row r="54148" spans="19:23">
      <c r="S54148" s="275"/>
      <c r="T54148" s="274"/>
      <c r="W54148" s="276"/>
    </row>
    <row r="54149" spans="19:23">
      <c r="S54149" s="275"/>
      <c r="T54149" s="274"/>
      <c r="W54149" s="276"/>
    </row>
    <row r="54150" spans="19:23">
      <c r="S54150" s="275"/>
      <c r="T54150" s="274"/>
      <c r="W54150" s="276"/>
    </row>
    <row r="54151" spans="19:23">
      <c r="S54151" s="275"/>
      <c r="T54151" s="274"/>
      <c r="W54151" s="276"/>
    </row>
    <row r="54152" spans="19:23">
      <c r="S54152" s="275"/>
      <c r="T54152" s="274"/>
      <c r="W54152" s="276"/>
    </row>
    <row r="54153" spans="19:23">
      <c r="S54153" s="275"/>
      <c r="T54153" s="274"/>
      <c r="W54153" s="276"/>
    </row>
    <row r="54154" spans="19:23">
      <c r="S54154" s="275"/>
      <c r="T54154" s="274"/>
      <c r="W54154" s="276"/>
    </row>
    <row r="54155" spans="19:23">
      <c r="S54155" s="275"/>
      <c r="T54155" s="274"/>
      <c r="W54155" s="276"/>
    </row>
    <row r="54156" spans="19:23">
      <c r="S54156" s="275"/>
      <c r="T54156" s="274"/>
      <c r="W54156" s="276"/>
    </row>
    <row r="54157" spans="19:23">
      <c r="S54157" s="275"/>
      <c r="T54157" s="274"/>
      <c r="W54157" s="276"/>
    </row>
    <row r="54158" spans="19:23">
      <c r="S54158" s="275"/>
      <c r="T54158" s="274"/>
      <c r="W54158" s="276"/>
    </row>
    <row r="54159" spans="19:23">
      <c r="S54159" s="275"/>
      <c r="T54159" s="274"/>
      <c r="W54159" s="276"/>
    </row>
    <row r="54160" spans="19:23">
      <c r="S54160" s="275"/>
      <c r="T54160" s="274"/>
      <c r="W54160" s="276"/>
    </row>
    <row r="54161" spans="19:23">
      <c r="S54161" s="275"/>
      <c r="T54161" s="274"/>
      <c r="W54161" s="276"/>
    </row>
    <row r="54162" spans="19:23">
      <c r="S54162" s="275"/>
      <c r="T54162" s="274"/>
      <c r="W54162" s="276"/>
    </row>
    <row r="54163" spans="19:23">
      <c r="S54163" s="275"/>
      <c r="T54163" s="274"/>
      <c r="W54163" s="276"/>
    </row>
    <row r="54164" spans="19:23">
      <c r="S54164" s="275"/>
      <c r="T54164" s="274"/>
      <c r="W54164" s="276"/>
    </row>
    <row r="54165" spans="19:23">
      <c r="S54165" s="275"/>
      <c r="T54165" s="274"/>
      <c r="W54165" s="276"/>
    </row>
    <row r="54166" spans="19:23">
      <c r="S54166" s="275"/>
      <c r="T54166" s="274"/>
      <c r="W54166" s="276"/>
    </row>
    <row r="54167" spans="19:23">
      <c r="S54167" s="275"/>
      <c r="T54167" s="274"/>
      <c r="W54167" s="276"/>
    </row>
    <row r="54168" spans="19:23">
      <c r="S54168" s="275"/>
      <c r="T54168" s="274"/>
      <c r="W54168" s="276"/>
    </row>
    <row r="54169" spans="19:23">
      <c r="S54169" s="275"/>
      <c r="T54169" s="274"/>
      <c r="W54169" s="276"/>
    </row>
    <row r="54170" spans="19:23">
      <c r="S54170" s="275"/>
      <c r="T54170" s="274"/>
      <c r="W54170" s="276"/>
    </row>
    <row r="54171" spans="19:23">
      <c r="S54171" s="275"/>
      <c r="T54171" s="274"/>
      <c r="W54171" s="276"/>
    </row>
    <row r="54172" spans="19:23">
      <c r="S54172" s="275"/>
      <c r="T54172" s="274"/>
      <c r="W54172" s="276"/>
    </row>
    <row r="54173" spans="19:23">
      <c r="S54173" s="275"/>
      <c r="T54173" s="274"/>
      <c r="W54173" s="276"/>
    </row>
    <row r="54174" spans="19:23">
      <c r="S54174" s="275"/>
      <c r="T54174" s="274"/>
      <c r="W54174" s="276"/>
    </row>
    <row r="54175" spans="19:23">
      <c r="S54175" s="275"/>
      <c r="T54175" s="274"/>
      <c r="W54175" s="276"/>
    </row>
    <row r="54176" spans="19:23">
      <c r="S54176" s="275"/>
      <c r="T54176" s="274"/>
      <c r="W54176" s="276"/>
    </row>
    <row r="54177" spans="19:23">
      <c r="S54177" s="275"/>
      <c r="T54177" s="274"/>
      <c r="W54177" s="276"/>
    </row>
    <row r="54178" spans="19:23">
      <c r="S54178" s="275"/>
      <c r="T54178" s="274"/>
      <c r="W54178" s="276"/>
    </row>
    <row r="54179" spans="19:23">
      <c r="S54179" s="275"/>
      <c r="T54179" s="274"/>
      <c r="W54179" s="276"/>
    </row>
    <row r="54180" spans="19:23">
      <c r="S54180" s="275"/>
      <c r="T54180" s="274"/>
      <c r="W54180" s="276"/>
    </row>
    <row r="54181" spans="19:23">
      <c r="S54181" s="275"/>
      <c r="T54181" s="274"/>
      <c r="W54181" s="276"/>
    </row>
    <row r="54182" spans="19:23">
      <c r="S54182" s="275"/>
      <c r="T54182" s="274"/>
      <c r="W54182" s="276"/>
    </row>
    <row r="54183" spans="19:23">
      <c r="S54183" s="275"/>
      <c r="T54183" s="274"/>
      <c r="W54183" s="276"/>
    </row>
    <row r="54184" spans="19:23">
      <c r="S54184" s="275"/>
      <c r="T54184" s="274"/>
      <c r="W54184" s="276"/>
    </row>
    <row r="54185" spans="19:23">
      <c r="S54185" s="275"/>
      <c r="T54185" s="274"/>
      <c r="W54185" s="276"/>
    </row>
    <row r="54186" spans="19:23">
      <c r="S54186" s="275"/>
      <c r="T54186" s="274"/>
      <c r="W54186" s="276"/>
    </row>
    <row r="54187" spans="19:23">
      <c r="S54187" s="275"/>
      <c r="T54187" s="274"/>
      <c r="W54187" s="276"/>
    </row>
    <row r="54188" spans="19:23">
      <c r="S54188" s="275"/>
      <c r="T54188" s="274"/>
      <c r="W54188" s="276"/>
    </row>
    <row r="54189" spans="19:23">
      <c r="S54189" s="275"/>
      <c r="T54189" s="274"/>
      <c r="W54189" s="276"/>
    </row>
    <row r="54190" spans="19:23">
      <c r="S54190" s="275"/>
      <c r="T54190" s="274"/>
      <c r="W54190" s="276"/>
    </row>
    <row r="54191" spans="19:23">
      <c r="S54191" s="275"/>
      <c r="T54191" s="274"/>
      <c r="W54191" s="276"/>
    </row>
    <row r="54192" spans="19:23">
      <c r="S54192" s="275"/>
      <c r="T54192" s="274"/>
      <c r="W54192" s="276"/>
    </row>
    <row r="54193" spans="19:23">
      <c r="S54193" s="275"/>
      <c r="T54193" s="274"/>
      <c r="W54193" s="276"/>
    </row>
    <row r="54194" spans="19:23">
      <c r="S54194" s="275"/>
      <c r="T54194" s="274"/>
      <c r="W54194" s="276"/>
    </row>
    <row r="54195" spans="19:23">
      <c r="S54195" s="275"/>
      <c r="T54195" s="274"/>
      <c r="W54195" s="276"/>
    </row>
    <row r="54196" spans="19:23">
      <c r="S54196" s="275"/>
      <c r="T54196" s="274"/>
      <c r="W54196" s="276"/>
    </row>
    <row r="54197" spans="19:23">
      <c r="S54197" s="275"/>
      <c r="T54197" s="274"/>
      <c r="W54197" s="276"/>
    </row>
    <row r="54198" spans="19:23">
      <c r="S54198" s="275"/>
      <c r="T54198" s="274"/>
      <c r="W54198" s="276"/>
    </row>
    <row r="54199" spans="19:23">
      <c r="S54199" s="275"/>
      <c r="T54199" s="274"/>
      <c r="W54199" s="276"/>
    </row>
    <row r="54200" spans="19:23">
      <c r="S54200" s="275"/>
      <c r="T54200" s="274"/>
      <c r="W54200" s="276"/>
    </row>
    <row r="54201" spans="19:23">
      <c r="S54201" s="275"/>
      <c r="T54201" s="274"/>
      <c r="W54201" s="276"/>
    </row>
    <row r="54202" spans="19:23">
      <c r="S54202" s="275"/>
      <c r="T54202" s="274"/>
      <c r="W54202" s="276"/>
    </row>
    <row r="54203" spans="19:23">
      <c r="S54203" s="275"/>
      <c r="T54203" s="274"/>
      <c r="W54203" s="276"/>
    </row>
    <row r="54204" spans="19:23">
      <c r="S54204" s="275"/>
      <c r="T54204" s="274"/>
      <c r="W54204" s="276"/>
    </row>
    <row r="54205" spans="19:23">
      <c r="S54205" s="275"/>
      <c r="T54205" s="274"/>
      <c r="W54205" s="276"/>
    </row>
    <row r="54206" spans="19:23">
      <c r="S54206" s="275"/>
      <c r="T54206" s="274"/>
      <c r="W54206" s="276"/>
    </row>
    <row r="54207" spans="19:23">
      <c r="S54207" s="275"/>
      <c r="T54207" s="274"/>
      <c r="W54207" s="276"/>
    </row>
    <row r="54208" spans="19:23">
      <c r="S54208" s="275"/>
      <c r="T54208" s="274"/>
      <c r="W54208" s="276"/>
    </row>
    <row r="54209" spans="19:23">
      <c r="S54209" s="275"/>
      <c r="T54209" s="274"/>
      <c r="W54209" s="276"/>
    </row>
    <row r="54210" spans="19:23">
      <c r="S54210" s="275"/>
      <c r="T54210" s="274"/>
      <c r="W54210" s="276"/>
    </row>
    <row r="54211" spans="19:23">
      <c r="S54211" s="275"/>
      <c r="T54211" s="274"/>
      <c r="W54211" s="276"/>
    </row>
    <row r="54212" spans="19:23">
      <c r="S54212" s="275"/>
      <c r="T54212" s="274"/>
      <c r="W54212" s="276"/>
    </row>
    <row r="54213" spans="19:23">
      <c r="S54213" s="275"/>
      <c r="T54213" s="274"/>
      <c r="W54213" s="276"/>
    </row>
    <row r="54214" spans="19:23">
      <c r="S54214" s="275"/>
      <c r="T54214" s="274"/>
      <c r="W54214" s="276"/>
    </row>
    <row r="54215" spans="19:23">
      <c r="S54215" s="275"/>
      <c r="T54215" s="274"/>
      <c r="W54215" s="276"/>
    </row>
    <row r="54216" spans="19:23">
      <c r="S54216" s="275"/>
      <c r="T54216" s="274"/>
      <c r="W54216" s="276"/>
    </row>
    <row r="54217" spans="19:23">
      <c r="S54217" s="275"/>
      <c r="T54217" s="274"/>
      <c r="W54217" s="276"/>
    </row>
    <row r="54218" spans="19:23">
      <c r="S54218" s="275"/>
      <c r="T54218" s="274"/>
      <c r="W54218" s="276"/>
    </row>
    <row r="54219" spans="19:23">
      <c r="S54219" s="275"/>
      <c r="T54219" s="274"/>
      <c r="W54219" s="276"/>
    </row>
    <row r="54220" spans="19:23">
      <c r="S54220" s="275"/>
      <c r="T54220" s="274"/>
      <c r="W54220" s="276"/>
    </row>
    <row r="54221" spans="19:23">
      <c r="S54221" s="275"/>
      <c r="T54221" s="274"/>
      <c r="W54221" s="276"/>
    </row>
    <row r="54222" spans="19:23">
      <c r="S54222" s="275"/>
      <c r="T54222" s="274"/>
      <c r="W54222" s="276"/>
    </row>
    <row r="54223" spans="19:23">
      <c r="S54223" s="275"/>
      <c r="T54223" s="274"/>
      <c r="W54223" s="276"/>
    </row>
    <row r="54224" spans="19:23">
      <c r="S54224" s="275"/>
      <c r="T54224" s="274"/>
      <c r="W54224" s="276"/>
    </row>
    <row r="54225" spans="19:23">
      <c r="S54225" s="275"/>
      <c r="T54225" s="274"/>
      <c r="W54225" s="276"/>
    </row>
    <row r="54226" spans="19:23">
      <c r="S54226" s="275"/>
      <c r="T54226" s="274"/>
      <c r="W54226" s="276"/>
    </row>
    <row r="54227" spans="19:23">
      <c r="S54227" s="275"/>
      <c r="T54227" s="274"/>
      <c r="W54227" s="276"/>
    </row>
    <row r="54228" spans="19:23">
      <c r="S54228" s="275"/>
      <c r="T54228" s="274"/>
      <c r="W54228" s="276"/>
    </row>
    <row r="54229" spans="19:23">
      <c r="S54229" s="275"/>
      <c r="T54229" s="274"/>
      <c r="W54229" s="276"/>
    </row>
    <row r="54230" spans="19:23">
      <c r="S54230" s="275"/>
      <c r="T54230" s="274"/>
      <c r="W54230" s="276"/>
    </row>
    <row r="54231" spans="19:23">
      <c r="S54231" s="275"/>
      <c r="T54231" s="274"/>
      <c r="W54231" s="276"/>
    </row>
    <row r="54232" spans="19:23">
      <c r="S54232" s="275"/>
      <c r="T54232" s="274"/>
      <c r="W54232" s="276"/>
    </row>
    <row r="54233" spans="19:23">
      <c r="S54233" s="275"/>
      <c r="T54233" s="274"/>
      <c r="W54233" s="276"/>
    </row>
    <row r="54234" spans="19:23">
      <c r="S54234" s="275"/>
      <c r="T54234" s="274"/>
      <c r="W54234" s="276"/>
    </row>
    <row r="54235" spans="19:23">
      <c r="S54235" s="275"/>
      <c r="T54235" s="274"/>
      <c r="W54235" s="276"/>
    </row>
    <row r="54236" spans="19:23">
      <c r="S54236" s="275"/>
      <c r="T54236" s="274"/>
      <c r="W54236" s="276"/>
    </row>
    <row r="54237" spans="19:23">
      <c r="S54237" s="275"/>
      <c r="T54237" s="274"/>
      <c r="W54237" s="276"/>
    </row>
    <row r="54238" spans="19:23">
      <c r="S54238" s="275"/>
      <c r="T54238" s="274"/>
      <c r="W54238" s="276"/>
    </row>
    <row r="54239" spans="19:23">
      <c r="S54239" s="275"/>
      <c r="T54239" s="274"/>
      <c r="W54239" s="276"/>
    </row>
    <row r="54240" spans="19:23">
      <c r="S54240" s="275"/>
      <c r="T54240" s="274"/>
      <c r="W54240" s="276"/>
    </row>
    <row r="54241" spans="19:23">
      <c r="S54241" s="275"/>
      <c r="T54241" s="274"/>
      <c r="W54241" s="276"/>
    </row>
    <row r="54242" spans="19:23">
      <c r="S54242" s="275"/>
      <c r="T54242" s="274"/>
      <c r="W54242" s="276"/>
    </row>
    <row r="54243" spans="19:23">
      <c r="S54243" s="275"/>
      <c r="T54243" s="274"/>
      <c r="W54243" s="276"/>
    </row>
    <row r="54244" spans="19:23">
      <c r="S54244" s="275"/>
      <c r="T54244" s="274"/>
      <c r="W54244" s="276"/>
    </row>
    <row r="54245" spans="19:23">
      <c r="S54245" s="275"/>
      <c r="T54245" s="274"/>
      <c r="W54245" s="276"/>
    </row>
    <row r="54246" spans="19:23">
      <c r="S54246" s="275"/>
      <c r="T54246" s="274"/>
      <c r="W54246" s="276"/>
    </row>
    <row r="54247" spans="19:23">
      <c r="S54247" s="275"/>
      <c r="T54247" s="274"/>
      <c r="W54247" s="276"/>
    </row>
    <row r="54248" spans="19:23">
      <c r="S54248" s="275"/>
      <c r="T54248" s="274"/>
      <c r="W54248" s="276"/>
    </row>
    <row r="54249" spans="19:23">
      <c r="S54249" s="275"/>
      <c r="T54249" s="274"/>
      <c r="W54249" s="276"/>
    </row>
    <row r="54250" spans="19:23">
      <c r="S54250" s="275"/>
      <c r="T54250" s="274"/>
      <c r="W54250" s="276"/>
    </row>
    <row r="54251" spans="19:23">
      <c r="S54251" s="275"/>
      <c r="T54251" s="274"/>
      <c r="W54251" s="276"/>
    </row>
    <row r="54252" spans="19:23">
      <c r="S54252" s="275"/>
      <c r="T54252" s="274"/>
      <c r="W54252" s="276"/>
    </row>
    <row r="54253" spans="19:23">
      <c r="S54253" s="275"/>
      <c r="T54253" s="274"/>
      <c r="W54253" s="276"/>
    </row>
    <row r="54254" spans="19:23">
      <c r="S54254" s="275"/>
      <c r="T54254" s="274"/>
      <c r="W54254" s="276"/>
    </row>
    <row r="54255" spans="19:23">
      <c r="S54255" s="275"/>
      <c r="T54255" s="274"/>
      <c r="W54255" s="276"/>
    </row>
    <row r="54256" spans="19:23">
      <c r="S54256" s="275"/>
      <c r="T54256" s="274"/>
      <c r="W54256" s="276"/>
    </row>
    <row r="54257" spans="19:23">
      <c r="S54257" s="275"/>
      <c r="T54257" s="274"/>
      <c r="W54257" s="276"/>
    </row>
    <row r="54258" spans="19:23">
      <c r="S54258" s="275"/>
      <c r="T54258" s="274"/>
      <c r="W54258" s="276"/>
    </row>
    <row r="54259" spans="19:23">
      <c r="S54259" s="275"/>
      <c r="T54259" s="274"/>
      <c r="W54259" s="276"/>
    </row>
    <row r="54260" spans="19:23">
      <c r="S54260" s="275"/>
      <c r="T54260" s="274"/>
      <c r="W54260" s="276"/>
    </row>
    <row r="54261" spans="19:23">
      <c r="S54261" s="275"/>
      <c r="T54261" s="274"/>
      <c r="W54261" s="276"/>
    </row>
    <row r="54262" spans="19:23">
      <c r="S54262" s="275"/>
      <c r="T54262" s="274"/>
      <c r="W54262" s="276"/>
    </row>
    <row r="54263" spans="19:23">
      <c r="S54263" s="275"/>
      <c r="T54263" s="274"/>
      <c r="W54263" s="276"/>
    </row>
    <row r="54264" spans="19:23">
      <c r="S54264" s="275"/>
      <c r="T54264" s="274"/>
      <c r="W54264" s="276"/>
    </row>
    <row r="54265" spans="19:23">
      <c r="S54265" s="275"/>
      <c r="T54265" s="274"/>
      <c r="W54265" s="276"/>
    </row>
    <row r="54266" spans="19:23">
      <c r="S54266" s="275"/>
      <c r="T54266" s="274"/>
      <c r="W54266" s="276"/>
    </row>
    <row r="54267" spans="19:23">
      <c r="S54267" s="275"/>
      <c r="T54267" s="274"/>
      <c r="W54267" s="276"/>
    </row>
    <row r="54268" spans="19:23">
      <c r="S54268" s="275"/>
      <c r="T54268" s="274"/>
      <c r="W54268" s="276"/>
    </row>
    <row r="54269" spans="19:23">
      <c r="S54269" s="275"/>
      <c r="T54269" s="274"/>
      <c r="W54269" s="276"/>
    </row>
    <row r="54270" spans="19:23">
      <c r="S54270" s="275"/>
      <c r="T54270" s="274"/>
      <c r="W54270" s="276"/>
    </row>
    <row r="54271" spans="19:23">
      <c r="S54271" s="275"/>
      <c r="T54271" s="274"/>
      <c r="W54271" s="276"/>
    </row>
    <row r="54272" spans="19:23">
      <c r="S54272" s="275"/>
      <c r="T54272" s="274"/>
      <c r="W54272" s="276"/>
    </row>
    <row r="54273" spans="19:23">
      <c r="S54273" s="275"/>
      <c r="T54273" s="274"/>
      <c r="W54273" s="276"/>
    </row>
    <row r="54274" spans="19:23">
      <c r="S54274" s="275"/>
      <c r="T54274" s="274"/>
      <c r="W54274" s="276"/>
    </row>
    <row r="54275" spans="19:23">
      <c r="S54275" s="275"/>
      <c r="T54275" s="274"/>
      <c r="W54275" s="276"/>
    </row>
    <row r="54276" spans="19:23">
      <c r="S54276" s="275"/>
      <c r="T54276" s="274"/>
      <c r="W54276" s="276"/>
    </row>
    <row r="54277" spans="19:23">
      <c r="S54277" s="275"/>
      <c r="T54277" s="274"/>
      <c r="W54277" s="276"/>
    </row>
    <row r="54278" spans="19:23">
      <c r="S54278" s="275"/>
      <c r="T54278" s="274"/>
      <c r="W54278" s="276"/>
    </row>
    <row r="54279" spans="19:23">
      <c r="S54279" s="275"/>
      <c r="T54279" s="274"/>
      <c r="W54279" s="276"/>
    </row>
    <row r="54280" spans="19:23">
      <c r="S54280" s="275"/>
      <c r="T54280" s="274"/>
      <c r="W54280" s="276"/>
    </row>
    <row r="54281" spans="19:23">
      <c r="S54281" s="275"/>
      <c r="T54281" s="274"/>
      <c r="W54281" s="276"/>
    </row>
    <row r="54282" spans="19:23">
      <c r="S54282" s="275"/>
      <c r="T54282" s="274"/>
      <c r="W54282" s="276"/>
    </row>
    <row r="54283" spans="19:23">
      <c r="S54283" s="275"/>
      <c r="T54283" s="274"/>
      <c r="W54283" s="276"/>
    </row>
    <row r="54284" spans="19:23">
      <c r="S54284" s="275"/>
      <c r="T54284" s="274"/>
      <c r="W54284" s="276"/>
    </row>
    <row r="54285" spans="19:23">
      <c r="S54285" s="275"/>
      <c r="T54285" s="274"/>
      <c r="W54285" s="276"/>
    </row>
    <row r="54286" spans="19:23">
      <c r="S54286" s="275"/>
      <c r="T54286" s="274"/>
      <c r="W54286" s="276"/>
    </row>
    <row r="54287" spans="19:23">
      <c r="S54287" s="275"/>
      <c r="T54287" s="274"/>
      <c r="W54287" s="276"/>
    </row>
    <row r="54288" spans="19:23">
      <c r="S54288" s="275"/>
      <c r="T54288" s="274"/>
      <c r="W54288" s="276"/>
    </row>
    <row r="54289" spans="19:23">
      <c r="S54289" s="275"/>
      <c r="T54289" s="274"/>
      <c r="W54289" s="276"/>
    </row>
    <row r="54290" spans="19:23">
      <c r="S54290" s="275"/>
      <c r="T54290" s="274"/>
      <c r="W54290" s="276"/>
    </row>
    <row r="54291" spans="19:23">
      <c r="S54291" s="275"/>
      <c r="T54291" s="274"/>
      <c r="W54291" s="276"/>
    </row>
    <row r="54292" spans="19:23">
      <c r="S54292" s="275"/>
      <c r="T54292" s="274"/>
      <c r="W54292" s="276"/>
    </row>
    <row r="54293" spans="19:23">
      <c r="S54293" s="275"/>
      <c r="T54293" s="274"/>
      <c r="W54293" s="276"/>
    </row>
    <row r="54294" spans="19:23">
      <c r="S54294" s="275"/>
      <c r="T54294" s="274"/>
      <c r="W54294" s="276"/>
    </row>
    <row r="54295" spans="19:23">
      <c r="S54295" s="275"/>
      <c r="T54295" s="274"/>
      <c r="W54295" s="276"/>
    </row>
    <row r="54296" spans="19:23">
      <c r="S54296" s="275"/>
      <c r="T54296" s="274"/>
      <c r="W54296" s="276"/>
    </row>
    <row r="54297" spans="19:23">
      <c r="S54297" s="275"/>
      <c r="T54297" s="274"/>
      <c r="W54297" s="276"/>
    </row>
    <row r="54298" spans="19:23">
      <c r="S54298" s="275"/>
      <c r="T54298" s="274"/>
      <c r="W54298" s="276"/>
    </row>
    <row r="54299" spans="19:23">
      <c r="S54299" s="275"/>
      <c r="T54299" s="274"/>
      <c r="W54299" s="276"/>
    </row>
    <row r="54300" spans="19:23">
      <c r="S54300" s="275"/>
      <c r="T54300" s="274"/>
      <c r="W54300" s="276"/>
    </row>
    <row r="54301" spans="19:23">
      <c r="S54301" s="275"/>
      <c r="T54301" s="274"/>
      <c r="W54301" s="276"/>
    </row>
    <row r="54302" spans="19:23">
      <c r="S54302" s="275"/>
      <c r="T54302" s="274"/>
      <c r="W54302" s="276"/>
    </row>
    <row r="54303" spans="19:23">
      <c r="S54303" s="275"/>
      <c r="T54303" s="274"/>
      <c r="W54303" s="276"/>
    </row>
    <row r="54304" spans="19:23">
      <c r="S54304" s="275"/>
      <c r="T54304" s="274"/>
      <c r="W54304" s="276"/>
    </row>
    <row r="54305" spans="19:23">
      <c r="S54305" s="275"/>
      <c r="T54305" s="274"/>
      <c r="W54305" s="276"/>
    </row>
    <row r="54306" spans="19:23">
      <c r="S54306" s="275"/>
      <c r="T54306" s="274"/>
      <c r="W54306" s="276"/>
    </row>
    <row r="54307" spans="19:23">
      <c r="S54307" s="275"/>
      <c r="T54307" s="274"/>
      <c r="W54307" s="276"/>
    </row>
    <row r="54308" spans="19:23">
      <c r="S54308" s="275"/>
      <c r="T54308" s="274"/>
      <c r="W54308" s="276"/>
    </row>
    <row r="54309" spans="19:23">
      <c r="S54309" s="275"/>
      <c r="T54309" s="274"/>
      <c r="W54309" s="276"/>
    </row>
    <row r="54310" spans="19:23">
      <c r="S54310" s="275"/>
      <c r="T54310" s="274"/>
      <c r="W54310" s="276"/>
    </row>
    <row r="54311" spans="19:23">
      <c r="S54311" s="275"/>
      <c r="T54311" s="274"/>
      <c r="W54311" s="276"/>
    </row>
    <row r="54312" spans="19:23">
      <c r="S54312" s="275"/>
      <c r="T54312" s="274"/>
      <c r="W54312" s="276"/>
    </row>
    <row r="54313" spans="19:23">
      <c r="S54313" s="275"/>
      <c r="T54313" s="274"/>
      <c r="W54313" s="276"/>
    </row>
    <row r="54314" spans="19:23">
      <c r="S54314" s="275"/>
      <c r="T54314" s="274"/>
      <c r="W54314" s="276"/>
    </row>
    <row r="54315" spans="19:23">
      <c r="S54315" s="275"/>
      <c r="T54315" s="274"/>
      <c r="W54315" s="276"/>
    </row>
    <row r="54316" spans="19:23">
      <c r="S54316" s="275"/>
      <c r="T54316" s="274"/>
      <c r="W54316" s="276"/>
    </row>
    <row r="54317" spans="19:23">
      <c r="S54317" s="275"/>
      <c r="T54317" s="274"/>
      <c r="W54317" s="276"/>
    </row>
    <row r="54318" spans="19:23">
      <c r="S54318" s="275"/>
      <c r="T54318" s="274"/>
      <c r="W54318" s="276"/>
    </row>
    <row r="54319" spans="19:23">
      <c r="S54319" s="275"/>
      <c r="T54319" s="274"/>
      <c r="W54319" s="276"/>
    </row>
    <row r="54320" spans="19:23">
      <c r="S54320" s="275"/>
      <c r="T54320" s="274"/>
      <c r="W54320" s="276"/>
    </row>
    <row r="54321" spans="19:23">
      <c r="S54321" s="275"/>
      <c r="T54321" s="274"/>
      <c r="W54321" s="276"/>
    </row>
    <row r="54322" spans="19:23">
      <c r="S54322" s="275"/>
      <c r="T54322" s="274"/>
      <c r="W54322" s="276"/>
    </row>
    <row r="54323" spans="19:23">
      <c r="S54323" s="275"/>
      <c r="T54323" s="274"/>
      <c r="W54323" s="276"/>
    </row>
    <row r="54324" spans="19:23">
      <c r="S54324" s="275"/>
      <c r="T54324" s="274"/>
      <c r="W54324" s="276"/>
    </row>
    <row r="54325" spans="19:23">
      <c r="S54325" s="275"/>
      <c r="T54325" s="274"/>
      <c r="W54325" s="276"/>
    </row>
    <row r="54326" spans="19:23">
      <c r="S54326" s="275"/>
      <c r="T54326" s="274"/>
      <c r="W54326" s="276"/>
    </row>
    <row r="54327" spans="19:23">
      <c r="S54327" s="275"/>
      <c r="T54327" s="274"/>
      <c r="W54327" s="276"/>
    </row>
    <row r="54328" spans="19:23">
      <c r="S54328" s="275"/>
      <c r="T54328" s="274"/>
      <c r="W54328" s="276"/>
    </row>
    <row r="54329" spans="19:23">
      <c r="S54329" s="275"/>
      <c r="T54329" s="274"/>
      <c r="W54329" s="276"/>
    </row>
    <row r="54330" spans="19:23">
      <c r="S54330" s="275"/>
      <c r="T54330" s="274"/>
      <c r="W54330" s="276"/>
    </row>
    <row r="54331" spans="19:23">
      <c r="S54331" s="275"/>
      <c r="T54331" s="274"/>
      <c r="W54331" s="276"/>
    </row>
    <row r="54332" spans="19:23">
      <c r="S54332" s="275"/>
      <c r="T54332" s="274"/>
      <c r="W54332" s="276"/>
    </row>
    <row r="54333" spans="19:23">
      <c r="S54333" s="275"/>
      <c r="T54333" s="274"/>
      <c r="W54333" s="276"/>
    </row>
    <row r="54334" spans="19:23">
      <c r="S54334" s="275"/>
      <c r="T54334" s="274"/>
      <c r="W54334" s="276"/>
    </row>
    <row r="54335" spans="19:23">
      <c r="S54335" s="275"/>
      <c r="T54335" s="274"/>
      <c r="W54335" s="276"/>
    </row>
    <row r="54336" spans="19:23">
      <c r="S54336" s="275"/>
      <c r="T54336" s="274"/>
      <c r="W54336" s="276"/>
    </row>
    <row r="54337" spans="19:23">
      <c r="S54337" s="275"/>
      <c r="T54337" s="274"/>
      <c r="W54337" s="276"/>
    </row>
    <row r="54338" spans="19:23">
      <c r="S54338" s="275"/>
      <c r="T54338" s="274"/>
      <c r="W54338" s="276"/>
    </row>
    <row r="54339" spans="19:23">
      <c r="S54339" s="275"/>
      <c r="T54339" s="274"/>
      <c r="W54339" s="276"/>
    </row>
    <row r="54340" spans="19:23">
      <c r="S54340" s="275"/>
      <c r="T54340" s="274"/>
      <c r="W54340" s="276"/>
    </row>
    <row r="54341" spans="19:23">
      <c r="S54341" s="275"/>
      <c r="T54341" s="274"/>
      <c r="W54341" s="276"/>
    </row>
    <row r="54342" spans="19:23">
      <c r="S54342" s="275"/>
      <c r="T54342" s="274"/>
      <c r="W54342" s="276"/>
    </row>
    <row r="54343" spans="19:23">
      <c r="S54343" s="275"/>
      <c r="T54343" s="274"/>
      <c r="W54343" s="276"/>
    </row>
    <row r="54344" spans="19:23">
      <c r="S54344" s="275"/>
      <c r="T54344" s="274"/>
      <c r="W54344" s="276"/>
    </row>
    <row r="54345" spans="19:23">
      <c r="S54345" s="275"/>
      <c r="T54345" s="274"/>
      <c r="W54345" s="276"/>
    </row>
    <row r="54346" spans="19:23">
      <c r="S54346" s="275"/>
      <c r="T54346" s="274"/>
      <c r="W54346" s="276"/>
    </row>
    <row r="54347" spans="19:23">
      <c r="S54347" s="275"/>
      <c r="T54347" s="274"/>
      <c r="W54347" s="276"/>
    </row>
    <row r="54348" spans="19:23">
      <c r="S54348" s="275"/>
      <c r="T54348" s="274"/>
      <c r="W54348" s="276"/>
    </row>
    <row r="54349" spans="19:23">
      <c r="S54349" s="275"/>
      <c r="T54349" s="274"/>
      <c r="W54349" s="276"/>
    </row>
    <row r="54350" spans="19:23">
      <c r="S54350" s="275"/>
      <c r="T54350" s="274"/>
      <c r="W54350" s="276"/>
    </row>
    <row r="54351" spans="19:23">
      <c r="S54351" s="275"/>
      <c r="T54351" s="274"/>
      <c r="W54351" s="276"/>
    </row>
    <row r="54352" spans="19:23">
      <c r="S54352" s="275"/>
      <c r="T54352" s="274"/>
      <c r="W54352" s="276"/>
    </row>
    <row r="54353" spans="19:23">
      <c r="S54353" s="275"/>
      <c r="T54353" s="274"/>
      <c r="W54353" s="276"/>
    </row>
    <row r="54354" spans="19:23">
      <c r="S54354" s="275"/>
      <c r="T54354" s="274"/>
      <c r="W54354" s="276"/>
    </row>
    <row r="54355" spans="19:23">
      <c r="S54355" s="275"/>
      <c r="T54355" s="274"/>
      <c r="W54355" s="276"/>
    </row>
    <row r="54356" spans="19:23">
      <c r="S54356" s="275"/>
      <c r="T54356" s="274"/>
      <c r="W54356" s="276"/>
    </row>
    <row r="54357" spans="19:23">
      <c r="S54357" s="275"/>
      <c r="T54357" s="274"/>
      <c r="W54357" s="276"/>
    </row>
    <row r="54358" spans="19:23">
      <c r="S54358" s="275"/>
      <c r="T54358" s="274"/>
      <c r="W54358" s="276"/>
    </row>
    <row r="54359" spans="19:23">
      <c r="S54359" s="275"/>
      <c r="T54359" s="274"/>
      <c r="W54359" s="276"/>
    </row>
    <row r="54360" spans="19:23">
      <c r="S54360" s="275"/>
      <c r="T54360" s="274"/>
      <c r="W54360" s="276"/>
    </row>
    <row r="54361" spans="19:23">
      <c r="S54361" s="275"/>
      <c r="T54361" s="274"/>
      <c r="W54361" s="276"/>
    </row>
    <row r="54362" spans="19:23">
      <c r="S54362" s="275"/>
      <c r="T54362" s="274"/>
      <c r="W54362" s="276"/>
    </row>
    <row r="54363" spans="19:23">
      <c r="S54363" s="275"/>
      <c r="T54363" s="274"/>
      <c r="W54363" s="276"/>
    </row>
    <row r="54364" spans="19:23">
      <c r="S54364" s="275"/>
      <c r="T54364" s="274"/>
      <c r="W54364" s="276"/>
    </row>
    <row r="54365" spans="19:23">
      <c r="S54365" s="275"/>
      <c r="T54365" s="274"/>
      <c r="W54365" s="276"/>
    </row>
    <row r="54366" spans="19:23">
      <c r="S54366" s="275"/>
      <c r="T54366" s="274"/>
      <c r="W54366" s="276"/>
    </row>
    <row r="54367" spans="19:23">
      <c r="S54367" s="275"/>
      <c r="T54367" s="274"/>
      <c r="W54367" s="276"/>
    </row>
    <row r="54368" spans="19:23">
      <c r="S54368" s="275"/>
      <c r="T54368" s="274"/>
      <c r="W54368" s="276"/>
    </row>
    <row r="54369" spans="19:23">
      <c r="S54369" s="275"/>
      <c r="T54369" s="274"/>
      <c r="W54369" s="276"/>
    </row>
    <row r="54370" spans="19:23">
      <c r="S54370" s="275"/>
      <c r="T54370" s="274"/>
      <c r="W54370" s="276"/>
    </row>
    <row r="54371" spans="19:23">
      <c r="S54371" s="275"/>
      <c r="T54371" s="274"/>
      <c r="W54371" s="276"/>
    </row>
    <row r="54372" spans="19:23">
      <c r="S54372" s="275"/>
      <c r="T54372" s="274"/>
      <c r="W54372" s="276"/>
    </row>
    <row r="54373" spans="19:23">
      <c r="S54373" s="275"/>
      <c r="T54373" s="274"/>
      <c r="W54373" s="276"/>
    </row>
    <row r="54374" spans="19:23">
      <c r="S54374" s="275"/>
      <c r="T54374" s="274"/>
      <c r="W54374" s="276"/>
    </row>
    <row r="54375" spans="19:23">
      <c r="S54375" s="275"/>
      <c r="T54375" s="274"/>
      <c r="W54375" s="276"/>
    </row>
    <row r="54376" spans="19:23">
      <c r="S54376" s="275"/>
      <c r="T54376" s="274"/>
      <c r="W54376" s="276"/>
    </row>
    <row r="54377" spans="19:23">
      <c r="S54377" s="275"/>
      <c r="T54377" s="274"/>
      <c r="W54377" s="276"/>
    </row>
    <row r="54378" spans="19:23">
      <c r="S54378" s="275"/>
      <c r="T54378" s="274"/>
      <c r="W54378" s="276"/>
    </row>
    <row r="54379" spans="19:23">
      <c r="S54379" s="275"/>
      <c r="T54379" s="274"/>
      <c r="W54379" s="276"/>
    </row>
    <row r="54380" spans="19:23">
      <c r="S54380" s="275"/>
      <c r="T54380" s="274"/>
      <c r="W54380" s="276"/>
    </row>
    <row r="54381" spans="19:23">
      <c r="S54381" s="275"/>
      <c r="T54381" s="274"/>
      <c r="W54381" s="276"/>
    </row>
    <row r="54382" spans="19:23">
      <c r="S54382" s="275"/>
      <c r="T54382" s="274"/>
      <c r="W54382" s="276"/>
    </row>
    <row r="54383" spans="19:23">
      <c r="S54383" s="275"/>
      <c r="T54383" s="274"/>
      <c r="W54383" s="276"/>
    </row>
    <row r="54384" spans="19:23">
      <c r="S54384" s="275"/>
      <c r="T54384" s="274"/>
      <c r="W54384" s="276"/>
    </row>
    <row r="54385" spans="19:23">
      <c r="S54385" s="275"/>
      <c r="T54385" s="274"/>
      <c r="W54385" s="276"/>
    </row>
    <row r="54386" spans="19:23">
      <c r="S54386" s="275"/>
      <c r="T54386" s="274"/>
      <c r="W54386" s="276"/>
    </row>
    <row r="54387" spans="19:23">
      <c r="S54387" s="275"/>
      <c r="T54387" s="274"/>
      <c r="W54387" s="276"/>
    </row>
    <row r="54388" spans="19:23">
      <c r="S54388" s="275"/>
      <c r="T54388" s="274"/>
      <c r="W54388" s="276"/>
    </row>
    <row r="54389" spans="19:23">
      <c r="S54389" s="275"/>
      <c r="T54389" s="274"/>
      <c r="W54389" s="276"/>
    </row>
    <row r="54390" spans="19:23">
      <c r="S54390" s="275"/>
      <c r="T54390" s="274"/>
      <c r="W54390" s="276"/>
    </row>
    <row r="54391" spans="19:23">
      <c r="S54391" s="275"/>
      <c r="T54391" s="274"/>
      <c r="W54391" s="276"/>
    </row>
    <row r="54392" spans="19:23">
      <c r="S54392" s="275"/>
      <c r="T54392" s="274"/>
      <c r="W54392" s="276"/>
    </row>
    <row r="54393" spans="19:23">
      <c r="S54393" s="275"/>
      <c r="T54393" s="274"/>
      <c r="W54393" s="276"/>
    </row>
    <row r="54394" spans="19:23">
      <c r="S54394" s="275"/>
      <c r="T54394" s="274"/>
      <c r="W54394" s="276"/>
    </row>
    <row r="54395" spans="19:23">
      <c r="S54395" s="275"/>
      <c r="T54395" s="274"/>
      <c r="W54395" s="276"/>
    </row>
    <row r="54396" spans="19:23">
      <c r="S54396" s="275"/>
      <c r="T54396" s="274"/>
      <c r="W54396" s="276"/>
    </row>
    <row r="54397" spans="19:23">
      <c r="S54397" s="275"/>
      <c r="T54397" s="274"/>
      <c r="W54397" s="276"/>
    </row>
    <row r="54398" spans="19:23">
      <c r="S54398" s="275"/>
      <c r="T54398" s="274"/>
      <c r="W54398" s="276"/>
    </row>
    <row r="54399" spans="19:23">
      <c r="S54399" s="275"/>
      <c r="T54399" s="274"/>
      <c r="W54399" s="276"/>
    </row>
    <row r="54400" spans="19:23">
      <c r="S54400" s="275"/>
      <c r="T54400" s="274"/>
      <c r="W54400" s="276"/>
    </row>
    <row r="54401" spans="19:23">
      <c r="S54401" s="275"/>
      <c r="T54401" s="274"/>
      <c r="W54401" s="276"/>
    </row>
    <row r="54402" spans="19:23">
      <c r="S54402" s="275"/>
      <c r="T54402" s="274"/>
      <c r="W54402" s="276"/>
    </row>
    <row r="54403" spans="19:23">
      <c r="S54403" s="275"/>
      <c r="T54403" s="274"/>
      <c r="W54403" s="276"/>
    </row>
    <row r="54404" spans="19:23">
      <c r="S54404" s="275"/>
      <c r="T54404" s="274"/>
      <c r="W54404" s="276"/>
    </row>
    <row r="54405" spans="19:23">
      <c r="S54405" s="275"/>
      <c r="T54405" s="274"/>
      <c r="W54405" s="276"/>
    </row>
    <row r="54406" spans="19:23">
      <c r="S54406" s="275"/>
      <c r="T54406" s="274"/>
      <c r="W54406" s="276"/>
    </row>
    <row r="54407" spans="19:23">
      <c r="S54407" s="275"/>
      <c r="T54407" s="274"/>
      <c r="W54407" s="276"/>
    </row>
    <row r="54408" spans="19:23">
      <c r="S54408" s="275"/>
      <c r="T54408" s="274"/>
      <c r="W54408" s="276"/>
    </row>
    <row r="54409" spans="19:23">
      <c r="S54409" s="275"/>
      <c r="T54409" s="274"/>
      <c r="W54409" s="276"/>
    </row>
    <row r="54410" spans="19:23">
      <c r="S54410" s="275"/>
      <c r="T54410" s="274"/>
      <c r="W54410" s="276"/>
    </row>
    <row r="54411" spans="19:23">
      <c r="S54411" s="275"/>
      <c r="T54411" s="274"/>
      <c r="W54411" s="276"/>
    </row>
    <row r="54412" spans="19:23">
      <c r="S54412" s="275"/>
      <c r="T54412" s="274"/>
      <c r="W54412" s="276"/>
    </row>
    <row r="54413" spans="19:23">
      <c r="S54413" s="275"/>
      <c r="T54413" s="274"/>
      <c r="W54413" s="276"/>
    </row>
    <row r="54414" spans="19:23">
      <c r="S54414" s="275"/>
      <c r="T54414" s="274"/>
      <c r="W54414" s="276"/>
    </row>
    <row r="54415" spans="19:23">
      <c r="S54415" s="275"/>
      <c r="T54415" s="274"/>
      <c r="W54415" s="276"/>
    </row>
    <row r="54416" spans="19:23">
      <c r="S54416" s="275"/>
      <c r="T54416" s="274"/>
      <c r="W54416" s="276"/>
    </row>
    <row r="54417" spans="19:23">
      <c r="S54417" s="275"/>
      <c r="T54417" s="274"/>
      <c r="W54417" s="276"/>
    </row>
    <row r="54418" spans="19:23">
      <c r="S54418" s="275"/>
      <c r="T54418" s="274"/>
      <c r="W54418" s="276"/>
    </row>
    <row r="54419" spans="19:23">
      <c r="S54419" s="275"/>
      <c r="T54419" s="274"/>
      <c r="W54419" s="276"/>
    </row>
    <row r="54420" spans="19:23">
      <c r="S54420" s="275"/>
      <c r="T54420" s="274"/>
      <c r="W54420" s="276"/>
    </row>
    <row r="54421" spans="19:23">
      <c r="S54421" s="275"/>
      <c r="T54421" s="274"/>
      <c r="W54421" s="276"/>
    </row>
    <row r="54422" spans="19:23">
      <c r="S54422" s="275"/>
      <c r="T54422" s="274"/>
      <c r="W54422" s="276"/>
    </row>
    <row r="54423" spans="19:23">
      <c r="S54423" s="275"/>
      <c r="T54423" s="274"/>
      <c r="W54423" s="276"/>
    </row>
    <row r="54424" spans="19:23">
      <c r="S54424" s="275"/>
      <c r="T54424" s="274"/>
      <c r="W54424" s="276"/>
    </row>
    <row r="54425" spans="19:23">
      <c r="S54425" s="275"/>
      <c r="T54425" s="274"/>
      <c r="W54425" s="276"/>
    </row>
    <row r="54426" spans="19:23">
      <c r="S54426" s="275"/>
      <c r="T54426" s="274"/>
      <c r="W54426" s="276"/>
    </row>
    <row r="54427" spans="19:23">
      <c r="S54427" s="275"/>
      <c r="T54427" s="274"/>
      <c r="W54427" s="276"/>
    </row>
    <row r="54428" spans="19:23">
      <c r="S54428" s="275"/>
      <c r="T54428" s="274"/>
      <c r="W54428" s="276"/>
    </row>
    <row r="54429" spans="19:23">
      <c r="S54429" s="275"/>
      <c r="T54429" s="274"/>
      <c r="W54429" s="276"/>
    </row>
    <row r="54430" spans="19:23">
      <c r="S54430" s="275"/>
      <c r="T54430" s="274"/>
      <c r="W54430" s="276"/>
    </row>
    <row r="54431" spans="19:23">
      <c r="S54431" s="275"/>
      <c r="T54431" s="274"/>
      <c r="W54431" s="276"/>
    </row>
    <row r="54432" spans="19:23">
      <c r="S54432" s="275"/>
      <c r="T54432" s="274"/>
      <c r="W54432" s="276"/>
    </row>
    <row r="54433" spans="19:23">
      <c r="S54433" s="275"/>
      <c r="T54433" s="274"/>
      <c r="W54433" s="276"/>
    </row>
    <row r="54434" spans="19:23">
      <c r="S54434" s="275"/>
      <c r="T54434" s="274"/>
      <c r="W54434" s="276"/>
    </row>
    <row r="54435" spans="19:23">
      <c r="S54435" s="275"/>
      <c r="T54435" s="274"/>
      <c r="W54435" s="276"/>
    </row>
    <row r="54436" spans="19:23">
      <c r="S54436" s="275"/>
      <c r="T54436" s="274"/>
      <c r="W54436" s="276"/>
    </row>
    <row r="54437" spans="19:23">
      <c r="S54437" s="275"/>
      <c r="T54437" s="274"/>
      <c r="W54437" s="276"/>
    </row>
    <row r="54438" spans="19:23">
      <c r="S54438" s="275"/>
      <c r="T54438" s="274"/>
      <c r="W54438" s="276"/>
    </row>
    <row r="54439" spans="19:23">
      <c r="S54439" s="275"/>
      <c r="T54439" s="274"/>
      <c r="W54439" s="276"/>
    </row>
    <row r="54440" spans="19:23">
      <c r="S54440" s="275"/>
      <c r="T54440" s="274"/>
      <c r="W54440" s="276"/>
    </row>
    <row r="54441" spans="19:23">
      <c r="S54441" s="275"/>
      <c r="T54441" s="274"/>
      <c r="W54441" s="276"/>
    </row>
    <row r="54442" spans="19:23">
      <c r="S54442" s="275"/>
      <c r="T54442" s="274"/>
      <c r="W54442" s="276"/>
    </row>
    <row r="54443" spans="19:23">
      <c r="S54443" s="275"/>
      <c r="T54443" s="274"/>
      <c r="W54443" s="276"/>
    </row>
    <row r="54444" spans="19:23">
      <c r="S54444" s="275"/>
      <c r="T54444" s="274"/>
      <c r="W54444" s="276"/>
    </row>
    <row r="54445" spans="19:23">
      <c r="S54445" s="275"/>
      <c r="T54445" s="274"/>
      <c r="W54445" s="276"/>
    </row>
    <row r="54446" spans="19:23">
      <c r="S54446" s="275"/>
      <c r="T54446" s="274"/>
      <c r="W54446" s="276"/>
    </row>
    <row r="54447" spans="19:23">
      <c r="S54447" s="275"/>
      <c r="T54447" s="274"/>
      <c r="W54447" s="276"/>
    </row>
    <row r="54448" spans="19:23">
      <c r="S54448" s="275"/>
      <c r="T54448" s="274"/>
      <c r="W54448" s="276"/>
    </row>
    <row r="54449" spans="19:23">
      <c r="S54449" s="275"/>
      <c r="T54449" s="274"/>
      <c r="W54449" s="276"/>
    </row>
    <row r="54450" spans="19:23">
      <c r="S54450" s="275"/>
      <c r="T54450" s="274"/>
      <c r="W54450" s="276"/>
    </row>
    <row r="54451" spans="19:23">
      <c r="S54451" s="275"/>
      <c r="T54451" s="274"/>
      <c r="W54451" s="276"/>
    </row>
    <row r="54452" spans="19:23">
      <c r="S54452" s="275"/>
      <c r="T54452" s="274"/>
      <c r="W54452" s="276"/>
    </row>
    <row r="54453" spans="19:23">
      <c r="S54453" s="275"/>
      <c r="T54453" s="274"/>
      <c r="W54453" s="276"/>
    </row>
    <row r="54454" spans="19:23">
      <c r="S54454" s="275"/>
      <c r="T54454" s="274"/>
      <c r="W54454" s="276"/>
    </row>
    <row r="54455" spans="19:23">
      <c r="S54455" s="275"/>
      <c r="T54455" s="274"/>
      <c r="W54455" s="276"/>
    </row>
    <row r="54456" spans="19:23">
      <c r="S54456" s="275"/>
      <c r="T54456" s="274"/>
      <c r="W54456" s="276"/>
    </row>
    <row r="54457" spans="19:23">
      <c r="S54457" s="275"/>
      <c r="T54457" s="274"/>
      <c r="W54457" s="276"/>
    </row>
    <row r="54458" spans="19:23">
      <c r="S54458" s="275"/>
      <c r="T54458" s="274"/>
      <c r="W54458" s="276"/>
    </row>
    <row r="54459" spans="19:23">
      <c r="S54459" s="275"/>
      <c r="T54459" s="274"/>
      <c r="W54459" s="276"/>
    </row>
    <row r="54460" spans="19:23">
      <c r="S54460" s="275"/>
      <c r="T54460" s="274"/>
      <c r="W54460" s="276"/>
    </row>
    <row r="54461" spans="19:23">
      <c r="S54461" s="275"/>
      <c r="T54461" s="274"/>
      <c r="W54461" s="276"/>
    </row>
    <row r="54462" spans="19:23">
      <c r="S54462" s="275"/>
      <c r="T54462" s="274"/>
      <c r="W54462" s="276"/>
    </row>
    <row r="54463" spans="19:23">
      <c r="S54463" s="275"/>
      <c r="T54463" s="274"/>
      <c r="W54463" s="276"/>
    </row>
    <row r="54464" spans="19:23">
      <c r="S54464" s="275"/>
      <c r="T54464" s="274"/>
      <c r="W54464" s="276"/>
    </row>
    <row r="54465" spans="19:23">
      <c r="S54465" s="275"/>
      <c r="T54465" s="274"/>
      <c r="W54465" s="276"/>
    </row>
    <row r="54466" spans="19:23">
      <c r="S54466" s="275"/>
      <c r="T54466" s="274"/>
      <c r="W54466" s="276"/>
    </row>
    <row r="54467" spans="19:23">
      <c r="S54467" s="275"/>
      <c r="T54467" s="274"/>
      <c r="W54467" s="276"/>
    </row>
    <row r="54468" spans="19:23">
      <c r="S54468" s="275"/>
      <c r="T54468" s="274"/>
      <c r="W54468" s="276"/>
    </row>
    <row r="54469" spans="19:23">
      <c r="S54469" s="275"/>
      <c r="T54469" s="274"/>
      <c r="W54469" s="276"/>
    </row>
    <row r="54470" spans="19:23">
      <c r="S54470" s="275"/>
      <c r="T54470" s="274"/>
      <c r="W54470" s="276"/>
    </row>
    <row r="54471" spans="19:23">
      <c r="S54471" s="275"/>
      <c r="T54471" s="274"/>
      <c r="W54471" s="276"/>
    </row>
    <row r="54472" spans="19:23">
      <c r="S54472" s="275"/>
      <c r="T54472" s="274"/>
      <c r="W54472" s="276"/>
    </row>
    <row r="54473" spans="19:23">
      <c r="S54473" s="275"/>
      <c r="T54473" s="274"/>
      <c r="W54473" s="276"/>
    </row>
    <row r="54474" spans="19:23">
      <c r="S54474" s="275"/>
      <c r="T54474" s="274"/>
      <c r="W54474" s="276"/>
    </row>
    <row r="54475" spans="19:23">
      <c r="S54475" s="275"/>
      <c r="T54475" s="274"/>
      <c r="W54475" s="276"/>
    </row>
    <row r="54476" spans="19:23">
      <c r="S54476" s="275"/>
      <c r="T54476" s="274"/>
      <c r="W54476" s="276"/>
    </row>
    <row r="54477" spans="19:23">
      <c r="S54477" s="275"/>
      <c r="T54477" s="274"/>
      <c r="W54477" s="276"/>
    </row>
    <row r="54478" spans="19:23">
      <c r="S54478" s="275"/>
      <c r="T54478" s="274"/>
      <c r="W54478" s="276"/>
    </row>
    <row r="54479" spans="19:23">
      <c r="S54479" s="275"/>
      <c r="T54479" s="274"/>
      <c r="W54479" s="276"/>
    </row>
    <row r="54480" spans="19:23">
      <c r="S54480" s="275"/>
      <c r="T54480" s="274"/>
      <c r="W54480" s="276"/>
    </row>
    <row r="54481" spans="19:23">
      <c r="S54481" s="275"/>
      <c r="T54481" s="274"/>
      <c r="W54481" s="276"/>
    </row>
    <row r="54482" spans="19:23">
      <c r="S54482" s="275"/>
      <c r="T54482" s="274"/>
      <c r="W54482" s="276"/>
    </row>
    <row r="54483" spans="19:23">
      <c r="S54483" s="275"/>
      <c r="T54483" s="274"/>
      <c r="W54483" s="276"/>
    </row>
    <row r="54484" spans="19:23">
      <c r="S54484" s="275"/>
      <c r="T54484" s="274"/>
      <c r="W54484" s="276"/>
    </row>
    <row r="54485" spans="19:23">
      <c r="S54485" s="275"/>
      <c r="T54485" s="274"/>
      <c r="W54485" s="276"/>
    </row>
    <row r="54486" spans="19:23">
      <c r="S54486" s="275"/>
      <c r="T54486" s="274"/>
      <c r="W54486" s="276"/>
    </row>
    <row r="54487" spans="19:23">
      <c r="S54487" s="275"/>
      <c r="T54487" s="274"/>
      <c r="W54487" s="276"/>
    </row>
    <row r="54488" spans="19:23">
      <c r="S54488" s="275"/>
      <c r="T54488" s="274"/>
      <c r="W54488" s="276"/>
    </row>
    <row r="54489" spans="19:23">
      <c r="S54489" s="275"/>
      <c r="T54489" s="274"/>
      <c r="W54489" s="276"/>
    </row>
    <row r="54490" spans="19:23">
      <c r="S54490" s="275"/>
      <c r="T54490" s="274"/>
      <c r="W54490" s="276"/>
    </row>
    <row r="54491" spans="19:23">
      <c r="S54491" s="275"/>
      <c r="T54491" s="274"/>
      <c r="W54491" s="276"/>
    </row>
    <row r="54492" spans="19:23">
      <c r="S54492" s="275"/>
      <c r="T54492" s="274"/>
      <c r="W54492" s="276"/>
    </row>
    <row r="54493" spans="19:23">
      <c r="S54493" s="275"/>
      <c r="T54493" s="274"/>
      <c r="W54493" s="276"/>
    </row>
    <row r="54494" spans="19:23">
      <c r="S54494" s="275"/>
      <c r="T54494" s="274"/>
      <c r="W54494" s="276"/>
    </row>
    <row r="54495" spans="19:23">
      <c r="S54495" s="275"/>
      <c r="T54495" s="274"/>
      <c r="W54495" s="276"/>
    </row>
    <row r="54496" spans="19:23">
      <c r="S54496" s="275"/>
      <c r="T54496" s="274"/>
      <c r="W54496" s="276"/>
    </row>
    <row r="54497" spans="19:23">
      <c r="S54497" s="275"/>
      <c r="T54497" s="274"/>
      <c r="W54497" s="276"/>
    </row>
    <row r="54498" spans="19:23">
      <c r="S54498" s="275"/>
      <c r="T54498" s="274"/>
      <c r="W54498" s="276"/>
    </row>
    <row r="54499" spans="19:23">
      <c r="S54499" s="275"/>
      <c r="T54499" s="274"/>
      <c r="W54499" s="276"/>
    </row>
    <row r="54500" spans="19:23">
      <c r="S54500" s="275"/>
      <c r="T54500" s="274"/>
      <c r="W54500" s="276"/>
    </row>
    <row r="54501" spans="19:23">
      <c r="S54501" s="275"/>
      <c r="T54501" s="274"/>
      <c r="W54501" s="276"/>
    </row>
    <row r="54502" spans="19:23">
      <c r="S54502" s="275"/>
      <c r="T54502" s="274"/>
      <c r="W54502" s="276"/>
    </row>
    <row r="54503" spans="19:23">
      <c r="S54503" s="275"/>
      <c r="T54503" s="274"/>
      <c r="W54503" s="276"/>
    </row>
    <row r="54504" spans="19:23">
      <c r="S54504" s="275"/>
      <c r="T54504" s="274"/>
      <c r="W54504" s="276"/>
    </row>
    <row r="54505" spans="19:23">
      <c r="S54505" s="275"/>
      <c r="T54505" s="274"/>
      <c r="W54505" s="276"/>
    </row>
    <row r="54506" spans="19:23">
      <c r="S54506" s="275"/>
      <c r="T54506" s="274"/>
      <c r="W54506" s="276"/>
    </row>
    <row r="54507" spans="19:23">
      <c r="S54507" s="275"/>
      <c r="T54507" s="274"/>
      <c r="W54507" s="276"/>
    </row>
    <row r="54508" spans="19:23">
      <c r="S54508" s="275"/>
      <c r="T54508" s="274"/>
      <c r="W54508" s="276"/>
    </row>
    <row r="54509" spans="19:23">
      <c r="S54509" s="275"/>
      <c r="T54509" s="274"/>
      <c r="W54509" s="276"/>
    </row>
    <row r="54510" spans="19:23">
      <c r="S54510" s="275"/>
      <c r="T54510" s="274"/>
      <c r="W54510" s="276"/>
    </row>
    <row r="54511" spans="19:23">
      <c r="S54511" s="275"/>
      <c r="T54511" s="274"/>
      <c r="W54511" s="276"/>
    </row>
    <row r="54512" spans="19:23">
      <c r="S54512" s="275"/>
      <c r="T54512" s="274"/>
      <c r="W54512" s="276"/>
    </row>
    <row r="54513" spans="19:23">
      <c r="S54513" s="275"/>
      <c r="T54513" s="274"/>
      <c r="W54513" s="276"/>
    </row>
    <row r="54514" spans="19:23">
      <c r="S54514" s="275"/>
      <c r="T54514" s="274"/>
      <c r="W54514" s="276"/>
    </row>
    <row r="54515" spans="19:23">
      <c r="S54515" s="275"/>
      <c r="T54515" s="274"/>
      <c r="W54515" s="276"/>
    </row>
    <row r="54516" spans="19:23">
      <c r="S54516" s="275"/>
      <c r="T54516" s="274"/>
      <c r="W54516" s="276"/>
    </row>
    <row r="54517" spans="19:23">
      <c r="S54517" s="275"/>
      <c r="T54517" s="274"/>
      <c r="W54517" s="276"/>
    </row>
    <row r="54518" spans="19:23">
      <c r="S54518" s="275"/>
      <c r="T54518" s="274"/>
      <c r="W54518" s="276"/>
    </row>
    <row r="54519" spans="19:23">
      <c r="S54519" s="275"/>
      <c r="T54519" s="274"/>
      <c r="W54519" s="276"/>
    </row>
    <row r="54520" spans="19:23">
      <c r="S54520" s="275"/>
      <c r="T54520" s="274"/>
      <c r="W54520" s="276"/>
    </row>
    <row r="54521" spans="19:23">
      <c r="S54521" s="275"/>
      <c r="T54521" s="274"/>
      <c r="W54521" s="276"/>
    </row>
    <row r="54522" spans="19:23">
      <c r="S54522" s="275"/>
      <c r="T54522" s="274"/>
      <c r="W54522" s="276"/>
    </row>
    <row r="54523" spans="19:23">
      <c r="S54523" s="275"/>
      <c r="T54523" s="274"/>
      <c r="W54523" s="276"/>
    </row>
    <row r="54524" spans="19:23">
      <c r="S54524" s="275"/>
      <c r="T54524" s="274"/>
      <c r="W54524" s="276"/>
    </row>
    <row r="54525" spans="19:23">
      <c r="S54525" s="275"/>
      <c r="T54525" s="274"/>
      <c r="W54525" s="276"/>
    </row>
    <row r="54526" spans="19:23">
      <c r="S54526" s="275"/>
      <c r="T54526" s="274"/>
      <c r="W54526" s="276"/>
    </row>
    <row r="54527" spans="19:23">
      <c r="S54527" s="275"/>
      <c r="T54527" s="274"/>
      <c r="W54527" s="276"/>
    </row>
    <row r="54528" spans="19:23">
      <c r="S54528" s="275"/>
      <c r="T54528" s="274"/>
      <c r="W54528" s="276"/>
    </row>
    <row r="54529" spans="19:23">
      <c r="S54529" s="275"/>
      <c r="T54529" s="274"/>
      <c r="W54529" s="276"/>
    </row>
    <row r="54530" spans="19:23">
      <c r="S54530" s="275"/>
      <c r="T54530" s="274"/>
      <c r="W54530" s="276"/>
    </row>
    <row r="54531" spans="19:23">
      <c r="S54531" s="275"/>
      <c r="T54531" s="274"/>
      <c r="W54531" s="276"/>
    </row>
    <row r="54532" spans="19:23">
      <c r="S54532" s="275"/>
      <c r="T54532" s="274"/>
      <c r="W54532" s="276"/>
    </row>
    <row r="54533" spans="19:23">
      <c r="S54533" s="275"/>
      <c r="T54533" s="274"/>
      <c r="W54533" s="276"/>
    </row>
    <row r="54534" spans="19:23">
      <c r="S54534" s="275"/>
      <c r="T54534" s="274"/>
      <c r="W54534" s="276"/>
    </row>
    <row r="54535" spans="19:23">
      <c r="S54535" s="275"/>
      <c r="T54535" s="274"/>
      <c r="W54535" s="276"/>
    </row>
    <row r="54536" spans="19:23">
      <c r="S54536" s="275"/>
      <c r="T54536" s="274"/>
      <c r="W54536" s="276"/>
    </row>
    <row r="54537" spans="19:23">
      <c r="S54537" s="275"/>
      <c r="T54537" s="274"/>
      <c r="W54537" s="276"/>
    </row>
    <row r="54538" spans="19:23">
      <c r="S54538" s="275"/>
      <c r="T54538" s="274"/>
      <c r="W54538" s="276"/>
    </row>
    <row r="54539" spans="19:23">
      <c r="S54539" s="275"/>
      <c r="T54539" s="274"/>
      <c r="W54539" s="276"/>
    </row>
    <row r="54540" spans="19:23">
      <c r="S54540" s="275"/>
      <c r="T54540" s="274"/>
      <c r="W54540" s="276"/>
    </row>
    <row r="54541" spans="19:23">
      <c r="S54541" s="275"/>
      <c r="T54541" s="274"/>
      <c r="W54541" s="276"/>
    </row>
    <row r="54542" spans="19:23">
      <c r="S54542" s="275"/>
      <c r="T54542" s="274"/>
      <c r="W54542" s="276"/>
    </row>
    <row r="54543" spans="19:23">
      <c r="S54543" s="275"/>
      <c r="T54543" s="274"/>
      <c r="W54543" s="276"/>
    </row>
    <row r="54544" spans="19:23">
      <c r="S54544" s="275"/>
      <c r="T54544" s="274"/>
      <c r="W54544" s="276"/>
    </row>
    <row r="54545" spans="19:23">
      <c r="S54545" s="275"/>
      <c r="T54545" s="274"/>
      <c r="W54545" s="276"/>
    </row>
    <row r="54546" spans="19:23">
      <c r="S54546" s="275"/>
      <c r="T54546" s="274"/>
      <c r="W54546" s="276"/>
    </row>
    <row r="54547" spans="19:23">
      <c r="S54547" s="275"/>
      <c r="T54547" s="274"/>
      <c r="W54547" s="276"/>
    </row>
    <row r="54548" spans="19:23">
      <c r="S54548" s="275"/>
      <c r="T54548" s="274"/>
      <c r="W54548" s="276"/>
    </row>
    <row r="54549" spans="19:23">
      <c r="S54549" s="275"/>
      <c r="T54549" s="274"/>
      <c r="W54549" s="276"/>
    </row>
    <row r="54550" spans="19:23">
      <c r="S54550" s="275"/>
      <c r="T54550" s="274"/>
      <c r="W54550" s="276"/>
    </row>
    <row r="54551" spans="19:23">
      <c r="S54551" s="275"/>
      <c r="T54551" s="274"/>
      <c r="W54551" s="276"/>
    </row>
    <row r="54552" spans="19:23">
      <c r="S54552" s="275"/>
      <c r="T54552" s="274"/>
      <c r="W54552" s="276"/>
    </row>
    <row r="54553" spans="19:23">
      <c r="S54553" s="275"/>
      <c r="T54553" s="274"/>
      <c r="W54553" s="276"/>
    </row>
    <row r="54554" spans="19:23">
      <c r="S54554" s="275"/>
      <c r="T54554" s="274"/>
      <c r="W54554" s="276"/>
    </row>
    <row r="54555" spans="19:23">
      <c r="S54555" s="275"/>
      <c r="T54555" s="274"/>
      <c r="W54555" s="276"/>
    </row>
    <row r="54556" spans="19:23">
      <c r="S54556" s="275"/>
      <c r="T54556" s="274"/>
      <c r="W54556" s="276"/>
    </row>
    <row r="54557" spans="19:23">
      <c r="S54557" s="275"/>
      <c r="T54557" s="274"/>
      <c r="W54557" s="276"/>
    </row>
    <row r="54558" spans="19:23">
      <c r="S54558" s="275"/>
      <c r="T54558" s="274"/>
      <c r="W54558" s="276"/>
    </row>
    <row r="54559" spans="19:23">
      <c r="S54559" s="275"/>
      <c r="T54559" s="274"/>
      <c r="W54559" s="276"/>
    </row>
    <row r="54560" spans="19:23">
      <c r="S54560" s="275"/>
      <c r="T54560" s="274"/>
      <c r="W54560" s="276"/>
    </row>
    <row r="54561" spans="19:23">
      <c r="S54561" s="275"/>
      <c r="T54561" s="274"/>
      <c r="W54561" s="276"/>
    </row>
    <row r="54562" spans="19:23">
      <c r="S54562" s="275"/>
      <c r="T54562" s="274"/>
      <c r="W54562" s="276"/>
    </row>
    <row r="54563" spans="19:23">
      <c r="S54563" s="275"/>
      <c r="T54563" s="274"/>
      <c r="W54563" s="276"/>
    </row>
    <row r="54564" spans="19:23">
      <c r="S54564" s="275"/>
      <c r="T54564" s="274"/>
      <c r="W54564" s="276"/>
    </row>
    <row r="54565" spans="19:23">
      <c r="S54565" s="275"/>
      <c r="T54565" s="274"/>
      <c r="W54565" s="276"/>
    </row>
    <row r="54566" spans="19:23">
      <c r="S54566" s="275"/>
      <c r="T54566" s="274"/>
      <c r="W54566" s="276"/>
    </row>
    <row r="54567" spans="19:23">
      <c r="S54567" s="275"/>
      <c r="T54567" s="274"/>
      <c r="W54567" s="276"/>
    </row>
    <row r="54568" spans="19:23">
      <c r="S54568" s="275"/>
      <c r="T54568" s="274"/>
      <c r="W54568" s="276"/>
    </row>
    <row r="54569" spans="19:23">
      <c r="S54569" s="275"/>
      <c r="T54569" s="274"/>
      <c r="W54569" s="276"/>
    </row>
    <row r="54570" spans="19:23">
      <c r="S54570" s="275"/>
      <c r="T54570" s="274"/>
      <c r="W54570" s="276"/>
    </row>
    <row r="54571" spans="19:23">
      <c r="S54571" s="275"/>
      <c r="T54571" s="274"/>
      <c r="W54571" s="276"/>
    </row>
    <row r="54572" spans="19:23">
      <c r="S54572" s="275"/>
      <c r="T54572" s="274"/>
      <c r="W54572" s="276"/>
    </row>
    <row r="54573" spans="19:23">
      <c r="S54573" s="275"/>
      <c r="T54573" s="274"/>
      <c r="W54573" s="276"/>
    </row>
    <row r="54574" spans="19:23">
      <c r="S54574" s="275"/>
      <c r="T54574" s="274"/>
      <c r="W54574" s="276"/>
    </row>
    <row r="54575" spans="19:23">
      <c r="S54575" s="275"/>
      <c r="T54575" s="274"/>
      <c r="W54575" s="276"/>
    </row>
    <row r="54576" spans="19:23">
      <c r="S54576" s="275"/>
      <c r="T54576" s="274"/>
      <c r="W54576" s="276"/>
    </row>
    <row r="54577" spans="19:23">
      <c r="S54577" s="275"/>
      <c r="T54577" s="274"/>
      <c r="W54577" s="276"/>
    </row>
    <row r="54578" spans="19:23">
      <c r="S54578" s="275"/>
      <c r="T54578" s="274"/>
      <c r="W54578" s="276"/>
    </row>
    <row r="54579" spans="19:23">
      <c r="S54579" s="275"/>
      <c r="T54579" s="274"/>
      <c r="W54579" s="276"/>
    </row>
    <row r="54580" spans="19:23">
      <c r="S54580" s="275"/>
      <c r="T54580" s="274"/>
      <c r="W54580" s="276"/>
    </row>
    <row r="54581" spans="19:23">
      <c r="S54581" s="275"/>
      <c r="T54581" s="274"/>
      <c r="W54581" s="276"/>
    </row>
    <row r="54582" spans="19:23">
      <c r="S54582" s="275"/>
      <c r="T54582" s="274"/>
      <c r="W54582" s="276"/>
    </row>
    <row r="54583" spans="19:23">
      <c r="S54583" s="275"/>
      <c r="T54583" s="274"/>
      <c r="W54583" s="276"/>
    </row>
    <row r="54584" spans="19:23">
      <c r="S54584" s="275"/>
      <c r="T54584" s="274"/>
      <c r="W54584" s="276"/>
    </row>
    <row r="54585" spans="19:23">
      <c r="S54585" s="275"/>
      <c r="T54585" s="274"/>
      <c r="W54585" s="276"/>
    </row>
    <row r="54586" spans="19:23">
      <c r="S54586" s="275"/>
      <c r="T54586" s="274"/>
      <c r="W54586" s="276"/>
    </row>
    <row r="54587" spans="19:23">
      <c r="S54587" s="275"/>
      <c r="T54587" s="274"/>
      <c r="W54587" s="276"/>
    </row>
    <row r="54588" spans="19:23">
      <c r="S54588" s="275"/>
      <c r="T54588" s="274"/>
      <c r="W54588" s="276"/>
    </row>
    <row r="54589" spans="19:23">
      <c r="S54589" s="275"/>
      <c r="T54589" s="274"/>
      <c r="W54589" s="276"/>
    </row>
    <row r="54590" spans="19:23">
      <c r="S54590" s="275"/>
      <c r="T54590" s="274"/>
      <c r="W54590" s="276"/>
    </row>
    <row r="54591" spans="19:23">
      <c r="S54591" s="275"/>
      <c r="T54591" s="274"/>
      <c r="W54591" s="276"/>
    </row>
    <row r="54592" spans="19:23">
      <c r="S54592" s="275"/>
      <c r="T54592" s="274"/>
      <c r="W54592" s="276"/>
    </row>
    <row r="54593" spans="19:23">
      <c r="S54593" s="275"/>
      <c r="T54593" s="274"/>
      <c r="W54593" s="276"/>
    </row>
    <row r="54594" spans="19:23">
      <c r="S54594" s="275"/>
      <c r="T54594" s="274"/>
      <c r="W54594" s="276"/>
    </row>
    <row r="54595" spans="19:23">
      <c r="S54595" s="275"/>
      <c r="T54595" s="274"/>
      <c r="W54595" s="276"/>
    </row>
    <row r="54596" spans="19:23">
      <c r="S54596" s="275"/>
      <c r="T54596" s="274"/>
      <c r="W54596" s="276"/>
    </row>
    <row r="54597" spans="19:23">
      <c r="S54597" s="275"/>
      <c r="T54597" s="274"/>
      <c r="W54597" s="276"/>
    </row>
    <row r="54598" spans="19:23">
      <c r="S54598" s="275"/>
      <c r="T54598" s="274"/>
      <c r="W54598" s="276"/>
    </row>
    <row r="54599" spans="19:23">
      <c r="S54599" s="275"/>
      <c r="T54599" s="274"/>
      <c r="W54599" s="276"/>
    </row>
    <row r="54600" spans="19:23">
      <c r="S54600" s="275"/>
      <c r="T54600" s="274"/>
      <c r="W54600" s="276"/>
    </row>
    <row r="54601" spans="19:23">
      <c r="S54601" s="275"/>
      <c r="T54601" s="274"/>
      <c r="W54601" s="276"/>
    </row>
    <row r="54602" spans="19:23">
      <c r="S54602" s="275"/>
      <c r="T54602" s="274"/>
      <c r="W54602" s="276"/>
    </row>
    <row r="54603" spans="19:23">
      <c r="S54603" s="275"/>
      <c r="T54603" s="274"/>
      <c r="W54603" s="276"/>
    </row>
    <row r="54604" spans="19:23">
      <c r="S54604" s="275"/>
      <c r="T54604" s="274"/>
      <c r="W54604" s="276"/>
    </row>
    <row r="54605" spans="19:23">
      <c r="S54605" s="275"/>
      <c r="T54605" s="274"/>
      <c r="W54605" s="276"/>
    </row>
    <row r="54606" spans="19:23">
      <c r="S54606" s="275"/>
      <c r="T54606" s="274"/>
      <c r="W54606" s="276"/>
    </row>
    <row r="54607" spans="19:23">
      <c r="S54607" s="275"/>
      <c r="T54607" s="274"/>
      <c r="W54607" s="276"/>
    </row>
    <row r="54608" spans="19:23">
      <c r="S54608" s="275"/>
      <c r="T54608" s="274"/>
      <c r="W54608" s="276"/>
    </row>
    <row r="54609" spans="19:23">
      <c r="S54609" s="275"/>
      <c r="T54609" s="274"/>
      <c r="W54609" s="276"/>
    </row>
    <row r="54610" spans="19:23">
      <c r="S54610" s="275"/>
      <c r="T54610" s="274"/>
      <c r="W54610" s="276"/>
    </row>
    <row r="54611" spans="19:23">
      <c r="S54611" s="275"/>
      <c r="T54611" s="274"/>
      <c r="W54611" s="276"/>
    </row>
    <row r="54612" spans="19:23">
      <c r="S54612" s="275"/>
      <c r="T54612" s="274"/>
      <c r="W54612" s="276"/>
    </row>
    <row r="54613" spans="19:23">
      <c r="S54613" s="275"/>
      <c r="T54613" s="274"/>
      <c r="W54613" s="276"/>
    </row>
    <row r="54614" spans="19:23">
      <c r="S54614" s="275"/>
      <c r="T54614" s="274"/>
      <c r="W54614" s="276"/>
    </row>
    <row r="54615" spans="19:23">
      <c r="S54615" s="275"/>
      <c r="T54615" s="274"/>
      <c r="W54615" s="276"/>
    </row>
    <row r="54616" spans="19:23">
      <c r="S54616" s="275"/>
      <c r="T54616" s="274"/>
      <c r="W54616" s="276"/>
    </row>
    <row r="54617" spans="19:23">
      <c r="S54617" s="275"/>
      <c r="T54617" s="274"/>
      <c r="W54617" s="276"/>
    </row>
    <row r="54618" spans="19:23">
      <c r="S54618" s="275"/>
      <c r="T54618" s="274"/>
      <c r="W54618" s="276"/>
    </row>
    <row r="54619" spans="19:23">
      <c r="S54619" s="275"/>
      <c r="T54619" s="274"/>
      <c r="W54619" s="276"/>
    </row>
    <row r="54620" spans="19:23">
      <c r="S54620" s="275"/>
      <c r="T54620" s="274"/>
      <c r="W54620" s="276"/>
    </row>
    <row r="54621" spans="19:23">
      <c r="S54621" s="275"/>
      <c r="T54621" s="274"/>
      <c r="W54621" s="276"/>
    </row>
    <row r="54622" spans="19:23">
      <c r="S54622" s="275"/>
      <c r="T54622" s="274"/>
      <c r="W54622" s="276"/>
    </row>
    <row r="54623" spans="19:23">
      <c r="S54623" s="275"/>
      <c r="T54623" s="274"/>
      <c r="W54623" s="276"/>
    </row>
    <row r="54624" spans="19:23">
      <c r="S54624" s="275"/>
      <c r="T54624" s="274"/>
      <c r="W54624" s="276"/>
    </row>
    <row r="54625" spans="19:23">
      <c r="S54625" s="275"/>
      <c r="T54625" s="274"/>
      <c r="W54625" s="276"/>
    </row>
    <row r="54626" spans="19:23">
      <c r="S54626" s="275"/>
      <c r="T54626" s="274"/>
      <c r="W54626" s="276"/>
    </row>
    <row r="54627" spans="19:23">
      <c r="S54627" s="275"/>
      <c r="T54627" s="274"/>
      <c r="W54627" s="276"/>
    </row>
    <row r="54628" spans="19:23">
      <c r="S54628" s="275"/>
      <c r="T54628" s="274"/>
      <c r="W54628" s="276"/>
    </row>
    <row r="54629" spans="19:23">
      <c r="S54629" s="275"/>
      <c r="T54629" s="274"/>
      <c r="W54629" s="276"/>
    </row>
    <row r="54630" spans="19:23">
      <c r="S54630" s="275"/>
      <c r="T54630" s="274"/>
      <c r="W54630" s="276"/>
    </row>
    <row r="54631" spans="19:23">
      <c r="S54631" s="275"/>
      <c r="T54631" s="274"/>
      <c r="W54631" s="276"/>
    </row>
    <row r="54632" spans="19:23">
      <c r="S54632" s="275"/>
      <c r="T54632" s="274"/>
      <c r="W54632" s="276"/>
    </row>
    <row r="54633" spans="19:23">
      <c r="S54633" s="275"/>
      <c r="T54633" s="274"/>
      <c r="W54633" s="276"/>
    </row>
    <row r="54634" spans="19:23">
      <c r="S54634" s="275"/>
      <c r="T54634" s="274"/>
      <c r="W54634" s="276"/>
    </row>
    <row r="54635" spans="19:23">
      <c r="S54635" s="275"/>
      <c r="T54635" s="274"/>
      <c r="W54635" s="276"/>
    </row>
    <row r="54636" spans="19:23">
      <c r="S54636" s="275"/>
      <c r="T54636" s="274"/>
      <c r="W54636" s="276"/>
    </row>
    <row r="54637" spans="19:23">
      <c r="S54637" s="275"/>
      <c r="T54637" s="274"/>
      <c r="W54637" s="276"/>
    </row>
    <row r="54638" spans="19:23">
      <c r="S54638" s="275"/>
      <c r="T54638" s="274"/>
      <c r="W54638" s="276"/>
    </row>
    <row r="54639" spans="19:23">
      <c r="S54639" s="275"/>
      <c r="T54639" s="274"/>
      <c r="W54639" s="276"/>
    </row>
    <row r="54640" spans="19:23">
      <c r="S54640" s="275"/>
      <c r="T54640" s="274"/>
      <c r="W54640" s="276"/>
    </row>
    <row r="54641" spans="19:23">
      <c r="S54641" s="275"/>
      <c r="T54641" s="274"/>
      <c r="W54641" s="276"/>
    </row>
    <row r="54642" spans="19:23">
      <c r="S54642" s="275"/>
      <c r="T54642" s="274"/>
      <c r="W54642" s="276"/>
    </row>
    <row r="54643" spans="19:23">
      <c r="S54643" s="275"/>
      <c r="T54643" s="274"/>
      <c r="W54643" s="276"/>
    </row>
    <row r="54644" spans="19:23">
      <c r="S54644" s="275"/>
      <c r="T54644" s="274"/>
      <c r="W54644" s="276"/>
    </row>
    <row r="54645" spans="19:23">
      <c r="S54645" s="275"/>
      <c r="T54645" s="274"/>
      <c r="W54645" s="276"/>
    </row>
    <row r="54646" spans="19:23">
      <c r="S54646" s="275"/>
      <c r="T54646" s="274"/>
      <c r="W54646" s="276"/>
    </row>
    <row r="54647" spans="19:23">
      <c r="S54647" s="275"/>
      <c r="T54647" s="274"/>
      <c r="W54647" s="276"/>
    </row>
    <row r="54648" spans="19:23">
      <c r="S54648" s="275"/>
      <c r="T54648" s="274"/>
      <c r="W54648" s="276"/>
    </row>
    <row r="54649" spans="19:23">
      <c r="S54649" s="275"/>
      <c r="T54649" s="274"/>
      <c r="W54649" s="276"/>
    </row>
    <row r="54650" spans="19:23">
      <c r="S54650" s="275"/>
      <c r="T54650" s="274"/>
      <c r="W54650" s="276"/>
    </row>
    <row r="54651" spans="19:23">
      <c r="S54651" s="275"/>
      <c r="T54651" s="274"/>
      <c r="W54651" s="276"/>
    </row>
    <row r="54652" spans="19:23">
      <c r="S54652" s="275"/>
      <c r="T54652" s="274"/>
      <c r="W54652" s="276"/>
    </row>
    <row r="54653" spans="19:23">
      <c r="S54653" s="275"/>
      <c r="T54653" s="274"/>
      <c r="W54653" s="276"/>
    </row>
    <row r="54654" spans="19:23">
      <c r="S54654" s="275"/>
      <c r="T54654" s="274"/>
      <c r="W54654" s="276"/>
    </row>
    <row r="54655" spans="19:23">
      <c r="S54655" s="275"/>
      <c r="T54655" s="274"/>
      <c r="W54655" s="276"/>
    </row>
    <row r="54656" spans="19:23">
      <c r="S54656" s="275"/>
      <c r="T54656" s="274"/>
      <c r="W54656" s="276"/>
    </row>
    <row r="54657" spans="19:23">
      <c r="S54657" s="275"/>
      <c r="T54657" s="274"/>
      <c r="W54657" s="276"/>
    </row>
    <row r="54658" spans="19:23">
      <c r="S54658" s="275"/>
      <c r="T54658" s="274"/>
      <c r="W54658" s="276"/>
    </row>
    <row r="54659" spans="19:23">
      <c r="S54659" s="275"/>
      <c r="T54659" s="274"/>
      <c r="W54659" s="276"/>
    </row>
    <row r="54660" spans="19:23">
      <c r="S54660" s="275"/>
      <c r="T54660" s="274"/>
      <c r="W54660" s="276"/>
    </row>
    <row r="54661" spans="19:23">
      <c r="S54661" s="275"/>
      <c r="T54661" s="274"/>
      <c r="W54661" s="276"/>
    </row>
    <row r="54662" spans="19:23">
      <c r="S54662" s="275"/>
      <c r="T54662" s="274"/>
      <c r="W54662" s="276"/>
    </row>
    <row r="54663" spans="19:23">
      <c r="S54663" s="275"/>
      <c r="T54663" s="274"/>
      <c r="W54663" s="276"/>
    </row>
    <row r="54664" spans="19:23">
      <c r="S54664" s="275"/>
      <c r="T54664" s="274"/>
      <c r="W54664" s="276"/>
    </row>
    <row r="54665" spans="19:23">
      <c r="S54665" s="275"/>
      <c r="T54665" s="274"/>
      <c r="W54665" s="276"/>
    </row>
    <row r="54666" spans="19:23">
      <c r="S54666" s="275"/>
      <c r="T54666" s="274"/>
      <c r="W54666" s="276"/>
    </row>
    <row r="54667" spans="19:23">
      <c r="S54667" s="275"/>
      <c r="T54667" s="274"/>
      <c r="W54667" s="276"/>
    </row>
    <row r="54668" spans="19:23">
      <c r="S54668" s="275"/>
      <c r="T54668" s="274"/>
      <c r="W54668" s="276"/>
    </row>
    <row r="54669" spans="19:23">
      <c r="S54669" s="275"/>
      <c r="T54669" s="274"/>
      <c r="W54669" s="276"/>
    </row>
    <row r="54670" spans="19:23">
      <c r="S54670" s="275"/>
      <c r="T54670" s="274"/>
      <c r="W54670" s="276"/>
    </row>
    <row r="54671" spans="19:23">
      <c r="S54671" s="275"/>
      <c r="T54671" s="274"/>
      <c r="W54671" s="276"/>
    </row>
    <row r="54672" spans="19:23">
      <c r="S54672" s="275"/>
      <c r="T54672" s="274"/>
      <c r="W54672" s="276"/>
    </row>
    <row r="54673" spans="19:23">
      <c r="S54673" s="275"/>
      <c r="T54673" s="274"/>
      <c r="W54673" s="276"/>
    </row>
    <row r="54674" spans="19:23">
      <c r="S54674" s="275"/>
      <c r="T54674" s="274"/>
      <c r="W54674" s="276"/>
    </row>
    <row r="54675" spans="19:23">
      <c r="S54675" s="275"/>
      <c r="T54675" s="274"/>
      <c r="W54675" s="276"/>
    </row>
    <row r="54676" spans="19:23">
      <c r="S54676" s="275"/>
      <c r="T54676" s="274"/>
      <c r="W54676" s="276"/>
    </row>
    <row r="54677" spans="19:23">
      <c r="S54677" s="275"/>
      <c r="T54677" s="274"/>
      <c r="W54677" s="276"/>
    </row>
    <row r="54678" spans="19:23">
      <c r="S54678" s="275"/>
      <c r="T54678" s="274"/>
      <c r="W54678" s="276"/>
    </row>
    <row r="54679" spans="19:23">
      <c r="S54679" s="275"/>
      <c r="T54679" s="274"/>
      <c r="W54679" s="276"/>
    </row>
    <row r="54680" spans="19:23">
      <c r="S54680" s="275"/>
      <c r="T54680" s="274"/>
      <c r="W54680" s="276"/>
    </row>
    <row r="54681" spans="19:23">
      <c r="S54681" s="275"/>
      <c r="T54681" s="274"/>
      <c r="W54681" s="276"/>
    </row>
    <row r="54682" spans="19:23">
      <c r="S54682" s="275"/>
      <c r="T54682" s="274"/>
      <c r="W54682" s="276"/>
    </row>
    <row r="54683" spans="19:23">
      <c r="S54683" s="275"/>
      <c r="T54683" s="274"/>
      <c r="W54683" s="276"/>
    </row>
    <row r="54684" spans="19:23">
      <c r="S54684" s="275"/>
      <c r="T54684" s="274"/>
      <c r="W54684" s="276"/>
    </row>
    <row r="54685" spans="19:23">
      <c r="S54685" s="275"/>
      <c r="T54685" s="274"/>
      <c r="W54685" s="276"/>
    </row>
    <row r="54686" spans="19:23">
      <c r="S54686" s="275"/>
      <c r="T54686" s="274"/>
      <c r="W54686" s="276"/>
    </row>
    <row r="54687" spans="19:23">
      <c r="S54687" s="275"/>
      <c r="T54687" s="274"/>
      <c r="W54687" s="276"/>
    </row>
    <row r="54688" spans="19:23">
      <c r="S54688" s="275"/>
      <c r="T54688" s="274"/>
      <c r="W54688" s="276"/>
    </row>
    <row r="54689" spans="19:23">
      <c r="S54689" s="275"/>
      <c r="T54689" s="274"/>
      <c r="W54689" s="276"/>
    </row>
    <row r="54690" spans="19:23">
      <c r="S54690" s="275"/>
      <c r="T54690" s="274"/>
      <c r="W54690" s="276"/>
    </row>
    <row r="54691" spans="19:23">
      <c r="S54691" s="275"/>
      <c r="T54691" s="274"/>
      <c r="W54691" s="276"/>
    </row>
    <row r="54692" spans="19:23">
      <c r="S54692" s="275"/>
      <c r="T54692" s="274"/>
      <c r="W54692" s="276"/>
    </row>
    <row r="54693" spans="19:23">
      <c r="S54693" s="275"/>
      <c r="T54693" s="274"/>
      <c r="W54693" s="276"/>
    </row>
    <row r="54694" spans="19:23">
      <c r="S54694" s="275"/>
      <c r="T54694" s="274"/>
      <c r="W54694" s="276"/>
    </row>
    <row r="54695" spans="19:23">
      <c r="S54695" s="275"/>
      <c r="T54695" s="274"/>
      <c r="W54695" s="276"/>
    </row>
    <row r="54696" spans="19:23">
      <c r="S54696" s="275"/>
      <c r="T54696" s="274"/>
      <c r="W54696" s="276"/>
    </row>
    <row r="54697" spans="19:23">
      <c r="S54697" s="275"/>
      <c r="T54697" s="274"/>
      <c r="W54697" s="276"/>
    </row>
    <row r="54698" spans="19:23">
      <c r="S54698" s="275"/>
      <c r="T54698" s="274"/>
      <c r="W54698" s="276"/>
    </row>
    <row r="54699" spans="19:23">
      <c r="S54699" s="275"/>
      <c r="T54699" s="274"/>
      <c r="W54699" s="276"/>
    </row>
    <row r="54700" spans="19:23">
      <c r="S54700" s="275"/>
      <c r="T54700" s="274"/>
      <c r="W54700" s="276"/>
    </row>
    <row r="54701" spans="19:23">
      <c r="S54701" s="275"/>
      <c r="T54701" s="274"/>
      <c r="W54701" s="276"/>
    </row>
    <row r="54702" spans="19:23">
      <c r="S54702" s="275"/>
      <c r="T54702" s="274"/>
      <c r="W54702" s="276"/>
    </row>
    <row r="54703" spans="19:23">
      <c r="S54703" s="275"/>
      <c r="T54703" s="274"/>
      <c r="W54703" s="276"/>
    </row>
    <row r="54704" spans="19:23">
      <c r="S54704" s="275"/>
      <c r="T54704" s="274"/>
      <c r="W54704" s="276"/>
    </row>
    <row r="54705" spans="19:23">
      <c r="S54705" s="275"/>
      <c r="T54705" s="274"/>
      <c r="W54705" s="276"/>
    </row>
    <row r="54706" spans="19:23">
      <c r="S54706" s="275"/>
      <c r="T54706" s="274"/>
      <c r="W54706" s="276"/>
    </row>
    <row r="54707" spans="19:23">
      <c r="S54707" s="275"/>
      <c r="T54707" s="274"/>
      <c r="W54707" s="276"/>
    </row>
    <row r="54708" spans="19:23">
      <c r="S54708" s="275"/>
      <c r="T54708" s="274"/>
      <c r="W54708" s="276"/>
    </row>
    <row r="54709" spans="19:23">
      <c r="S54709" s="275"/>
      <c r="T54709" s="274"/>
      <c r="W54709" s="276"/>
    </row>
    <row r="54710" spans="19:23">
      <c r="S54710" s="275"/>
      <c r="T54710" s="274"/>
      <c r="W54710" s="276"/>
    </row>
    <row r="54711" spans="19:23">
      <c r="S54711" s="275"/>
      <c r="T54711" s="274"/>
      <c r="W54711" s="276"/>
    </row>
    <row r="54712" spans="19:23">
      <c r="S54712" s="275"/>
      <c r="T54712" s="274"/>
      <c r="W54712" s="276"/>
    </row>
    <row r="54713" spans="19:23">
      <c r="S54713" s="275"/>
      <c r="T54713" s="274"/>
      <c r="W54713" s="276"/>
    </row>
    <row r="54714" spans="19:23">
      <c r="S54714" s="275"/>
      <c r="T54714" s="274"/>
      <c r="W54714" s="276"/>
    </row>
    <row r="54715" spans="19:23">
      <c r="S54715" s="275"/>
      <c r="T54715" s="274"/>
      <c r="W54715" s="276"/>
    </row>
    <row r="54716" spans="19:23">
      <c r="S54716" s="275"/>
      <c r="T54716" s="274"/>
      <c r="W54716" s="276"/>
    </row>
    <row r="54717" spans="19:23">
      <c r="S54717" s="275"/>
      <c r="T54717" s="274"/>
      <c r="W54717" s="276"/>
    </row>
    <row r="54718" spans="19:23">
      <c r="S54718" s="275"/>
      <c r="T54718" s="274"/>
      <c r="W54718" s="276"/>
    </row>
    <row r="54719" spans="19:23">
      <c r="S54719" s="275"/>
      <c r="T54719" s="274"/>
      <c r="W54719" s="276"/>
    </row>
    <row r="54720" spans="19:23">
      <c r="S54720" s="275"/>
      <c r="T54720" s="274"/>
      <c r="W54720" s="276"/>
    </row>
    <row r="54721" spans="19:23">
      <c r="S54721" s="275"/>
      <c r="T54721" s="274"/>
      <c r="W54721" s="276"/>
    </row>
    <row r="54722" spans="19:23">
      <c r="S54722" s="275"/>
      <c r="T54722" s="274"/>
      <c r="W54722" s="276"/>
    </row>
    <row r="54723" spans="19:23">
      <c r="S54723" s="275"/>
      <c r="T54723" s="274"/>
      <c r="W54723" s="276"/>
    </row>
    <row r="54724" spans="19:23">
      <c r="S54724" s="275"/>
      <c r="T54724" s="274"/>
      <c r="W54724" s="276"/>
    </row>
    <row r="54725" spans="19:23">
      <c r="S54725" s="275"/>
      <c r="T54725" s="274"/>
      <c r="W54725" s="276"/>
    </row>
    <row r="54726" spans="19:23">
      <c r="S54726" s="275"/>
      <c r="T54726" s="274"/>
      <c r="W54726" s="276"/>
    </row>
    <row r="54727" spans="19:23">
      <c r="S54727" s="275"/>
      <c r="T54727" s="274"/>
      <c r="W54727" s="276"/>
    </row>
    <row r="54728" spans="19:23">
      <c r="S54728" s="275"/>
      <c r="T54728" s="274"/>
      <c r="W54728" s="276"/>
    </row>
    <row r="54729" spans="19:23">
      <c r="S54729" s="275"/>
      <c r="T54729" s="274"/>
      <c r="W54729" s="276"/>
    </row>
    <row r="54730" spans="19:23">
      <c r="S54730" s="275"/>
      <c r="T54730" s="274"/>
      <c r="W54730" s="276"/>
    </row>
    <row r="54731" spans="19:23">
      <c r="S54731" s="275"/>
      <c r="T54731" s="274"/>
      <c r="W54731" s="276"/>
    </row>
    <row r="54732" spans="19:23">
      <c r="S54732" s="275"/>
      <c r="T54732" s="274"/>
      <c r="W54732" s="276"/>
    </row>
    <row r="54733" spans="19:23">
      <c r="S54733" s="275"/>
      <c r="T54733" s="274"/>
      <c r="W54733" s="276"/>
    </row>
    <row r="54734" spans="19:23">
      <c r="S54734" s="275"/>
      <c r="T54734" s="274"/>
      <c r="W54734" s="276"/>
    </row>
    <row r="54735" spans="19:23">
      <c r="S54735" s="275"/>
      <c r="T54735" s="274"/>
      <c r="W54735" s="276"/>
    </row>
    <row r="54736" spans="19:23">
      <c r="S54736" s="275"/>
      <c r="T54736" s="274"/>
      <c r="W54736" s="276"/>
    </row>
    <row r="54737" spans="19:23">
      <c r="S54737" s="275"/>
      <c r="T54737" s="274"/>
      <c r="W54737" s="276"/>
    </row>
    <row r="54738" spans="19:23">
      <c r="S54738" s="275"/>
      <c r="T54738" s="274"/>
      <c r="W54738" s="276"/>
    </row>
    <row r="54739" spans="19:23">
      <c r="S54739" s="275"/>
      <c r="T54739" s="274"/>
      <c r="W54739" s="276"/>
    </row>
    <row r="54740" spans="19:23">
      <c r="S54740" s="275"/>
      <c r="T54740" s="274"/>
      <c r="W54740" s="276"/>
    </row>
    <row r="54741" spans="19:23">
      <c r="S54741" s="275"/>
      <c r="T54741" s="274"/>
      <c r="W54741" s="276"/>
    </row>
    <row r="54742" spans="19:23">
      <c r="S54742" s="275"/>
      <c r="T54742" s="274"/>
      <c r="W54742" s="276"/>
    </row>
    <row r="54743" spans="19:23">
      <c r="S54743" s="275"/>
      <c r="T54743" s="274"/>
      <c r="W54743" s="276"/>
    </row>
    <row r="54744" spans="19:23">
      <c r="S54744" s="275"/>
      <c r="T54744" s="274"/>
      <c r="W54744" s="276"/>
    </row>
    <row r="54745" spans="19:23">
      <c r="S54745" s="275"/>
      <c r="T54745" s="274"/>
      <c r="W54745" s="276"/>
    </row>
    <row r="54746" spans="19:23">
      <c r="S54746" s="275"/>
      <c r="T54746" s="274"/>
      <c r="W54746" s="276"/>
    </row>
    <row r="54747" spans="19:23">
      <c r="S54747" s="275"/>
      <c r="T54747" s="274"/>
      <c r="W54747" s="276"/>
    </row>
    <row r="54748" spans="19:23">
      <c r="S54748" s="275"/>
      <c r="T54748" s="274"/>
      <c r="W54748" s="276"/>
    </row>
    <row r="54749" spans="19:23">
      <c r="S54749" s="275"/>
      <c r="T54749" s="274"/>
      <c r="W54749" s="276"/>
    </row>
    <row r="54750" spans="19:23">
      <c r="S54750" s="275"/>
      <c r="T54750" s="274"/>
      <c r="W54750" s="276"/>
    </row>
    <row r="54751" spans="19:23">
      <c r="S54751" s="275"/>
      <c r="T54751" s="274"/>
      <c r="W54751" s="276"/>
    </row>
    <row r="54752" spans="19:23">
      <c r="S54752" s="275"/>
      <c r="T54752" s="274"/>
      <c r="W54752" s="276"/>
    </row>
    <row r="54753" spans="19:23">
      <c r="S54753" s="275"/>
      <c r="T54753" s="274"/>
      <c r="W54753" s="276"/>
    </row>
    <row r="54754" spans="19:23">
      <c r="S54754" s="275"/>
      <c r="T54754" s="274"/>
      <c r="W54754" s="276"/>
    </row>
    <row r="54755" spans="19:23">
      <c r="S54755" s="275"/>
      <c r="T54755" s="274"/>
      <c r="W54755" s="276"/>
    </row>
    <row r="54756" spans="19:23">
      <c r="S54756" s="275"/>
      <c r="T54756" s="274"/>
      <c r="W54756" s="276"/>
    </row>
    <row r="54757" spans="19:23">
      <c r="S54757" s="275"/>
      <c r="T54757" s="274"/>
      <c r="W54757" s="276"/>
    </row>
    <row r="54758" spans="19:23">
      <c r="S54758" s="275"/>
      <c r="T54758" s="274"/>
      <c r="W54758" s="276"/>
    </row>
    <row r="54759" spans="19:23">
      <c r="S54759" s="275"/>
      <c r="T54759" s="274"/>
      <c r="W54759" s="276"/>
    </row>
    <row r="54760" spans="19:23">
      <c r="S54760" s="275"/>
      <c r="T54760" s="274"/>
      <c r="W54760" s="276"/>
    </row>
    <row r="54761" spans="19:23">
      <c r="S54761" s="275"/>
      <c r="T54761" s="274"/>
      <c r="W54761" s="276"/>
    </row>
    <row r="54762" spans="19:23">
      <c r="S54762" s="275"/>
      <c r="T54762" s="274"/>
      <c r="W54762" s="276"/>
    </row>
    <row r="54763" spans="19:23">
      <c r="S54763" s="275"/>
      <c r="T54763" s="274"/>
      <c r="W54763" s="276"/>
    </row>
    <row r="54764" spans="19:23">
      <c r="S54764" s="275"/>
      <c r="T54764" s="274"/>
      <c r="W54764" s="276"/>
    </row>
    <row r="54765" spans="19:23">
      <c r="S54765" s="275"/>
      <c r="T54765" s="274"/>
      <c r="W54765" s="276"/>
    </row>
    <row r="54766" spans="19:23">
      <c r="S54766" s="275"/>
      <c r="T54766" s="274"/>
      <c r="W54766" s="276"/>
    </row>
    <row r="54767" spans="19:23">
      <c r="S54767" s="275"/>
      <c r="T54767" s="274"/>
      <c r="W54767" s="276"/>
    </row>
    <row r="54768" spans="19:23">
      <c r="S54768" s="275"/>
      <c r="T54768" s="274"/>
      <c r="W54768" s="276"/>
    </row>
    <row r="54769" spans="19:23">
      <c r="S54769" s="275"/>
      <c r="T54769" s="274"/>
      <c r="W54769" s="276"/>
    </row>
    <row r="54770" spans="19:23">
      <c r="S54770" s="275"/>
      <c r="T54770" s="274"/>
      <c r="W54770" s="276"/>
    </row>
    <row r="54771" spans="19:23">
      <c r="S54771" s="275"/>
      <c r="T54771" s="274"/>
      <c r="W54771" s="276"/>
    </row>
    <row r="54772" spans="19:23">
      <c r="S54772" s="275"/>
      <c r="T54772" s="274"/>
      <c r="W54772" s="276"/>
    </row>
    <row r="54773" spans="19:23">
      <c r="S54773" s="275"/>
      <c r="T54773" s="274"/>
      <c r="W54773" s="276"/>
    </row>
    <row r="54774" spans="19:23">
      <c r="S54774" s="275"/>
      <c r="T54774" s="274"/>
      <c r="W54774" s="276"/>
    </row>
    <row r="54775" spans="19:23">
      <c r="S54775" s="275"/>
      <c r="T54775" s="274"/>
      <c r="W54775" s="276"/>
    </row>
    <row r="54776" spans="19:23">
      <c r="S54776" s="275"/>
      <c r="T54776" s="274"/>
      <c r="W54776" s="276"/>
    </row>
    <row r="54777" spans="19:23">
      <c r="S54777" s="275"/>
      <c r="T54777" s="274"/>
      <c r="W54777" s="276"/>
    </row>
    <row r="54778" spans="19:23">
      <c r="S54778" s="275"/>
      <c r="T54778" s="274"/>
      <c r="W54778" s="276"/>
    </row>
    <row r="54779" spans="19:23">
      <c r="S54779" s="275"/>
      <c r="T54779" s="274"/>
      <c r="W54779" s="276"/>
    </row>
    <row r="54780" spans="19:23">
      <c r="S54780" s="275"/>
      <c r="T54780" s="274"/>
      <c r="W54780" s="276"/>
    </row>
    <row r="54781" spans="19:23">
      <c r="S54781" s="275"/>
      <c r="T54781" s="274"/>
      <c r="W54781" s="276"/>
    </row>
    <row r="54782" spans="19:23">
      <c r="S54782" s="275"/>
      <c r="T54782" s="274"/>
      <c r="W54782" s="276"/>
    </row>
    <row r="54783" spans="19:23">
      <c r="S54783" s="275"/>
      <c r="T54783" s="274"/>
      <c r="W54783" s="276"/>
    </row>
    <row r="54784" spans="19:23">
      <c r="S54784" s="275"/>
      <c r="T54784" s="274"/>
      <c r="W54784" s="276"/>
    </row>
    <row r="54785" spans="19:23">
      <c r="S54785" s="275"/>
      <c r="T54785" s="274"/>
      <c r="W54785" s="276"/>
    </row>
    <row r="54786" spans="19:23">
      <c r="S54786" s="275"/>
      <c r="T54786" s="274"/>
      <c r="W54786" s="276"/>
    </row>
    <row r="54787" spans="19:23">
      <c r="S54787" s="275"/>
      <c r="T54787" s="274"/>
      <c r="W54787" s="276"/>
    </row>
    <row r="54788" spans="19:23">
      <c r="S54788" s="275"/>
      <c r="T54788" s="274"/>
      <c r="W54788" s="276"/>
    </row>
    <row r="54789" spans="19:23">
      <c r="S54789" s="275"/>
      <c r="T54789" s="274"/>
      <c r="W54789" s="276"/>
    </row>
    <row r="54790" spans="19:23">
      <c r="S54790" s="275"/>
      <c r="T54790" s="274"/>
      <c r="W54790" s="276"/>
    </row>
    <row r="54791" spans="19:23">
      <c r="S54791" s="275"/>
      <c r="T54791" s="274"/>
      <c r="W54791" s="276"/>
    </row>
    <row r="54792" spans="19:23">
      <c r="S54792" s="275"/>
      <c r="T54792" s="274"/>
      <c r="W54792" s="276"/>
    </row>
    <row r="54793" spans="19:23">
      <c r="S54793" s="275"/>
      <c r="T54793" s="274"/>
      <c r="W54793" s="276"/>
    </row>
    <row r="54794" spans="19:23">
      <c r="S54794" s="275"/>
      <c r="T54794" s="274"/>
      <c r="W54794" s="276"/>
    </row>
    <row r="54795" spans="19:23">
      <c r="S54795" s="275"/>
      <c r="T54795" s="274"/>
      <c r="W54795" s="276"/>
    </row>
    <row r="54796" spans="19:23">
      <c r="S54796" s="275"/>
      <c r="T54796" s="274"/>
      <c r="W54796" s="276"/>
    </row>
    <row r="54797" spans="19:23">
      <c r="S54797" s="275"/>
      <c r="T54797" s="274"/>
      <c r="W54797" s="276"/>
    </row>
    <row r="54798" spans="19:23">
      <c r="S54798" s="275"/>
      <c r="T54798" s="274"/>
      <c r="W54798" s="276"/>
    </row>
    <row r="54799" spans="19:23">
      <c r="S54799" s="275"/>
      <c r="T54799" s="274"/>
      <c r="W54799" s="276"/>
    </row>
    <row r="54800" spans="19:23">
      <c r="S54800" s="275"/>
      <c r="T54800" s="274"/>
      <c r="W54800" s="276"/>
    </row>
    <row r="54801" spans="19:23">
      <c r="S54801" s="275"/>
      <c r="T54801" s="274"/>
      <c r="W54801" s="276"/>
    </row>
    <row r="54802" spans="19:23">
      <c r="S54802" s="275"/>
      <c r="T54802" s="274"/>
      <c r="W54802" s="276"/>
    </row>
    <row r="54803" spans="19:23">
      <c r="S54803" s="275"/>
      <c r="T54803" s="274"/>
      <c r="W54803" s="276"/>
    </row>
    <row r="54804" spans="19:23">
      <c r="S54804" s="275"/>
      <c r="T54804" s="274"/>
      <c r="W54804" s="276"/>
    </row>
    <row r="54805" spans="19:23">
      <c r="S54805" s="275"/>
      <c r="T54805" s="274"/>
      <c r="W54805" s="276"/>
    </row>
    <row r="54806" spans="19:23">
      <c r="S54806" s="275"/>
      <c r="T54806" s="274"/>
      <c r="W54806" s="276"/>
    </row>
    <row r="54807" spans="19:23">
      <c r="S54807" s="275"/>
      <c r="T54807" s="274"/>
      <c r="W54807" s="276"/>
    </row>
    <row r="54808" spans="19:23">
      <c r="S54808" s="275"/>
      <c r="T54808" s="274"/>
      <c r="W54808" s="276"/>
    </row>
    <row r="54809" spans="19:23">
      <c r="S54809" s="275"/>
      <c r="T54809" s="274"/>
      <c r="W54809" s="276"/>
    </row>
    <row r="54810" spans="19:23">
      <c r="S54810" s="275"/>
      <c r="T54810" s="274"/>
      <c r="W54810" s="276"/>
    </row>
    <row r="54811" spans="19:23">
      <c r="S54811" s="275"/>
      <c r="T54811" s="274"/>
      <c r="W54811" s="276"/>
    </row>
    <row r="54812" spans="19:23">
      <c r="S54812" s="275"/>
      <c r="T54812" s="274"/>
      <c r="W54812" s="276"/>
    </row>
    <row r="54813" spans="19:23">
      <c r="S54813" s="275"/>
      <c r="T54813" s="274"/>
      <c r="W54813" s="276"/>
    </row>
    <row r="54814" spans="19:23">
      <c r="S54814" s="275"/>
      <c r="T54814" s="274"/>
      <c r="W54814" s="276"/>
    </row>
    <row r="54815" spans="19:23">
      <c r="S54815" s="275"/>
      <c r="T54815" s="274"/>
      <c r="W54815" s="276"/>
    </row>
    <row r="54816" spans="19:23">
      <c r="S54816" s="275"/>
      <c r="T54816" s="274"/>
      <c r="W54816" s="276"/>
    </row>
    <row r="54817" spans="19:23">
      <c r="S54817" s="275"/>
      <c r="T54817" s="274"/>
      <c r="W54817" s="276"/>
    </row>
    <row r="54818" spans="19:23">
      <c r="S54818" s="275"/>
      <c r="T54818" s="274"/>
      <c r="W54818" s="276"/>
    </row>
    <row r="54819" spans="19:23">
      <c r="S54819" s="275"/>
      <c r="T54819" s="274"/>
      <c r="W54819" s="276"/>
    </row>
    <row r="54820" spans="19:23">
      <c r="S54820" s="275"/>
      <c r="T54820" s="274"/>
      <c r="W54820" s="276"/>
    </row>
    <row r="54821" spans="19:23">
      <c r="S54821" s="275"/>
      <c r="T54821" s="274"/>
      <c r="W54821" s="276"/>
    </row>
    <row r="54822" spans="19:23">
      <c r="S54822" s="275"/>
      <c r="T54822" s="274"/>
      <c r="W54822" s="276"/>
    </row>
    <row r="54823" spans="19:23">
      <c r="S54823" s="275"/>
      <c r="T54823" s="274"/>
      <c r="W54823" s="276"/>
    </row>
    <row r="54824" spans="19:23">
      <c r="S54824" s="275"/>
      <c r="T54824" s="274"/>
      <c r="W54824" s="276"/>
    </row>
    <row r="54825" spans="19:23">
      <c r="S54825" s="275"/>
      <c r="T54825" s="274"/>
      <c r="W54825" s="276"/>
    </row>
    <row r="54826" spans="19:23">
      <c r="S54826" s="275"/>
      <c r="T54826" s="274"/>
      <c r="W54826" s="276"/>
    </row>
    <row r="54827" spans="19:23">
      <c r="S54827" s="275"/>
      <c r="T54827" s="274"/>
      <c r="W54827" s="276"/>
    </row>
    <row r="54828" spans="19:23">
      <c r="S54828" s="275"/>
      <c r="T54828" s="274"/>
      <c r="W54828" s="276"/>
    </row>
    <row r="54829" spans="19:23">
      <c r="S54829" s="275"/>
      <c r="T54829" s="274"/>
      <c r="W54829" s="276"/>
    </row>
    <row r="54830" spans="19:23">
      <c r="S54830" s="275"/>
      <c r="T54830" s="274"/>
      <c r="W54830" s="276"/>
    </row>
    <row r="54831" spans="19:23">
      <c r="S54831" s="275"/>
      <c r="T54831" s="274"/>
      <c r="W54831" s="276"/>
    </row>
    <row r="54832" spans="19:23">
      <c r="S54832" s="275"/>
      <c r="T54832" s="274"/>
      <c r="W54832" s="276"/>
    </row>
    <row r="54833" spans="19:23">
      <c r="S54833" s="275"/>
      <c r="T54833" s="274"/>
      <c r="W54833" s="276"/>
    </row>
    <row r="54834" spans="19:23">
      <c r="S54834" s="275"/>
      <c r="T54834" s="274"/>
      <c r="W54834" s="276"/>
    </row>
    <row r="54835" spans="19:23">
      <c r="S54835" s="275"/>
      <c r="T54835" s="274"/>
      <c r="W54835" s="276"/>
    </row>
    <row r="54836" spans="19:23">
      <c r="S54836" s="275"/>
      <c r="T54836" s="274"/>
      <c r="W54836" s="276"/>
    </row>
    <row r="54837" spans="19:23">
      <c r="S54837" s="275"/>
      <c r="T54837" s="274"/>
      <c r="W54837" s="276"/>
    </row>
    <row r="54838" spans="19:23">
      <c r="S54838" s="275"/>
      <c r="T54838" s="274"/>
      <c r="W54838" s="276"/>
    </row>
    <row r="54839" spans="19:23">
      <c r="S54839" s="275"/>
      <c r="T54839" s="274"/>
      <c r="W54839" s="276"/>
    </row>
    <row r="54840" spans="19:23">
      <c r="S54840" s="275"/>
      <c r="T54840" s="274"/>
      <c r="W54840" s="276"/>
    </row>
    <row r="54841" spans="19:23">
      <c r="S54841" s="275"/>
      <c r="T54841" s="274"/>
      <c r="W54841" s="276"/>
    </row>
    <row r="54842" spans="19:23">
      <c r="S54842" s="275"/>
      <c r="T54842" s="274"/>
      <c r="W54842" s="276"/>
    </row>
    <row r="54843" spans="19:23">
      <c r="S54843" s="275"/>
      <c r="T54843" s="274"/>
      <c r="W54843" s="276"/>
    </row>
    <row r="54844" spans="19:23">
      <c r="S54844" s="275"/>
      <c r="T54844" s="274"/>
      <c r="W54844" s="276"/>
    </row>
    <row r="54845" spans="19:23">
      <c r="S54845" s="275"/>
      <c r="T54845" s="274"/>
      <c r="W54845" s="276"/>
    </row>
    <row r="54846" spans="19:23">
      <c r="S54846" s="275"/>
      <c r="T54846" s="274"/>
      <c r="W54846" s="276"/>
    </row>
    <row r="54847" spans="19:23">
      <c r="S54847" s="275"/>
      <c r="T54847" s="274"/>
      <c r="W54847" s="276"/>
    </row>
    <row r="54848" spans="19:23">
      <c r="S54848" s="275"/>
      <c r="T54848" s="274"/>
      <c r="W54848" s="276"/>
    </row>
    <row r="54849" spans="19:23">
      <c r="S54849" s="275"/>
      <c r="T54849" s="274"/>
      <c r="W54849" s="276"/>
    </row>
    <row r="54850" spans="19:23">
      <c r="S54850" s="275"/>
      <c r="T54850" s="274"/>
      <c r="W54850" s="276"/>
    </row>
    <row r="54851" spans="19:23">
      <c r="S54851" s="275"/>
      <c r="T54851" s="274"/>
      <c r="W54851" s="276"/>
    </row>
    <row r="54852" spans="19:23">
      <c r="S54852" s="275"/>
      <c r="T54852" s="274"/>
      <c r="W54852" s="276"/>
    </row>
    <row r="54853" spans="19:23">
      <c r="S54853" s="275"/>
      <c r="T54853" s="274"/>
      <c r="W54853" s="276"/>
    </row>
    <row r="54854" spans="19:23">
      <c r="S54854" s="275"/>
      <c r="T54854" s="274"/>
      <c r="W54854" s="276"/>
    </row>
    <row r="54855" spans="19:23">
      <c r="S54855" s="275"/>
      <c r="T54855" s="274"/>
      <c r="W54855" s="276"/>
    </row>
    <row r="54856" spans="19:23">
      <c r="S54856" s="275"/>
      <c r="T54856" s="274"/>
      <c r="W54856" s="276"/>
    </row>
    <row r="54857" spans="19:23">
      <c r="S54857" s="275"/>
      <c r="T54857" s="274"/>
      <c r="W54857" s="276"/>
    </row>
    <row r="54858" spans="19:23">
      <c r="S54858" s="275"/>
      <c r="T54858" s="274"/>
      <c r="W54858" s="276"/>
    </row>
    <row r="54859" spans="19:23">
      <c r="S54859" s="275"/>
      <c r="T54859" s="274"/>
      <c r="W54859" s="276"/>
    </row>
    <row r="54860" spans="19:23">
      <c r="S54860" s="275"/>
      <c r="T54860" s="274"/>
      <c r="W54860" s="276"/>
    </row>
    <row r="54861" spans="19:23">
      <c r="S54861" s="275"/>
      <c r="T54861" s="274"/>
      <c r="W54861" s="276"/>
    </row>
    <row r="54862" spans="19:23">
      <c r="S54862" s="275"/>
      <c r="T54862" s="274"/>
      <c r="W54862" s="276"/>
    </row>
    <row r="54863" spans="19:23">
      <c r="S54863" s="275"/>
      <c r="T54863" s="274"/>
      <c r="W54863" s="276"/>
    </row>
    <row r="54864" spans="19:23">
      <c r="S54864" s="275"/>
      <c r="T54864" s="274"/>
      <c r="W54864" s="276"/>
    </row>
    <row r="54865" spans="19:23">
      <c r="S54865" s="275"/>
      <c r="T54865" s="274"/>
      <c r="W54865" s="276"/>
    </row>
    <row r="54866" spans="19:23">
      <c r="S54866" s="275"/>
      <c r="T54866" s="274"/>
      <c r="W54866" s="276"/>
    </row>
    <row r="54867" spans="19:23">
      <c r="S54867" s="275"/>
      <c r="T54867" s="274"/>
      <c r="W54867" s="276"/>
    </row>
    <row r="54868" spans="19:23">
      <c r="S54868" s="275"/>
      <c r="T54868" s="274"/>
      <c r="W54868" s="276"/>
    </row>
    <row r="54869" spans="19:23">
      <c r="S54869" s="275"/>
      <c r="T54869" s="274"/>
      <c r="W54869" s="276"/>
    </row>
    <row r="54870" spans="19:23">
      <c r="S54870" s="275"/>
      <c r="T54870" s="274"/>
      <c r="W54870" s="276"/>
    </row>
    <row r="54871" spans="19:23">
      <c r="S54871" s="275"/>
      <c r="T54871" s="274"/>
      <c r="W54871" s="276"/>
    </row>
    <row r="54872" spans="19:23">
      <c r="S54872" s="275"/>
      <c r="T54872" s="274"/>
      <c r="W54872" s="276"/>
    </row>
    <row r="54873" spans="19:23">
      <c r="S54873" s="275"/>
      <c r="T54873" s="274"/>
      <c r="W54873" s="276"/>
    </row>
    <row r="54874" spans="19:23">
      <c r="S54874" s="275"/>
      <c r="T54874" s="274"/>
      <c r="W54874" s="276"/>
    </row>
    <row r="54875" spans="19:23">
      <c r="S54875" s="275"/>
      <c r="T54875" s="274"/>
      <c r="W54875" s="276"/>
    </row>
    <row r="54876" spans="19:23">
      <c r="S54876" s="275"/>
      <c r="T54876" s="274"/>
      <c r="W54876" s="276"/>
    </row>
    <row r="54877" spans="19:23">
      <c r="S54877" s="275"/>
      <c r="T54877" s="274"/>
      <c r="W54877" s="276"/>
    </row>
    <row r="54878" spans="19:23">
      <c r="S54878" s="275"/>
      <c r="T54878" s="274"/>
      <c r="W54878" s="276"/>
    </row>
    <row r="54879" spans="19:23">
      <c r="S54879" s="275"/>
      <c r="T54879" s="274"/>
      <c r="W54879" s="276"/>
    </row>
    <row r="54880" spans="19:23">
      <c r="S54880" s="275"/>
      <c r="T54880" s="274"/>
      <c r="W54880" s="276"/>
    </row>
    <row r="54881" spans="19:23">
      <c r="S54881" s="275"/>
      <c r="T54881" s="274"/>
      <c r="W54881" s="276"/>
    </row>
    <row r="54882" spans="19:23">
      <c r="S54882" s="275"/>
      <c r="T54882" s="274"/>
      <c r="W54882" s="276"/>
    </row>
    <row r="54883" spans="19:23">
      <c r="S54883" s="275"/>
      <c r="T54883" s="274"/>
      <c r="W54883" s="276"/>
    </row>
    <row r="54884" spans="19:23">
      <c r="S54884" s="275"/>
      <c r="T54884" s="274"/>
      <c r="W54884" s="276"/>
    </row>
    <row r="54885" spans="19:23">
      <c r="S54885" s="275"/>
      <c r="T54885" s="274"/>
      <c r="W54885" s="276"/>
    </row>
    <row r="54886" spans="19:23">
      <c r="S54886" s="275"/>
      <c r="T54886" s="274"/>
      <c r="W54886" s="276"/>
    </row>
    <row r="54887" spans="19:23">
      <c r="S54887" s="275"/>
      <c r="T54887" s="274"/>
      <c r="W54887" s="276"/>
    </row>
    <row r="54888" spans="19:23">
      <c r="S54888" s="275"/>
      <c r="T54888" s="274"/>
      <c r="W54888" s="276"/>
    </row>
    <row r="54889" spans="19:23">
      <c r="S54889" s="275"/>
      <c r="T54889" s="274"/>
      <c r="W54889" s="276"/>
    </row>
    <row r="54890" spans="19:23">
      <c r="S54890" s="275"/>
      <c r="T54890" s="274"/>
      <c r="W54890" s="276"/>
    </row>
    <row r="54891" spans="19:23">
      <c r="S54891" s="275"/>
      <c r="T54891" s="274"/>
      <c r="W54891" s="276"/>
    </row>
    <row r="54892" spans="19:23">
      <c r="S54892" s="275"/>
      <c r="T54892" s="274"/>
      <c r="W54892" s="276"/>
    </row>
    <row r="54893" spans="19:23">
      <c r="S54893" s="275"/>
      <c r="T54893" s="274"/>
      <c r="W54893" s="276"/>
    </row>
    <row r="54894" spans="19:23">
      <c r="S54894" s="275"/>
      <c r="T54894" s="274"/>
      <c r="W54894" s="276"/>
    </row>
    <row r="54895" spans="19:23">
      <c r="S54895" s="275"/>
      <c r="T54895" s="274"/>
      <c r="W54895" s="276"/>
    </row>
    <row r="54896" spans="19:23">
      <c r="S54896" s="275"/>
      <c r="T54896" s="274"/>
      <c r="W54896" s="276"/>
    </row>
    <row r="54897" spans="19:23">
      <c r="S54897" s="275"/>
      <c r="T54897" s="274"/>
      <c r="W54897" s="276"/>
    </row>
    <row r="54898" spans="19:23">
      <c r="S54898" s="275"/>
      <c r="T54898" s="274"/>
      <c r="W54898" s="276"/>
    </row>
    <row r="54899" spans="19:23">
      <c r="S54899" s="275"/>
      <c r="T54899" s="274"/>
      <c r="W54899" s="276"/>
    </row>
    <row r="54900" spans="19:23">
      <c r="S54900" s="275"/>
      <c r="T54900" s="274"/>
      <c r="W54900" s="276"/>
    </row>
    <row r="54901" spans="19:23">
      <c r="S54901" s="275"/>
      <c r="T54901" s="274"/>
      <c r="W54901" s="276"/>
    </row>
    <row r="54902" spans="19:23">
      <c r="S54902" s="275"/>
      <c r="T54902" s="274"/>
      <c r="W54902" s="276"/>
    </row>
    <row r="54903" spans="19:23">
      <c r="S54903" s="275"/>
      <c r="T54903" s="274"/>
      <c r="W54903" s="276"/>
    </row>
    <row r="54904" spans="19:23">
      <c r="S54904" s="275"/>
      <c r="T54904" s="274"/>
      <c r="W54904" s="276"/>
    </row>
    <row r="54905" spans="19:23">
      <c r="S54905" s="275"/>
      <c r="T54905" s="274"/>
      <c r="W54905" s="276"/>
    </row>
    <row r="54906" spans="19:23">
      <c r="S54906" s="275"/>
      <c r="T54906" s="274"/>
      <c r="W54906" s="276"/>
    </row>
    <row r="54907" spans="19:23">
      <c r="S54907" s="275"/>
      <c r="T54907" s="274"/>
      <c r="W54907" s="276"/>
    </row>
    <row r="54908" spans="19:23">
      <c r="S54908" s="275"/>
      <c r="T54908" s="274"/>
      <c r="W54908" s="276"/>
    </row>
    <row r="54909" spans="19:23">
      <c r="S54909" s="275"/>
      <c r="T54909" s="274"/>
      <c r="W54909" s="276"/>
    </row>
    <row r="54910" spans="19:23">
      <c r="S54910" s="275"/>
      <c r="T54910" s="274"/>
      <c r="W54910" s="276"/>
    </row>
    <row r="54911" spans="19:23">
      <c r="S54911" s="275"/>
      <c r="T54911" s="274"/>
      <c r="W54911" s="276"/>
    </row>
    <row r="54912" spans="19:23">
      <c r="S54912" s="275"/>
      <c r="T54912" s="274"/>
      <c r="W54912" s="276"/>
    </row>
    <row r="54913" spans="19:23">
      <c r="S54913" s="275"/>
      <c r="T54913" s="274"/>
      <c r="W54913" s="276"/>
    </row>
    <row r="54914" spans="19:23">
      <c r="S54914" s="275"/>
      <c r="T54914" s="274"/>
      <c r="W54914" s="276"/>
    </row>
    <row r="54915" spans="19:23">
      <c r="S54915" s="275"/>
      <c r="T54915" s="274"/>
      <c r="W54915" s="276"/>
    </row>
    <row r="54916" spans="19:23">
      <c r="S54916" s="275"/>
      <c r="T54916" s="274"/>
      <c r="W54916" s="276"/>
    </row>
    <row r="54917" spans="19:23">
      <c r="S54917" s="275"/>
      <c r="T54917" s="274"/>
      <c r="W54917" s="276"/>
    </row>
    <row r="54918" spans="19:23">
      <c r="S54918" s="275"/>
      <c r="T54918" s="274"/>
      <c r="W54918" s="276"/>
    </row>
    <row r="54919" spans="19:23">
      <c r="S54919" s="275"/>
      <c r="T54919" s="274"/>
      <c r="W54919" s="276"/>
    </row>
    <row r="54920" spans="19:23">
      <c r="S54920" s="275"/>
      <c r="T54920" s="274"/>
      <c r="W54920" s="276"/>
    </row>
    <row r="54921" spans="19:23">
      <c r="S54921" s="275"/>
      <c r="T54921" s="274"/>
      <c r="W54921" s="276"/>
    </row>
    <row r="54922" spans="19:23">
      <c r="S54922" s="275"/>
      <c r="T54922" s="274"/>
      <c r="W54922" s="276"/>
    </row>
    <row r="54923" spans="19:23">
      <c r="S54923" s="275"/>
      <c r="T54923" s="274"/>
      <c r="W54923" s="276"/>
    </row>
    <row r="54924" spans="19:23">
      <c r="S54924" s="275"/>
      <c r="T54924" s="274"/>
      <c r="W54924" s="276"/>
    </row>
    <row r="54925" spans="19:23">
      <c r="S54925" s="275"/>
      <c r="T54925" s="274"/>
      <c r="W54925" s="276"/>
    </row>
    <row r="54926" spans="19:23">
      <c r="S54926" s="275"/>
      <c r="T54926" s="274"/>
      <c r="W54926" s="276"/>
    </row>
    <row r="54927" spans="19:23">
      <c r="S54927" s="275"/>
      <c r="T54927" s="274"/>
      <c r="W54927" s="276"/>
    </row>
    <row r="54928" spans="19:23">
      <c r="S54928" s="275"/>
      <c r="T54928" s="274"/>
      <c r="W54928" s="276"/>
    </row>
    <row r="54929" spans="19:23">
      <c r="S54929" s="275"/>
      <c r="T54929" s="274"/>
      <c r="W54929" s="276"/>
    </row>
    <row r="54930" spans="19:23">
      <c r="S54930" s="275"/>
      <c r="T54930" s="274"/>
      <c r="W54930" s="276"/>
    </row>
    <row r="54931" spans="19:23">
      <c r="S54931" s="275"/>
      <c r="T54931" s="274"/>
      <c r="W54931" s="276"/>
    </row>
    <row r="54932" spans="19:23">
      <c r="S54932" s="275"/>
      <c r="T54932" s="274"/>
      <c r="W54932" s="276"/>
    </row>
    <row r="54933" spans="19:23">
      <c r="S54933" s="275"/>
      <c r="T54933" s="274"/>
      <c r="W54933" s="276"/>
    </row>
    <row r="54934" spans="19:23">
      <c r="S54934" s="275"/>
      <c r="T54934" s="274"/>
      <c r="W54934" s="276"/>
    </row>
    <row r="54935" spans="19:23">
      <c r="S54935" s="275"/>
      <c r="T54935" s="274"/>
      <c r="W54935" s="276"/>
    </row>
    <row r="54936" spans="19:23">
      <c r="S54936" s="275"/>
      <c r="T54936" s="274"/>
      <c r="W54936" s="276"/>
    </row>
    <row r="54937" spans="19:23">
      <c r="S54937" s="275"/>
      <c r="T54937" s="274"/>
      <c r="W54937" s="276"/>
    </row>
    <row r="54938" spans="19:23">
      <c r="S54938" s="275"/>
      <c r="T54938" s="274"/>
      <c r="W54938" s="276"/>
    </row>
    <row r="54939" spans="19:23">
      <c r="S54939" s="275"/>
      <c r="T54939" s="274"/>
      <c r="W54939" s="276"/>
    </row>
    <row r="54940" spans="19:23">
      <c r="S54940" s="275"/>
      <c r="T54940" s="274"/>
      <c r="W54940" s="276"/>
    </row>
    <row r="54941" spans="19:23">
      <c r="S54941" s="275"/>
      <c r="T54941" s="274"/>
      <c r="W54941" s="276"/>
    </row>
    <row r="54942" spans="19:23">
      <c r="S54942" s="275"/>
      <c r="T54942" s="274"/>
      <c r="W54942" s="276"/>
    </row>
    <row r="54943" spans="19:23">
      <c r="S54943" s="275"/>
      <c r="T54943" s="274"/>
      <c r="W54943" s="276"/>
    </row>
    <row r="54944" spans="19:23">
      <c r="S54944" s="275"/>
      <c r="T54944" s="274"/>
      <c r="W54944" s="276"/>
    </row>
    <row r="54945" spans="19:23">
      <c r="S54945" s="275"/>
      <c r="T54945" s="274"/>
      <c r="W54945" s="276"/>
    </row>
    <row r="54946" spans="19:23">
      <c r="S54946" s="275"/>
      <c r="T54946" s="274"/>
      <c r="W54946" s="276"/>
    </row>
    <row r="54947" spans="19:23">
      <c r="S54947" s="275"/>
      <c r="T54947" s="274"/>
      <c r="W54947" s="276"/>
    </row>
    <row r="54948" spans="19:23">
      <c r="S54948" s="275"/>
      <c r="T54948" s="274"/>
      <c r="W54948" s="276"/>
    </row>
    <row r="54949" spans="19:23">
      <c r="S54949" s="275"/>
      <c r="T54949" s="274"/>
      <c r="W54949" s="276"/>
    </row>
    <row r="54950" spans="19:23">
      <c r="S54950" s="275"/>
      <c r="T54950" s="274"/>
      <c r="W54950" s="276"/>
    </row>
    <row r="54951" spans="19:23">
      <c r="S54951" s="275"/>
      <c r="T54951" s="274"/>
      <c r="W54951" s="276"/>
    </row>
    <row r="54952" spans="19:23">
      <c r="S54952" s="275"/>
      <c r="T54952" s="274"/>
      <c r="W54952" s="276"/>
    </row>
    <row r="54953" spans="19:23">
      <c r="S54953" s="275"/>
      <c r="T54953" s="274"/>
      <c r="W54953" s="276"/>
    </row>
    <row r="54954" spans="19:23">
      <c r="S54954" s="275"/>
      <c r="T54954" s="274"/>
      <c r="W54954" s="276"/>
    </row>
    <row r="54955" spans="19:23">
      <c r="S54955" s="275"/>
      <c r="T54955" s="274"/>
      <c r="W54955" s="276"/>
    </row>
    <row r="54956" spans="19:23">
      <c r="S54956" s="275"/>
      <c r="T54956" s="274"/>
      <c r="W54956" s="276"/>
    </row>
    <row r="54957" spans="19:23">
      <c r="S54957" s="275"/>
      <c r="T54957" s="274"/>
      <c r="W54957" s="276"/>
    </row>
    <row r="54958" spans="19:23">
      <c r="S54958" s="275"/>
      <c r="T54958" s="274"/>
      <c r="W54958" s="276"/>
    </row>
    <row r="54959" spans="19:23">
      <c r="S54959" s="275"/>
      <c r="T54959" s="274"/>
      <c r="W54959" s="276"/>
    </row>
    <row r="54960" spans="19:23">
      <c r="S54960" s="275"/>
      <c r="T54960" s="274"/>
      <c r="W54960" s="276"/>
    </row>
    <row r="54961" spans="19:23">
      <c r="S54961" s="275"/>
      <c r="T54961" s="274"/>
      <c r="W54961" s="276"/>
    </row>
    <row r="54962" spans="19:23">
      <c r="S54962" s="275"/>
      <c r="T54962" s="274"/>
      <c r="W54962" s="276"/>
    </row>
    <row r="54963" spans="19:23">
      <c r="S54963" s="275"/>
      <c r="T54963" s="274"/>
      <c r="W54963" s="276"/>
    </row>
    <row r="54964" spans="19:23">
      <c r="S54964" s="275"/>
      <c r="T54964" s="274"/>
      <c r="W54964" s="276"/>
    </row>
    <row r="54965" spans="19:23">
      <c r="S54965" s="275"/>
      <c r="T54965" s="274"/>
      <c r="W54965" s="276"/>
    </row>
    <row r="54966" spans="19:23">
      <c r="S54966" s="275"/>
      <c r="T54966" s="274"/>
      <c r="W54966" s="276"/>
    </row>
    <row r="54967" spans="19:23">
      <c r="S54967" s="275"/>
      <c r="T54967" s="274"/>
      <c r="W54967" s="276"/>
    </row>
    <row r="54968" spans="19:23">
      <c r="S54968" s="275"/>
      <c r="T54968" s="274"/>
      <c r="W54968" s="276"/>
    </row>
    <row r="54969" spans="19:23">
      <c r="S54969" s="275"/>
      <c r="T54969" s="274"/>
      <c r="W54969" s="276"/>
    </row>
    <row r="54970" spans="19:23">
      <c r="S54970" s="275"/>
      <c r="T54970" s="274"/>
      <c r="W54970" s="276"/>
    </row>
    <row r="54971" spans="19:23">
      <c r="S54971" s="275"/>
      <c r="T54971" s="274"/>
      <c r="W54971" s="276"/>
    </row>
    <row r="54972" spans="19:23">
      <c r="S54972" s="275"/>
      <c r="T54972" s="274"/>
      <c r="W54972" s="276"/>
    </row>
    <row r="54973" spans="19:23">
      <c r="S54973" s="275"/>
      <c r="T54973" s="274"/>
      <c r="W54973" s="276"/>
    </row>
    <row r="54974" spans="19:23">
      <c r="S54974" s="275"/>
      <c r="T54974" s="274"/>
      <c r="W54974" s="276"/>
    </row>
    <row r="54975" spans="19:23">
      <c r="S54975" s="275"/>
      <c r="T54975" s="274"/>
      <c r="W54975" s="276"/>
    </row>
    <row r="54976" spans="19:23">
      <c r="S54976" s="275"/>
      <c r="T54976" s="274"/>
      <c r="W54976" s="276"/>
    </row>
    <row r="54977" spans="19:23">
      <c r="S54977" s="275"/>
      <c r="T54977" s="274"/>
      <c r="W54977" s="276"/>
    </row>
    <row r="54978" spans="19:23">
      <c r="S54978" s="275"/>
      <c r="T54978" s="274"/>
      <c r="W54978" s="276"/>
    </row>
    <row r="54979" spans="19:23">
      <c r="S54979" s="275"/>
      <c r="T54979" s="274"/>
      <c r="W54979" s="276"/>
    </row>
    <row r="54980" spans="19:23">
      <c r="S54980" s="275"/>
      <c r="T54980" s="274"/>
      <c r="W54980" s="276"/>
    </row>
    <row r="54981" spans="19:23">
      <c r="S54981" s="275"/>
      <c r="T54981" s="274"/>
      <c r="W54981" s="276"/>
    </row>
    <row r="54982" spans="19:23">
      <c r="S54982" s="275"/>
      <c r="T54982" s="274"/>
      <c r="W54982" s="276"/>
    </row>
    <row r="54983" spans="19:23">
      <c r="S54983" s="275"/>
      <c r="T54983" s="274"/>
      <c r="W54983" s="276"/>
    </row>
    <row r="54984" spans="19:23">
      <c r="S54984" s="275"/>
      <c r="T54984" s="274"/>
      <c r="W54984" s="276"/>
    </row>
    <row r="54985" spans="19:23">
      <c r="S54985" s="275"/>
      <c r="T54985" s="274"/>
      <c r="W54985" s="276"/>
    </row>
    <row r="54986" spans="19:23">
      <c r="S54986" s="275"/>
      <c r="T54986" s="274"/>
      <c r="W54986" s="276"/>
    </row>
    <row r="54987" spans="19:23">
      <c r="S54987" s="275"/>
      <c r="T54987" s="274"/>
      <c r="W54987" s="276"/>
    </row>
    <row r="54988" spans="19:23">
      <c r="S54988" s="275"/>
      <c r="T54988" s="274"/>
      <c r="W54988" s="276"/>
    </row>
    <row r="54989" spans="19:23">
      <c r="S54989" s="275"/>
      <c r="T54989" s="274"/>
      <c r="W54989" s="276"/>
    </row>
    <row r="54990" spans="19:23">
      <c r="S54990" s="275"/>
      <c r="T54990" s="274"/>
      <c r="W54990" s="276"/>
    </row>
    <row r="54991" spans="19:23">
      <c r="S54991" s="275"/>
      <c r="T54991" s="274"/>
      <c r="W54991" s="276"/>
    </row>
    <row r="54992" spans="19:23">
      <c r="S54992" s="275"/>
      <c r="T54992" s="274"/>
      <c r="W54992" s="276"/>
    </row>
    <row r="54993" spans="19:23">
      <c r="S54993" s="275"/>
      <c r="T54993" s="274"/>
      <c r="W54993" s="276"/>
    </row>
    <row r="54994" spans="19:23">
      <c r="S54994" s="275"/>
      <c r="T54994" s="274"/>
      <c r="W54994" s="276"/>
    </row>
    <row r="54995" spans="19:23">
      <c r="S54995" s="275"/>
      <c r="T54995" s="274"/>
      <c r="W54995" s="276"/>
    </row>
    <row r="54996" spans="19:23">
      <c r="S54996" s="275"/>
      <c r="T54996" s="274"/>
      <c r="W54996" s="276"/>
    </row>
    <row r="54997" spans="19:23">
      <c r="S54997" s="275"/>
      <c r="T54997" s="274"/>
      <c r="W54997" s="276"/>
    </row>
    <row r="54998" spans="19:23">
      <c r="S54998" s="275"/>
      <c r="T54998" s="274"/>
      <c r="W54998" s="276"/>
    </row>
    <row r="54999" spans="19:23">
      <c r="S54999" s="275"/>
      <c r="T54999" s="274"/>
      <c r="W54999" s="276"/>
    </row>
    <row r="55000" spans="19:23">
      <c r="S55000" s="275"/>
      <c r="T55000" s="274"/>
      <c r="W55000" s="276"/>
    </row>
    <row r="55001" spans="19:23">
      <c r="S55001" s="275"/>
      <c r="T55001" s="274"/>
      <c r="W55001" s="276"/>
    </row>
    <row r="55002" spans="19:23">
      <c r="S55002" s="275"/>
      <c r="T55002" s="274"/>
      <c r="W55002" s="276"/>
    </row>
    <row r="55003" spans="19:23">
      <c r="S55003" s="275"/>
      <c r="T55003" s="274"/>
      <c r="W55003" s="276"/>
    </row>
    <row r="55004" spans="19:23">
      <c r="S55004" s="275"/>
      <c r="T55004" s="274"/>
      <c r="W55004" s="276"/>
    </row>
    <row r="55005" spans="19:23">
      <c r="S55005" s="275"/>
      <c r="T55005" s="274"/>
      <c r="W55005" s="276"/>
    </row>
    <row r="55006" spans="19:23">
      <c r="S55006" s="275"/>
      <c r="T55006" s="274"/>
      <c r="W55006" s="276"/>
    </row>
    <row r="55007" spans="19:23">
      <c r="S55007" s="275"/>
      <c r="T55007" s="274"/>
      <c r="W55007" s="276"/>
    </row>
    <row r="55008" spans="19:23">
      <c r="S55008" s="275"/>
      <c r="T55008" s="274"/>
      <c r="W55008" s="276"/>
    </row>
    <row r="55009" spans="19:23">
      <c r="S55009" s="275"/>
      <c r="T55009" s="274"/>
      <c r="W55009" s="276"/>
    </row>
    <row r="55010" spans="19:23">
      <c r="S55010" s="275"/>
      <c r="T55010" s="274"/>
      <c r="W55010" s="276"/>
    </row>
    <row r="55011" spans="19:23">
      <c r="S55011" s="275"/>
      <c r="T55011" s="274"/>
      <c r="W55011" s="276"/>
    </row>
    <row r="55012" spans="19:23">
      <c r="S55012" s="275"/>
      <c r="T55012" s="274"/>
      <c r="W55012" s="276"/>
    </row>
    <row r="55013" spans="19:23">
      <c r="S55013" s="275"/>
      <c r="T55013" s="274"/>
      <c r="W55013" s="276"/>
    </row>
    <row r="55014" spans="19:23">
      <c r="S55014" s="275"/>
      <c r="T55014" s="274"/>
      <c r="W55014" s="276"/>
    </row>
    <row r="55015" spans="19:23">
      <c r="S55015" s="275"/>
      <c r="T55015" s="274"/>
      <c r="W55015" s="276"/>
    </row>
    <row r="55016" spans="19:23">
      <c r="S55016" s="275"/>
      <c r="T55016" s="274"/>
      <c r="W55016" s="276"/>
    </row>
    <row r="55017" spans="19:23">
      <c r="S55017" s="275"/>
      <c r="T55017" s="274"/>
      <c r="W55017" s="276"/>
    </row>
    <row r="55018" spans="19:23">
      <c r="S55018" s="275"/>
      <c r="T55018" s="274"/>
      <c r="W55018" s="276"/>
    </row>
    <row r="55019" spans="19:23">
      <c r="S55019" s="275"/>
      <c r="T55019" s="274"/>
      <c r="W55019" s="276"/>
    </row>
    <row r="55020" spans="19:23">
      <c r="S55020" s="275"/>
      <c r="T55020" s="274"/>
      <c r="W55020" s="276"/>
    </row>
    <row r="55021" spans="19:23">
      <c r="S55021" s="275"/>
      <c r="T55021" s="274"/>
      <c r="W55021" s="276"/>
    </row>
    <row r="55022" spans="19:23">
      <c r="S55022" s="275"/>
      <c r="T55022" s="274"/>
      <c r="W55022" s="276"/>
    </row>
    <row r="55023" spans="19:23">
      <c r="S55023" s="275"/>
      <c r="T55023" s="274"/>
      <c r="W55023" s="276"/>
    </row>
    <row r="55024" spans="19:23">
      <c r="S55024" s="275"/>
      <c r="T55024" s="274"/>
      <c r="W55024" s="276"/>
    </row>
    <row r="55025" spans="19:23">
      <c r="S55025" s="275"/>
      <c r="T55025" s="274"/>
      <c r="W55025" s="276"/>
    </row>
    <row r="55026" spans="19:23">
      <c r="S55026" s="275"/>
      <c r="T55026" s="274"/>
      <c r="W55026" s="276"/>
    </row>
    <row r="55027" spans="19:23">
      <c r="S55027" s="275"/>
      <c r="T55027" s="274"/>
      <c r="W55027" s="276"/>
    </row>
    <row r="55028" spans="19:23">
      <c r="S55028" s="275"/>
      <c r="T55028" s="274"/>
      <c r="W55028" s="276"/>
    </row>
    <row r="55029" spans="19:23">
      <c r="S55029" s="275"/>
      <c r="T55029" s="274"/>
      <c r="W55029" s="276"/>
    </row>
    <row r="55030" spans="19:23">
      <c r="S55030" s="275"/>
      <c r="T55030" s="274"/>
      <c r="W55030" s="276"/>
    </row>
    <row r="55031" spans="19:23">
      <c r="S55031" s="275"/>
      <c r="T55031" s="274"/>
      <c r="W55031" s="276"/>
    </row>
    <row r="55032" spans="19:23">
      <c r="S55032" s="275"/>
      <c r="T55032" s="274"/>
      <c r="W55032" s="276"/>
    </row>
    <row r="55033" spans="19:23">
      <c r="S55033" s="275"/>
      <c r="T55033" s="274"/>
      <c r="W55033" s="276"/>
    </row>
    <row r="55034" spans="19:23">
      <c r="S55034" s="275"/>
      <c r="T55034" s="274"/>
      <c r="W55034" s="276"/>
    </row>
    <row r="55035" spans="19:23">
      <c r="S55035" s="275"/>
      <c r="T55035" s="274"/>
      <c r="W55035" s="276"/>
    </row>
    <row r="55036" spans="19:23">
      <c r="S55036" s="275"/>
      <c r="T55036" s="274"/>
      <c r="W55036" s="276"/>
    </row>
    <row r="55037" spans="19:23">
      <c r="S55037" s="275"/>
      <c r="T55037" s="274"/>
      <c r="W55037" s="276"/>
    </row>
    <row r="55038" spans="19:23">
      <c r="S55038" s="275"/>
      <c r="T55038" s="274"/>
      <c r="W55038" s="276"/>
    </row>
    <row r="55039" spans="19:23">
      <c r="S55039" s="275"/>
      <c r="T55039" s="274"/>
      <c r="W55039" s="276"/>
    </row>
    <row r="55040" spans="19:23">
      <c r="S55040" s="275"/>
      <c r="T55040" s="274"/>
      <c r="W55040" s="276"/>
    </row>
    <row r="55041" spans="19:23">
      <c r="S55041" s="275"/>
      <c r="T55041" s="274"/>
      <c r="W55041" s="276"/>
    </row>
    <row r="55042" spans="19:23">
      <c r="S55042" s="275"/>
      <c r="T55042" s="274"/>
      <c r="W55042" s="276"/>
    </row>
    <row r="55043" spans="19:23">
      <c r="S55043" s="275"/>
      <c r="T55043" s="274"/>
      <c r="W55043" s="276"/>
    </row>
    <row r="55044" spans="19:23">
      <c r="S55044" s="275"/>
      <c r="T55044" s="274"/>
      <c r="W55044" s="276"/>
    </row>
    <row r="55045" spans="19:23">
      <c r="S55045" s="275"/>
      <c r="T55045" s="274"/>
      <c r="W55045" s="276"/>
    </row>
    <row r="55046" spans="19:23">
      <c r="S55046" s="275"/>
      <c r="T55046" s="274"/>
      <c r="W55046" s="276"/>
    </row>
    <row r="55047" spans="19:23">
      <c r="S55047" s="275"/>
      <c r="T55047" s="274"/>
      <c r="W55047" s="276"/>
    </row>
    <row r="55048" spans="19:23">
      <c r="S55048" s="275"/>
      <c r="T55048" s="274"/>
      <c r="W55048" s="276"/>
    </row>
    <row r="55049" spans="19:23">
      <c r="S55049" s="275"/>
      <c r="T55049" s="274"/>
      <c r="W55049" s="276"/>
    </row>
    <row r="55050" spans="19:23">
      <c r="S55050" s="275"/>
      <c r="T55050" s="274"/>
      <c r="W55050" s="276"/>
    </row>
    <row r="55051" spans="19:23">
      <c r="S55051" s="275"/>
      <c r="T55051" s="274"/>
      <c r="W55051" s="276"/>
    </row>
    <row r="55052" spans="19:23">
      <c r="S55052" s="275"/>
      <c r="T55052" s="274"/>
      <c r="W55052" s="276"/>
    </row>
    <row r="55053" spans="19:23">
      <c r="S55053" s="275"/>
      <c r="T55053" s="274"/>
      <c r="W55053" s="276"/>
    </row>
    <row r="55054" spans="19:23">
      <c r="S55054" s="275"/>
      <c r="T55054" s="274"/>
      <c r="W55054" s="276"/>
    </row>
    <row r="55055" spans="19:23">
      <c r="S55055" s="275"/>
      <c r="T55055" s="274"/>
      <c r="W55055" s="276"/>
    </row>
    <row r="55056" spans="19:23">
      <c r="S55056" s="275"/>
      <c r="T55056" s="274"/>
      <c r="W55056" s="276"/>
    </row>
    <row r="55057" spans="19:23">
      <c r="S55057" s="275"/>
      <c r="T55057" s="274"/>
      <c r="W55057" s="276"/>
    </row>
    <row r="55058" spans="19:23">
      <c r="S55058" s="275"/>
      <c r="T55058" s="274"/>
      <c r="W55058" s="276"/>
    </row>
    <row r="55059" spans="19:23">
      <c r="S55059" s="275"/>
      <c r="T55059" s="274"/>
      <c r="W55059" s="276"/>
    </row>
    <row r="55060" spans="19:23">
      <c r="S55060" s="275"/>
      <c r="T55060" s="274"/>
      <c r="W55060" s="276"/>
    </row>
    <row r="55061" spans="19:23">
      <c r="S55061" s="275"/>
      <c r="T55061" s="274"/>
      <c r="W55061" s="276"/>
    </row>
    <row r="55062" spans="19:23">
      <c r="S55062" s="275"/>
      <c r="T55062" s="274"/>
      <c r="W55062" s="276"/>
    </row>
    <row r="55063" spans="19:23">
      <c r="S55063" s="275"/>
      <c r="T55063" s="274"/>
      <c r="W55063" s="276"/>
    </row>
    <row r="55064" spans="19:23">
      <c r="S55064" s="275"/>
      <c r="T55064" s="274"/>
      <c r="W55064" s="276"/>
    </row>
    <row r="55065" spans="19:23">
      <c r="S55065" s="275"/>
      <c r="T55065" s="274"/>
      <c r="W55065" s="276"/>
    </row>
    <row r="55066" spans="19:23">
      <c r="S55066" s="275"/>
      <c r="T55066" s="274"/>
      <c r="W55066" s="276"/>
    </row>
    <row r="55067" spans="19:23">
      <c r="S55067" s="275"/>
      <c r="T55067" s="274"/>
      <c r="W55067" s="276"/>
    </row>
    <row r="55068" spans="19:23">
      <c r="S55068" s="275"/>
      <c r="T55068" s="274"/>
      <c r="W55068" s="276"/>
    </row>
    <row r="55069" spans="19:23">
      <c r="S55069" s="275"/>
      <c r="T55069" s="274"/>
      <c r="W55069" s="276"/>
    </row>
    <row r="55070" spans="19:23">
      <c r="S55070" s="275"/>
      <c r="T55070" s="274"/>
      <c r="W55070" s="276"/>
    </row>
    <row r="55071" spans="19:23">
      <c r="S55071" s="275"/>
      <c r="T55071" s="274"/>
      <c r="W55071" s="276"/>
    </row>
    <row r="55072" spans="19:23">
      <c r="S55072" s="275"/>
      <c r="T55072" s="274"/>
      <c r="W55072" s="276"/>
    </row>
    <row r="55073" spans="19:23">
      <c r="S55073" s="275"/>
      <c r="T55073" s="274"/>
      <c r="W55073" s="276"/>
    </row>
    <row r="55074" spans="19:23">
      <c r="S55074" s="275"/>
      <c r="T55074" s="274"/>
      <c r="W55074" s="276"/>
    </row>
    <row r="55075" spans="19:23">
      <c r="S55075" s="275"/>
      <c r="T55075" s="274"/>
      <c r="W55075" s="276"/>
    </row>
    <row r="55076" spans="19:23">
      <c r="S55076" s="275"/>
      <c r="T55076" s="274"/>
      <c r="W55076" s="276"/>
    </row>
    <row r="55077" spans="19:23">
      <c r="S55077" s="275"/>
      <c r="T55077" s="274"/>
      <c r="W55077" s="276"/>
    </row>
    <row r="55078" spans="19:23">
      <c r="S55078" s="275"/>
      <c r="T55078" s="274"/>
      <c r="W55078" s="276"/>
    </row>
    <row r="55079" spans="19:23">
      <c r="S55079" s="275"/>
      <c r="T55079" s="274"/>
      <c r="W55079" s="276"/>
    </row>
    <row r="55080" spans="19:23">
      <c r="S55080" s="275"/>
      <c r="T55080" s="274"/>
      <c r="W55080" s="276"/>
    </row>
    <row r="55081" spans="19:23">
      <c r="S55081" s="275"/>
      <c r="T55081" s="274"/>
      <c r="W55081" s="276"/>
    </row>
    <row r="55082" spans="19:23">
      <c r="S55082" s="275"/>
      <c r="T55082" s="274"/>
      <c r="W55082" s="276"/>
    </row>
    <row r="55083" spans="19:23">
      <c r="S55083" s="275"/>
      <c r="T55083" s="274"/>
      <c r="W55083" s="276"/>
    </row>
    <row r="55084" spans="19:23">
      <c r="S55084" s="275"/>
      <c r="T55084" s="274"/>
      <c r="W55084" s="276"/>
    </row>
    <row r="55085" spans="19:23">
      <c r="S55085" s="275"/>
      <c r="T55085" s="274"/>
      <c r="W55085" s="276"/>
    </row>
    <row r="55086" spans="19:23">
      <c r="S55086" s="275"/>
      <c r="T55086" s="274"/>
      <c r="W55086" s="276"/>
    </row>
    <row r="55087" spans="19:23">
      <c r="S55087" s="275"/>
      <c r="T55087" s="274"/>
      <c r="W55087" s="276"/>
    </row>
    <row r="55088" spans="19:23">
      <c r="S55088" s="275"/>
      <c r="T55088" s="274"/>
      <c r="W55088" s="276"/>
    </row>
    <row r="55089" spans="19:23">
      <c r="S55089" s="275"/>
      <c r="T55089" s="274"/>
      <c r="W55089" s="276"/>
    </row>
    <row r="55090" spans="19:23">
      <c r="S55090" s="275"/>
      <c r="T55090" s="274"/>
      <c r="W55090" s="276"/>
    </row>
    <row r="55091" spans="19:23">
      <c r="S55091" s="275"/>
      <c r="T55091" s="274"/>
      <c r="W55091" s="276"/>
    </row>
    <row r="55092" spans="19:23">
      <c r="S55092" s="275"/>
      <c r="T55092" s="274"/>
      <c r="W55092" s="276"/>
    </row>
    <row r="55093" spans="19:23">
      <c r="S55093" s="275"/>
      <c r="T55093" s="274"/>
      <c r="W55093" s="276"/>
    </row>
    <row r="55094" spans="19:23">
      <c r="S55094" s="275"/>
      <c r="T55094" s="274"/>
      <c r="W55094" s="276"/>
    </row>
    <row r="55095" spans="19:23">
      <c r="S55095" s="275"/>
      <c r="T55095" s="274"/>
      <c r="W55095" s="276"/>
    </row>
    <row r="55096" spans="19:23">
      <c r="S55096" s="275"/>
      <c r="T55096" s="274"/>
      <c r="W55096" s="276"/>
    </row>
    <row r="55097" spans="19:23">
      <c r="S55097" s="275"/>
      <c r="T55097" s="274"/>
      <c r="W55097" s="276"/>
    </row>
    <row r="55098" spans="19:23">
      <c r="S55098" s="275"/>
      <c r="T55098" s="274"/>
      <c r="W55098" s="276"/>
    </row>
    <row r="55099" spans="19:23">
      <c r="S55099" s="275"/>
      <c r="T55099" s="274"/>
      <c r="W55099" s="276"/>
    </row>
    <row r="55100" spans="19:23">
      <c r="S55100" s="275"/>
      <c r="T55100" s="274"/>
      <c r="W55100" s="276"/>
    </row>
    <row r="55101" spans="19:23">
      <c r="S55101" s="275"/>
      <c r="T55101" s="274"/>
      <c r="W55101" s="276"/>
    </row>
    <row r="55102" spans="19:23">
      <c r="S55102" s="275"/>
      <c r="T55102" s="274"/>
      <c r="W55102" s="276"/>
    </row>
    <row r="55103" spans="19:23">
      <c r="S55103" s="275"/>
      <c r="T55103" s="274"/>
      <c r="W55103" s="276"/>
    </row>
    <row r="55104" spans="19:23">
      <c r="S55104" s="275"/>
      <c r="T55104" s="274"/>
      <c r="W55104" s="276"/>
    </row>
    <row r="55105" spans="19:23">
      <c r="S55105" s="275"/>
      <c r="T55105" s="274"/>
      <c r="W55105" s="276"/>
    </row>
    <row r="55106" spans="19:23">
      <c r="S55106" s="275"/>
      <c r="T55106" s="274"/>
      <c r="W55106" s="276"/>
    </row>
    <row r="55107" spans="19:23">
      <c r="S55107" s="275"/>
      <c r="T55107" s="274"/>
      <c r="W55107" s="276"/>
    </row>
    <row r="55108" spans="19:23">
      <c r="S55108" s="275"/>
      <c r="T55108" s="274"/>
      <c r="W55108" s="276"/>
    </row>
    <row r="55109" spans="19:23">
      <c r="S55109" s="275"/>
      <c r="T55109" s="274"/>
      <c r="W55109" s="276"/>
    </row>
    <row r="55110" spans="19:23">
      <c r="S55110" s="275"/>
      <c r="T55110" s="274"/>
      <c r="W55110" s="276"/>
    </row>
    <row r="55111" spans="19:23">
      <c r="S55111" s="275"/>
      <c r="T55111" s="274"/>
      <c r="W55111" s="276"/>
    </row>
    <row r="55112" spans="19:23">
      <c r="S55112" s="275"/>
      <c r="T55112" s="274"/>
      <c r="W55112" s="276"/>
    </row>
    <row r="55113" spans="19:23">
      <c r="S55113" s="275"/>
      <c r="T55113" s="274"/>
      <c r="W55113" s="276"/>
    </row>
    <row r="55114" spans="19:23">
      <c r="S55114" s="275"/>
      <c r="T55114" s="274"/>
      <c r="W55114" s="276"/>
    </row>
    <row r="55115" spans="19:23">
      <c r="S55115" s="275"/>
      <c r="T55115" s="274"/>
      <c r="W55115" s="276"/>
    </row>
    <row r="55116" spans="19:23">
      <c r="S55116" s="275"/>
      <c r="T55116" s="274"/>
      <c r="W55116" s="276"/>
    </row>
    <row r="55117" spans="19:23">
      <c r="S55117" s="275"/>
      <c r="T55117" s="274"/>
      <c r="W55117" s="276"/>
    </row>
    <row r="55118" spans="19:23">
      <c r="S55118" s="275"/>
      <c r="T55118" s="274"/>
      <c r="W55118" s="276"/>
    </row>
    <row r="55119" spans="19:23">
      <c r="S55119" s="275"/>
      <c r="T55119" s="274"/>
      <c r="W55119" s="276"/>
    </row>
    <row r="55120" spans="19:23">
      <c r="S55120" s="275"/>
      <c r="T55120" s="274"/>
      <c r="W55120" s="276"/>
    </row>
    <row r="55121" spans="19:23">
      <c r="S55121" s="275"/>
      <c r="T55121" s="274"/>
      <c r="W55121" s="276"/>
    </row>
    <row r="55122" spans="19:23">
      <c r="S55122" s="275"/>
      <c r="T55122" s="274"/>
      <c r="W55122" s="276"/>
    </row>
    <row r="55123" spans="19:23">
      <c r="S55123" s="275"/>
      <c r="T55123" s="274"/>
      <c r="W55123" s="276"/>
    </row>
    <row r="55124" spans="19:23">
      <c r="S55124" s="275"/>
      <c r="T55124" s="274"/>
      <c r="W55124" s="276"/>
    </row>
    <row r="55125" spans="19:23">
      <c r="S55125" s="275"/>
      <c r="T55125" s="274"/>
      <c r="W55125" s="276"/>
    </row>
    <row r="55126" spans="19:23">
      <c r="S55126" s="275"/>
      <c r="T55126" s="274"/>
      <c r="W55126" s="276"/>
    </row>
    <row r="55127" spans="19:23">
      <c r="S55127" s="275"/>
      <c r="T55127" s="274"/>
      <c r="W55127" s="276"/>
    </row>
    <row r="55128" spans="19:23">
      <c r="S55128" s="275"/>
      <c r="T55128" s="274"/>
      <c r="W55128" s="276"/>
    </row>
    <row r="55129" spans="19:23">
      <c r="S55129" s="275"/>
      <c r="T55129" s="274"/>
      <c r="W55129" s="276"/>
    </row>
    <row r="55130" spans="19:23">
      <c r="S55130" s="275"/>
      <c r="T55130" s="274"/>
      <c r="W55130" s="276"/>
    </row>
    <row r="55131" spans="19:23">
      <c r="S55131" s="275"/>
      <c r="T55131" s="274"/>
      <c r="W55131" s="276"/>
    </row>
    <row r="55132" spans="19:23">
      <c r="S55132" s="275"/>
      <c r="T55132" s="274"/>
      <c r="W55132" s="276"/>
    </row>
    <row r="55133" spans="19:23">
      <c r="S55133" s="275"/>
      <c r="T55133" s="274"/>
      <c r="W55133" s="276"/>
    </row>
    <row r="55134" spans="19:23">
      <c r="S55134" s="275"/>
      <c r="T55134" s="274"/>
      <c r="W55134" s="276"/>
    </row>
    <row r="55135" spans="19:23">
      <c r="S55135" s="275"/>
      <c r="T55135" s="274"/>
      <c r="W55135" s="276"/>
    </row>
    <row r="55136" spans="19:23">
      <c r="S55136" s="275"/>
      <c r="T55136" s="274"/>
      <c r="W55136" s="276"/>
    </row>
    <row r="55137" spans="19:23">
      <c r="S55137" s="275"/>
      <c r="T55137" s="274"/>
      <c r="W55137" s="276"/>
    </row>
    <row r="55138" spans="19:23">
      <c r="S55138" s="275"/>
      <c r="T55138" s="274"/>
      <c r="W55138" s="276"/>
    </row>
    <row r="55139" spans="19:23">
      <c r="S55139" s="275"/>
      <c r="T55139" s="274"/>
      <c r="W55139" s="276"/>
    </row>
    <row r="55140" spans="19:23">
      <c r="S55140" s="275"/>
      <c r="T55140" s="274"/>
      <c r="W55140" s="276"/>
    </row>
    <row r="55141" spans="19:23">
      <c r="S55141" s="275"/>
      <c r="T55141" s="274"/>
      <c r="W55141" s="276"/>
    </row>
    <row r="55142" spans="19:23">
      <c r="S55142" s="275"/>
      <c r="T55142" s="274"/>
      <c r="W55142" s="276"/>
    </row>
    <row r="55143" spans="19:23">
      <c r="S55143" s="275"/>
      <c r="T55143" s="274"/>
      <c r="W55143" s="276"/>
    </row>
    <row r="55144" spans="19:23">
      <c r="S55144" s="275"/>
      <c r="T55144" s="274"/>
      <c r="W55144" s="276"/>
    </row>
    <row r="55145" spans="19:23">
      <c r="S55145" s="275"/>
      <c r="T55145" s="274"/>
      <c r="W55145" s="276"/>
    </row>
    <row r="55146" spans="19:23">
      <c r="S55146" s="275"/>
      <c r="T55146" s="274"/>
      <c r="W55146" s="276"/>
    </row>
    <row r="55147" spans="19:23">
      <c r="S55147" s="275"/>
      <c r="T55147" s="274"/>
      <c r="W55147" s="276"/>
    </row>
    <row r="55148" spans="19:23">
      <c r="S55148" s="275"/>
      <c r="T55148" s="274"/>
      <c r="W55148" s="276"/>
    </row>
    <row r="55149" spans="19:23">
      <c r="S55149" s="275"/>
      <c r="T55149" s="274"/>
      <c r="W55149" s="276"/>
    </row>
    <row r="55150" spans="19:23">
      <c r="S55150" s="275"/>
      <c r="T55150" s="274"/>
      <c r="W55150" s="276"/>
    </row>
    <row r="55151" spans="19:23">
      <c r="S55151" s="275"/>
      <c r="T55151" s="274"/>
      <c r="W55151" s="276"/>
    </row>
    <row r="55152" spans="19:23">
      <c r="S55152" s="275"/>
      <c r="T55152" s="274"/>
      <c r="W55152" s="276"/>
    </row>
    <row r="55153" spans="19:23">
      <c r="S55153" s="275"/>
      <c r="T55153" s="274"/>
      <c r="W55153" s="276"/>
    </row>
    <row r="55154" spans="19:23">
      <c r="S55154" s="275"/>
      <c r="T55154" s="274"/>
      <c r="W55154" s="276"/>
    </row>
    <row r="55155" spans="19:23">
      <c r="S55155" s="275"/>
      <c r="T55155" s="274"/>
      <c r="W55155" s="276"/>
    </row>
    <row r="55156" spans="19:23">
      <c r="S55156" s="275"/>
      <c r="T55156" s="274"/>
      <c r="W55156" s="276"/>
    </row>
    <row r="55157" spans="19:23">
      <c r="S55157" s="275"/>
      <c r="T55157" s="274"/>
      <c r="W55157" s="276"/>
    </row>
    <row r="55158" spans="19:23">
      <c r="S55158" s="275"/>
      <c r="T55158" s="274"/>
      <c r="W55158" s="276"/>
    </row>
    <row r="55159" spans="19:23">
      <c r="S55159" s="275"/>
      <c r="T55159" s="274"/>
      <c r="W55159" s="276"/>
    </row>
    <row r="55160" spans="19:23">
      <c r="S55160" s="275"/>
      <c r="T55160" s="274"/>
      <c r="W55160" s="276"/>
    </row>
    <row r="55161" spans="19:23">
      <c r="S55161" s="275"/>
      <c r="T55161" s="274"/>
      <c r="W55161" s="276"/>
    </row>
    <row r="55162" spans="19:23">
      <c r="S55162" s="275"/>
      <c r="T55162" s="274"/>
      <c r="W55162" s="276"/>
    </row>
    <row r="55163" spans="19:23">
      <c r="S55163" s="275"/>
      <c r="T55163" s="274"/>
      <c r="W55163" s="276"/>
    </row>
    <row r="55164" spans="19:23">
      <c r="S55164" s="275"/>
      <c r="T55164" s="274"/>
      <c r="W55164" s="276"/>
    </row>
    <row r="55165" spans="19:23">
      <c r="S55165" s="275"/>
      <c r="T55165" s="274"/>
      <c r="W55165" s="276"/>
    </row>
    <row r="55166" spans="19:23">
      <c r="S55166" s="275"/>
      <c r="T55166" s="274"/>
      <c r="W55166" s="276"/>
    </row>
    <row r="55167" spans="19:23">
      <c r="S55167" s="275"/>
      <c r="T55167" s="274"/>
      <c r="W55167" s="276"/>
    </row>
    <row r="55168" spans="19:23">
      <c r="S55168" s="275"/>
      <c r="T55168" s="274"/>
      <c r="W55168" s="276"/>
    </row>
    <row r="55169" spans="19:23">
      <c r="S55169" s="275"/>
      <c r="T55169" s="274"/>
      <c r="W55169" s="276"/>
    </row>
    <row r="55170" spans="19:23">
      <c r="S55170" s="275"/>
      <c r="T55170" s="274"/>
      <c r="W55170" s="276"/>
    </row>
    <row r="55171" spans="19:23">
      <c r="S55171" s="275"/>
      <c r="T55171" s="274"/>
      <c r="W55171" s="276"/>
    </row>
    <row r="55172" spans="19:23">
      <c r="S55172" s="275"/>
      <c r="T55172" s="274"/>
      <c r="W55172" s="276"/>
    </row>
    <row r="55173" spans="19:23">
      <c r="S55173" s="275"/>
      <c r="T55173" s="274"/>
      <c r="W55173" s="276"/>
    </row>
    <row r="55174" spans="19:23">
      <c r="S55174" s="275"/>
      <c r="T55174" s="274"/>
      <c r="W55174" s="276"/>
    </row>
    <row r="55175" spans="19:23">
      <c r="S55175" s="275"/>
      <c r="T55175" s="274"/>
      <c r="W55175" s="276"/>
    </row>
    <row r="55176" spans="19:23">
      <c r="S55176" s="275"/>
      <c r="T55176" s="274"/>
      <c r="W55176" s="276"/>
    </row>
    <row r="55177" spans="19:23">
      <c r="S55177" s="275"/>
      <c r="T55177" s="274"/>
      <c r="W55177" s="276"/>
    </row>
    <row r="55178" spans="19:23">
      <c r="S55178" s="275"/>
      <c r="T55178" s="274"/>
      <c r="W55178" s="276"/>
    </row>
    <row r="55179" spans="19:23">
      <c r="S55179" s="275"/>
      <c r="T55179" s="274"/>
      <c r="W55179" s="276"/>
    </row>
    <row r="55180" spans="19:23">
      <c r="S55180" s="275"/>
      <c r="T55180" s="274"/>
      <c r="W55180" s="276"/>
    </row>
    <row r="55181" spans="19:23">
      <c r="S55181" s="275"/>
      <c r="T55181" s="274"/>
      <c r="W55181" s="276"/>
    </row>
    <row r="55182" spans="19:23">
      <c r="S55182" s="275"/>
      <c r="T55182" s="274"/>
      <c r="W55182" s="276"/>
    </row>
    <row r="55183" spans="19:23">
      <c r="S55183" s="275"/>
      <c r="T55183" s="274"/>
      <c r="W55183" s="276"/>
    </row>
    <row r="55184" spans="19:23">
      <c r="S55184" s="275"/>
      <c r="T55184" s="274"/>
      <c r="W55184" s="276"/>
    </row>
    <row r="55185" spans="19:23">
      <c r="S55185" s="275"/>
      <c r="T55185" s="274"/>
      <c r="W55185" s="276"/>
    </row>
    <row r="55186" spans="19:23">
      <c r="S55186" s="275"/>
      <c r="T55186" s="274"/>
      <c r="W55186" s="276"/>
    </row>
    <row r="55187" spans="19:23">
      <c r="S55187" s="275"/>
      <c r="T55187" s="274"/>
      <c r="W55187" s="276"/>
    </row>
    <row r="55188" spans="19:23">
      <c r="S55188" s="275"/>
      <c r="T55188" s="274"/>
      <c r="W55188" s="276"/>
    </row>
    <row r="55189" spans="19:23">
      <c r="S55189" s="275"/>
      <c r="T55189" s="274"/>
      <c r="W55189" s="276"/>
    </row>
    <row r="55190" spans="19:23">
      <c r="S55190" s="275"/>
      <c r="T55190" s="274"/>
      <c r="W55190" s="276"/>
    </row>
    <row r="55191" spans="19:23">
      <c r="S55191" s="275"/>
      <c r="T55191" s="274"/>
      <c r="W55191" s="276"/>
    </row>
    <row r="55192" spans="19:23">
      <c r="S55192" s="275"/>
      <c r="T55192" s="274"/>
      <c r="W55192" s="276"/>
    </row>
    <row r="55193" spans="19:23">
      <c r="S55193" s="275"/>
      <c r="T55193" s="274"/>
      <c r="W55193" s="276"/>
    </row>
    <row r="55194" spans="19:23">
      <c r="S55194" s="275"/>
      <c r="T55194" s="274"/>
      <c r="W55194" s="276"/>
    </row>
    <row r="55195" spans="19:23">
      <c r="S55195" s="275"/>
      <c r="T55195" s="274"/>
      <c r="W55195" s="276"/>
    </row>
    <row r="55196" spans="19:23">
      <c r="S55196" s="275"/>
      <c r="T55196" s="274"/>
      <c r="W55196" s="276"/>
    </row>
    <row r="55197" spans="19:23">
      <c r="S55197" s="275"/>
      <c r="T55197" s="274"/>
      <c r="W55197" s="276"/>
    </row>
    <row r="55198" spans="19:23">
      <c r="S55198" s="275"/>
      <c r="T55198" s="274"/>
      <c r="W55198" s="276"/>
    </row>
    <row r="55199" spans="19:23">
      <c r="S55199" s="275"/>
      <c r="T55199" s="274"/>
      <c r="W55199" s="276"/>
    </row>
    <row r="55200" spans="19:23">
      <c r="S55200" s="275"/>
      <c r="T55200" s="274"/>
      <c r="W55200" s="276"/>
    </row>
    <row r="55201" spans="19:23">
      <c r="S55201" s="275"/>
      <c r="T55201" s="274"/>
      <c r="W55201" s="276"/>
    </row>
    <row r="55202" spans="19:23">
      <c r="S55202" s="275"/>
      <c r="T55202" s="274"/>
      <c r="W55202" s="276"/>
    </row>
    <row r="55203" spans="19:23">
      <c r="S55203" s="275"/>
      <c r="T55203" s="274"/>
      <c r="W55203" s="276"/>
    </row>
    <row r="55204" spans="19:23">
      <c r="S55204" s="275"/>
      <c r="T55204" s="274"/>
      <c r="W55204" s="276"/>
    </row>
    <row r="55205" spans="19:23">
      <c r="S55205" s="275"/>
      <c r="T55205" s="274"/>
      <c r="W55205" s="276"/>
    </row>
    <row r="55206" spans="19:23">
      <c r="S55206" s="275"/>
      <c r="T55206" s="274"/>
      <c r="W55206" s="276"/>
    </row>
    <row r="55207" spans="19:23">
      <c r="S55207" s="275"/>
      <c r="T55207" s="274"/>
      <c r="W55207" s="276"/>
    </row>
    <row r="55208" spans="19:23">
      <c r="S55208" s="275"/>
      <c r="T55208" s="274"/>
      <c r="W55208" s="276"/>
    </row>
    <row r="55209" spans="19:23">
      <c r="S55209" s="275"/>
      <c r="T55209" s="274"/>
      <c r="W55209" s="276"/>
    </row>
    <row r="55210" spans="19:23">
      <c r="S55210" s="275"/>
      <c r="T55210" s="274"/>
      <c r="W55210" s="276"/>
    </row>
    <row r="55211" spans="19:23">
      <c r="S55211" s="275"/>
      <c r="T55211" s="274"/>
      <c r="W55211" s="276"/>
    </row>
    <row r="55212" spans="19:23">
      <c r="S55212" s="275"/>
      <c r="T55212" s="274"/>
      <c r="W55212" s="276"/>
    </row>
    <row r="55213" spans="19:23">
      <c r="S55213" s="275"/>
      <c r="T55213" s="274"/>
      <c r="W55213" s="276"/>
    </row>
    <row r="55214" spans="19:23">
      <c r="S55214" s="275"/>
      <c r="T55214" s="274"/>
      <c r="W55214" s="276"/>
    </row>
    <row r="55215" spans="19:23">
      <c r="S55215" s="275"/>
      <c r="T55215" s="274"/>
      <c r="W55215" s="276"/>
    </row>
    <row r="55216" spans="19:23">
      <c r="S55216" s="275"/>
      <c r="T55216" s="274"/>
      <c r="W55216" s="276"/>
    </row>
    <row r="55217" spans="19:23">
      <c r="S55217" s="275"/>
      <c r="T55217" s="274"/>
      <c r="W55217" s="276"/>
    </row>
    <row r="55218" spans="19:23">
      <c r="S55218" s="275"/>
      <c r="T55218" s="274"/>
      <c r="W55218" s="276"/>
    </row>
    <row r="55219" spans="19:23">
      <c r="S55219" s="275"/>
      <c r="T55219" s="274"/>
      <c r="W55219" s="276"/>
    </row>
    <row r="55220" spans="19:23">
      <c r="S55220" s="275"/>
      <c r="T55220" s="274"/>
      <c r="W55220" s="276"/>
    </row>
    <row r="55221" spans="19:23">
      <c r="S55221" s="275"/>
      <c r="T55221" s="274"/>
      <c r="W55221" s="276"/>
    </row>
    <row r="55222" spans="19:23">
      <c r="S55222" s="275"/>
      <c r="T55222" s="274"/>
      <c r="W55222" s="276"/>
    </row>
    <row r="55223" spans="19:23">
      <c r="S55223" s="275"/>
      <c r="T55223" s="274"/>
      <c r="W55223" s="276"/>
    </row>
    <row r="55224" spans="19:23">
      <c r="S55224" s="275"/>
      <c r="T55224" s="274"/>
      <c r="W55224" s="276"/>
    </row>
    <row r="55225" spans="19:23">
      <c r="S55225" s="275"/>
      <c r="T55225" s="274"/>
      <c r="W55225" s="276"/>
    </row>
    <row r="55226" spans="19:23">
      <c r="S55226" s="275"/>
      <c r="T55226" s="274"/>
      <c r="W55226" s="276"/>
    </row>
    <row r="55227" spans="19:23">
      <c r="S55227" s="275"/>
      <c r="T55227" s="274"/>
      <c r="W55227" s="276"/>
    </row>
    <row r="55228" spans="19:23">
      <c r="S55228" s="275"/>
      <c r="T55228" s="274"/>
      <c r="W55228" s="276"/>
    </row>
    <row r="55229" spans="19:23">
      <c r="S55229" s="275"/>
      <c r="T55229" s="274"/>
      <c r="W55229" s="276"/>
    </row>
    <row r="55230" spans="19:23">
      <c r="S55230" s="275"/>
      <c r="T55230" s="274"/>
      <c r="W55230" s="276"/>
    </row>
    <row r="55231" spans="19:23">
      <c r="S55231" s="275"/>
      <c r="T55231" s="274"/>
      <c r="W55231" s="276"/>
    </row>
    <row r="55232" spans="19:23">
      <c r="S55232" s="275"/>
      <c r="T55232" s="274"/>
      <c r="W55232" s="276"/>
    </row>
    <row r="55233" spans="19:23">
      <c r="S55233" s="275"/>
      <c r="T55233" s="274"/>
      <c r="W55233" s="276"/>
    </row>
    <row r="55234" spans="19:23">
      <c r="S55234" s="275"/>
      <c r="T55234" s="274"/>
      <c r="W55234" s="276"/>
    </row>
    <row r="55235" spans="19:23">
      <c r="S55235" s="275"/>
      <c r="T55235" s="274"/>
      <c r="W55235" s="276"/>
    </row>
    <row r="55236" spans="19:23">
      <c r="S55236" s="275"/>
      <c r="T55236" s="274"/>
      <c r="W55236" s="276"/>
    </row>
    <row r="55237" spans="19:23">
      <c r="S55237" s="275"/>
      <c r="T55237" s="274"/>
      <c r="W55237" s="276"/>
    </row>
    <row r="55238" spans="19:23">
      <c r="S55238" s="275"/>
      <c r="T55238" s="274"/>
      <c r="W55238" s="276"/>
    </row>
    <row r="55239" spans="19:23">
      <c r="S55239" s="275"/>
      <c r="T55239" s="274"/>
      <c r="W55239" s="276"/>
    </row>
    <row r="55240" spans="19:23">
      <c r="S55240" s="275"/>
      <c r="T55240" s="274"/>
      <c r="W55240" s="276"/>
    </row>
    <row r="55241" spans="19:23">
      <c r="S55241" s="275"/>
      <c r="T55241" s="274"/>
      <c r="W55241" s="276"/>
    </row>
    <row r="55242" spans="19:23">
      <c r="S55242" s="275"/>
      <c r="T55242" s="274"/>
      <c r="W55242" s="276"/>
    </row>
    <row r="55243" spans="19:23">
      <c r="S55243" s="275"/>
      <c r="T55243" s="274"/>
      <c r="W55243" s="276"/>
    </row>
    <row r="55244" spans="19:23">
      <c r="S55244" s="275"/>
      <c r="T55244" s="274"/>
      <c r="W55244" s="276"/>
    </row>
    <row r="55245" spans="19:23">
      <c r="S55245" s="275"/>
      <c r="T55245" s="274"/>
      <c r="W55245" s="276"/>
    </row>
    <row r="55246" spans="19:23">
      <c r="S55246" s="275"/>
      <c r="T55246" s="274"/>
      <c r="W55246" s="276"/>
    </row>
    <row r="55247" spans="19:23">
      <c r="S55247" s="275"/>
      <c r="T55247" s="274"/>
      <c r="W55247" s="276"/>
    </row>
    <row r="55248" spans="19:23">
      <c r="S55248" s="275"/>
      <c r="T55248" s="274"/>
      <c r="W55248" s="276"/>
    </row>
    <row r="55249" spans="19:23">
      <c r="S55249" s="275"/>
      <c r="T55249" s="274"/>
      <c r="W55249" s="276"/>
    </row>
    <row r="55250" spans="19:23">
      <c r="S55250" s="275"/>
      <c r="T55250" s="274"/>
      <c r="W55250" s="276"/>
    </row>
    <row r="55251" spans="19:23">
      <c r="S55251" s="275"/>
      <c r="T55251" s="274"/>
      <c r="W55251" s="276"/>
    </row>
    <row r="55252" spans="19:23">
      <c r="S55252" s="275"/>
      <c r="T55252" s="274"/>
      <c r="W55252" s="276"/>
    </row>
    <row r="55253" spans="19:23">
      <c r="S55253" s="275"/>
      <c r="T55253" s="274"/>
      <c r="W55253" s="276"/>
    </row>
    <row r="55254" spans="19:23">
      <c r="S55254" s="275"/>
      <c r="T55254" s="274"/>
      <c r="W55254" s="276"/>
    </row>
    <row r="55255" spans="19:23">
      <c r="S55255" s="275"/>
      <c r="T55255" s="274"/>
      <c r="W55255" s="276"/>
    </row>
    <row r="55256" spans="19:23">
      <c r="S55256" s="275"/>
      <c r="T55256" s="274"/>
      <c r="W55256" s="276"/>
    </row>
    <row r="55257" spans="19:23">
      <c r="S55257" s="275"/>
      <c r="T55257" s="274"/>
      <c r="W55257" s="276"/>
    </row>
    <row r="55258" spans="19:23">
      <c r="S55258" s="275"/>
      <c r="T55258" s="274"/>
      <c r="W55258" s="276"/>
    </row>
    <row r="55259" spans="19:23">
      <c r="S55259" s="275"/>
      <c r="T55259" s="274"/>
      <c r="W55259" s="276"/>
    </row>
    <row r="55260" spans="19:23">
      <c r="S55260" s="275"/>
      <c r="T55260" s="274"/>
      <c r="W55260" s="276"/>
    </row>
    <row r="55261" spans="19:23">
      <c r="S55261" s="275"/>
      <c r="T55261" s="274"/>
      <c r="W55261" s="276"/>
    </row>
    <row r="55262" spans="19:23">
      <c r="S55262" s="275"/>
      <c r="T55262" s="274"/>
      <c r="W55262" s="276"/>
    </row>
    <row r="55263" spans="19:23">
      <c r="S55263" s="275"/>
      <c r="T55263" s="274"/>
      <c r="W55263" s="276"/>
    </row>
    <row r="55264" spans="19:23">
      <c r="S55264" s="275"/>
      <c r="T55264" s="274"/>
      <c r="W55264" s="276"/>
    </row>
    <row r="55265" spans="19:23">
      <c r="S55265" s="275"/>
      <c r="T55265" s="274"/>
      <c r="W55265" s="276"/>
    </row>
    <row r="55266" spans="19:23">
      <c r="S55266" s="275"/>
      <c r="T55266" s="274"/>
      <c r="W55266" s="276"/>
    </row>
    <row r="55267" spans="19:23">
      <c r="S55267" s="275"/>
      <c r="T55267" s="274"/>
      <c r="W55267" s="276"/>
    </row>
    <row r="55268" spans="19:23">
      <c r="S55268" s="275"/>
      <c r="T55268" s="274"/>
      <c r="W55268" s="276"/>
    </row>
    <row r="55269" spans="19:23">
      <c r="S55269" s="275"/>
      <c r="T55269" s="274"/>
      <c r="W55269" s="276"/>
    </row>
    <row r="55270" spans="19:23">
      <c r="S55270" s="275"/>
      <c r="T55270" s="274"/>
      <c r="W55270" s="276"/>
    </row>
    <row r="55271" spans="19:23">
      <c r="S55271" s="275"/>
      <c r="T55271" s="274"/>
      <c r="W55271" s="276"/>
    </row>
    <row r="55272" spans="19:23">
      <c r="S55272" s="275"/>
      <c r="T55272" s="274"/>
      <c r="W55272" s="276"/>
    </row>
    <row r="55273" spans="19:23">
      <c r="S55273" s="275"/>
      <c r="T55273" s="274"/>
      <c r="W55273" s="276"/>
    </row>
    <row r="55274" spans="19:23">
      <c r="S55274" s="275"/>
      <c r="T55274" s="274"/>
      <c r="W55274" s="276"/>
    </row>
    <row r="55275" spans="19:23">
      <c r="S55275" s="275"/>
      <c r="T55275" s="274"/>
      <c r="W55275" s="276"/>
    </row>
    <row r="55276" spans="19:23">
      <c r="S55276" s="275"/>
      <c r="T55276" s="274"/>
      <c r="W55276" s="276"/>
    </row>
    <row r="55277" spans="19:23">
      <c r="S55277" s="275"/>
      <c r="T55277" s="274"/>
      <c r="W55277" s="276"/>
    </row>
    <row r="55278" spans="19:23">
      <c r="S55278" s="275"/>
      <c r="T55278" s="274"/>
      <c r="W55278" s="276"/>
    </row>
    <row r="55279" spans="19:23">
      <c r="S55279" s="275"/>
      <c r="T55279" s="274"/>
      <c r="W55279" s="276"/>
    </row>
    <row r="55280" spans="19:23">
      <c r="S55280" s="275"/>
      <c r="T55280" s="274"/>
      <c r="W55280" s="276"/>
    </row>
    <row r="55281" spans="19:23">
      <c r="S55281" s="275"/>
      <c r="T55281" s="274"/>
      <c r="W55281" s="276"/>
    </row>
    <row r="55282" spans="19:23">
      <c r="S55282" s="275"/>
      <c r="T55282" s="274"/>
      <c r="W55282" s="276"/>
    </row>
    <row r="55283" spans="19:23">
      <c r="S55283" s="275"/>
      <c r="T55283" s="274"/>
      <c r="W55283" s="276"/>
    </row>
    <row r="55284" spans="19:23">
      <c r="S55284" s="275"/>
      <c r="T55284" s="274"/>
      <c r="W55284" s="276"/>
    </row>
    <row r="55285" spans="19:23">
      <c r="S55285" s="275"/>
      <c r="T55285" s="274"/>
      <c r="W55285" s="276"/>
    </row>
    <row r="55286" spans="19:23">
      <c r="S55286" s="275"/>
      <c r="T55286" s="274"/>
      <c r="W55286" s="276"/>
    </row>
    <row r="55287" spans="19:23">
      <c r="S55287" s="275"/>
      <c r="T55287" s="274"/>
      <c r="W55287" s="276"/>
    </row>
    <row r="55288" spans="19:23">
      <c r="S55288" s="275"/>
      <c r="T55288" s="274"/>
      <c r="W55288" s="276"/>
    </row>
    <row r="55289" spans="19:23">
      <c r="S55289" s="275"/>
      <c r="T55289" s="274"/>
      <c r="W55289" s="276"/>
    </row>
    <row r="55290" spans="19:23">
      <c r="S55290" s="275"/>
      <c r="T55290" s="274"/>
      <c r="W55290" s="276"/>
    </row>
    <row r="55291" spans="19:23">
      <c r="S55291" s="275"/>
      <c r="T55291" s="274"/>
      <c r="W55291" s="276"/>
    </row>
    <row r="55292" spans="19:23">
      <c r="S55292" s="275"/>
      <c r="T55292" s="274"/>
      <c r="W55292" s="276"/>
    </row>
    <row r="55293" spans="19:23">
      <c r="S55293" s="275"/>
      <c r="T55293" s="274"/>
      <c r="W55293" s="276"/>
    </row>
    <row r="55294" spans="19:23">
      <c r="S55294" s="275"/>
      <c r="T55294" s="274"/>
      <c r="W55294" s="276"/>
    </row>
    <row r="55295" spans="19:23">
      <c r="S55295" s="275"/>
      <c r="T55295" s="274"/>
      <c r="W55295" s="276"/>
    </row>
    <row r="55296" spans="19:23">
      <c r="S55296" s="275"/>
      <c r="T55296" s="274"/>
      <c r="W55296" s="276"/>
    </row>
    <row r="55297" spans="19:23">
      <c r="S55297" s="275"/>
      <c r="T55297" s="274"/>
      <c r="W55297" s="276"/>
    </row>
    <row r="55298" spans="19:23">
      <c r="S55298" s="275"/>
      <c r="T55298" s="274"/>
      <c r="W55298" s="276"/>
    </row>
    <row r="55299" spans="19:23">
      <c r="S55299" s="275"/>
      <c r="T55299" s="274"/>
      <c r="W55299" s="276"/>
    </row>
    <row r="55300" spans="19:23">
      <c r="S55300" s="275"/>
      <c r="T55300" s="274"/>
      <c r="W55300" s="276"/>
    </row>
    <row r="55301" spans="19:23">
      <c r="S55301" s="275"/>
      <c r="T55301" s="274"/>
      <c r="W55301" s="276"/>
    </row>
    <row r="55302" spans="19:23">
      <c r="S55302" s="275"/>
      <c r="T55302" s="274"/>
      <c r="W55302" s="276"/>
    </row>
    <row r="55303" spans="19:23">
      <c r="S55303" s="275"/>
      <c r="T55303" s="274"/>
      <c r="W55303" s="276"/>
    </row>
    <row r="55304" spans="19:23">
      <c r="S55304" s="275"/>
      <c r="T55304" s="274"/>
      <c r="W55304" s="276"/>
    </row>
    <row r="55305" spans="19:23">
      <c r="S55305" s="275"/>
      <c r="T55305" s="274"/>
      <c r="W55305" s="276"/>
    </row>
    <row r="55306" spans="19:23">
      <c r="S55306" s="275"/>
      <c r="T55306" s="274"/>
      <c r="W55306" s="276"/>
    </row>
    <row r="55307" spans="19:23">
      <c r="S55307" s="275"/>
      <c r="T55307" s="274"/>
      <c r="W55307" s="276"/>
    </row>
    <row r="55308" spans="19:23">
      <c r="S55308" s="275"/>
      <c r="T55308" s="274"/>
      <c r="W55308" s="276"/>
    </row>
    <row r="55309" spans="19:23">
      <c r="S55309" s="275"/>
      <c r="T55309" s="274"/>
      <c r="W55309" s="276"/>
    </row>
    <row r="55310" spans="19:23">
      <c r="S55310" s="275"/>
      <c r="T55310" s="274"/>
      <c r="W55310" s="276"/>
    </row>
    <row r="55311" spans="19:23">
      <c r="S55311" s="275"/>
      <c r="T55311" s="274"/>
      <c r="W55311" s="276"/>
    </row>
    <row r="55312" spans="19:23">
      <c r="S55312" s="275"/>
      <c r="T55312" s="274"/>
      <c r="W55312" s="276"/>
    </row>
    <row r="55313" spans="19:23">
      <c r="S55313" s="275"/>
      <c r="T55313" s="274"/>
      <c r="W55313" s="276"/>
    </row>
    <row r="55314" spans="19:23">
      <c r="S55314" s="275"/>
      <c r="T55314" s="274"/>
      <c r="W55314" s="276"/>
    </row>
    <row r="55315" spans="19:23">
      <c r="S55315" s="275"/>
      <c r="T55315" s="274"/>
      <c r="W55315" s="276"/>
    </row>
    <row r="55316" spans="19:23">
      <c r="S55316" s="275"/>
      <c r="T55316" s="274"/>
      <c r="W55316" s="276"/>
    </row>
    <row r="55317" spans="19:23">
      <c r="S55317" s="275"/>
      <c r="T55317" s="274"/>
      <c r="W55317" s="276"/>
    </row>
    <row r="55318" spans="19:23">
      <c r="S55318" s="275"/>
      <c r="T55318" s="274"/>
      <c r="W55318" s="276"/>
    </row>
    <row r="55319" spans="19:23">
      <c r="S55319" s="275"/>
      <c r="T55319" s="274"/>
      <c r="W55319" s="276"/>
    </row>
    <row r="55320" spans="19:23">
      <c r="S55320" s="275"/>
      <c r="T55320" s="274"/>
      <c r="W55320" s="276"/>
    </row>
    <row r="55321" spans="19:23">
      <c r="S55321" s="275"/>
      <c r="T55321" s="274"/>
      <c r="W55321" s="276"/>
    </row>
    <row r="55322" spans="19:23">
      <c r="S55322" s="275"/>
      <c r="T55322" s="274"/>
      <c r="W55322" s="276"/>
    </row>
    <row r="55323" spans="19:23">
      <c r="S55323" s="275"/>
      <c r="T55323" s="274"/>
      <c r="W55323" s="276"/>
    </row>
    <row r="55324" spans="19:23">
      <c r="S55324" s="275"/>
      <c r="T55324" s="274"/>
      <c r="W55324" s="276"/>
    </row>
    <row r="55325" spans="19:23">
      <c r="S55325" s="275"/>
      <c r="T55325" s="274"/>
      <c r="W55325" s="276"/>
    </row>
    <row r="55326" spans="19:23">
      <c r="S55326" s="275"/>
      <c r="T55326" s="274"/>
      <c r="W55326" s="276"/>
    </row>
    <row r="55327" spans="19:23">
      <c r="S55327" s="275"/>
      <c r="T55327" s="274"/>
      <c r="W55327" s="276"/>
    </row>
    <row r="55328" spans="19:23">
      <c r="S55328" s="275"/>
      <c r="T55328" s="274"/>
      <c r="W55328" s="276"/>
    </row>
    <row r="55329" spans="19:23">
      <c r="S55329" s="275"/>
      <c r="T55329" s="274"/>
      <c r="W55329" s="276"/>
    </row>
    <row r="55330" spans="19:23">
      <c r="S55330" s="275"/>
      <c r="T55330" s="274"/>
      <c r="W55330" s="276"/>
    </row>
    <row r="55331" spans="19:23">
      <c r="S55331" s="275"/>
      <c r="T55331" s="274"/>
      <c r="W55331" s="276"/>
    </row>
    <row r="55332" spans="19:23">
      <c r="S55332" s="275"/>
      <c r="T55332" s="274"/>
      <c r="W55332" s="276"/>
    </row>
    <row r="55333" spans="19:23">
      <c r="S55333" s="275"/>
      <c r="T55333" s="274"/>
      <c r="W55333" s="276"/>
    </row>
    <row r="55334" spans="19:23">
      <c r="S55334" s="275"/>
      <c r="T55334" s="274"/>
      <c r="W55334" s="276"/>
    </row>
    <row r="55335" spans="19:23">
      <c r="S55335" s="275"/>
      <c r="T55335" s="274"/>
      <c r="W55335" s="276"/>
    </row>
    <row r="55336" spans="19:23">
      <c r="S55336" s="275"/>
      <c r="T55336" s="274"/>
      <c r="W55336" s="276"/>
    </row>
    <row r="55337" spans="19:23">
      <c r="S55337" s="275"/>
      <c r="T55337" s="274"/>
      <c r="W55337" s="276"/>
    </row>
    <row r="55338" spans="19:23">
      <c r="S55338" s="275"/>
      <c r="T55338" s="274"/>
      <c r="W55338" s="276"/>
    </row>
    <row r="55339" spans="19:23">
      <c r="S55339" s="275"/>
      <c r="T55339" s="274"/>
      <c r="W55339" s="276"/>
    </row>
    <row r="55340" spans="19:23">
      <c r="S55340" s="275"/>
      <c r="T55340" s="274"/>
      <c r="W55340" s="276"/>
    </row>
    <row r="55341" spans="19:23">
      <c r="S55341" s="275"/>
      <c r="T55341" s="274"/>
      <c r="W55341" s="276"/>
    </row>
    <row r="55342" spans="19:23">
      <c r="S55342" s="275"/>
      <c r="T55342" s="274"/>
      <c r="W55342" s="276"/>
    </row>
    <row r="55343" spans="19:23">
      <c r="S55343" s="275"/>
      <c r="T55343" s="274"/>
      <c r="W55343" s="276"/>
    </row>
    <row r="55344" spans="19:23">
      <c r="S55344" s="275"/>
      <c r="T55344" s="274"/>
      <c r="W55344" s="276"/>
    </row>
    <row r="55345" spans="19:23">
      <c r="S55345" s="275"/>
      <c r="T55345" s="274"/>
      <c r="W55345" s="276"/>
    </row>
    <row r="55346" spans="19:23">
      <c r="S55346" s="275"/>
      <c r="T55346" s="274"/>
      <c r="W55346" s="276"/>
    </row>
    <row r="55347" spans="19:23">
      <c r="S55347" s="275"/>
      <c r="T55347" s="274"/>
      <c r="W55347" s="276"/>
    </row>
    <row r="55348" spans="19:23">
      <c r="S55348" s="275"/>
      <c r="T55348" s="274"/>
      <c r="W55348" s="276"/>
    </row>
    <row r="55349" spans="19:23">
      <c r="S55349" s="275"/>
      <c r="T55349" s="274"/>
      <c r="W55349" s="276"/>
    </row>
    <row r="55350" spans="19:23">
      <c r="S55350" s="275"/>
      <c r="T55350" s="274"/>
      <c r="W55350" s="276"/>
    </row>
    <row r="55351" spans="19:23">
      <c r="S55351" s="275"/>
      <c r="T55351" s="274"/>
      <c r="W55351" s="276"/>
    </row>
    <row r="55352" spans="19:23">
      <c r="S55352" s="275"/>
      <c r="T55352" s="274"/>
      <c r="W55352" s="276"/>
    </row>
    <row r="55353" spans="19:23">
      <c r="S55353" s="275"/>
      <c r="T55353" s="274"/>
      <c r="W55353" s="276"/>
    </row>
    <row r="55354" spans="19:23">
      <c r="S55354" s="275"/>
      <c r="T55354" s="274"/>
      <c r="W55354" s="276"/>
    </row>
    <row r="55355" spans="19:23">
      <c r="S55355" s="275"/>
      <c r="T55355" s="274"/>
      <c r="W55355" s="276"/>
    </row>
    <row r="55356" spans="19:23">
      <c r="S55356" s="275"/>
      <c r="T55356" s="274"/>
      <c r="W55356" s="276"/>
    </row>
    <row r="55357" spans="19:23">
      <c r="S55357" s="275"/>
      <c r="T55357" s="274"/>
      <c r="W55357" s="276"/>
    </row>
    <row r="55358" spans="19:23">
      <c r="S55358" s="275"/>
      <c r="T55358" s="274"/>
      <c r="W55358" s="276"/>
    </row>
    <row r="55359" spans="19:23">
      <c r="S55359" s="275"/>
      <c r="T55359" s="274"/>
      <c r="W55359" s="276"/>
    </row>
    <row r="55360" spans="19:23">
      <c r="S55360" s="275"/>
      <c r="T55360" s="274"/>
      <c r="W55360" s="276"/>
    </row>
    <row r="55361" spans="19:23">
      <c r="S55361" s="275"/>
      <c r="T55361" s="274"/>
      <c r="W55361" s="276"/>
    </row>
    <row r="55362" spans="19:23">
      <c r="S55362" s="275"/>
      <c r="T55362" s="274"/>
      <c r="W55362" s="276"/>
    </row>
    <row r="55363" spans="19:23">
      <c r="S55363" s="275"/>
      <c r="T55363" s="274"/>
      <c r="W55363" s="276"/>
    </row>
    <row r="55364" spans="19:23">
      <c r="S55364" s="275"/>
      <c r="T55364" s="274"/>
      <c r="W55364" s="276"/>
    </row>
    <row r="55365" spans="19:23">
      <c r="S55365" s="275"/>
      <c r="T55365" s="274"/>
      <c r="W55365" s="276"/>
    </row>
    <row r="55366" spans="19:23">
      <c r="S55366" s="275"/>
      <c r="T55366" s="274"/>
      <c r="W55366" s="276"/>
    </row>
    <row r="55367" spans="19:23">
      <c r="S55367" s="275"/>
      <c r="T55367" s="274"/>
      <c r="W55367" s="276"/>
    </row>
    <row r="55368" spans="19:23">
      <c r="S55368" s="275"/>
      <c r="T55368" s="274"/>
      <c r="W55368" s="276"/>
    </row>
    <row r="55369" spans="19:23">
      <c r="S55369" s="275"/>
      <c r="T55369" s="274"/>
      <c r="W55369" s="276"/>
    </row>
    <row r="55370" spans="19:23">
      <c r="S55370" s="275"/>
      <c r="T55370" s="274"/>
      <c r="W55370" s="276"/>
    </row>
    <row r="55371" spans="19:23">
      <c r="S55371" s="275"/>
      <c r="T55371" s="274"/>
      <c r="W55371" s="276"/>
    </row>
    <row r="55372" spans="19:23">
      <c r="S55372" s="275"/>
      <c r="T55372" s="274"/>
      <c r="W55372" s="276"/>
    </row>
    <row r="55373" spans="19:23">
      <c r="S55373" s="275"/>
      <c r="T55373" s="274"/>
      <c r="W55373" s="276"/>
    </row>
    <row r="55374" spans="19:23">
      <c r="S55374" s="275"/>
      <c r="T55374" s="274"/>
      <c r="W55374" s="276"/>
    </row>
    <row r="55375" spans="19:23">
      <c r="S55375" s="275"/>
      <c r="T55375" s="274"/>
      <c r="W55375" s="276"/>
    </row>
    <row r="55376" spans="19:23">
      <c r="S55376" s="275"/>
      <c r="T55376" s="274"/>
      <c r="W55376" s="276"/>
    </row>
    <row r="55377" spans="19:23">
      <c r="S55377" s="275"/>
      <c r="T55377" s="274"/>
      <c r="W55377" s="276"/>
    </row>
    <row r="55378" spans="19:23">
      <c r="S55378" s="275"/>
      <c r="T55378" s="274"/>
      <c r="W55378" s="276"/>
    </row>
    <row r="55379" spans="19:23">
      <c r="S55379" s="275"/>
      <c r="T55379" s="274"/>
      <c r="W55379" s="276"/>
    </row>
    <row r="55380" spans="19:23">
      <c r="S55380" s="275"/>
      <c r="T55380" s="274"/>
      <c r="W55380" s="276"/>
    </row>
    <row r="55381" spans="19:23">
      <c r="S55381" s="275"/>
      <c r="T55381" s="274"/>
      <c r="W55381" s="276"/>
    </row>
    <row r="55382" spans="19:23">
      <c r="S55382" s="275"/>
      <c r="T55382" s="274"/>
      <c r="W55382" s="276"/>
    </row>
    <row r="55383" spans="19:23">
      <c r="S55383" s="275"/>
      <c r="T55383" s="274"/>
      <c r="W55383" s="276"/>
    </row>
    <row r="55384" spans="19:23">
      <c r="S55384" s="275"/>
      <c r="T55384" s="274"/>
      <c r="W55384" s="276"/>
    </row>
    <row r="55385" spans="19:23">
      <c r="S55385" s="275"/>
      <c r="T55385" s="274"/>
      <c r="W55385" s="276"/>
    </row>
    <row r="55386" spans="19:23">
      <c r="S55386" s="275"/>
      <c r="T55386" s="274"/>
      <c r="W55386" s="276"/>
    </row>
    <row r="55387" spans="19:23">
      <c r="S55387" s="275"/>
      <c r="T55387" s="274"/>
      <c r="W55387" s="276"/>
    </row>
    <row r="55388" spans="19:23">
      <c r="S55388" s="275"/>
      <c r="T55388" s="274"/>
      <c r="W55388" s="276"/>
    </row>
    <row r="55389" spans="19:23">
      <c r="S55389" s="275"/>
      <c r="T55389" s="274"/>
      <c r="W55389" s="276"/>
    </row>
    <row r="55390" spans="19:23">
      <c r="S55390" s="275"/>
      <c r="T55390" s="274"/>
      <c r="W55390" s="276"/>
    </row>
    <row r="55391" spans="19:23">
      <c r="S55391" s="275"/>
      <c r="T55391" s="274"/>
      <c r="W55391" s="276"/>
    </row>
    <row r="55392" spans="19:23">
      <c r="S55392" s="275"/>
      <c r="T55392" s="274"/>
      <c r="W55392" s="276"/>
    </row>
    <row r="55393" spans="19:23">
      <c r="S55393" s="275"/>
      <c r="T55393" s="274"/>
      <c r="W55393" s="276"/>
    </row>
    <row r="55394" spans="19:23">
      <c r="S55394" s="275"/>
      <c r="T55394" s="274"/>
      <c r="W55394" s="276"/>
    </row>
    <row r="55395" spans="19:23">
      <c r="S55395" s="275"/>
      <c r="T55395" s="274"/>
      <c r="W55395" s="276"/>
    </row>
    <row r="55396" spans="19:23">
      <c r="S55396" s="275"/>
      <c r="T55396" s="274"/>
      <c r="W55396" s="276"/>
    </row>
    <row r="55397" spans="19:23">
      <c r="S55397" s="275"/>
      <c r="T55397" s="274"/>
      <c r="W55397" s="276"/>
    </row>
    <row r="55398" spans="19:23">
      <c r="S55398" s="275"/>
      <c r="T55398" s="274"/>
      <c r="W55398" s="276"/>
    </row>
    <row r="55399" spans="19:23">
      <c r="S55399" s="275"/>
      <c r="T55399" s="274"/>
      <c r="W55399" s="276"/>
    </row>
    <row r="55400" spans="19:23">
      <c r="S55400" s="275"/>
      <c r="T55400" s="274"/>
      <c r="W55400" s="276"/>
    </row>
    <row r="55401" spans="19:23">
      <c r="S55401" s="275"/>
      <c r="T55401" s="274"/>
      <c r="W55401" s="276"/>
    </row>
    <row r="55402" spans="19:23">
      <c r="S55402" s="275"/>
      <c r="T55402" s="274"/>
      <c r="W55402" s="276"/>
    </row>
    <row r="55403" spans="19:23">
      <c r="S55403" s="275"/>
      <c r="T55403" s="274"/>
      <c r="W55403" s="276"/>
    </row>
    <row r="55404" spans="19:23">
      <c r="S55404" s="275"/>
      <c r="T55404" s="274"/>
      <c r="W55404" s="276"/>
    </row>
    <row r="55405" spans="19:23">
      <c r="S55405" s="275"/>
      <c r="T55405" s="274"/>
      <c r="W55405" s="276"/>
    </row>
    <row r="55406" spans="19:23">
      <c r="S55406" s="275"/>
      <c r="T55406" s="274"/>
      <c r="W55406" s="276"/>
    </row>
    <row r="55407" spans="19:23">
      <c r="S55407" s="275"/>
      <c r="T55407" s="274"/>
      <c r="W55407" s="276"/>
    </row>
    <row r="55408" spans="19:23">
      <c r="S55408" s="275"/>
      <c r="T55408" s="274"/>
      <c r="W55408" s="276"/>
    </row>
    <row r="55409" spans="19:23">
      <c r="S55409" s="275"/>
      <c r="T55409" s="274"/>
      <c r="W55409" s="276"/>
    </row>
    <row r="55410" spans="19:23">
      <c r="S55410" s="275"/>
      <c r="T55410" s="274"/>
      <c r="W55410" s="276"/>
    </row>
    <row r="55411" spans="19:23">
      <c r="S55411" s="275"/>
      <c r="T55411" s="274"/>
      <c r="W55411" s="276"/>
    </row>
    <row r="55412" spans="19:23">
      <c r="S55412" s="275"/>
      <c r="T55412" s="274"/>
      <c r="W55412" s="276"/>
    </row>
    <row r="55413" spans="19:23">
      <c r="S55413" s="275"/>
      <c r="T55413" s="274"/>
      <c r="W55413" s="276"/>
    </row>
    <row r="55414" spans="19:23">
      <c r="S55414" s="275"/>
      <c r="T55414" s="274"/>
      <c r="W55414" s="276"/>
    </row>
    <row r="55415" spans="19:23">
      <c r="S55415" s="275"/>
      <c r="T55415" s="274"/>
      <c r="W55415" s="276"/>
    </row>
    <row r="55416" spans="19:23">
      <c r="S55416" s="275"/>
      <c r="T55416" s="274"/>
      <c r="W55416" s="276"/>
    </row>
    <row r="55417" spans="19:23">
      <c r="S55417" s="275"/>
      <c r="T55417" s="274"/>
      <c r="W55417" s="276"/>
    </row>
    <row r="55418" spans="19:23">
      <c r="S55418" s="275"/>
      <c r="T55418" s="274"/>
      <c r="W55418" s="276"/>
    </row>
    <row r="55419" spans="19:23">
      <c r="S55419" s="275"/>
      <c r="T55419" s="274"/>
      <c r="W55419" s="276"/>
    </row>
    <row r="55420" spans="19:23">
      <c r="S55420" s="275"/>
      <c r="T55420" s="274"/>
      <c r="W55420" s="276"/>
    </row>
    <row r="55421" spans="19:23">
      <c r="S55421" s="275"/>
      <c r="T55421" s="274"/>
      <c r="W55421" s="276"/>
    </row>
    <row r="55422" spans="19:23">
      <c r="S55422" s="275"/>
      <c r="T55422" s="274"/>
      <c r="W55422" s="276"/>
    </row>
    <row r="55423" spans="19:23">
      <c r="S55423" s="275"/>
      <c r="T55423" s="274"/>
      <c r="W55423" s="276"/>
    </row>
    <row r="55424" spans="19:23">
      <c r="S55424" s="275"/>
      <c r="T55424" s="274"/>
      <c r="W55424" s="276"/>
    </row>
    <row r="55425" spans="19:23">
      <c r="S55425" s="275"/>
      <c r="T55425" s="274"/>
      <c r="W55425" s="276"/>
    </row>
    <row r="55426" spans="19:23">
      <c r="S55426" s="275"/>
      <c r="T55426" s="274"/>
      <c r="W55426" s="276"/>
    </row>
    <row r="55427" spans="19:23">
      <c r="S55427" s="275"/>
      <c r="T55427" s="274"/>
      <c r="W55427" s="276"/>
    </row>
    <row r="55428" spans="19:23">
      <c r="S55428" s="275"/>
      <c r="T55428" s="274"/>
      <c r="W55428" s="276"/>
    </row>
    <row r="55429" spans="19:23">
      <c r="S55429" s="275"/>
      <c r="T55429" s="274"/>
      <c r="W55429" s="276"/>
    </row>
    <row r="55430" spans="19:23">
      <c r="S55430" s="275"/>
      <c r="T55430" s="274"/>
      <c r="W55430" s="276"/>
    </row>
    <row r="55431" spans="19:23">
      <c r="S55431" s="275"/>
      <c r="T55431" s="274"/>
      <c r="W55431" s="276"/>
    </row>
    <row r="55432" spans="19:23">
      <c r="S55432" s="275"/>
      <c r="T55432" s="274"/>
      <c r="W55432" s="276"/>
    </row>
    <row r="55433" spans="19:23">
      <c r="S55433" s="275"/>
      <c r="T55433" s="274"/>
      <c r="W55433" s="276"/>
    </row>
    <row r="55434" spans="19:23">
      <c r="S55434" s="275"/>
      <c r="T55434" s="274"/>
      <c r="W55434" s="276"/>
    </row>
    <row r="55435" spans="19:23">
      <c r="S55435" s="275"/>
      <c r="T55435" s="274"/>
      <c r="W55435" s="276"/>
    </row>
    <row r="55436" spans="19:23">
      <c r="S55436" s="275"/>
      <c r="T55436" s="274"/>
      <c r="W55436" s="276"/>
    </row>
    <row r="55437" spans="19:23">
      <c r="S55437" s="275"/>
      <c r="T55437" s="274"/>
      <c r="W55437" s="276"/>
    </row>
    <row r="55438" spans="19:23">
      <c r="S55438" s="275"/>
      <c r="T55438" s="274"/>
      <c r="W55438" s="276"/>
    </row>
    <row r="55439" spans="19:23">
      <c r="S55439" s="275"/>
      <c r="T55439" s="274"/>
      <c r="W55439" s="276"/>
    </row>
    <row r="55440" spans="19:23">
      <c r="S55440" s="275"/>
      <c r="T55440" s="274"/>
      <c r="W55440" s="276"/>
    </row>
    <row r="55441" spans="19:23">
      <c r="S55441" s="275"/>
      <c r="T55441" s="274"/>
      <c r="W55441" s="276"/>
    </row>
    <row r="55442" spans="19:23">
      <c r="S55442" s="275"/>
      <c r="T55442" s="274"/>
      <c r="W55442" s="276"/>
    </row>
    <row r="55443" spans="19:23">
      <c r="S55443" s="275"/>
      <c r="T55443" s="274"/>
      <c r="W55443" s="276"/>
    </row>
    <row r="55444" spans="19:23">
      <c r="S55444" s="275"/>
      <c r="T55444" s="274"/>
      <c r="W55444" s="276"/>
    </row>
    <row r="55445" spans="19:23">
      <c r="S55445" s="275"/>
      <c r="T55445" s="274"/>
      <c r="W55445" s="276"/>
    </row>
    <row r="55446" spans="19:23">
      <c r="S55446" s="275"/>
      <c r="T55446" s="274"/>
      <c r="W55446" s="276"/>
    </row>
    <row r="55447" spans="19:23">
      <c r="S55447" s="275"/>
      <c r="T55447" s="274"/>
      <c r="W55447" s="276"/>
    </row>
    <row r="55448" spans="19:23">
      <c r="S55448" s="275"/>
      <c r="T55448" s="274"/>
      <c r="W55448" s="276"/>
    </row>
    <row r="55449" spans="19:23">
      <c r="S55449" s="275"/>
      <c r="T55449" s="274"/>
      <c r="W55449" s="276"/>
    </row>
    <row r="55450" spans="19:23">
      <c r="S55450" s="275"/>
      <c r="T55450" s="274"/>
      <c r="W55450" s="276"/>
    </row>
    <row r="55451" spans="19:23">
      <c r="S55451" s="275"/>
      <c r="T55451" s="274"/>
      <c r="W55451" s="276"/>
    </row>
    <row r="55452" spans="19:23">
      <c r="S55452" s="275"/>
      <c r="T55452" s="274"/>
      <c r="W55452" s="276"/>
    </row>
    <row r="55453" spans="19:23">
      <c r="S55453" s="275"/>
      <c r="T55453" s="274"/>
      <c r="W55453" s="276"/>
    </row>
    <row r="55454" spans="19:23">
      <c r="S55454" s="275"/>
      <c r="T55454" s="274"/>
      <c r="W55454" s="276"/>
    </row>
    <row r="55455" spans="19:23">
      <c r="S55455" s="275"/>
      <c r="T55455" s="274"/>
      <c r="W55455" s="276"/>
    </row>
    <row r="55456" spans="19:23">
      <c r="S55456" s="275"/>
      <c r="T55456" s="274"/>
      <c r="W55456" s="276"/>
    </row>
    <row r="55457" spans="19:23">
      <c r="S55457" s="275"/>
      <c r="T55457" s="274"/>
      <c r="W55457" s="276"/>
    </row>
    <row r="55458" spans="19:23">
      <c r="S55458" s="275"/>
      <c r="T55458" s="274"/>
      <c r="W55458" s="276"/>
    </row>
    <row r="55459" spans="19:23">
      <c r="S55459" s="275"/>
      <c r="T55459" s="274"/>
      <c r="W55459" s="276"/>
    </row>
    <row r="55460" spans="19:23">
      <c r="S55460" s="275"/>
      <c r="T55460" s="274"/>
      <c r="W55460" s="276"/>
    </row>
    <row r="55461" spans="19:23">
      <c r="S55461" s="275"/>
      <c r="T55461" s="274"/>
      <c r="W55461" s="276"/>
    </row>
    <row r="55462" spans="19:23">
      <c r="S55462" s="275"/>
      <c r="T55462" s="274"/>
      <c r="W55462" s="276"/>
    </row>
    <row r="55463" spans="19:23">
      <c r="S55463" s="275"/>
      <c r="T55463" s="274"/>
      <c r="W55463" s="276"/>
    </row>
    <row r="55464" spans="19:23">
      <c r="S55464" s="275"/>
      <c r="T55464" s="274"/>
      <c r="W55464" s="276"/>
    </row>
    <row r="55465" spans="19:23">
      <c r="S55465" s="275"/>
      <c r="T55465" s="274"/>
      <c r="W55465" s="276"/>
    </row>
    <row r="55466" spans="19:23">
      <c r="S55466" s="275"/>
      <c r="T55466" s="274"/>
      <c r="W55466" s="276"/>
    </row>
    <row r="55467" spans="19:23">
      <c r="S55467" s="275"/>
      <c r="T55467" s="274"/>
      <c r="W55467" s="276"/>
    </row>
    <row r="55468" spans="19:23">
      <c r="S55468" s="275"/>
      <c r="T55468" s="274"/>
      <c r="W55468" s="276"/>
    </row>
    <row r="55469" spans="19:23">
      <c r="S55469" s="275"/>
      <c r="T55469" s="274"/>
      <c r="W55469" s="276"/>
    </row>
    <row r="55470" spans="19:23">
      <c r="S55470" s="275"/>
      <c r="T55470" s="274"/>
      <c r="W55470" s="276"/>
    </row>
    <row r="55471" spans="19:23">
      <c r="S55471" s="275"/>
      <c r="T55471" s="274"/>
      <c r="W55471" s="276"/>
    </row>
    <row r="55472" spans="19:23">
      <c r="S55472" s="275"/>
      <c r="T55472" s="274"/>
      <c r="W55472" s="276"/>
    </row>
    <row r="55473" spans="19:23">
      <c r="S55473" s="275"/>
      <c r="T55473" s="274"/>
      <c r="W55473" s="276"/>
    </row>
    <row r="55474" spans="19:23">
      <c r="S55474" s="275"/>
      <c r="T55474" s="274"/>
      <c r="W55474" s="276"/>
    </row>
    <row r="55475" spans="19:23">
      <c r="S55475" s="275"/>
      <c r="T55475" s="274"/>
      <c r="W55475" s="276"/>
    </row>
    <row r="55476" spans="19:23">
      <c r="S55476" s="275"/>
      <c r="T55476" s="274"/>
      <c r="W55476" s="276"/>
    </row>
    <row r="55477" spans="19:23">
      <c r="S55477" s="275"/>
      <c r="T55477" s="274"/>
      <c r="W55477" s="276"/>
    </row>
    <row r="55478" spans="19:23">
      <c r="S55478" s="275"/>
      <c r="T55478" s="274"/>
      <c r="W55478" s="276"/>
    </row>
    <row r="55479" spans="19:23">
      <c r="S55479" s="275"/>
      <c r="T55479" s="274"/>
      <c r="W55479" s="276"/>
    </row>
    <row r="55480" spans="19:23">
      <c r="S55480" s="275"/>
      <c r="T55480" s="274"/>
      <c r="W55480" s="276"/>
    </row>
    <row r="55481" spans="19:23">
      <c r="S55481" s="275"/>
      <c r="T55481" s="274"/>
      <c r="W55481" s="276"/>
    </row>
    <row r="55482" spans="19:23">
      <c r="S55482" s="275"/>
      <c r="T55482" s="274"/>
      <c r="W55482" s="276"/>
    </row>
    <row r="55483" spans="19:23">
      <c r="S55483" s="275"/>
      <c r="T55483" s="274"/>
      <c r="W55483" s="276"/>
    </row>
    <row r="55484" spans="19:23">
      <c r="S55484" s="275"/>
      <c r="T55484" s="274"/>
      <c r="W55484" s="276"/>
    </row>
    <row r="55485" spans="19:23">
      <c r="S55485" s="275"/>
      <c r="T55485" s="274"/>
      <c r="W55485" s="276"/>
    </row>
    <row r="55486" spans="19:23">
      <c r="S55486" s="275"/>
      <c r="T55486" s="274"/>
      <c r="W55486" s="276"/>
    </row>
    <row r="55487" spans="19:23">
      <c r="S55487" s="275"/>
      <c r="T55487" s="274"/>
      <c r="W55487" s="276"/>
    </row>
    <row r="55488" spans="19:23">
      <c r="S55488" s="275"/>
      <c r="T55488" s="274"/>
      <c r="W55488" s="276"/>
    </row>
    <row r="55489" spans="19:23">
      <c r="S55489" s="275"/>
      <c r="T55489" s="274"/>
      <c r="W55489" s="276"/>
    </row>
    <row r="55490" spans="19:23">
      <c r="S55490" s="275"/>
      <c r="T55490" s="274"/>
      <c r="W55490" s="276"/>
    </row>
    <row r="55491" spans="19:23">
      <c r="S55491" s="275"/>
      <c r="T55491" s="274"/>
      <c r="W55491" s="276"/>
    </row>
    <row r="55492" spans="19:23">
      <c r="S55492" s="275"/>
      <c r="T55492" s="274"/>
      <c r="W55492" s="276"/>
    </row>
    <row r="55493" spans="19:23">
      <c r="S55493" s="275"/>
      <c r="T55493" s="274"/>
      <c r="W55493" s="276"/>
    </row>
    <row r="55494" spans="19:23">
      <c r="S55494" s="275"/>
      <c r="T55494" s="274"/>
      <c r="W55494" s="276"/>
    </row>
    <row r="55495" spans="19:23">
      <c r="S55495" s="275"/>
      <c r="T55495" s="274"/>
      <c r="W55495" s="276"/>
    </row>
    <row r="55496" spans="19:23">
      <c r="S55496" s="275"/>
      <c r="T55496" s="274"/>
      <c r="W55496" s="276"/>
    </row>
    <row r="55497" spans="19:23">
      <c r="S55497" s="275"/>
      <c r="T55497" s="274"/>
      <c r="W55497" s="276"/>
    </row>
    <row r="55498" spans="19:23">
      <c r="S55498" s="275"/>
      <c r="T55498" s="274"/>
      <c r="W55498" s="276"/>
    </row>
    <row r="55499" spans="19:23">
      <c r="S55499" s="275"/>
      <c r="T55499" s="274"/>
      <c r="W55499" s="276"/>
    </row>
    <row r="55500" spans="19:23">
      <c r="S55500" s="275"/>
      <c r="T55500" s="274"/>
      <c r="W55500" s="276"/>
    </row>
    <row r="55501" spans="19:23">
      <c r="S55501" s="275"/>
      <c r="T55501" s="274"/>
      <c r="W55501" s="276"/>
    </row>
    <row r="55502" spans="19:23">
      <c r="S55502" s="275"/>
      <c r="T55502" s="274"/>
      <c r="W55502" s="276"/>
    </row>
    <row r="55503" spans="19:23">
      <c r="S55503" s="275"/>
      <c r="T55503" s="274"/>
      <c r="W55503" s="276"/>
    </row>
    <row r="55504" spans="19:23">
      <c r="S55504" s="275"/>
      <c r="T55504" s="274"/>
      <c r="W55504" s="276"/>
    </row>
    <row r="55505" spans="19:23">
      <c r="S55505" s="275"/>
      <c r="T55505" s="274"/>
      <c r="W55505" s="276"/>
    </row>
    <row r="55506" spans="19:23">
      <c r="S55506" s="275"/>
      <c r="T55506" s="274"/>
      <c r="W55506" s="276"/>
    </row>
    <row r="55507" spans="19:23">
      <c r="S55507" s="275"/>
      <c r="T55507" s="274"/>
      <c r="W55507" s="276"/>
    </row>
    <row r="55508" spans="19:23">
      <c r="S55508" s="275"/>
      <c r="T55508" s="274"/>
      <c r="W55508" s="276"/>
    </row>
    <row r="55509" spans="19:23">
      <c r="S55509" s="275"/>
      <c r="T55509" s="274"/>
      <c r="W55509" s="276"/>
    </row>
    <row r="55510" spans="19:23">
      <c r="S55510" s="275"/>
      <c r="T55510" s="274"/>
      <c r="W55510" s="276"/>
    </row>
    <row r="55511" spans="19:23">
      <c r="S55511" s="275"/>
      <c r="T55511" s="274"/>
      <c r="W55511" s="276"/>
    </row>
    <row r="55512" spans="19:23">
      <c r="S55512" s="275"/>
      <c r="T55512" s="274"/>
      <c r="W55512" s="276"/>
    </row>
    <row r="55513" spans="19:23">
      <c r="S55513" s="275"/>
      <c r="T55513" s="274"/>
      <c r="W55513" s="276"/>
    </row>
    <row r="55514" spans="19:23">
      <c r="S55514" s="275"/>
      <c r="T55514" s="274"/>
      <c r="W55514" s="276"/>
    </row>
    <row r="55515" spans="19:23">
      <c r="S55515" s="275"/>
      <c r="T55515" s="274"/>
      <c r="W55515" s="276"/>
    </row>
    <row r="55516" spans="19:23">
      <c r="S55516" s="275"/>
      <c r="T55516" s="274"/>
      <c r="W55516" s="276"/>
    </row>
    <row r="55517" spans="19:23">
      <c r="S55517" s="275"/>
      <c r="T55517" s="274"/>
      <c r="W55517" s="276"/>
    </row>
    <row r="55518" spans="19:23">
      <c r="S55518" s="275"/>
      <c r="T55518" s="274"/>
      <c r="W55518" s="276"/>
    </row>
    <row r="55519" spans="19:23">
      <c r="S55519" s="275"/>
      <c r="T55519" s="274"/>
      <c r="W55519" s="276"/>
    </row>
    <row r="55520" spans="19:23">
      <c r="S55520" s="275"/>
      <c r="T55520" s="274"/>
      <c r="W55520" s="276"/>
    </row>
    <row r="55521" spans="19:23">
      <c r="S55521" s="275"/>
      <c r="T55521" s="274"/>
      <c r="W55521" s="276"/>
    </row>
    <row r="55522" spans="19:23">
      <c r="S55522" s="275"/>
      <c r="T55522" s="274"/>
      <c r="W55522" s="276"/>
    </row>
    <row r="55523" spans="19:23">
      <c r="S55523" s="275"/>
      <c r="T55523" s="274"/>
      <c r="W55523" s="276"/>
    </row>
    <row r="55524" spans="19:23">
      <c r="S55524" s="275"/>
      <c r="T55524" s="274"/>
      <c r="W55524" s="276"/>
    </row>
    <row r="55525" spans="19:23">
      <c r="S55525" s="275"/>
      <c r="T55525" s="274"/>
      <c r="W55525" s="276"/>
    </row>
    <row r="55526" spans="19:23">
      <c r="S55526" s="275"/>
      <c r="T55526" s="274"/>
      <c r="W55526" s="276"/>
    </row>
    <row r="55527" spans="19:23">
      <c r="S55527" s="275"/>
      <c r="T55527" s="274"/>
      <c r="W55527" s="276"/>
    </row>
    <row r="55528" spans="19:23">
      <c r="S55528" s="275"/>
      <c r="T55528" s="274"/>
      <c r="W55528" s="276"/>
    </row>
    <row r="55529" spans="19:23">
      <c r="S55529" s="275"/>
      <c r="T55529" s="274"/>
      <c r="W55529" s="276"/>
    </row>
    <row r="55530" spans="19:23">
      <c r="S55530" s="275"/>
      <c r="T55530" s="274"/>
      <c r="W55530" s="276"/>
    </row>
    <row r="55531" spans="19:23">
      <c r="S55531" s="275"/>
      <c r="T55531" s="274"/>
      <c r="W55531" s="276"/>
    </row>
    <row r="55532" spans="19:23">
      <c r="S55532" s="275"/>
      <c r="T55532" s="274"/>
      <c r="W55532" s="276"/>
    </row>
    <row r="55533" spans="19:23">
      <c r="S55533" s="275"/>
      <c r="T55533" s="274"/>
      <c r="W55533" s="276"/>
    </row>
    <row r="55534" spans="19:23">
      <c r="S55534" s="275"/>
      <c r="T55534" s="274"/>
      <c r="W55534" s="276"/>
    </row>
    <row r="55535" spans="19:23">
      <c r="S55535" s="275"/>
      <c r="T55535" s="274"/>
      <c r="W55535" s="276"/>
    </row>
    <row r="55536" spans="19:23">
      <c r="S55536" s="275"/>
      <c r="T55536" s="274"/>
      <c r="W55536" s="276"/>
    </row>
    <row r="55537" spans="19:23">
      <c r="S55537" s="275"/>
      <c r="T55537" s="274"/>
      <c r="W55537" s="276"/>
    </row>
    <row r="55538" spans="19:23">
      <c r="S55538" s="275"/>
      <c r="T55538" s="274"/>
      <c r="W55538" s="276"/>
    </row>
    <row r="55539" spans="19:23">
      <c r="S55539" s="275"/>
      <c r="T55539" s="274"/>
      <c r="W55539" s="276"/>
    </row>
    <row r="55540" spans="19:23">
      <c r="S55540" s="275"/>
      <c r="T55540" s="274"/>
      <c r="W55540" s="276"/>
    </row>
    <row r="55541" spans="19:23">
      <c r="S55541" s="275"/>
      <c r="T55541" s="274"/>
      <c r="W55541" s="276"/>
    </row>
    <row r="55542" spans="19:23">
      <c r="S55542" s="275"/>
      <c r="T55542" s="274"/>
      <c r="W55542" s="276"/>
    </row>
    <row r="55543" spans="19:23">
      <c r="S55543" s="275"/>
      <c r="T55543" s="274"/>
      <c r="W55543" s="276"/>
    </row>
    <row r="55544" spans="19:23">
      <c r="S55544" s="275"/>
      <c r="T55544" s="274"/>
      <c r="W55544" s="276"/>
    </row>
    <row r="55545" spans="19:23">
      <c r="S55545" s="275"/>
      <c r="T55545" s="274"/>
      <c r="W55545" s="276"/>
    </row>
    <row r="55546" spans="19:23">
      <c r="S55546" s="275"/>
      <c r="T55546" s="274"/>
      <c r="W55546" s="276"/>
    </row>
    <row r="55547" spans="19:23">
      <c r="S55547" s="275"/>
      <c r="T55547" s="274"/>
      <c r="W55547" s="276"/>
    </row>
    <row r="55548" spans="19:23">
      <c r="S55548" s="275"/>
      <c r="T55548" s="274"/>
      <c r="W55548" s="276"/>
    </row>
    <row r="55549" spans="19:23">
      <c r="S55549" s="275"/>
      <c r="T55549" s="274"/>
      <c r="W55549" s="276"/>
    </row>
    <row r="55550" spans="19:23">
      <c r="S55550" s="275"/>
      <c r="T55550" s="274"/>
      <c r="W55550" s="276"/>
    </row>
    <row r="55551" spans="19:23">
      <c r="S55551" s="275"/>
      <c r="T55551" s="274"/>
      <c r="W55551" s="276"/>
    </row>
    <row r="55552" spans="19:23">
      <c r="S55552" s="275"/>
      <c r="T55552" s="274"/>
      <c r="W55552" s="276"/>
    </row>
    <row r="55553" spans="19:23">
      <c r="S55553" s="275"/>
      <c r="T55553" s="274"/>
      <c r="W55553" s="276"/>
    </row>
    <row r="55554" spans="19:23">
      <c r="S55554" s="275"/>
      <c r="T55554" s="274"/>
      <c r="W55554" s="276"/>
    </row>
    <row r="55555" spans="19:23">
      <c r="S55555" s="275"/>
      <c r="T55555" s="274"/>
      <c r="W55555" s="276"/>
    </row>
    <row r="55556" spans="19:23">
      <c r="S55556" s="275"/>
      <c r="T55556" s="274"/>
      <c r="W55556" s="276"/>
    </row>
    <row r="55557" spans="19:23">
      <c r="S55557" s="275"/>
      <c r="T55557" s="274"/>
      <c r="W55557" s="276"/>
    </row>
    <row r="55558" spans="19:23">
      <c r="S55558" s="275"/>
      <c r="T55558" s="274"/>
      <c r="W55558" s="276"/>
    </row>
    <row r="55559" spans="19:23">
      <c r="S55559" s="275"/>
      <c r="T55559" s="274"/>
      <c r="W55559" s="276"/>
    </row>
    <row r="55560" spans="19:23">
      <c r="S55560" s="275"/>
      <c r="T55560" s="274"/>
      <c r="W55560" s="276"/>
    </row>
    <row r="55561" spans="19:23">
      <c r="S55561" s="275"/>
      <c r="T55561" s="274"/>
      <c r="W55561" s="276"/>
    </row>
    <row r="55562" spans="19:23">
      <c r="S55562" s="275"/>
      <c r="T55562" s="274"/>
      <c r="W55562" s="276"/>
    </row>
    <row r="55563" spans="19:23">
      <c r="S55563" s="275"/>
      <c r="T55563" s="274"/>
      <c r="W55563" s="276"/>
    </row>
    <row r="55564" spans="19:23">
      <c r="S55564" s="275"/>
      <c r="T55564" s="274"/>
      <c r="W55564" s="276"/>
    </row>
    <row r="55565" spans="19:23">
      <c r="S55565" s="275"/>
      <c r="T55565" s="274"/>
      <c r="W55565" s="276"/>
    </row>
    <row r="55566" spans="19:23">
      <c r="S55566" s="275"/>
      <c r="T55566" s="274"/>
      <c r="W55566" s="276"/>
    </row>
    <row r="55567" spans="19:23">
      <c r="S55567" s="275"/>
      <c r="T55567" s="274"/>
      <c r="W55567" s="276"/>
    </row>
    <row r="55568" spans="19:23">
      <c r="S55568" s="275"/>
      <c r="T55568" s="274"/>
      <c r="W55568" s="276"/>
    </row>
    <row r="55569" spans="19:23">
      <c r="S55569" s="275"/>
      <c r="T55569" s="274"/>
      <c r="W55569" s="276"/>
    </row>
    <row r="55570" spans="19:23">
      <c r="S55570" s="275"/>
      <c r="T55570" s="274"/>
      <c r="W55570" s="276"/>
    </row>
    <row r="55571" spans="19:23">
      <c r="S55571" s="275"/>
      <c r="T55571" s="274"/>
      <c r="W55571" s="276"/>
    </row>
    <row r="55572" spans="19:23">
      <c r="S55572" s="275"/>
      <c r="T55572" s="274"/>
      <c r="W55572" s="276"/>
    </row>
    <row r="55573" spans="19:23">
      <c r="S55573" s="275"/>
      <c r="T55573" s="274"/>
      <c r="W55573" s="276"/>
    </row>
    <row r="55574" spans="19:23">
      <c r="S55574" s="275"/>
      <c r="T55574" s="274"/>
      <c r="W55574" s="276"/>
    </row>
    <row r="55575" spans="19:23">
      <c r="S55575" s="275"/>
      <c r="T55575" s="274"/>
      <c r="W55575" s="276"/>
    </row>
    <row r="55576" spans="19:23">
      <c r="S55576" s="275"/>
      <c r="T55576" s="274"/>
      <c r="W55576" s="276"/>
    </row>
    <row r="55577" spans="19:23">
      <c r="S55577" s="275"/>
      <c r="T55577" s="274"/>
      <c r="W55577" s="276"/>
    </row>
    <row r="55578" spans="19:23">
      <c r="S55578" s="275"/>
      <c r="T55578" s="274"/>
      <c r="W55578" s="276"/>
    </row>
    <row r="55579" spans="19:23">
      <c r="S55579" s="275"/>
      <c r="T55579" s="274"/>
      <c r="W55579" s="276"/>
    </row>
    <row r="55580" spans="19:23">
      <c r="S55580" s="275"/>
      <c r="T55580" s="274"/>
      <c r="W55580" s="276"/>
    </row>
    <row r="55581" spans="19:23">
      <c r="S55581" s="275"/>
      <c r="T55581" s="274"/>
      <c r="W55581" s="276"/>
    </row>
    <row r="55582" spans="19:23">
      <c r="S55582" s="275"/>
      <c r="T55582" s="274"/>
      <c r="W55582" s="276"/>
    </row>
    <row r="55583" spans="19:23">
      <c r="S55583" s="275"/>
      <c r="T55583" s="274"/>
      <c r="W55583" s="276"/>
    </row>
    <row r="55584" spans="19:23">
      <c r="S55584" s="275"/>
      <c r="T55584" s="274"/>
      <c r="W55584" s="276"/>
    </row>
    <row r="55585" spans="19:23">
      <c r="S55585" s="275"/>
      <c r="T55585" s="274"/>
      <c r="W55585" s="276"/>
    </row>
    <row r="55586" spans="19:23">
      <c r="S55586" s="275"/>
      <c r="T55586" s="274"/>
      <c r="W55586" s="276"/>
    </row>
    <row r="55587" spans="19:23">
      <c r="S55587" s="275"/>
      <c r="T55587" s="274"/>
      <c r="W55587" s="276"/>
    </row>
    <row r="55588" spans="19:23">
      <c r="S55588" s="275"/>
      <c r="T55588" s="274"/>
      <c r="W55588" s="276"/>
    </row>
    <row r="55589" spans="19:23">
      <c r="S55589" s="275"/>
      <c r="T55589" s="274"/>
      <c r="W55589" s="276"/>
    </row>
    <row r="55590" spans="19:23">
      <c r="S55590" s="275"/>
      <c r="T55590" s="274"/>
      <c r="W55590" s="276"/>
    </row>
    <row r="55591" spans="19:23">
      <c r="S55591" s="275"/>
      <c r="T55591" s="274"/>
      <c r="W55591" s="276"/>
    </row>
    <row r="55592" spans="19:23">
      <c r="S55592" s="275"/>
      <c r="T55592" s="274"/>
      <c r="W55592" s="276"/>
    </row>
    <row r="55593" spans="19:23">
      <c r="S55593" s="275"/>
      <c r="T55593" s="274"/>
      <c r="W55593" s="276"/>
    </row>
    <row r="55594" spans="19:23">
      <c r="S55594" s="275"/>
      <c r="T55594" s="274"/>
      <c r="W55594" s="276"/>
    </row>
    <row r="55595" spans="19:23">
      <c r="S55595" s="275"/>
      <c r="T55595" s="274"/>
      <c r="W55595" s="276"/>
    </row>
    <row r="55596" spans="19:23">
      <c r="S55596" s="275"/>
      <c r="T55596" s="274"/>
      <c r="W55596" s="276"/>
    </row>
    <row r="55597" spans="19:23">
      <c r="S55597" s="275"/>
      <c r="T55597" s="274"/>
      <c r="W55597" s="276"/>
    </row>
    <row r="55598" spans="19:23">
      <c r="S55598" s="275"/>
      <c r="T55598" s="274"/>
      <c r="W55598" s="276"/>
    </row>
    <row r="55599" spans="19:23">
      <c r="S55599" s="275"/>
      <c r="T55599" s="274"/>
      <c r="W55599" s="276"/>
    </row>
    <row r="55600" spans="19:23">
      <c r="S55600" s="275"/>
      <c r="T55600" s="274"/>
      <c r="W55600" s="276"/>
    </row>
    <row r="55601" spans="19:23">
      <c r="S55601" s="275"/>
      <c r="T55601" s="274"/>
      <c r="W55601" s="276"/>
    </row>
    <row r="55602" spans="19:23">
      <c r="S55602" s="275"/>
      <c r="T55602" s="274"/>
      <c r="W55602" s="276"/>
    </row>
    <row r="55603" spans="19:23">
      <c r="S55603" s="275"/>
      <c r="T55603" s="274"/>
      <c r="W55603" s="276"/>
    </row>
    <row r="55604" spans="19:23">
      <c r="S55604" s="275"/>
      <c r="T55604" s="274"/>
      <c r="W55604" s="276"/>
    </row>
    <row r="55605" spans="19:23">
      <c r="S55605" s="275"/>
      <c r="T55605" s="274"/>
      <c r="W55605" s="276"/>
    </row>
    <row r="55606" spans="19:23">
      <c r="S55606" s="275"/>
      <c r="T55606" s="274"/>
      <c r="W55606" s="276"/>
    </row>
    <row r="55607" spans="19:23">
      <c r="S55607" s="275"/>
      <c r="T55607" s="274"/>
      <c r="W55607" s="276"/>
    </row>
    <row r="55608" spans="19:23">
      <c r="S55608" s="275"/>
      <c r="T55608" s="274"/>
      <c r="W55608" s="276"/>
    </row>
    <row r="55609" spans="19:23">
      <c r="S55609" s="275"/>
      <c r="T55609" s="274"/>
      <c r="W55609" s="276"/>
    </row>
    <row r="55610" spans="19:23">
      <c r="S55610" s="275"/>
      <c r="T55610" s="274"/>
      <c r="W55610" s="276"/>
    </row>
    <row r="55611" spans="19:23">
      <c r="S55611" s="275"/>
      <c r="T55611" s="274"/>
      <c r="W55611" s="276"/>
    </row>
    <row r="55612" spans="19:23">
      <c r="S55612" s="275"/>
      <c r="T55612" s="274"/>
      <c r="W55612" s="276"/>
    </row>
    <row r="55613" spans="19:23">
      <c r="S55613" s="275"/>
      <c r="T55613" s="274"/>
      <c r="W55613" s="276"/>
    </row>
    <row r="55614" spans="19:23">
      <c r="S55614" s="275"/>
      <c r="T55614" s="274"/>
      <c r="W55614" s="276"/>
    </row>
    <row r="55615" spans="19:23">
      <c r="S55615" s="275"/>
      <c r="T55615" s="274"/>
      <c r="W55615" s="276"/>
    </row>
    <row r="55616" spans="19:23">
      <c r="S55616" s="275"/>
      <c r="T55616" s="274"/>
      <c r="W55616" s="276"/>
    </row>
    <row r="55617" spans="19:23">
      <c r="S55617" s="275"/>
      <c r="T55617" s="274"/>
      <c r="W55617" s="276"/>
    </row>
    <row r="55618" spans="19:23">
      <c r="S55618" s="275"/>
      <c r="T55618" s="274"/>
      <c r="W55618" s="276"/>
    </row>
    <row r="55619" spans="19:23">
      <c r="S55619" s="275"/>
      <c r="T55619" s="274"/>
      <c r="W55619" s="276"/>
    </row>
    <row r="55620" spans="19:23">
      <c r="S55620" s="275"/>
      <c r="T55620" s="274"/>
      <c r="W55620" s="276"/>
    </row>
    <row r="55621" spans="19:23">
      <c r="S55621" s="275"/>
      <c r="T55621" s="274"/>
      <c r="W55621" s="276"/>
    </row>
    <row r="55622" spans="19:23">
      <c r="S55622" s="275"/>
      <c r="T55622" s="274"/>
      <c r="W55622" s="276"/>
    </row>
    <row r="55623" spans="19:23">
      <c r="S55623" s="275"/>
      <c r="T55623" s="274"/>
      <c r="W55623" s="276"/>
    </row>
    <row r="55624" spans="19:23">
      <c r="S55624" s="275"/>
      <c r="T55624" s="274"/>
      <c r="W55624" s="276"/>
    </row>
    <row r="55625" spans="19:23">
      <c r="S55625" s="275"/>
      <c r="T55625" s="274"/>
      <c r="W55625" s="276"/>
    </row>
    <row r="55626" spans="19:23">
      <c r="S55626" s="275"/>
      <c r="T55626" s="274"/>
      <c r="W55626" s="276"/>
    </row>
    <row r="55627" spans="19:23">
      <c r="S55627" s="275"/>
      <c r="T55627" s="274"/>
      <c r="W55627" s="276"/>
    </row>
    <row r="55628" spans="19:23">
      <c r="S55628" s="275"/>
      <c r="T55628" s="274"/>
      <c r="W55628" s="276"/>
    </row>
    <row r="55629" spans="19:23">
      <c r="S55629" s="275"/>
      <c r="T55629" s="274"/>
      <c r="W55629" s="276"/>
    </row>
    <row r="55630" spans="19:23">
      <c r="S55630" s="275"/>
      <c r="T55630" s="274"/>
      <c r="W55630" s="276"/>
    </row>
    <row r="55631" spans="19:23">
      <c r="S55631" s="275"/>
      <c r="T55631" s="274"/>
      <c r="W55631" s="276"/>
    </row>
    <row r="55632" spans="19:23">
      <c r="S55632" s="275"/>
      <c r="T55632" s="274"/>
      <c r="W55632" s="276"/>
    </row>
    <row r="55633" spans="19:23">
      <c r="S55633" s="275"/>
      <c r="T55633" s="274"/>
      <c r="W55633" s="276"/>
    </row>
    <row r="55634" spans="19:23">
      <c r="S55634" s="275"/>
      <c r="T55634" s="274"/>
      <c r="W55634" s="276"/>
    </row>
    <row r="55635" spans="19:23">
      <c r="S55635" s="275"/>
      <c r="T55635" s="274"/>
      <c r="W55635" s="276"/>
    </row>
    <row r="55636" spans="19:23">
      <c r="S55636" s="275"/>
      <c r="T55636" s="274"/>
      <c r="W55636" s="276"/>
    </row>
    <row r="55637" spans="19:23">
      <c r="S55637" s="275"/>
      <c r="T55637" s="274"/>
      <c r="W55637" s="276"/>
    </row>
    <row r="55638" spans="19:23">
      <c r="S55638" s="275"/>
      <c r="T55638" s="274"/>
      <c r="W55638" s="276"/>
    </row>
    <row r="55639" spans="19:23">
      <c r="S55639" s="275"/>
      <c r="T55639" s="274"/>
      <c r="W55639" s="276"/>
    </row>
    <row r="55640" spans="19:23">
      <c r="S55640" s="275"/>
      <c r="T55640" s="274"/>
      <c r="W55640" s="276"/>
    </row>
    <row r="55641" spans="19:23">
      <c r="S55641" s="275"/>
      <c r="T55641" s="274"/>
      <c r="W55641" s="276"/>
    </row>
    <row r="55642" spans="19:23">
      <c r="S55642" s="275"/>
      <c r="T55642" s="274"/>
      <c r="W55642" s="276"/>
    </row>
    <row r="55643" spans="19:23">
      <c r="S55643" s="275"/>
      <c r="T55643" s="274"/>
      <c r="W55643" s="276"/>
    </row>
    <row r="55644" spans="19:23">
      <c r="S55644" s="275"/>
      <c r="T55644" s="274"/>
      <c r="W55644" s="276"/>
    </row>
    <row r="55645" spans="19:23">
      <c r="S55645" s="275"/>
      <c r="T55645" s="274"/>
      <c r="W55645" s="276"/>
    </row>
    <row r="55646" spans="19:23">
      <c r="S55646" s="275"/>
      <c r="T55646" s="274"/>
      <c r="W55646" s="276"/>
    </row>
    <row r="55647" spans="19:23">
      <c r="S55647" s="275"/>
      <c r="T55647" s="274"/>
      <c r="W55647" s="276"/>
    </row>
    <row r="55648" spans="19:23">
      <c r="S55648" s="275"/>
      <c r="T55648" s="274"/>
      <c r="W55648" s="276"/>
    </row>
    <row r="55649" spans="19:23">
      <c r="S55649" s="275"/>
      <c r="T55649" s="274"/>
      <c r="W55649" s="276"/>
    </row>
    <row r="55650" spans="19:23">
      <c r="S55650" s="275"/>
      <c r="T55650" s="274"/>
      <c r="W55650" s="276"/>
    </row>
    <row r="55651" spans="19:23">
      <c r="S55651" s="275"/>
      <c r="T55651" s="274"/>
      <c r="W55651" s="276"/>
    </row>
    <row r="55652" spans="19:23">
      <c r="S55652" s="275"/>
      <c r="T55652" s="274"/>
      <c r="W55652" s="276"/>
    </row>
    <row r="55653" spans="19:23">
      <c r="S55653" s="275"/>
      <c r="T55653" s="274"/>
      <c r="W55653" s="276"/>
    </row>
    <row r="55654" spans="19:23">
      <c r="S55654" s="275"/>
      <c r="T55654" s="274"/>
      <c r="W55654" s="276"/>
    </row>
    <row r="55655" spans="19:23">
      <c r="S55655" s="275"/>
      <c r="T55655" s="274"/>
      <c r="W55655" s="276"/>
    </row>
    <row r="55656" spans="19:23">
      <c r="S55656" s="275"/>
      <c r="T55656" s="274"/>
      <c r="W55656" s="276"/>
    </row>
    <row r="55657" spans="19:23">
      <c r="S55657" s="275"/>
      <c r="T55657" s="274"/>
      <c r="W55657" s="276"/>
    </row>
    <row r="55658" spans="19:23">
      <c r="S55658" s="275"/>
      <c r="T55658" s="274"/>
      <c r="W55658" s="276"/>
    </row>
    <row r="55659" spans="19:23">
      <c r="S55659" s="275"/>
      <c r="T55659" s="274"/>
      <c r="W55659" s="276"/>
    </row>
    <row r="55660" spans="19:23">
      <c r="S55660" s="275"/>
      <c r="T55660" s="274"/>
      <c r="W55660" s="276"/>
    </row>
    <row r="55661" spans="19:23">
      <c r="S55661" s="275"/>
      <c r="T55661" s="274"/>
      <c r="W55661" s="276"/>
    </row>
    <row r="55662" spans="19:23">
      <c r="S55662" s="275"/>
      <c r="T55662" s="274"/>
      <c r="W55662" s="276"/>
    </row>
    <row r="55663" spans="19:23">
      <c r="S55663" s="275"/>
      <c r="T55663" s="274"/>
      <c r="W55663" s="276"/>
    </row>
    <row r="55664" spans="19:23">
      <c r="S55664" s="275"/>
      <c r="T55664" s="274"/>
      <c r="W55664" s="276"/>
    </row>
    <row r="55665" spans="19:23">
      <c r="S55665" s="275"/>
      <c r="T55665" s="274"/>
      <c r="W55665" s="276"/>
    </row>
    <row r="55666" spans="19:23">
      <c r="S55666" s="275"/>
      <c r="T55666" s="274"/>
      <c r="W55666" s="276"/>
    </row>
    <row r="55667" spans="19:23">
      <c r="S55667" s="275"/>
      <c r="T55667" s="274"/>
      <c r="W55667" s="276"/>
    </row>
    <row r="55668" spans="19:23">
      <c r="S55668" s="275"/>
      <c r="T55668" s="274"/>
      <c r="W55668" s="276"/>
    </row>
    <row r="55669" spans="19:23">
      <c r="S55669" s="275"/>
      <c r="T55669" s="274"/>
      <c r="W55669" s="276"/>
    </row>
    <row r="55670" spans="19:23">
      <c r="S55670" s="275"/>
      <c r="T55670" s="274"/>
      <c r="W55670" s="276"/>
    </row>
    <row r="55671" spans="19:23">
      <c r="S55671" s="275"/>
      <c r="T55671" s="274"/>
      <c r="W55671" s="276"/>
    </row>
    <row r="55672" spans="19:23">
      <c r="S55672" s="275"/>
      <c r="T55672" s="274"/>
      <c r="W55672" s="276"/>
    </row>
    <row r="55673" spans="19:23">
      <c r="S55673" s="275"/>
      <c r="T55673" s="274"/>
      <c r="W55673" s="276"/>
    </row>
    <row r="55674" spans="19:23">
      <c r="S55674" s="275"/>
      <c r="T55674" s="274"/>
      <c r="W55674" s="276"/>
    </row>
    <row r="55675" spans="19:23">
      <c r="S55675" s="275"/>
      <c r="T55675" s="274"/>
      <c r="W55675" s="276"/>
    </row>
    <row r="55676" spans="19:23">
      <c r="S55676" s="275"/>
      <c r="T55676" s="274"/>
      <c r="W55676" s="276"/>
    </row>
    <row r="55677" spans="19:23">
      <c r="S55677" s="275"/>
      <c r="T55677" s="274"/>
      <c r="W55677" s="276"/>
    </row>
    <row r="55678" spans="19:23">
      <c r="S55678" s="275"/>
      <c r="T55678" s="274"/>
      <c r="W55678" s="276"/>
    </row>
    <row r="55679" spans="19:23">
      <c r="S55679" s="275"/>
      <c r="T55679" s="274"/>
      <c r="W55679" s="276"/>
    </row>
    <row r="55680" spans="19:23">
      <c r="S55680" s="275"/>
      <c r="T55680" s="274"/>
      <c r="W55680" s="276"/>
    </row>
    <row r="55681" spans="19:23">
      <c r="S55681" s="275"/>
      <c r="T55681" s="274"/>
      <c r="W55681" s="276"/>
    </row>
    <row r="55682" spans="19:23">
      <c r="S55682" s="275"/>
      <c r="T55682" s="274"/>
      <c r="W55682" s="276"/>
    </row>
    <row r="55683" spans="19:23">
      <c r="S55683" s="275"/>
      <c r="T55683" s="274"/>
      <c r="W55683" s="276"/>
    </row>
    <row r="55684" spans="19:23">
      <c r="S55684" s="275"/>
      <c r="T55684" s="274"/>
      <c r="W55684" s="276"/>
    </row>
    <row r="55685" spans="19:23">
      <c r="S55685" s="275"/>
      <c r="T55685" s="274"/>
      <c r="W55685" s="276"/>
    </row>
    <row r="55686" spans="19:23">
      <c r="S55686" s="275"/>
      <c r="T55686" s="274"/>
      <c r="W55686" s="276"/>
    </row>
    <row r="55687" spans="19:23">
      <c r="S55687" s="275"/>
      <c r="T55687" s="274"/>
      <c r="W55687" s="276"/>
    </row>
    <row r="55688" spans="19:23">
      <c r="S55688" s="275"/>
      <c r="T55688" s="274"/>
      <c r="W55688" s="276"/>
    </row>
    <row r="55689" spans="19:23">
      <c r="S55689" s="275"/>
      <c r="T55689" s="274"/>
      <c r="W55689" s="276"/>
    </row>
    <row r="55690" spans="19:23">
      <c r="S55690" s="275"/>
      <c r="T55690" s="274"/>
      <c r="W55690" s="276"/>
    </row>
    <row r="55691" spans="19:23">
      <c r="S55691" s="275"/>
      <c r="T55691" s="274"/>
      <c r="W55691" s="276"/>
    </row>
    <row r="55692" spans="19:23">
      <c r="S55692" s="275"/>
      <c r="T55692" s="274"/>
      <c r="W55692" s="276"/>
    </row>
    <row r="55693" spans="19:23">
      <c r="S55693" s="275"/>
      <c r="T55693" s="274"/>
      <c r="W55693" s="276"/>
    </row>
    <row r="55694" spans="19:23">
      <c r="S55694" s="275"/>
      <c r="T55694" s="274"/>
      <c r="W55694" s="276"/>
    </row>
    <row r="55695" spans="19:23">
      <c r="S55695" s="275"/>
      <c r="T55695" s="274"/>
      <c r="W55695" s="276"/>
    </row>
    <row r="55696" spans="19:23">
      <c r="S55696" s="275"/>
      <c r="T55696" s="274"/>
      <c r="W55696" s="276"/>
    </row>
    <row r="55697" spans="19:23">
      <c r="S55697" s="275"/>
      <c r="T55697" s="274"/>
      <c r="W55697" s="276"/>
    </row>
    <row r="55698" spans="19:23">
      <c r="S55698" s="275"/>
      <c r="T55698" s="274"/>
      <c r="W55698" s="276"/>
    </row>
    <row r="55699" spans="19:23">
      <c r="S55699" s="275"/>
      <c r="T55699" s="274"/>
      <c r="W55699" s="276"/>
    </row>
    <row r="55700" spans="19:23">
      <c r="S55700" s="275"/>
      <c r="T55700" s="274"/>
      <c r="W55700" s="276"/>
    </row>
    <row r="55701" spans="19:23">
      <c r="S55701" s="275"/>
      <c r="T55701" s="274"/>
      <c r="W55701" s="276"/>
    </row>
    <row r="55702" spans="19:23">
      <c r="S55702" s="275"/>
      <c r="T55702" s="274"/>
      <c r="W55702" s="276"/>
    </row>
    <row r="55703" spans="19:23">
      <c r="S55703" s="275"/>
      <c r="T55703" s="274"/>
      <c r="W55703" s="276"/>
    </row>
    <row r="55704" spans="19:23">
      <c r="S55704" s="275"/>
      <c r="T55704" s="274"/>
      <c r="W55704" s="276"/>
    </row>
    <row r="55705" spans="19:23">
      <c r="S55705" s="275"/>
      <c r="T55705" s="274"/>
      <c r="W55705" s="276"/>
    </row>
    <row r="55706" spans="19:23">
      <c r="S55706" s="275"/>
      <c r="T55706" s="274"/>
      <c r="W55706" s="276"/>
    </row>
    <row r="55707" spans="19:23">
      <c r="S55707" s="275"/>
      <c r="T55707" s="274"/>
      <c r="W55707" s="276"/>
    </row>
    <row r="55708" spans="19:23">
      <c r="S55708" s="275"/>
      <c r="T55708" s="274"/>
      <c r="W55708" s="276"/>
    </row>
    <row r="55709" spans="19:23">
      <c r="S55709" s="275"/>
      <c r="T55709" s="274"/>
      <c r="W55709" s="276"/>
    </row>
    <row r="55710" spans="19:23">
      <c r="S55710" s="275"/>
      <c r="T55710" s="274"/>
      <c r="W55710" s="276"/>
    </row>
    <row r="55711" spans="19:23">
      <c r="S55711" s="275"/>
      <c r="T55711" s="274"/>
      <c r="W55711" s="276"/>
    </row>
    <row r="55712" spans="19:23">
      <c r="S55712" s="275"/>
      <c r="T55712" s="274"/>
      <c r="W55712" s="276"/>
    </row>
    <row r="55713" spans="19:23">
      <c r="S55713" s="275"/>
      <c r="T55713" s="274"/>
      <c r="W55713" s="276"/>
    </row>
    <row r="55714" spans="19:23">
      <c r="S55714" s="275"/>
      <c r="T55714" s="274"/>
      <c r="W55714" s="276"/>
    </row>
    <row r="55715" spans="19:23">
      <c r="S55715" s="275"/>
      <c r="T55715" s="274"/>
      <c r="W55715" s="276"/>
    </row>
    <row r="55716" spans="19:23">
      <c r="S55716" s="275"/>
      <c r="T55716" s="274"/>
      <c r="W55716" s="276"/>
    </row>
    <row r="55717" spans="19:23">
      <c r="S55717" s="275"/>
      <c r="T55717" s="274"/>
      <c r="W55717" s="276"/>
    </row>
    <row r="55718" spans="19:23">
      <c r="S55718" s="275"/>
      <c r="T55718" s="274"/>
      <c r="W55718" s="276"/>
    </row>
    <row r="55719" spans="19:23">
      <c r="S55719" s="275"/>
      <c r="T55719" s="274"/>
      <c r="W55719" s="276"/>
    </row>
    <row r="55720" spans="19:23">
      <c r="S55720" s="275"/>
      <c r="T55720" s="274"/>
      <c r="W55720" s="276"/>
    </row>
    <row r="55721" spans="19:23">
      <c r="S55721" s="275"/>
      <c r="T55721" s="274"/>
      <c r="W55721" s="276"/>
    </row>
    <row r="55722" spans="19:23">
      <c r="S55722" s="275"/>
      <c r="T55722" s="274"/>
      <c r="W55722" s="276"/>
    </row>
    <row r="55723" spans="19:23">
      <c r="S55723" s="275"/>
      <c r="T55723" s="274"/>
      <c r="W55723" s="276"/>
    </row>
    <row r="55724" spans="19:23">
      <c r="S55724" s="275"/>
      <c r="T55724" s="274"/>
      <c r="W55724" s="276"/>
    </row>
    <row r="55725" spans="19:23">
      <c r="S55725" s="275"/>
      <c r="T55725" s="274"/>
      <c r="W55725" s="276"/>
    </row>
    <row r="55726" spans="19:23">
      <c r="S55726" s="275"/>
      <c r="T55726" s="274"/>
      <c r="W55726" s="276"/>
    </row>
    <row r="55727" spans="19:23">
      <c r="S55727" s="275"/>
      <c r="T55727" s="274"/>
      <c r="W55727" s="276"/>
    </row>
    <row r="55728" spans="19:23">
      <c r="S55728" s="275"/>
      <c r="T55728" s="274"/>
      <c r="W55728" s="276"/>
    </row>
    <row r="55729" spans="19:23">
      <c r="S55729" s="275"/>
      <c r="T55729" s="274"/>
      <c r="W55729" s="276"/>
    </row>
    <row r="55730" spans="19:23">
      <c r="S55730" s="275"/>
      <c r="T55730" s="274"/>
      <c r="W55730" s="276"/>
    </row>
    <row r="55731" spans="19:23">
      <c r="S55731" s="275"/>
      <c r="T55731" s="274"/>
      <c r="W55731" s="276"/>
    </row>
    <row r="55732" spans="19:23">
      <c r="S55732" s="275"/>
      <c r="T55732" s="274"/>
      <c r="W55732" s="276"/>
    </row>
    <row r="55733" spans="19:23">
      <c r="S55733" s="275"/>
      <c r="T55733" s="274"/>
      <c r="W55733" s="276"/>
    </row>
    <row r="55734" spans="19:23">
      <c r="S55734" s="275"/>
      <c r="T55734" s="274"/>
      <c r="W55734" s="276"/>
    </row>
    <row r="55735" spans="19:23">
      <c r="S55735" s="275"/>
      <c r="T55735" s="274"/>
      <c r="W55735" s="276"/>
    </row>
    <row r="55736" spans="19:23">
      <c r="S55736" s="275"/>
      <c r="T55736" s="274"/>
      <c r="W55736" s="276"/>
    </row>
    <row r="55737" spans="19:23">
      <c r="S55737" s="275"/>
      <c r="T55737" s="274"/>
      <c r="W55737" s="276"/>
    </row>
    <row r="55738" spans="19:23">
      <c r="S55738" s="275"/>
      <c r="T55738" s="274"/>
      <c r="W55738" s="276"/>
    </row>
    <row r="55739" spans="19:23">
      <c r="S55739" s="275"/>
      <c r="T55739" s="274"/>
      <c r="W55739" s="276"/>
    </row>
    <row r="55740" spans="19:23">
      <c r="S55740" s="275"/>
      <c r="T55740" s="274"/>
      <c r="W55740" s="276"/>
    </row>
    <row r="55741" spans="19:23">
      <c r="S55741" s="275"/>
      <c r="T55741" s="274"/>
      <c r="W55741" s="276"/>
    </row>
    <row r="55742" spans="19:23">
      <c r="S55742" s="275"/>
      <c r="T55742" s="274"/>
      <c r="W55742" s="276"/>
    </row>
    <row r="55743" spans="19:23">
      <c r="S55743" s="275"/>
      <c r="T55743" s="274"/>
      <c r="W55743" s="276"/>
    </row>
    <row r="55744" spans="19:23">
      <c r="S55744" s="275"/>
      <c r="T55744" s="274"/>
      <c r="W55744" s="276"/>
    </row>
    <row r="55745" spans="19:23">
      <c r="S55745" s="275"/>
      <c r="T55745" s="274"/>
      <c r="W55745" s="276"/>
    </row>
    <row r="55746" spans="19:23">
      <c r="S55746" s="275"/>
      <c r="T55746" s="274"/>
      <c r="W55746" s="276"/>
    </row>
    <row r="55747" spans="19:23">
      <c r="S55747" s="275"/>
      <c r="T55747" s="274"/>
      <c r="W55747" s="276"/>
    </row>
    <row r="55748" spans="19:23">
      <c r="S55748" s="275"/>
      <c r="T55748" s="274"/>
      <c r="W55748" s="276"/>
    </row>
    <row r="55749" spans="19:23">
      <c r="S55749" s="275"/>
      <c r="T55749" s="274"/>
      <c r="W55749" s="276"/>
    </row>
    <row r="55750" spans="19:23">
      <c r="S55750" s="275"/>
      <c r="T55750" s="274"/>
      <c r="W55750" s="276"/>
    </row>
    <row r="55751" spans="19:23">
      <c r="S55751" s="275"/>
      <c r="T55751" s="274"/>
      <c r="W55751" s="276"/>
    </row>
    <row r="55752" spans="19:23">
      <c r="S55752" s="275"/>
      <c r="T55752" s="274"/>
      <c r="W55752" s="276"/>
    </row>
    <row r="55753" spans="19:23">
      <c r="S55753" s="275"/>
      <c r="T55753" s="274"/>
      <c r="W55753" s="276"/>
    </row>
    <row r="55754" spans="19:23">
      <c r="S55754" s="275"/>
      <c r="T55754" s="274"/>
      <c r="W55754" s="276"/>
    </row>
    <row r="55755" spans="19:23">
      <c r="S55755" s="275"/>
      <c r="T55755" s="274"/>
      <c r="W55755" s="276"/>
    </row>
    <row r="55756" spans="19:23">
      <c r="S55756" s="275"/>
      <c r="T55756" s="274"/>
      <c r="W55756" s="276"/>
    </row>
    <row r="55757" spans="19:23">
      <c r="S55757" s="275"/>
      <c r="T55757" s="274"/>
      <c r="W55757" s="276"/>
    </row>
    <row r="55758" spans="19:23">
      <c r="S55758" s="275"/>
      <c r="T55758" s="274"/>
      <c r="W55758" s="276"/>
    </row>
    <row r="55759" spans="19:23">
      <c r="S55759" s="275"/>
      <c r="T55759" s="274"/>
      <c r="W55759" s="276"/>
    </row>
    <row r="55760" spans="19:23">
      <c r="S55760" s="275"/>
      <c r="T55760" s="274"/>
      <c r="W55760" s="276"/>
    </row>
    <row r="55761" spans="19:23">
      <c r="S55761" s="275"/>
      <c r="T55761" s="274"/>
      <c r="W55761" s="276"/>
    </row>
    <row r="55762" spans="19:23">
      <c r="S55762" s="275"/>
      <c r="T55762" s="274"/>
      <c r="W55762" s="276"/>
    </row>
    <row r="55763" spans="19:23">
      <c r="S55763" s="275"/>
      <c r="T55763" s="274"/>
      <c r="W55763" s="276"/>
    </row>
    <row r="55764" spans="19:23">
      <c r="S55764" s="275"/>
      <c r="T55764" s="274"/>
      <c r="W55764" s="276"/>
    </row>
    <row r="55765" spans="19:23">
      <c r="S55765" s="275"/>
      <c r="T55765" s="274"/>
      <c r="W55765" s="276"/>
    </row>
    <row r="55766" spans="19:23">
      <c r="S55766" s="275"/>
      <c r="T55766" s="274"/>
      <c r="W55766" s="276"/>
    </row>
    <row r="55767" spans="19:23">
      <c r="S55767" s="275"/>
      <c r="T55767" s="274"/>
      <c r="W55767" s="276"/>
    </row>
    <row r="55768" spans="19:23">
      <c r="S55768" s="275"/>
      <c r="T55768" s="274"/>
      <c r="W55768" s="276"/>
    </row>
    <row r="55769" spans="19:23">
      <c r="S55769" s="275"/>
      <c r="T55769" s="274"/>
      <c r="W55769" s="276"/>
    </row>
    <row r="55770" spans="19:23">
      <c r="S55770" s="275"/>
      <c r="T55770" s="274"/>
      <c r="W55770" s="276"/>
    </row>
    <row r="55771" spans="19:23">
      <c r="S55771" s="275"/>
      <c r="T55771" s="274"/>
      <c r="W55771" s="276"/>
    </row>
    <row r="55772" spans="19:23">
      <c r="S55772" s="275"/>
      <c r="T55772" s="274"/>
      <c r="W55772" s="276"/>
    </row>
    <row r="55773" spans="19:23">
      <c r="S55773" s="275"/>
      <c r="T55773" s="274"/>
      <c r="W55773" s="276"/>
    </row>
    <row r="55774" spans="19:23">
      <c r="S55774" s="275"/>
      <c r="T55774" s="274"/>
      <c r="W55774" s="276"/>
    </row>
    <row r="55775" spans="19:23">
      <c r="S55775" s="275"/>
      <c r="T55775" s="274"/>
      <c r="W55775" s="276"/>
    </row>
    <row r="55776" spans="19:23">
      <c r="S55776" s="275"/>
      <c r="T55776" s="274"/>
      <c r="W55776" s="276"/>
    </row>
    <row r="55777" spans="19:23">
      <c r="S55777" s="275"/>
      <c r="T55777" s="274"/>
      <c r="W55777" s="276"/>
    </row>
    <row r="55778" spans="19:23">
      <c r="S55778" s="275"/>
      <c r="T55778" s="274"/>
      <c r="W55778" s="276"/>
    </row>
    <row r="55779" spans="19:23">
      <c r="S55779" s="275"/>
      <c r="T55779" s="274"/>
      <c r="W55779" s="276"/>
    </row>
    <row r="55780" spans="19:23">
      <c r="S55780" s="275"/>
      <c r="T55780" s="274"/>
      <c r="W55780" s="276"/>
    </row>
    <row r="55781" spans="19:23">
      <c r="S55781" s="275"/>
      <c r="T55781" s="274"/>
      <c r="W55781" s="276"/>
    </row>
    <row r="55782" spans="19:23">
      <c r="S55782" s="275"/>
      <c r="T55782" s="274"/>
      <c r="W55782" s="276"/>
    </row>
    <row r="55783" spans="19:23">
      <c r="S55783" s="275"/>
      <c r="T55783" s="274"/>
      <c r="W55783" s="276"/>
    </row>
    <row r="55784" spans="19:23">
      <c r="S55784" s="275"/>
      <c r="T55784" s="274"/>
      <c r="W55784" s="276"/>
    </row>
    <row r="55785" spans="19:23">
      <c r="S55785" s="275"/>
      <c r="T55785" s="274"/>
      <c r="W55785" s="276"/>
    </row>
    <row r="55786" spans="19:23">
      <c r="S55786" s="275"/>
      <c r="T55786" s="274"/>
      <c r="W55786" s="276"/>
    </row>
    <row r="55787" spans="19:23">
      <c r="S55787" s="275"/>
      <c r="T55787" s="274"/>
      <c r="W55787" s="276"/>
    </row>
    <row r="55788" spans="19:23">
      <c r="S55788" s="275"/>
      <c r="T55788" s="274"/>
      <c r="W55788" s="276"/>
    </row>
    <row r="55789" spans="19:23">
      <c r="S55789" s="275"/>
      <c r="T55789" s="274"/>
      <c r="W55789" s="276"/>
    </row>
    <row r="55790" spans="19:23">
      <c r="S55790" s="275"/>
      <c r="T55790" s="274"/>
      <c r="W55790" s="276"/>
    </row>
    <row r="55791" spans="19:23">
      <c r="S55791" s="275"/>
      <c r="T55791" s="274"/>
      <c r="W55791" s="276"/>
    </row>
    <row r="55792" spans="19:23">
      <c r="S55792" s="275"/>
      <c r="T55792" s="274"/>
      <c r="W55792" s="276"/>
    </row>
    <row r="55793" spans="19:23">
      <c r="S55793" s="275"/>
      <c r="T55793" s="274"/>
      <c r="W55793" s="276"/>
    </row>
    <row r="55794" spans="19:23">
      <c r="S55794" s="275"/>
      <c r="T55794" s="274"/>
      <c r="W55794" s="276"/>
    </row>
    <row r="55795" spans="19:23">
      <c r="S55795" s="275"/>
      <c r="T55795" s="274"/>
      <c r="W55795" s="276"/>
    </row>
    <row r="55796" spans="19:23">
      <c r="S55796" s="275"/>
      <c r="T55796" s="274"/>
      <c r="W55796" s="276"/>
    </row>
    <row r="55797" spans="19:23">
      <c r="S55797" s="275"/>
      <c r="T55797" s="274"/>
      <c r="W55797" s="276"/>
    </row>
    <row r="55798" spans="19:23">
      <c r="S55798" s="275"/>
      <c r="T55798" s="274"/>
      <c r="W55798" s="276"/>
    </row>
    <row r="55799" spans="19:23">
      <c r="S55799" s="275"/>
      <c r="T55799" s="274"/>
      <c r="W55799" s="276"/>
    </row>
    <row r="55800" spans="19:23">
      <c r="S55800" s="275"/>
      <c r="T55800" s="274"/>
      <c r="W55800" s="276"/>
    </row>
    <row r="55801" spans="19:23">
      <c r="S55801" s="275"/>
      <c r="T55801" s="274"/>
      <c r="W55801" s="276"/>
    </row>
    <row r="55802" spans="19:23">
      <c r="S55802" s="275"/>
      <c r="T55802" s="274"/>
      <c r="W55802" s="276"/>
    </row>
    <row r="55803" spans="19:23">
      <c r="S55803" s="275"/>
      <c r="T55803" s="274"/>
      <c r="W55803" s="276"/>
    </row>
    <row r="55804" spans="19:23">
      <c r="S55804" s="275"/>
      <c r="T55804" s="274"/>
      <c r="W55804" s="276"/>
    </row>
    <row r="55805" spans="19:23">
      <c r="S55805" s="275"/>
      <c r="T55805" s="274"/>
      <c r="W55805" s="276"/>
    </row>
    <row r="55806" spans="19:23">
      <c r="S55806" s="275"/>
      <c r="T55806" s="274"/>
      <c r="W55806" s="276"/>
    </row>
    <row r="55807" spans="19:23">
      <c r="S55807" s="275"/>
      <c r="T55807" s="274"/>
      <c r="W55807" s="276"/>
    </row>
    <row r="55808" spans="19:23">
      <c r="S55808" s="275"/>
      <c r="T55808" s="274"/>
      <c r="W55808" s="276"/>
    </row>
    <row r="55809" spans="19:23">
      <c r="S55809" s="275"/>
      <c r="T55809" s="274"/>
      <c r="W55809" s="276"/>
    </row>
    <row r="55810" spans="19:23">
      <c r="S55810" s="275"/>
      <c r="T55810" s="274"/>
      <c r="W55810" s="276"/>
    </row>
    <row r="55811" spans="19:23">
      <c r="S55811" s="275"/>
      <c r="T55811" s="274"/>
      <c r="W55811" s="276"/>
    </row>
    <row r="55812" spans="19:23">
      <c r="S55812" s="275"/>
      <c r="T55812" s="274"/>
      <c r="W55812" s="276"/>
    </row>
    <row r="55813" spans="19:23">
      <c r="S55813" s="275"/>
      <c r="T55813" s="274"/>
      <c r="W55813" s="276"/>
    </row>
    <row r="55814" spans="19:23">
      <c r="S55814" s="275"/>
      <c r="T55814" s="274"/>
      <c r="W55814" s="276"/>
    </row>
    <row r="55815" spans="19:23">
      <c r="S55815" s="275"/>
      <c r="T55815" s="274"/>
      <c r="W55815" s="276"/>
    </row>
    <row r="55816" spans="19:23">
      <c r="S55816" s="275"/>
      <c r="T55816" s="274"/>
      <c r="W55816" s="276"/>
    </row>
    <row r="55817" spans="19:23">
      <c r="S55817" s="275"/>
      <c r="T55817" s="274"/>
      <c r="W55817" s="276"/>
    </row>
    <row r="55818" spans="19:23">
      <c r="S55818" s="275"/>
      <c r="T55818" s="274"/>
      <c r="W55818" s="276"/>
    </row>
    <row r="55819" spans="19:23">
      <c r="S55819" s="275"/>
      <c r="T55819" s="274"/>
      <c r="W55819" s="276"/>
    </row>
    <row r="55820" spans="19:23">
      <c r="S55820" s="275"/>
      <c r="T55820" s="274"/>
      <c r="W55820" s="276"/>
    </row>
    <row r="55821" spans="19:23">
      <c r="S55821" s="275"/>
      <c r="T55821" s="274"/>
      <c r="W55821" s="276"/>
    </row>
    <row r="55822" spans="19:23">
      <c r="S55822" s="275"/>
      <c r="T55822" s="274"/>
      <c r="W55822" s="276"/>
    </row>
    <row r="55823" spans="19:23">
      <c r="S55823" s="275"/>
      <c r="T55823" s="274"/>
      <c r="W55823" s="276"/>
    </row>
    <row r="55824" spans="19:23">
      <c r="S55824" s="275"/>
      <c r="T55824" s="274"/>
      <c r="W55824" s="276"/>
    </row>
    <row r="55825" spans="19:23">
      <c r="S55825" s="275"/>
      <c r="T55825" s="274"/>
      <c r="W55825" s="276"/>
    </row>
    <row r="55826" spans="19:23">
      <c r="S55826" s="275"/>
      <c r="T55826" s="274"/>
      <c r="W55826" s="276"/>
    </row>
    <row r="55827" spans="19:23">
      <c r="S55827" s="275"/>
      <c r="T55827" s="274"/>
      <c r="W55827" s="276"/>
    </row>
    <row r="55828" spans="19:23">
      <c r="S55828" s="275"/>
      <c r="T55828" s="274"/>
      <c r="W55828" s="276"/>
    </row>
    <row r="55829" spans="19:23">
      <c r="S55829" s="275"/>
      <c r="T55829" s="274"/>
      <c r="W55829" s="276"/>
    </row>
    <row r="55830" spans="19:23">
      <c r="S55830" s="275"/>
      <c r="T55830" s="274"/>
      <c r="W55830" s="276"/>
    </row>
    <row r="55831" spans="19:23">
      <c r="S55831" s="275"/>
      <c r="T55831" s="274"/>
      <c r="W55831" s="276"/>
    </row>
    <row r="55832" spans="19:23">
      <c r="S55832" s="275"/>
      <c r="T55832" s="274"/>
      <c r="W55832" s="276"/>
    </row>
    <row r="55833" spans="19:23">
      <c r="S55833" s="275"/>
      <c r="T55833" s="274"/>
      <c r="W55833" s="276"/>
    </row>
    <row r="55834" spans="19:23">
      <c r="S55834" s="275"/>
      <c r="T55834" s="274"/>
      <c r="W55834" s="276"/>
    </row>
    <row r="55835" spans="19:23">
      <c r="S55835" s="275"/>
      <c r="T55835" s="274"/>
      <c r="W55835" s="276"/>
    </row>
    <row r="55836" spans="19:23">
      <c r="S55836" s="275"/>
      <c r="T55836" s="274"/>
      <c r="W55836" s="276"/>
    </row>
    <row r="55837" spans="19:23">
      <c r="S55837" s="275"/>
      <c r="T55837" s="274"/>
      <c r="W55837" s="276"/>
    </row>
    <row r="55838" spans="19:23">
      <c r="S55838" s="275"/>
      <c r="T55838" s="274"/>
      <c r="W55838" s="276"/>
    </row>
    <row r="55839" spans="19:23">
      <c r="S55839" s="275"/>
      <c r="T55839" s="274"/>
      <c r="W55839" s="276"/>
    </row>
    <row r="55840" spans="19:23">
      <c r="S55840" s="275"/>
      <c r="T55840" s="274"/>
      <c r="W55840" s="276"/>
    </row>
    <row r="55841" spans="19:23">
      <c r="S55841" s="275"/>
      <c r="T55841" s="274"/>
      <c r="W55841" s="276"/>
    </row>
    <row r="55842" spans="19:23">
      <c r="S55842" s="275"/>
      <c r="T55842" s="274"/>
      <c r="W55842" s="276"/>
    </row>
    <row r="55843" spans="19:23">
      <c r="S55843" s="275"/>
      <c r="T55843" s="274"/>
      <c r="W55843" s="276"/>
    </row>
    <row r="55844" spans="19:23">
      <c r="S55844" s="275"/>
      <c r="T55844" s="274"/>
      <c r="W55844" s="276"/>
    </row>
    <row r="55845" spans="19:23">
      <c r="S55845" s="275"/>
      <c r="T55845" s="274"/>
      <c r="W55845" s="276"/>
    </row>
    <row r="55846" spans="19:23">
      <c r="S55846" s="275"/>
      <c r="T55846" s="274"/>
      <c r="W55846" s="276"/>
    </row>
    <row r="55847" spans="19:23">
      <c r="S55847" s="275"/>
      <c r="T55847" s="274"/>
      <c r="W55847" s="276"/>
    </row>
    <row r="55848" spans="19:23">
      <c r="S55848" s="275"/>
      <c r="T55848" s="274"/>
      <c r="W55848" s="276"/>
    </row>
    <row r="55849" spans="19:23">
      <c r="S55849" s="275"/>
      <c r="T55849" s="274"/>
      <c r="W55849" s="276"/>
    </row>
    <row r="55850" spans="19:23">
      <c r="S55850" s="275"/>
      <c r="T55850" s="274"/>
      <c r="W55850" s="276"/>
    </row>
    <row r="55851" spans="19:23">
      <c r="S55851" s="275"/>
      <c r="T55851" s="274"/>
      <c r="W55851" s="276"/>
    </row>
    <row r="55852" spans="19:23">
      <c r="S55852" s="275"/>
      <c r="T55852" s="274"/>
      <c r="W55852" s="276"/>
    </row>
    <row r="55853" spans="19:23">
      <c r="S55853" s="275"/>
      <c r="T55853" s="274"/>
      <c r="W55853" s="276"/>
    </row>
    <row r="55854" spans="19:23">
      <c r="S55854" s="275"/>
      <c r="T55854" s="274"/>
      <c r="W55854" s="276"/>
    </row>
    <row r="55855" spans="19:23">
      <c r="S55855" s="275"/>
      <c r="T55855" s="274"/>
      <c r="W55855" s="276"/>
    </row>
    <row r="55856" spans="19:23">
      <c r="S55856" s="275"/>
      <c r="T55856" s="274"/>
      <c r="W55856" s="276"/>
    </row>
    <row r="55857" spans="19:23">
      <c r="S55857" s="275"/>
      <c r="T55857" s="274"/>
      <c r="W55857" s="276"/>
    </row>
    <row r="55858" spans="19:23">
      <c r="S55858" s="275"/>
      <c r="T55858" s="274"/>
      <c r="W55858" s="276"/>
    </row>
    <row r="55859" spans="19:23">
      <c r="S55859" s="275"/>
      <c r="T55859" s="274"/>
      <c r="W55859" s="276"/>
    </row>
    <row r="55860" spans="19:23">
      <c r="S55860" s="275"/>
      <c r="T55860" s="274"/>
      <c r="W55860" s="276"/>
    </row>
    <row r="55861" spans="19:23">
      <c r="S55861" s="275"/>
      <c r="T55861" s="274"/>
      <c r="W55861" s="276"/>
    </row>
    <row r="55862" spans="19:23">
      <c r="S55862" s="275"/>
      <c r="T55862" s="274"/>
      <c r="W55862" s="276"/>
    </row>
    <row r="55863" spans="19:23">
      <c r="S55863" s="275"/>
      <c r="T55863" s="274"/>
      <c r="W55863" s="276"/>
    </row>
    <row r="55864" spans="19:23">
      <c r="S55864" s="275"/>
      <c r="T55864" s="274"/>
      <c r="W55864" s="276"/>
    </row>
    <row r="55865" spans="19:23">
      <c r="S55865" s="275"/>
      <c r="T55865" s="274"/>
      <c r="W55865" s="276"/>
    </row>
    <row r="55866" spans="19:23">
      <c r="S55866" s="275"/>
      <c r="T55866" s="274"/>
      <c r="W55866" s="276"/>
    </row>
    <row r="55867" spans="19:23">
      <c r="S55867" s="275"/>
      <c r="T55867" s="274"/>
      <c r="W55867" s="276"/>
    </row>
    <row r="55868" spans="19:23">
      <c r="S55868" s="275"/>
      <c r="T55868" s="274"/>
      <c r="W55868" s="276"/>
    </row>
    <row r="55869" spans="19:23">
      <c r="S55869" s="275"/>
      <c r="T55869" s="274"/>
      <c r="W55869" s="276"/>
    </row>
    <row r="55870" spans="19:23">
      <c r="S55870" s="275"/>
      <c r="T55870" s="274"/>
      <c r="W55870" s="276"/>
    </row>
    <row r="55871" spans="19:23">
      <c r="S55871" s="275"/>
      <c r="T55871" s="274"/>
      <c r="W55871" s="276"/>
    </row>
    <row r="55872" spans="19:23">
      <c r="S55872" s="275"/>
      <c r="T55872" s="274"/>
      <c r="W55872" s="276"/>
    </row>
    <row r="55873" spans="19:23">
      <c r="S55873" s="275"/>
      <c r="T55873" s="274"/>
      <c r="W55873" s="276"/>
    </row>
    <row r="55874" spans="19:23">
      <c r="S55874" s="275"/>
      <c r="T55874" s="274"/>
      <c r="W55874" s="276"/>
    </row>
    <row r="55875" spans="19:23">
      <c r="S55875" s="275"/>
      <c r="T55875" s="274"/>
      <c r="W55875" s="276"/>
    </row>
    <row r="55876" spans="19:23">
      <c r="S55876" s="275"/>
      <c r="T55876" s="274"/>
      <c r="W55876" s="276"/>
    </row>
    <row r="55877" spans="19:23">
      <c r="S55877" s="275"/>
      <c r="T55877" s="274"/>
      <c r="W55877" s="276"/>
    </row>
    <row r="55878" spans="19:23">
      <c r="S55878" s="275"/>
      <c r="T55878" s="274"/>
      <c r="W55878" s="276"/>
    </row>
    <row r="55879" spans="19:23">
      <c r="S55879" s="275"/>
      <c r="T55879" s="274"/>
      <c r="W55879" s="276"/>
    </row>
    <row r="55880" spans="19:23">
      <c r="S55880" s="275"/>
      <c r="T55880" s="274"/>
      <c r="W55880" s="276"/>
    </row>
    <row r="55881" spans="19:23">
      <c r="S55881" s="275"/>
      <c r="T55881" s="274"/>
      <c r="W55881" s="276"/>
    </row>
    <row r="55882" spans="19:23">
      <c r="S55882" s="275"/>
      <c r="T55882" s="274"/>
      <c r="W55882" s="276"/>
    </row>
    <row r="55883" spans="19:23">
      <c r="S55883" s="275"/>
      <c r="T55883" s="274"/>
      <c r="W55883" s="276"/>
    </row>
    <row r="55884" spans="19:23">
      <c r="S55884" s="275"/>
      <c r="T55884" s="274"/>
      <c r="W55884" s="276"/>
    </row>
    <row r="55885" spans="19:23">
      <c r="S55885" s="275"/>
      <c r="T55885" s="274"/>
      <c r="W55885" s="276"/>
    </row>
    <row r="55886" spans="19:23">
      <c r="S55886" s="275"/>
      <c r="T55886" s="274"/>
      <c r="W55886" s="276"/>
    </row>
    <row r="55887" spans="19:23">
      <c r="S55887" s="275"/>
      <c r="T55887" s="274"/>
      <c r="W55887" s="276"/>
    </row>
    <row r="55888" spans="19:23">
      <c r="S55888" s="275"/>
      <c r="T55888" s="274"/>
      <c r="W55888" s="276"/>
    </row>
    <row r="55889" spans="19:23">
      <c r="S55889" s="275"/>
      <c r="T55889" s="274"/>
      <c r="W55889" s="276"/>
    </row>
    <row r="55890" spans="19:23">
      <c r="S55890" s="275"/>
      <c r="T55890" s="274"/>
      <c r="W55890" s="276"/>
    </row>
    <row r="55891" spans="19:23">
      <c r="S55891" s="275"/>
      <c r="T55891" s="274"/>
      <c r="W55891" s="276"/>
    </row>
    <row r="55892" spans="19:23">
      <c r="S55892" s="275"/>
      <c r="T55892" s="274"/>
      <c r="W55892" s="276"/>
    </row>
    <row r="55893" spans="19:23">
      <c r="S55893" s="275"/>
      <c r="T55893" s="274"/>
      <c r="W55893" s="276"/>
    </row>
    <row r="55894" spans="19:23">
      <c r="S55894" s="275"/>
      <c r="T55894" s="274"/>
      <c r="W55894" s="276"/>
    </row>
    <row r="55895" spans="19:23">
      <c r="S55895" s="275"/>
      <c r="T55895" s="274"/>
      <c r="W55895" s="276"/>
    </row>
    <row r="55896" spans="19:23">
      <c r="S55896" s="275"/>
      <c r="T55896" s="274"/>
      <c r="W55896" s="276"/>
    </row>
    <row r="55897" spans="19:23">
      <c r="S55897" s="275"/>
      <c r="T55897" s="274"/>
      <c r="W55897" s="276"/>
    </row>
    <row r="55898" spans="19:23">
      <c r="S55898" s="275"/>
      <c r="T55898" s="274"/>
      <c r="W55898" s="276"/>
    </row>
    <row r="55899" spans="19:23">
      <c r="S55899" s="275"/>
      <c r="T55899" s="274"/>
      <c r="W55899" s="276"/>
    </row>
    <row r="55900" spans="19:23">
      <c r="S55900" s="275"/>
      <c r="T55900" s="274"/>
      <c r="W55900" s="276"/>
    </row>
    <row r="55901" spans="19:23">
      <c r="S55901" s="275"/>
      <c r="T55901" s="274"/>
      <c r="W55901" s="276"/>
    </row>
    <row r="55902" spans="19:23">
      <c r="S55902" s="275"/>
      <c r="T55902" s="274"/>
      <c r="W55902" s="276"/>
    </row>
    <row r="55903" spans="19:23">
      <c r="S55903" s="275"/>
      <c r="T55903" s="274"/>
      <c r="W55903" s="276"/>
    </row>
    <row r="55904" spans="19:23">
      <c r="S55904" s="275"/>
      <c r="T55904" s="274"/>
      <c r="W55904" s="276"/>
    </row>
    <row r="55905" spans="19:23">
      <c r="S55905" s="275"/>
      <c r="T55905" s="274"/>
      <c r="W55905" s="276"/>
    </row>
    <row r="55906" spans="19:23">
      <c r="S55906" s="275"/>
      <c r="T55906" s="274"/>
      <c r="W55906" s="276"/>
    </row>
    <row r="55907" spans="19:23">
      <c r="S55907" s="275"/>
      <c r="T55907" s="274"/>
      <c r="W55907" s="276"/>
    </row>
    <row r="55908" spans="19:23">
      <c r="S55908" s="275"/>
      <c r="T55908" s="274"/>
      <c r="W55908" s="276"/>
    </row>
    <row r="55909" spans="19:23">
      <c r="S55909" s="275"/>
      <c r="T55909" s="274"/>
      <c r="W55909" s="276"/>
    </row>
    <row r="55910" spans="19:23">
      <c r="S55910" s="275"/>
      <c r="T55910" s="274"/>
      <c r="W55910" s="276"/>
    </row>
    <row r="55911" spans="19:23">
      <c r="S55911" s="275"/>
      <c r="T55911" s="274"/>
      <c r="W55911" s="276"/>
    </row>
    <row r="55912" spans="19:23">
      <c r="S55912" s="275"/>
      <c r="T55912" s="274"/>
      <c r="W55912" s="276"/>
    </row>
    <row r="55913" spans="19:23">
      <c r="S55913" s="275"/>
      <c r="T55913" s="274"/>
      <c r="W55913" s="276"/>
    </row>
    <row r="55914" spans="19:23">
      <c r="S55914" s="275"/>
      <c r="T55914" s="274"/>
      <c r="W55914" s="276"/>
    </row>
    <row r="55915" spans="19:23">
      <c r="S55915" s="275"/>
      <c r="T55915" s="274"/>
      <c r="W55915" s="276"/>
    </row>
    <row r="55916" spans="19:23">
      <c r="S55916" s="275"/>
      <c r="T55916" s="274"/>
      <c r="W55916" s="276"/>
    </row>
    <row r="55917" spans="19:23">
      <c r="S55917" s="275"/>
      <c r="T55917" s="274"/>
      <c r="W55917" s="276"/>
    </row>
    <row r="55918" spans="19:23">
      <c r="S55918" s="275"/>
      <c r="T55918" s="274"/>
      <c r="W55918" s="276"/>
    </row>
    <row r="55919" spans="19:23">
      <c r="S55919" s="275"/>
      <c r="T55919" s="274"/>
      <c r="W55919" s="276"/>
    </row>
    <row r="55920" spans="19:23">
      <c r="S55920" s="275"/>
      <c r="T55920" s="274"/>
      <c r="W55920" s="276"/>
    </row>
    <row r="55921" spans="19:23">
      <c r="S55921" s="275"/>
      <c r="T55921" s="274"/>
      <c r="W55921" s="276"/>
    </row>
    <row r="55922" spans="19:23">
      <c r="S55922" s="275"/>
      <c r="T55922" s="274"/>
      <c r="W55922" s="276"/>
    </row>
    <row r="55923" spans="19:23">
      <c r="S55923" s="275"/>
      <c r="T55923" s="274"/>
      <c r="W55923" s="276"/>
    </row>
    <row r="55924" spans="19:23">
      <c r="S55924" s="275"/>
      <c r="T55924" s="274"/>
      <c r="W55924" s="276"/>
    </row>
    <row r="55925" spans="19:23">
      <c r="S55925" s="275"/>
      <c r="T55925" s="274"/>
      <c r="W55925" s="276"/>
    </row>
    <row r="55926" spans="19:23">
      <c r="S55926" s="275"/>
      <c r="T55926" s="274"/>
      <c r="W55926" s="276"/>
    </row>
    <row r="55927" spans="19:23">
      <c r="S55927" s="275"/>
      <c r="T55927" s="274"/>
      <c r="W55927" s="276"/>
    </row>
    <row r="55928" spans="19:23">
      <c r="S55928" s="275"/>
      <c r="T55928" s="274"/>
      <c r="W55928" s="276"/>
    </row>
    <row r="55929" spans="19:23">
      <c r="S55929" s="275"/>
      <c r="T55929" s="274"/>
      <c r="W55929" s="276"/>
    </row>
    <row r="55930" spans="19:23">
      <c r="S55930" s="275"/>
      <c r="T55930" s="274"/>
      <c r="W55930" s="276"/>
    </row>
    <row r="55931" spans="19:23">
      <c r="S55931" s="275"/>
      <c r="T55931" s="274"/>
      <c r="W55931" s="276"/>
    </row>
    <row r="55932" spans="19:23">
      <c r="S55932" s="275"/>
      <c r="T55932" s="274"/>
      <c r="W55932" s="276"/>
    </row>
    <row r="55933" spans="19:23">
      <c r="S55933" s="275"/>
      <c r="T55933" s="274"/>
      <c r="W55933" s="276"/>
    </row>
    <row r="55934" spans="19:23">
      <c r="S55934" s="275"/>
      <c r="T55934" s="274"/>
      <c r="W55934" s="276"/>
    </row>
    <row r="55935" spans="19:23">
      <c r="S55935" s="275"/>
      <c r="T55935" s="274"/>
      <c r="W55935" s="276"/>
    </row>
    <row r="55936" spans="19:23">
      <c r="S55936" s="275"/>
      <c r="T55936" s="274"/>
      <c r="W55936" s="276"/>
    </row>
    <row r="55937" spans="19:23">
      <c r="S55937" s="275"/>
      <c r="T55937" s="274"/>
      <c r="W55937" s="276"/>
    </row>
    <row r="55938" spans="19:23">
      <c r="S55938" s="275"/>
      <c r="T55938" s="274"/>
      <c r="W55938" s="276"/>
    </row>
    <row r="55939" spans="19:23">
      <c r="S55939" s="275"/>
      <c r="T55939" s="274"/>
      <c r="W55939" s="276"/>
    </row>
    <row r="55940" spans="19:23">
      <c r="S55940" s="275"/>
      <c r="T55940" s="274"/>
      <c r="W55940" s="276"/>
    </row>
    <row r="55941" spans="19:23">
      <c r="S55941" s="275"/>
      <c r="T55941" s="274"/>
      <c r="W55941" s="276"/>
    </row>
    <row r="55942" spans="19:23">
      <c r="S55942" s="275"/>
      <c r="T55942" s="274"/>
      <c r="W55942" s="276"/>
    </row>
    <row r="55943" spans="19:23">
      <c r="S55943" s="275"/>
      <c r="T55943" s="274"/>
      <c r="W55943" s="276"/>
    </row>
    <row r="55944" spans="19:23">
      <c r="S55944" s="275"/>
      <c r="T55944" s="274"/>
      <c r="W55944" s="276"/>
    </row>
    <row r="55945" spans="19:23">
      <c r="S55945" s="275"/>
      <c r="T55945" s="274"/>
      <c r="W55945" s="276"/>
    </row>
    <row r="55946" spans="19:23">
      <c r="S55946" s="275"/>
      <c r="T55946" s="274"/>
      <c r="W55946" s="276"/>
    </row>
    <row r="55947" spans="19:23">
      <c r="S55947" s="275"/>
      <c r="T55947" s="274"/>
      <c r="W55947" s="276"/>
    </row>
    <row r="55948" spans="19:23">
      <c r="S55948" s="275"/>
      <c r="T55948" s="274"/>
      <c r="W55948" s="276"/>
    </row>
    <row r="55949" spans="19:23">
      <c r="S55949" s="275"/>
      <c r="T55949" s="274"/>
      <c r="W55949" s="276"/>
    </row>
    <row r="55950" spans="19:23">
      <c r="S55950" s="275"/>
      <c r="T55950" s="274"/>
      <c r="W55950" s="276"/>
    </row>
    <row r="55951" spans="19:23">
      <c r="S55951" s="275"/>
      <c r="T55951" s="274"/>
      <c r="W55951" s="276"/>
    </row>
    <row r="55952" spans="19:23">
      <c r="S55952" s="275"/>
      <c r="T55952" s="274"/>
      <c r="W55952" s="276"/>
    </row>
    <row r="55953" spans="19:23">
      <c r="S55953" s="275"/>
      <c r="T55953" s="274"/>
      <c r="W55953" s="276"/>
    </row>
    <row r="55954" spans="19:23">
      <c r="S55954" s="275"/>
      <c r="T55954" s="274"/>
      <c r="W55954" s="276"/>
    </row>
    <row r="55955" spans="19:23">
      <c r="S55955" s="275"/>
      <c r="T55955" s="274"/>
      <c r="W55955" s="276"/>
    </row>
    <row r="55956" spans="19:23">
      <c r="S55956" s="275"/>
      <c r="T55956" s="274"/>
      <c r="W55956" s="276"/>
    </row>
    <row r="55957" spans="19:23">
      <c r="S55957" s="275"/>
      <c r="T55957" s="274"/>
      <c r="W55957" s="276"/>
    </row>
    <row r="55958" spans="19:23">
      <c r="S55958" s="275"/>
      <c r="T55958" s="274"/>
      <c r="W55958" s="276"/>
    </row>
    <row r="55959" spans="19:23">
      <c r="S55959" s="275"/>
      <c r="T55959" s="274"/>
      <c r="W55959" s="276"/>
    </row>
    <row r="55960" spans="19:23">
      <c r="S55960" s="275"/>
      <c r="T55960" s="274"/>
      <c r="W55960" s="276"/>
    </row>
    <row r="55961" spans="19:23">
      <c r="S55961" s="275"/>
      <c r="T55961" s="274"/>
      <c r="W55961" s="276"/>
    </row>
    <row r="55962" spans="19:23">
      <c r="S55962" s="275"/>
      <c r="T55962" s="274"/>
      <c r="W55962" s="276"/>
    </row>
    <row r="55963" spans="19:23">
      <c r="S55963" s="275"/>
      <c r="T55963" s="274"/>
      <c r="W55963" s="276"/>
    </row>
    <row r="55964" spans="19:23">
      <c r="S55964" s="275"/>
      <c r="T55964" s="274"/>
      <c r="W55964" s="276"/>
    </row>
    <row r="55965" spans="19:23">
      <c r="S55965" s="275"/>
      <c r="T55965" s="274"/>
      <c r="W55965" s="276"/>
    </row>
    <row r="55966" spans="19:23">
      <c r="S55966" s="275"/>
      <c r="T55966" s="274"/>
      <c r="W55966" s="276"/>
    </row>
    <row r="55967" spans="19:23">
      <c r="S55967" s="275"/>
      <c r="T55967" s="274"/>
      <c r="W55967" s="276"/>
    </row>
    <row r="55968" spans="19:23">
      <c r="S55968" s="275"/>
      <c r="T55968" s="274"/>
      <c r="W55968" s="276"/>
    </row>
    <row r="55969" spans="19:23">
      <c r="S55969" s="275"/>
      <c r="T55969" s="274"/>
      <c r="W55969" s="276"/>
    </row>
    <row r="55970" spans="19:23">
      <c r="S55970" s="275"/>
      <c r="T55970" s="274"/>
      <c r="W55970" s="276"/>
    </row>
    <row r="55971" spans="19:23">
      <c r="S55971" s="275"/>
      <c r="T55971" s="274"/>
      <c r="W55971" s="276"/>
    </row>
    <row r="55972" spans="19:23">
      <c r="S55972" s="275"/>
      <c r="T55972" s="274"/>
      <c r="W55972" s="276"/>
    </row>
    <row r="55973" spans="19:23">
      <c r="S55973" s="275"/>
      <c r="T55973" s="274"/>
      <c r="W55973" s="276"/>
    </row>
    <row r="55974" spans="19:23">
      <c r="S55974" s="275"/>
      <c r="T55974" s="274"/>
      <c r="W55974" s="276"/>
    </row>
    <row r="55975" spans="19:23">
      <c r="S55975" s="275"/>
      <c r="T55975" s="274"/>
      <c r="W55975" s="276"/>
    </row>
    <row r="55976" spans="19:23">
      <c r="S55976" s="275"/>
      <c r="T55976" s="274"/>
      <c r="W55976" s="276"/>
    </row>
    <row r="55977" spans="19:23">
      <c r="S55977" s="275"/>
      <c r="T55977" s="274"/>
      <c r="W55977" s="276"/>
    </row>
    <row r="55978" spans="19:23">
      <c r="S55978" s="275"/>
      <c r="T55978" s="274"/>
      <c r="W55978" s="276"/>
    </row>
    <row r="55979" spans="19:23">
      <c r="S55979" s="275"/>
      <c r="T55979" s="274"/>
      <c r="W55979" s="276"/>
    </row>
    <row r="55980" spans="19:23">
      <c r="S55980" s="275"/>
      <c r="T55980" s="274"/>
      <c r="W55980" s="276"/>
    </row>
    <row r="55981" spans="19:23">
      <c r="S55981" s="275"/>
      <c r="T55981" s="274"/>
      <c r="W55981" s="276"/>
    </row>
    <row r="55982" spans="19:23">
      <c r="S55982" s="275"/>
      <c r="T55982" s="274"/>
      <c r="W55982" s="276"/>
    </row>
    <row r="55983" spans="19:23">
      <c r="S55983" s="275"/>
      <c r="T55983" s="274"/>
      <c r="W55983" s="276"/>
    </row>
    <row r="55984" spans="19:23">
      <c r="S55984" s="275"/>
      <c r="T55984" s="274"/>
      <c r="W55984" s="276"/>
    </row>
    <row r="55985" spans="19:23">
      <c r="S55985" s="275"/>
      <c r="T55985" s="274"/>
      <c r="W55985" s="276"/>
    </row>
    <row r="55986" spans="19:23">
      <c r="S55986" s="275"/>
      <c r="T55986" s="274"/>
      <c r="W55986" s="276"/>
    </row>
    <row r="55987" spans="19:23">
      <c r="S55987" s="275"/>
      <c r="T55987" s="274"/>
      <c r="W55987" s="276"/>
    </row>
    <row r="55988" spans="19:23">
      <c r="S55988" s="275"/>
      <c r="T55988" s="274"/>
      <c r="W55988" s="276"/>
    </row>
    <row r="55989" spans="19:23">
      <c r="S55989" s="275"/>
      <c r="T55989" s="274"/>
      <c r="W55989" s="276"/>
    </row>
    <row r="55990" spans="19:23">
      <c r="S55990" s="275"/>
      <c r="T55990" s="274"/>
      <c r="W55990" s="276"/>
    </row>
    <row r="55991" spans="19:23">
      <c r="S55991" s="275"/>
      <c r="T55991" s="274"/>
      <c r="W55991" s="276"/>
    </row>
    <row r="55992" spans="19:23">
      <c r="S55992" s="275"/>
      <c r="T55992" s="274"/>
      <c r="W55992" s="276"/>
    </row>
    <row r="55993" spans="19:23">
      <c r="S55993" s="275"/>
      <c r="T55993" s="274"/>
      <c r="W55993" s="276"/>
    </row>
    <row r="55994" spans="19:23">
      <c r="S55994" s="275"/>
      <c r="T55994" s="274"/>
      <c r="W55994" s="276"/>
    </row>
    <row r="55995" spans="19:23">
      <c r="S55995" s="275"/>
      <c r="T55995" s="274"/>
      <c r="W55995" s="276"/>
    </row>
    <row r="55996" spans="19:23">
      <c r="S55996" s="275"/>
      <c r="T55996" s="274"/>
      <c r="W55996" s="276"/>
    </row>
    <row r="55997" spans="19:23">
      <c r="S55997" s="275"/>
      <c r="T55997" s="274"/>
      <c r="W55997" s="276"/>
    </row>
    <row r="55998" spans="19:23">
      <c r="S55998" s="275"/>
      <c r="T55998" s="274"/>
      <c r="W55998" s="276"/>
    </row>
    <row r="55999" spans="19:23">
      <c r="S55999" s="275"/>
      <c r="T55999" s="274"/>
      <c r="W55999" s="276"/>
    </row>
    <row r="56000" spans="19:23">
      <c r="S56000" s="275"/>
      <c r="T56000" s="274"/>
      <c r="W56000" s="276"/>
    </row>
    <row r="56001" spans="19:23">
      <c r="S56001" s="275"/>
      <c r="T56001" s="274"/>
      <c r="W56001" s="276"/>
    </row>
    <row r="56002" spans="19:23">
      <c r="S56002" s="275"/>
      <c r="T56002" s="274"/>
      <c r="W56002" s="276"/>
    </row>
    <row r="56003" spans="19:23">
      <c r="S56003" s="275"/>
      <c r="T56003" s="274"/>
      <c r="W56003" s="276"/>
    </row>
    <row r="56004" spans="19:23">
      <c r="S56004" s="275"/>
      <c r="T56004" s="274"/>
      <c r="W56004" s="276"/>
    </row>
    <row r="56005" spans="19:23">
      <c r="S56005" s="275"/>
      <c r="T56005" s="274"/>
      <c r="W56005" s="276"/>
    </row>
    <row r="56006" spans="19:23">
      <c r="S56006" s="275"/>
      <c r="T56006" s="274"/>
      <c r="W56006" s="276"/>
    </row>
    <row r="56007" spans="19:23">
      <c r="S56007" s="275"/>
      <c r="T56007" s="274"/>
      <c r="W56007" s="276"/>
    </row>
    <row r="56008" spans="19:23">
      <c r="S56008" s="275"/>
      <c r="T56008" s="274"/>
      <c r="W56008" s="276"/>
    </row>
    <row r="56009" spans="19:23">
      <c r="S56009" s="275"/>
      <c r="T56009" s="274"/>
      <c r="W56009" s="276"/>
    </row>
    <row r="56010" spans="19:23">
      <c r="S56010" s="275"/>
      <c r="T56010" s="274"/>
      <c r="W56010" s="276"/>
    </row>
    <row r="56011" spans="19:23">
      <c r="S56011" s="275"/>
      <c r="T56011" s="274"/>
      <c r="W56011" s="276"/>
    </row>
    <row r="56012" spans="19:23">
      <c r="S56012" s="275"/>
      <c r="T56012" s="274"/>
      <c r="W56012" s="276"/>
    </row>
    <row r="56013" spans="19:23">
      <c r="S56013" s="275"/>
      <c r="T56013" s="274"/>
      <c r="W56013" s="276"/>
    </row>
    <row r="56014" spans="19:23">
      <c r="S56014" s="275"/>
      <c r="T56014" s="274"/>
      <c r="W56014" s="276"/>
    </row>
    <row r="56015" spans="19:23">
      <c r="S56015" s="275"/>
      <c r="T56015" s="274"/>
      <c r="W56015" s="276"/>
    </row>
    <row r="56016" spans="19:23">
      <c r="S56016" s="275"/>
      <c r="T56016" s="274"/>
      <c r="W56016" s="276"/>
    </row>
    <row r="56017" spans="19:23">
      <c r="S56017" s="275"/>
      <c r="T56017" s="274"/>
      <c r="W56017" s="276"/>
    </row>
    <row r="56018" spans="19:23">
      <c r="S56018" s="275"/>
      <c r="T56018" s="274"/>
      <c r="W56018" s="276"/>
    </row>
    <row r="56019" spans="19:23">
      <c r="S56019" s="275"/>
      <c r="T56019" s="274"/>
      <c r="W56019" s="276"/>
    </row>
    <row r="56020" spans="19:23">
      <c r="S56020" s="275"/>
      <c r="T56020" s="274"/>
      <c r="W56020" s="276"/>
    </row>
    <row r="56021" spans="19:23">
      <c r="S56021" s="275"/>
      <c r="T56021" s="274"/>
      <c r="W56021" s="276"/>
    </row>
    <row r="56022" spans="19:23">
      <c r="S56022" s="275"/>
      <c r="T56022" s="274"/>
      <c r="W56022" s="276"/>
    </row>
    <row r="56023" spans="19:23">
      <c r="S56023" s="275"/>
      <c r="T56023" s="274"/>
      <c r="W56023" s="276"/>
    </row>
    <row r="56024" spans="19:23">
      <c r="S56024" s="275"/>
      <c r="T56024" s="274"/>
      <c r="W56024" s="276"/>
    </row>
    <row r="56025" spans="19:23">
      <c r="S56025" s="275"/>
      <c r="T56025" s="274"/>
      <c r="W56025" s="276"/>
    </row>
    <row r="56026" spans="19:23">
      <c r="S56026" s="275"/>
      <c r="T56026" s="274"/>
      <c r="W56026" s="276"/>
    </row>
    <row r="56027" spans="19:23">
      <c r="S56027" s="275"/>
      <c r="T56027" s="274"/>
      <c r="W56027" s="276"/>
    </row>
    <row r="56028" spans="19:23">
      <c r="S56028" s="275"/>
      <c r="T56028" s="274"/>
      <c r="W56028" s="276"/>
    </row>
    <row r="56029" spans="19:23">
      <c r="S56029" s="275"/>
      <c r="T56029" s="274"/>
      <c r="W56029" s="276"/>
    </row>
    <row r="56030" spans="19:23">
      <c r="S56030" s="275"/>
      <c r="T56030" s="274"/>
      <c r="W56030" s="276"/>
    </row>
    <row r="56031" spans="19:23">
      <c r="S56031" s="275"/>
      <c r="T56031" s="274"/>
      <c r="W56031" s="276"/>
    </row>
    <row r="56032" spans="19:23">
      <c r="S56032" s="275"/>
      <c r="T56032" s="274"/>
      <c r="W56032" s="276"/>
    </row>
    <row r="56033" spans="19:23">
      <c r="S56033" s="275"/>
      <c r="T56033" s="274"/>
      <c r="W56033" s="276"/>
    </row>
    <row r="56034" spans="19:23">
      <c r="S56034" s="275"/>
      <c r="T56034" s="274"/>
      <c r="W56034" s="276"/>
    </row>
    <row r="56035" spans="19:23">
      <c r="S56035" s="275"/>
      <c r="T56035" s="274"/>
      <c r="W56035" s="276"/>
    </row>
    <row r="56036" spans="19:23">
      <c r="S56036" s="275"/>
      <c r="T56036" s="274"/>
      <c r="W56036" s="276"/>
    </row>
    <row r="56037" spans="19:23">
      <c r="S56037" s="275"/>
      <c r="T56037" s="274"/>
      <c r="W56037" s="276"/>
    </row>
    <row r="56038" spans="19:23">
      <c r="S56038" s="275"/>
      <c r="T56038" s="274"/>
      <c r="W56038" s="276"/>
    </row>
    <row r="56039" spans="19:23">
      <c r="S56039" s="275"/>
      <c r="T56039" s="274"/>
      <c r="W56039" s="276"/>
    </row>
    <row r="56040" spans="19:23">
      <c r="S56040" s="275"/>
      <c r="T56040" s="274"/>
      <c r="W56040" s="276"/>
    </row>
    <row r="56041" spans="19:23">
      <c r="S56041" s="275"/>
      <c r="T56041" s="274"/>
      <c r="W56041" s="276"/>
    </row>
    <row r="56042" spans="19:23">
      <c r="S56042" s="275"/>
      <c r="T56042" s="274"/>
      <c r="W56042" s="276"/>
    </row>
    <row r="56043" spans="19:23">
      <c r="S56043" s="275"/>
      <c r="T56043" s="274"/>
      <c r="W56043" s="276"/>
    </row>
    <row r="56044" spans="19:23">
      <c r="S56044" s="275"/>
      <c r="T56044" s="274"/>
      <c r="W56044" s="276"/>
    </row>
    <row r="56045" spans="19:23">
      <c r="S56045" s="275"/>
      <c r="T56045" s="274"/>
      <c r="W56045" s="276"/>
    </row>
    <row r="56046" spans="19:23">
      <c r="S56046" s="275"/>
      <c r="T56046" s="274"/>
      <c r="W56046" s="276"/>
    </row>
    <row r="56047" spans="19:23">
      <c r="S56047" s="275"/>
      <c r="T56047" s="274"/>
      <c r="W56047" s="276"/>
    </row>
    <row r="56048" spans="19:23">
      <c r="S56048" s="275"/>
      <c r="T56048" s="274"/>
      <c r="W56048" s="276"/>
    </row>
    <row r="56049" spans="19:23">
      <c r="S56049" s="275"/>
      <c r="T56049" s="274"/>
      <c r="W56049" s="276"/>
    </row>
    <row r="56050" spans="19:23">
      <c r="S56050" s="275"/>
      <c r="T56050" s="274"/>
      <c r="W56050" s="276"/>
    </row>
    <row r="56051" spans="19:23">
      <c r="S56051" s="275"/>
      <c r="T56051" s="274"/>
      <c r="W56051" s="276"/>
    </row>
    <row r="56052" spans="19:23">
      <c r="S56052" s="275"/>
      <c r="T56052" s="274"/>
      <c r="W56052" s="276"/>
    </row>
    <row r="56053" spans="19:23">
      <c r="S56053" s="275"/>
      <c r="T56053" s="274"/>
      <c r="W56053" s="276"/>
    </row>
    <row r="56054" spans="19:23">
      <c r="S56054" s="275"/>
      <c r="T56054" s="274"/>
      <c r="W56054" s="276"/>
    </row>
    <row r="56055" spans="19:23">
      <c r="S56055" s="275"/>
      <c r="T56055" s="274"/>
      <c r="W56055" s="276"/>
    </row>
    <row r="56056" spans="19:23">
      <c r="S56056" s="275"/>
      <c r="T56056" s="274"/>
      <c r="W56056" s="276"/>
    </row>
    <row r="56057" spans="19:23">
      <c r="S56057" s="275"/>
      <c r="T56057" s="274"/>
      <c r="W56057" s="276"/>
    </row>
    <row r="56058" spans="19:23">
      <c r="S56058" s="275"/>
      <c r="T56058" s="274"/>
      <c r="W56058" s="276"/>
    </row>
    <row r="56059" spans="19:23">
      <c r="S56059" s="275"/>
      <c r="T56059" s="274"/>
      <c r="W56059" s="276"/>
    </row>
    <row r="56060" spans="19:23">
      <c r="S56060" s="275"/>
      <c r="T56060" s="274"/>
      <c r="W56060" s="276"/>
    </row>
    <row r="56061" spans="19:23">
      <c r="S56061" s="275"/>
      <c r="T56061" s="274"/>
      <c r="W56061" s="276"/>
    </row>
    <row r="56062" spans="19:23">
      <c r="S56062" s="275"/>
      <c r="T56062" s="274"/>
      <c r="W56062" s="276"/>
    </row>
    <row r="56063" spans="19:23">
      <c r="S56063" s="275"/>
      <c r="T56063" s="274"/>
      <c r="W56063" s="276"/>
    </row>
    <row r="56064" spans="19:23">
      <c r="S56064" s="275"/>
      <c r="T56064" s="274"/>
      <c r="W56064" s="276"/>
    </row>
    <row r="56065" spans="19:23">
      <c r="S56065" s="275"/>
      <c r="T56065" s="274"/>
      <c r="W56065" s="276"/>
    </row>
    <row r="56066" spans="19:23">
      <c r="S56066" s="275"/>
      <c r="T56066" s="274"/>
      <c r="W56066" s="276"/>
    </row>
    <row r="56067" spans="19:23">
      <c r="S56067" s="275"/>
      <c r="T56067" s="274"/>
      <c r="W56067" s="276"/>
    </row>
    <row r="56068" spans="19:23">
      <c r="S56068" s="275"/>
      <c r="T56068" s="274"/>
      <c r="W56068" s="276"/>
    </row>
    <row r="56069" spans="19:23">
      <c r="S56069" s="275"/>
      <c r="T56069" s="274"/>
      <c r="W56069" s="276"/>
    </row>
    <row r="56070" spans="19:23">
      <c r="S56070" s="275"/>
      <c r="T56070" s="274"/>
      <c r="W56070" s="276"/>
    </row>
    <row r="56071" spans="19:23">
      <c r="S56071" s="275"/>
      <c r="T56071" s="274"/>
      <c r="W56071" s="276"/>
    </row>
    <row r="56072" spans="19:23">
      <c r="S56072" s="275"/>
      <c r="T56072" s="274"/>
      <c r="W56072" s="276"/>
    </row>
    <row r="56073" spans="19:23">
      <c r="S56073" s="275"/>
      <c r="T56073" s="274"/>
      <c r="W56073" s="276"/>
    </row>
    <row r="56074" spans="19:23">
      <c r="S56074" s="275"/>
      <c r="T56074" s="274"/>
      <c r="W56074" s="276"/>
    </row>
    <row r="56075" spans="19:23">
      <c r="S56075" s="275"/>
      <c r="T56075" s="274"/>
      <c r="W56075" s="276"/>
    </row>
    <row r="56076" spans="19:23">
      <c r="S56076" s="275"/>
      <c r="T56076" s="274"/>
      <c r="W56076" s="276"/>
    </row>
    <row r="56077" spans="19:23">
      <c r="S56077" s="275"/>
      <c r="T56077" s="274"/>
      <c r="W56077" s="276"/>
    </row>
    <row r="56078" spans="19:23">
      <c r="S56078" s="275"/>
      <c r="T56078" s="274"/>
      <c r="W56078" s="276"/>
    </row>
    <row r="56079" spans="19:23">
      <c r="S56079" s="275"/>
      <c r="T56079" s="274"/>
      <c r="W56079" s="276"/>
    </row>
    <row r="56080" spans="19:23">
      <c r="S56080" s="275"/>
      <c r="T56080" s="274"/>
      <c r="W56080" s="276"/>
    </row>
    <row r="56081" spans="19:23">
      <c r="S56081" s="275"/>
      <c r="T56081" s="274"/>
      <c r="W56081" s="276"/>
    </row>
    <row r="56082" spans="19:23">
      <c r="S56082" s="275"/>
      <c r="T56082" s="274"/>
      <c r="W56082" s="276"/>
    </row>
    <row r="56083" spans="19:23">
      <c r="S56083" s="275"/>
      <c r="T56083" s="274"/>
      <c r="W56083" s="276"/>
    </row>
    <row r="56084" spans="19:23">
      <c r="S56084" s="275"/>
      <c r="T56084" s="274"/>
      <c r="W56084" s="276"/>
    </row>
    <row r="56085" spans="19:23">
      <c r="S56085" s="275"/>
      <c r="T56085" s="274"/>
      <c r="W56085" s="276"/>
    </row>
    <row r="56086" spans="19:23">
      <c r="S56086" s="275"/>
      <c r="T56086" s="274"/>
      <c r="W56086" s="276"/>
    </row>
    <row r="56087" spans="19:23">
      <c r="S56087" s="275"/>
      <c r="T56087" s="274"/>
      <c r="W56087" s="276"/>
    </row>
    <row r="56088" spans="19:23">
      <c r="S56088" s="275"/>
      <c r="T56088" s="274"/>
      <c r="W56088" s="276"/>
    </row>
    <row r="56089" spans="19:23">
      <c r="S56089" s="275"/>
      <c r="T56089" s="274"/>
      <c r="W56089" s="276"/>
    </row>
    <row r="56090" spans="19:23">
      <c r="S56090" s="275"/>
      <c r="T56090" s="274"/>
      <c r="W56090" s="276"/>
    </row>
    <row r="56091" spans="19:23">
      <c r="S56091" s="275"/>
      <c r="T56091" s="274"/>
      <c r="W56091" s="276"/>
    </row>
    <row r="56092" spans="19:23">
      <c r="S56092" s="275"/>
      <c r="T56092" s="274"/>
      <c r="W56092" s="276"/>
    </row>
    <row r="56093" spans="19:23">
      <c r="S56093" s="275"/>
      <c r="T56093" s="274"/>
      <c r="W56093" s="276"/>
    </row>
    <row r="56094" spans="19:23">
      <c r="S56094" s="275"/>
      <c r="T56094" s="274"/>
      <c r="W56094" s="276"/>
    </row>
    <row r="56095" spans="19:23">
      <c r="S56095" s="275"/>
      <c r="T56095" s="274"/>
      <c r="W56095" s="276"/>
    </row>
    <row r="56096" spans="19:23">
      <c r="S56096" s="275"/>
      <c r="T56096" s="274"/>
      <c r="W56096" s="276"/>
    </row>
    <row r="56097" spans="19:23">
      <c r="S56097" s="275"/>
      <c r="T56097" s="274"/>
      <c r="W56097" s="276"/>
    </row>
    <row r="56098" spans="19:23">
      <c r="S56098" s="275"/>
      <c r="T56098" s="274"/>
      <c r="W56098" s="276"/>
    </row>
    <row r="56099" spans="19:23">
      <c r="S56099" s="275"/>
      <c r="T56099" s="274"/>
      <c r="W56099" s="276"/>
    </row>
    <row r="56100" spans="19:23">
      <c r="S56100" s="275"/>
      <c r="T56100" s="274"/>
      <c r="W56100" s="276"/>
    </row>
    <row r="56101" spans="19:23">
      <c r="S56101" s="275"/>
      <c r="T56101" s="274"/>
      <c r="W56101" s="276"/>
    </row>
    <row r="56102" spans="19:23">
      <c r="S56102" s="275"/>
      <c r="T56102" s="274"/>
      <c r="W56102" s="276"/>
    </row>
    <row r="56103" spans="19:23">
      <c r="S56103" s="275"/>
      <c r="T56103" s="274"/>
      <c r="W56103" s="276"/>
    </row>
    <row r="56104" spans="19:23">
      <c r="S56104" s="275"/>
      <c r="T56104" s="274"/>
      <c r="W56104" s="276"/>
    </row>
    <row r="56105" spans="19:23">
      <c r="S56105" s="275"/>
      <c r="T56105" s="274"/>
      <c r="W56105" s="276"/>
    </row>
    <row r="56106" spans="19:23">
      <c r="S56106" s="275"/>
      <c r="T56106" s="274"/>
      <c r="W56106" s="276"/>
    </row>
    <row r="56107" spans="19:23">
      <c r="S56107" s="275"/>
      <c r="T56107" s="274"/>
      <c r="W56107" s="276"/>
    </row>
    <row r="56108" spans="19:23">
      <c r="S56108" s="275"/>
      <c r="T56108" s="274"/>
      <c r="W56108" s="276"/>
    </row>
    <row r="56109" spans="19:23">
      <c r="S56109" s="275"/>
      <c r="T56109" s="274"/>
      <c r="W56109" s="276"/>
    </row>
    <row r="56110" spans="19:23">
      <c r="S56110" s="275"/>
      <c r="T56110" s="274"/>
      <c r="W56110" s="276"/>
    </row>
    <row r="56111" spans="19:23">
      <c r="S56111" s="275"/>
      <c r="T56111" s="274"/>
      <c r="W56111" s="276"/>
    </row>
    <row r="56112" spans="19:23">
      <c r="S56112" s="275"/>
      <c r="T56112" s="274"/>
      <c r="W56112" s="276"/>
    </row>
    <row r="56113" spans="19:23">
      <c r="S56113" s="275"/>
      <c r="T56113" s="274"/>
      <c r="W56113" s="276"/>
    </row>
    <row r="56114" spans="19:23">
      <c r="S56114" s="275"/>
      <c r="T56114" s="274"/>
      <c r="W56114" s="276"/>
    </row>
    <row r="56115" spans="19:23">
      <c r="S56115" s="275"/>
      <c r="T56115" s="274"/>
      <c r="W56115" s="276"/>
    </row>
    <row r="56116" spans="19:23">
      <c r="S56116" s="275"/>
      <c r="T56116" s="274"/>
      <c r="W56116" s="276"/>
    </row>
    <row r="56117" spans="19:23">
      <c r="S56117" s="275"/>
      <c r="T56117" s="274"/>
      <c r="W56117" s="276"/>
    </row>
    <row r="56118" spans="19:23">
      <c r="S56118" s="275"/>
      <c r="T56118" s="274"/>
      <c r="W56118" s="276"/>
    </row>
    <row r="56119" spans="19:23">
      <c r="S56119" s="275"/>
      <c r="T56119" s="274"/>
      <c r="W56119" s="276"/>
    </row>
    <row r="56120" spans="19:23">
      <c r="S56120" s="275"/>
      <c r="T56120" s="274"/>
      <c r="W56120" s="276"/>
    </row>
    <row r="56121" spans="19:23">
      <c r="S56121" s="275"/>
      <c r="T56121" s="274"/>
      <c r="W56121" s="276"/>
    </row>
    <row r="56122" spans="19:23">
      <c r="S56122" s="275"/>
      <c r="T56122" s="274"/>
      <c r="W56122" s="276"/>
    </row>
    <row r="56123" spans="19:23">
      <c r="S56123" s="275"/>
      <c r="T56123" s="274"/>
      <c r="W56123" s="276"/>
    </row>
    <row r="56124" spans="19:23">
      <c r="S56124" s="275"/>
      <c r="T56124" s="274"/>
      <c r="W56124" s="276"/>
    </row>
    <row r="56125" spans="19:23">
      <c r="S56125" s="275"/>
      <c r="T56125" s="274"/>
      <c r="W56125" s="276"/>
    </row>
    <row r="56126" spans="19:23">
      <c r="S56126" s="275"/>
      <c r="T56126" s="274"/>
      <c r="W56126" s="276"/>
    </row>
    <row r="56127" spans="19:23">
      <c r="S56127" s="275"/>
      <c r="T56127" s="274"/>
      <c r="W56127" s="276"/>
    </row>
    <row r="56128" spans="19:23">
      <c r="S56128" s="275"/>
      <c r="T56128" s="274"/>
      <c r="W56128" s="276"/>
    </row>
    <row r="56129" spans="19:23">
      <c r="S56129" s="275"/>
      <c r="T56129" s="274"/>
      <c r="W56129" s="276"/>
    </row>
    <row r="56130" spans="19:23">
      <c r="S56130" s="275"/>
      <c r="T56130" s="274"/>
      <c r="W56130" s="276"/>
    </row>
    <row r="56131" spans="19:23">
      <c r="S56131" s="275"/>
      <c r="T56131" s="274"/>
      <c r="W56131" s="276"/>
    </row>
    <row r="56132" spans="19:23">
      <c r="S56132" s="275"/>
      <c r="T56132" s="274"/>
      <c r="W56132" s="276"/>
    </row>
    <row r="56133" spans="19:23">
      <c r="S56133" s="275"/>
      <c r="T56133" s="274"/>
      <c r="W56133" s="276"/>
    </row>
    <row r="56134" spans="19:23">
      <c r="S56134" s="275"/>
      <c r="T56134" s="274"/>
      <c r="W56134" s="276"/>
    </row>
    <row r="56135" spans="19:23">
      <c r="S56135" s="275"/>
      <c r="T56135" s="274"/>
      <c r="W56135" s="276"/>
    </row>
    <row r="56136" spans="19:23">
      <c r="S56136" s="275"/>
      <c r="T56136" s="274"/>
      <c r="W56136" s="276"/>
    </row>
    <row r="56137" spans="19:23">
      <c r="S56137" s="275"/>
      <c r="T56137" s="274"/>
      <c r="W56137" s="276"/>
    </row>
    <row r="56138" spans="19:23">
      <c r="S56138" s="275"/>
      <c r="T56138" s="274"/>
      <c r="W56138" s="276"/>
    </row>
    <row r="56139" spans="19:23">
      <c r="S56139" s="275"/>
      <c r="T56139" s="274"/>
      <c r="W56139" s="276"/>
    </row>
    <row r="56140" spans="19:23">
      <c r="S56140" s="275"/>
      <c r="T56140" s="274"/>
      <c r="W56140" s="276"/>
    </row>
    <row r="56141" spans="19:23">
      <c r="S56141" s="275"/>
      <c r="T56141" s="274"/>
      <c r="W56141" s="276"/>
    </row>
    <row r="56142" spans="19:23">
      <c r="S56142" s="275"/>
      <c r="T56142" s="274"/>
      <c r="W56142" s="276"/>
    </row>
    <row r="56143" spans="19:23">
      <c r="S56143" s="275"/>
      <c r="T56143" s="274"/>
      <c r="W56143" s="276"/>
    </row>
    <row r="56144" spans="19:23">
      <c r="S56144" s="275"/>
      <c r="T56144" s="274"/>
      <c r="W56144" s="276"/>
    </row>
    <row r="56145" spans="19:23">
      <c r="S56145" s="275"/>
      <c r="T56145" s="274"/>
      <c r="W56145" s="276"/>
    </row>
    <row r="56146" spans="19:23">
      <c r="S56146" s="275"/>
      <c r="T56146" s="274"/>
      <c r="W56146" s="276"/>
    </row>
    <row r="56147" spans="19:23">
      <c r="S56147" s="275"/>
      <c r="T56147" s="274"/>
      <c r="W56147" s="276"/>
    </row>
    <row r="56148" spans="19:23">
      <c r="S56148" s="275"/>
      <c r="T56148" s="274"/>
      <c r="W56148" s="276"/>
    </row>
    <row r="56149" spans="19:23">
      <c r="S56149" s="275"/>
      <c r="T56149" s="274"/>
      <c r="W56149" s="276"/>
    </row>
    <row r="56150" spans="19:23">
      <c r="S56150" s="275"/>
      <c r="T56150" s="274"/>
      <c r="W56150" s="276"/>
    </row>
    <row r="56151" spans="19:23">
      <c r="S56151" s="275"/>
      <c r="T56151" s="274"/>
      <c r="W56151" s="276"/>
    </row>
    <row r="56152" spans="19:23">
      <c r="S56152" s="275"/>
      <c r="T56152" s="274"/>
      <c r="W56152" s="276"/>
    </row>
    <row r="56153" spans="19:23">
      <c r="S56153" s="275"/>
      <c r="T56153" s="274"/>
      <c r="W56153" s="276"/>
    </row>
    <row r="56154" spans="19:23">
      <c r="S56154" s="275"/>
      <c r="T56154" s="274"/>
      <c r="W56154" s="276"/>
    </row>
    <row r="56155" spans="19:23">
      <c r="S56155" s="275"/>
      <c r="T56155" s="274"/>
      <c r="W56155" s="276"/>
    </row>
    <row r="56156" spans="19:23">
      <c r="S56156" s="275"/>
      <c r="T56156" s="274"/>
      <c r="W56156" s="276"/>
    </row>
    <row r="56157" spans="19:23">
      <c r="S56157" s="275"/>
      <c r="T56157" s="274"/>
      <c r="W56157" s="276"/>
    </row>
    <row r="56158" spans="19:23">
      <c r="S56158" s="275"/>
      <c r="T56158" s="274"/>
      <c r="W56158" s="276"/>
    </row>
    <row r="56159" spans="19:23">
      <c r="S56159" s="275"/>
      <c r="T56159" s="274"/>
      <c r="W56159" s="276"/>
    </row>
    <row r="56160" spans="19:23">
      <c r="S56160" s="275"/>
      <c r="T56160" s="274"/>
      <c r="W56160" s="276"/>
    </row>
    <row r="56161" spans="19:23">
      <c r="S56161" s="275"/>
      <c r="T56161" s="274"/>
      <c r="W56161" s="276"/>
    </row>
    <row r="56162" spans="19:23">
      <c r="S56162" s="275"/>
      <c r="T56162" s="274"/>
      <c r="W56162" s="276"/>
    </row>
    <row r="56163" spans="19:23">
      <c r="S56163" s="275"/>
      <c r="T56163" s="274"/>
      <c r="W56163" s="276"/>
    </row>
    <row r="56164" spans="19:23">
      <c r="S56164" s="275"/>
      <c r="T56164" s="274"/>
      <c r="W56164" s="276"/>
    </row>
    <row r="56165" spans="19:23">
      <c r="S56165" s="275"/>
      <c r="T56165" s="274"/>
      <c r="W56165" s="276"/>
    </row>
    <row r="56166" spans="19:23">
      <c r="S56166" s="275"/>
      <c r="T56166" s="274"/>
      <c r="W56166" s="276"/>
    </row>
    <row r="56167" spans="19:23">
      <c r="S56167" s="275"/>
      <c r="T56167" s="274"/>
      <c r="W56167" s="276"/>
    </row>
    <row r="56168" spans="19:23">
      <c r="S56168" s="275"/>
      <c r="T56168" s="274"/>
      <c r="W56168" s="276"/>
    </row>
    <row r="56169" spans="19:23">
      <c r="S56169" s="275"/>
      <c r="T56169" s="274"/>
      <c r="W56169" s="276"/>
    </row>
    <row r="56170" spans="19:23">
      <c r="S56170" s="275"/>
      <c r="T56170" s="274"/>
      <c r="W56170" s="276"/>
    </row>
    <row r="56171" spans="19:23">
      <c r="S56171" s="275"/>
      <c r="T56171" s="274"/>
      <c r="W56171" s="276"/>
    </row>
    <row r="56172" spans="19:23">
      <c r="S56172" s="275"/>
      <c r="T56172" s="274"/>
      <c r="W56172" s="276"/>
    </row>
    <row r="56173" spans="19:23">
      <c r="S56173" s="275"/>
      <c r="T56173" s="274"/>
      <c r="W56173" s="276"/>
    </row>
    <row r="56174" spans="19:23">
      <c r="S56174" s="275"/>
      <c r="T56174" s="274"/>
      <c r="W56174" s="276"/>
    </row>
    <row r="56175" spans="19:23">
      <c r="S56175" s="275"/>
      <c r="T56175" s="274"/>
      <c r="W56175" s="276"/>
    </row>
    <row r="56176" spans="19:23">
      <c r="S56176" s="275"/>
      <c r="T56176" s="274"/>
      <c r="W56176" s="276"/>
    </row>
    <row r="56177" spans="19:23">
      <c r="S56177" s="275"/>
      <c r="T56177" s="274"/>
      <c r="W56177" s="276"/>
    </row>
    <row r="56178" spans="19:23">
      <c r="S56178" s="275"/>
      <c r="T56178" s="274"/>
      <c r="W56178" s="276"/>
    </row>
    <row r="56179" spans="19:23">
      <c r="S56179" s="275"/>
      <c r="T56179" s="274"/>
      <c r="W56179" s="276"/>
    </row>
    <row r="56180" spans="19:23">
      <c r="S56180" s="275"/>
      <c r="T56180" s="274"/>
      <c r="W56180" s="276"/>
    </row>
    <row r="56181" spans="19:23">
      <c r="S56181" s="275"/>
      <c r="T56181" s="274"/>
      <c r="W56181" s="276"/>
    </row>
    <row r="56182" spans="19:23">
      <c r="S56182" s="275"/>
      <c r="T56182" s="274"/>
      <c r="W56182" s="276"/>
    </row>
    <row r="56183" spans="19:23">
      <c r="S56183" s="275"/>
      <c r="T56183" s="274"/>
      <c r="W56183" s="276"/>
    </row>
    <row r="56184" spans="19:23">
      <c r="S56184" s="275"/>
      <c r="T56184" s="274"/>
      <c r="W56184" s="276"/>
    </row>
    <row r="56185" spans="19:23">
      <c r="S56185" s="275"/>
      <c r="T56185" s="274"/>
      <c r="W56185" s="276"/>
    </row>
    <row r="56186" spans="19:23">
      <c r="S56186" s="275"/>
      <c r="T56186" s="274"/>
      <c r="W56186" s="276"/>
    </row>
    <row r="56187" spans="19:23">
      <c r="S56187" s="275"/>
      <c r="T56187" s="274"/>
      <c r="W56187" s="276"/>
    </row>
    <row r="56188" spans="19:23">
      <c r="S56188" s="275"/>
      <c r="T56188" s="274"/>
      <c r="W56188" s="276"/>
    </row>
    <row r="56189" spans="19:23">
      <c r="S56189" s="275"/>
      <c r="T56189" s="274"/>
      <c r="W56189" s="276"/>
    </row>
    <row r="56190" spans="19:23">
      <c r="S56190" s="275"/>
      <c r="T56190" s="274"/>
      <c r="W56190" s="276"/>
    </row>
    <row r="56191" spans="19:23">
      <c r="S56191" s="275"/>
      <c r="T56191" s="274"/>
      <c r="W56191" s="276"/>
    </row>
    <row r="56192" spans="19:23">
      <c r="S56192" s="275"/>
      <c r="T56192" s="274"/>
      <c r="W56192" s="276"/>
    </row>
    <row r="56193" spans="19:23">
      <c r="S56193" s="275"/>
      <c r="T56193" s="274"/>
      <c r="W56193" s="276"/>
    </row>
    <row r="56194" spans="19:23">
      <c r="S56194" s="275"/>
      <c r="T56194" s="274"/>
      <c r="W56194" s="276"/>
    </row>
    <row r="56195" spans="19:23">
      <c r="S56195" s="275"/>
      <c r="T56195" s="274"/>
      <c r="W56195" s="276"/>
    </row>
    <row r="56196" spans="19:23">
      <c r="S56196" s="275"/>
      <c r="T56196" s="274"/>
      <c r="W56196" s="276"/>
    </row>
    <row r="56197" spans="19:23">
      <c r="S56197" s="275"/>
      <c r="T56197" s="274"/>
      <c r="W56197" s="276"/>
    </row>
    <row r="56198" spans="19:23">
      <c r="S56198" s="275"/>
      <c r="T56198" s="274"/>
      <c r="W56198" s="276"/>
    </row>
    <row r="56199" spans="19:23">
      <c r="S56199" s="275"/>
      <c r="T56199" s="274"/>
      <c r="W56199" s="276"/>
    </row>
    <row r="56200" spans="19:23">
      <c r="S56200" s="275"/>
      <c r="T56200" s="274"/>
      <c r="W56200" s="276"/>
    </row>
    <row r="56201" spans="19:23">
      <c r="S56201" s="275"/>
      <c r="T56201" s="274"/>
      <c r="W56201" s="276"/>
    </row>
    <row r="56202" spans="19:23">
      <c r="S56202" s="275"/>
      <c r="T56202" s="274"/>
      <c r="W56202" s="276"/>
    </row>
    <row r="56203" spans="19:23">
      <c r="S56203" s="275"/>
      <c r="T56203" s="274"/>
      <c r="W56203" s="276"/>
    </row>
    <row r="56204" spans="19:23">
      <c r="S56204" s="275"/>
      <c r="T56204" s="274"/>
      <c r="W56204" s="276"/>
    </row>
    <row r="56205" spans="19:23">
      <c r="S56205" s="275"/>
      <c r="T56205" s="274"/>
      <c r="W56205" s="276"/>
    </row>
    <row r="56206" spans="19:23">
      <c r="S56206" s="275"/>
      <c r="T56206" s="274"/>
      <c r="W56206" s="276"/>
    </row>
    <row r="56207" spans="19:23">
      <c r="S56207" s="275"/>
      <c r="T56207" s="274"/>
      <c r="W56207" s="276"/>
    </row>
    <row r="56208" spans="19:23">
      <c r="S56208" s="275"/>
      <c r="T56208" s="274"/>
      <c r="W56208" s="276"/>
    </row>
    <row r="56209" spans="19:23">
      <c r="S56209" s="275"/>
      <c r="T56209" s="274"/>
      <c r="W56209" s="276"/>
    </row>
    <row r="56210" spans="19:23">
      <c r="S56210" s="275"/>
      <c r="T56210" s="274"/>
      <c r="W56210" s="276"/>
    </row>
    <row r="56211" spans="19:23">
      <c r="S56211" s="275"/>
      <c r="T56211" s="274"/>
      <c r="W56211" s="276"/>
    </row>
    <row r="56212" spans="19:23">
      <c r="S56212" s="275"/>
      <c r="T56212" s="274"/>
      <c r="W56212" s="276"/>
    </row>
    <row r="56213" spans="19:23">
      <c r="S56213" s="275"/>
      <c r="T56213" s="274"/>
      <c r="W56213" s="276"/>
    </row>
    <row r="56214" spans="19:23">
      <c r="S56214" s="275"/>
      <c r="T56214" s="274"/>
      <c r="W56214" s="276"/>
    </row>
    <row r="56215" spans="19:23">
      <c r="S56215" s="275"/>
      <c r="T56215" s="274"/>
      <c r="W56215" s="276"/>
    </row>
    <row r="56216" spans="19:23">
      <c r="S56216" s="275"/>
      <c r="T56216" s="274"/>
      <c r="W56216" s="276"/>
    </row>
    <row r="56217" spans="19:23">
      <c r="S56217" s="275"/>
      <c r="T56217" s="274"/>
      <c r="W56217" s="276"/>
    </row>
    <row r="56218" spans="19:23">
      <c r="S56218" s="275"/>
      <c r="T56218" s="274"/>
      <c r="W56218" s="276"/>
    </row>
    <row r="56219" spans="19:23">
      <c r="S56219" s="275"/>
      <c r="T56219" s="274"/>
      <c r="W56219" s="276"/>
    </row>
    <row r="56220" spans="19:23">
      <c r="S56220" s="275"/>
      <c r="T56220" s="274"/>
      <c r="W56220" s="276"/>
    </row>
    <row r="56221" spans="19:23">
      <c r="S56221" s="275"/>
      <c r="T56221" s="274"/>
      <c r="W56221" s="276"/>
    </row>
    <row r="56222" spans="19:23">
      <c r="S56222" s="275"/>
      <c r="T56222" s="274"/>
      <c r="W56222" s="276"/>
    </row>
    <row r="56223" spans="19:23">
      <c r="S56223" s="275"/>
      <c r="T56223" s="274"/>
      <c r="W56223" s="276"/>
    </row>
    <row r="56224" spans="19:23">
      <c r="S56224" s="275"/>
      <c r="T56224" s="274"/>
      <c r="W56224" s="276"/>
    </row>
    <row r="56225" spans="19:23">
      <c r="S56225" s="275"/>
      <c r="T56225" s="274"/>
      <c r="W56225" s="276"/>
    </row>
    <row r="56226" spans="19:23">
      <c r="S56226" s="275"/>
      <c r="T56226" s="274"/>
      <c r="W56226" s="276"/>
    </row>
    <row r="56227" spans="19:23">
      <c r="S56227" s="275"/>
      <c r="T56227" s="274"/>
      <c r="W56227" s="276"/>
    </row>
    <row r="56228" spans="19:23">
      <c r="S56228" s="275"/>
      <c r="T56228" s="274"/>
      <c r="W56228" s="276"/>
    </row>
    <row r="56229" spans="19:23">
      <c r="S56229" s="275"/>
      <c r="T56229" s="274"/>
      <c r="W56229" s="276"/>
    </row>
    <row r="56230" spans="19:23">
      <c r="S56230" s="275"/>
      <c r="T56230" s="274"/>
      <c r="W56230" s="276"/>
    </row>
    <row r="56231" spans="19:23">
      <c r="S56231" s="275"/>
      <c r="T56231" s="274"/>
      <c r="W56231" s="276"/>
    </row>
    <row r="56232" spans="19:23">
      <c r="S56232" s="275"/>
      <c r="T56232" s="274"/>
      <c r="W56232" s="276"/>
    </row>
    <row r="56233" spans="19:23">
      <c r="S56233" s="275"/>
      <c r="T56233" s="274"/>
      <c r="W56233" s="276"/>
    </row>
    <row r="56234" spans="19:23">
      <c r="S56234" s="275"/>
      <c r="T56234" s="274"/>
      <c r="W56234" s="276"/>
    </row>
    <row r="56235" spans="19:23">
      <c r="S56235" s="275"/>
      <c r="T56235" s="274"/>
      <c r="W56235" s="276"/>
    </row>
    <row r="56236" spans="19:23">
      <c r="S56236" s="275"/>
      <c r="T56236" s="274"/>
      <c r="W56236" s="276"/>
    </row>
    <row r="56237" spans="19:23">
      <c r="S56237" s="275"/>
      <c r="T56237" s="274"/>
      <c r="W56237" s="276"/>
    </row>
    <row r="56238" spans="19:23">
      <c r="S56238" s="275"/>
      <c r="T56238" s="274"/>
      <c r="W56238" s="276"/>
    </row>
    <row r="56239" spans="19:23">
      <c r="S56239" s="275"/>
      <c r="T56239" s="274"/>
      <c r="W56239" s="276"/>
    </row>
    <row r="56240" spans="19:23">
      <c r="S56240" s="275"/>
      <c r="T56240" s="274"/>
      <c r="W56240" s="276"/>
    </row>
    <row r="56241" spans="19:23">
      <c r="S56241" s="275"/>
      <c r="T56241" s="274"/>
      <c r="W56241" s="276"/>
    </row>
    <row r="56242" spans="19:23">
      <c r="S56242" s="275"/>
      <c r="T56242" s="274"/>
      <c r="W56242" s="276"/>
    </row>
    <row r="56243" spans="19:23">
      <c r="S56243" s="275"/>
      <c r="T56243" s="274"/>
      <c r="W56243" s="276"/>
    </row>
    <row r="56244" spans="19:23">
      <c r="S56244" s="275"/>
      <c r="T56244" s="274"/>
      <c r="W56244" s="276"/>
    </row>
    <row r="56245" spans="19:23">
      <c r="S56245" s="275"/>
      <c r="T56245" s="274"/>
      <c r="W56245" s="276"/>
    </row>
    <row r="56246" spans="19:23">
      <c r="S56246" s="275"/>
      <c r="T56246" s="274"/>
      <c r="W56246" s="276"/>
    </row>
    <row r="56247" spans="19:23">
      <c r="S56247" s="275"/>
      <c r="T56247" s="274"/>
      <c r="W56247" s="276"/>
    </row>
    <row r="56248" spans="19:23">
      <c r="S56248" s="275"/>
      <c r="T56248" s="274"/>
      <c r="W56248" s="276"/>
    </row>
    <row r="56249" spans="19:23">
      <c r="S56249" s="275"/>
      <c r="T56249" s="274"/>
      <c r="W56249" s="276"/>
    </row>
    <row r="56250" spans="19:23">
      <c r="S56250" s="275"/>
      <c r="T56250" s="274"/>
      <c r="W56250" s="276"/>
    </row>
    <row r="56251" spans="19:23">
      <c r="S56251" s="275"/>
      <c r="T56251" s="274"/>
      <c r="W56251" s="276"/>
    </row>
    <row r="56252" spans="19:23">
      <c r="S56252" s="275"/>
      <c r="T56252" s="274"/>
      <c r="W56252" s="276"/>
    </row>
    <row r="56253" spans="19:23">
      <c r="S56253" s="275"/>
      <c r="T56253" s="274"/>
      <c r="W56253" s="276"/>
    </row>
    <row r="56254" spans="19:23">
      <c r="S56254" s="275"/>
      <c r="T56254" s="274"/>
      <c r="W56254" s="276"/>
    </row>
    <row r="56255" spans="19:23">
      <c r="S56255" s="275"/>
      <c r="T56255" s="274"/>
      <c r="W56255" s="276"/>
    </row>
    <row r="56256" spans="19:23">
      <c r="S56256" s="275"/>
      <c r="T56256" s="274"/>
      <c r="W56256" s="276"/>
    </row>
    <row r="56257" spans="19:23">
      <c r="S56257" s="275"/>
      <c r="T56257" s="274"/>
      <c r="W56257" s="276"/>
    </row>
    <row r="56258" spans="19:23">
      <c r="S56258" s="275"/>
      <c r="T56258" s="274"/>
      <c r="W56258" s="276"/>
    </row>
    <row r="56259" spans="19:23">
      <c r="S56259" s="275"/>
      <c r="T56259" s="274"/>
      <c r="W56259" s="276"/>
    </row>
    <row r="56260" spans="19:23">
      <c r="S56260" s="275"/>
      <c r="T56260" s="274"/>
      <c r="W56260" s="276"/>
    </row>
    <row r="56261" spans="19:23">
      <c r="S56261" s="275"/>
      <c r="T56261" s="274"/>
      <c r="W56261" s="276"/>
    </row>
    <row r="56262" spans="19:23">
      <c r="S56262" s="275"/>
      <c r="T56262" s="274"/>
      <c r="W56262" s="276"/>
    </row>
    <row r="56263" spans="19:23">
      <c r="S56263" s="275"/>
      <c r="T56263" s="274"/>
      <c r="W56263" s="276"/>
    </row>
    <row r="56264" spans="19:23">
      <c r="S56264" s="275"/>
      <c r="T56264" s="274"/>
      <c r="W56264" s="276"/>
    </row>
    <row r="56265" spans="19:23">
      <c r="S56265" s="275"/>
      <c r="T56265" s="274"/>
      <c r="W56265" s="276"/>
    </row>
    <row r="56266" spans="19:23">
      <c r="S56266" s="275"/>
      <c r="T56266" s="274"/>
      <c r="W56266" s="276"/>
    </row>
    <row r="56267" spans="19:23">
      <c r="S56267" s="275"/>
      <c r="T56267" s="274"/>
      <c r="W56267" s="276"/>
    </row>
    <row r="56268" spans="19:23">
      <c r="S56268" s="275"/>
      <c r="T56268" s="274"/>
      <c r="W56268" s="276"/>
    </row>
    <row r="56269" spans="19:23">
      <c r="S56269" s="275"/>
      <c r="T56269" s="274"/>
      <c r="W56269" s="276"/>
    </row>
    <row r="56270" spans="19:23">
      <c r="S56270" s="275"/>
      <c r="T56270" s="274"/>
      <c r="W56270" s="276"/>
    </row>
    <row r="56271" spans="19:23">
      <c r="S56271" s="275"/>
      <c r="T56271" s="274"/>
      <c r="W56271" s="276"/>
    </row>
    <row r="56272" spans="19:23">
      <c r="S56272" s="275"/>
      <c r="T56272" s="274"/>
      <c r="W56272" s="276"/>
    </row>
    <row r="56273" spans="19:23">
      <c r="S56273" s="275"/>
      <c r="T56273" s="274"/>
      <c r="W56273" s="276"/>
    </row>
    <row r="56274" spans="19:23">
      <c r="S56274" s="275"/>
      <c r="T56274" s="274"/>
      <c r="W56274" s="276"/>
    </row>
    <row r="56275" spans="19:23">
      <c r="S56275" s="275"/>
      <c r="T56275" s="274"/>
      <c r="W56275" s="276"/>
    </row>
    <row r="56276" spans="19:23">
      <c r="S56276" s="275"/>
      <c r="T56276" s="274"/>
      <c r="W56276" s="276"/>
    </row>
    <row r="56277" spans="19:23">
      <c r="S56277" s="275"/>
      <c r="T56277" s="274"/>
      <c r="W56277" s="276"/>
    </row>
    <row r="56278" spans="19:23">
      <c r="S56278" s="275"/>
      <c r="T56278" s="274"/>
      <c r="W56278" s="276"/>
    </row>
    <row r="56279" spans="19:23">
      <c r="S56279" s="275"/>
      <c r="T56279" s="274"/>
      <c r="W56279" s="276"/>
    </row>
    <row r="56280" spans="19:23">
      <c r="S56280" s="275"/>
      <c r="T56280" s="274"/>
      <c r="W56280" s="276"/>
    </row>
    <row r="56281" spans="19:23">
      <c r="S56281" s="275"/>
      <c r="T56281" s="274"/>
      <c r="W56281" s="276"/>
    </row>
    <row r="56282" spans="19:23">
      <c r="S56282" s="275"/>
      <c r="T56282" s="274"/>
      <c r="W56282" s="276"/>
    </row>
    <row r="56283" spans="19:23">
      <c r="S56283" s="275"/>
      <c r="T56283" s="274"/>
      <c r="W56283" s="276"/>
    </row>
    <row r="56284" spans="19:23">
      <c r="S56284" s="275"/>
      <c r="T56284" s="274"/>
      <c r="W56284" s="276"/>
    </row>
    <row r="56285" spans="19:23">
      <c r="S56285" s="275"/>
      <c r="T56285" s="274"/>
      <c r="W56285" s="276"/>
    </row>
    <row r="56286" spans="19:23">
      <c r="S56286" s="275"/>
      <c r="T56286" s="274"/>
      <c r="W56286" s="276"/>
    </row>
    <row r="56287" spans="19:23">
      <c r="S56287" s="275"/>
      <c r="T56287" s="274"/>
      <c r="W56287" s="276"/>
    </row>
    <row r="56288" spans="19:23">
      <c r="S56288" s="275"/>
      <c r="T56288" s="274"/>
      <c r="W56288" s="276"/>
    </row>
    <row r="56289" spans="19:23">
      <c r="S56289" s="275"/>
      <c r="T56289" s="274"/>
      <c r="W56289" s="276"/>
    </row>
    <row r="56290" spans="19:23">
      <c r="S56290" s="275"/>
      <c r="T56290" s="274"/>
      <c r="W56290" s="276"/>
    </row>
    <row r="56291" spans="19:23">
      <c r="S56291" s="275"/>
      <c r="T56291" s="274"/>
      <c r="W56291" s="276"/>
    </row>
    <row r="56292" spans="19:23">
      <c r="S56292" s="275"/>
      <c r="T56292" s="274"/>
      <c r="W56292" s="276"/>
    </row>
    <row r="56293" spans="19:23">
      <c r="S56293" s="275"/>
      <c r="T56293" s="274"/>
      <c r="W56293" s="276"/>
    </row>
    <row r="56294" spans="19:23">
      <c r="S56294" s="275"/>
      <c r="T56294" s="274"/>
      <c r="W56294" s="276"/>
    </row>
    <row r="56295" spans="19:23">
      <c r="S56295" s="275"/>
      <c r="T56295" s="274"/>
      <c r="W56295" s="276"/>
    </row>
    <row r="56296" spans="19:23">
      <c r="S56296" s="275"/>
      <c r="T56296" s="274"/>
      <c r="W56296" s="276"/>
    </row>
    <row r="56297" spans="19:23">
      <c r="S56297" s="275"/>
      <c r="T56297" s="274"/>
      <c r="W56297" s="276"/>
    </row>
    <row r="56298" spans="19:23">
      <c r="S56298" s="275"/>
      <c r="T56298" s="274"/>
      <c r="W56298" s="276"/>
    </row>
    <row r="56299" spans="19:23">
      <c r="S56299" s="275"/>
      <c r="T56299" s="274"/>
      <c r="W56299" s="276"/>
    </row>
    <row r="56300" spans="19:23">
      <c r="S56300" s="275"/>
      <c r="T56300" s="274"/>
      <c r="W56300" s="276"/>
    </row>
    <row r="56301" spans="19:23">
      <c r="S56301" s="275"/>
      <c r="T56301" s="274"/>
      <c r="W56301" s="276"/>
    </row>
    <row r="56302" spans="19:23">
      <c r="S56302" s="275"/>
      <c r="T56302" s="274"/>
      <c r="W56302" s="276"/>
    </row>
    <row r="56303" spans="19:23">
      <c r="S56303" s="275"/>
      <c r="T56303" s="274"/>
      <c r="W56303" s="276"/>
    </row>
    <row r="56304" spans="19:23">
      <c r="S56304" s="275"/>
      <c r="T56304" s="274"/>
      <c r="W56304" s="276"/>
    </row>
    <row r="56305" spans="19:23">
      <c r="S56305" s="275"/>
      <c r="T56305" s="274"/>
      <c r="W56305" s="276"/>
    </row>
    <row r="56306" spans="19:23">
      <c r="S56306" s="275"/>
      <c r="T56306" s="274"/>
      <c r="W56306" s="276"/>
    </row>
    <row r="56307" spans="19:23">
      <c r="S56307" s="275"/>
      <c r="T56307" s="274"/>
      <c r="W56307" s="276"/>
    </row>
    <row r="56308" spans="19:23">
      <c r="S56308" s="275"/>
      <c r="T56308" s="274"/>
      <c r="W56308" s="276"/>
    </row>
    <row r="56309" spans="19:23">
      <c r="S56309" s="275"/>
      <c r="T56309" s="274"/>
      <c r="W56309" s="276"/>
    </row>
    <row r="56310" spans="19:23">
      <c r="S56310" s="275"/>
      <c r="T56310" s="274"/>
      <c r="W56310" s="276"/>
    </row>
    <row r="56311" spans="19:23">
      <c r="S56311" s="275"/>
      <c r="T56311" s="274"/>
      <c r="W56311" s="276"/>
    </row>
    <row r="56312" spans="19:23">
      <c r="S56312" s="275"/>
      <c r="T56312" s="274"/>
      <c r="W56312" s="276"/>
    </row>
    <row r="56313" spans="19:23">
      <c r="S56313" s="275"/>
      <c r="T56313" s="274"/>
      <c r="W56313" s="276"/>
    </row>
    <row r="56314" spans="19:23">
      <c r="S56314" s="275"/>
      <c r="T56314" s="274"/>
      <c r="W56314" s="276"/>
    </row>
    <row r="56315" spans="19:23">
      <c r="S56315" s="275"/>
      <c r="T56315" s="274"/>
      <c r="W56315" s="276"/>
    </row>
    <row r="56316" spans="19:23">
      <c r="S56316" s="275"/>
      <c r="T56316" s="274"/>
      <c r="W56316" s="276"/>
    </row>
    <row r="56317" spans="19:23">
      <c r="S56317" s="275"/>
      <c r="T56317" s="274"/>
      <c r="W56317" s="276"/>
    </row>
    <row r="56318" spans="19:23">
      <c r="S56318" s="275"/>
      <c r="T56318" s="274"/>
      <c r="W56318" s="276"/>
    </row>
    <row r="56319" spans="19:23">
      <c r="S56319" s="275"/>
      <c r="T56319" s="274"/>
      <c r="W56319" s="276"/>
    </row>
    <row r="56320" spans="19:23">
      <c r="S56320" s="275"/>
      <c r="T56320" s="274"/>
      <c r="W56320" s="276"/>
    </row>
    <row r="56321" spans="19:23">
      <c r="S56321" s="275"/>
      <c r="T56321" s="274"/>
      <c r="W56321" s="276"/>
    </row>
    <row r="56322" spans="19:23">
      <c r="S56322" s="275"/>
      <c r="T56322" s="274"/>
      <c r="W56322" s="276"/>
    </row>
    <row r="56323" spans="19:23">
      <c r="S56323" s="275"/>
      <c r="T56323" s="274"/>
      <c r="W56323" s="276"/>
    </row>
    <row r="56324" spans="19:23">
      <c r="S56324" s="275"/>
      <c r="T56324" s="274"/>
      <c r="W56324" s="276"/>
    </row>
    <row r="56325" spans="19:23">
      <c r="S56325" s="275"/>
      <c r="T56325" s="274"/>
      <c r="W56325" s="276"/>
    </row>
    <row r="56326" spans="19:23">
      <c r="S56326" s="275"/>
      <c r="T56326" s="274"/>
      <c r="W56326" s="276"/>
    </row>
    <row r="56327" spans="19:23">
      <c r="S56327" s="275"/>
      <c r="T56327" s="274"/>
      <c r="W56327" s="276"/>
    </row>
    <row r="56328" spans="19:23">
      <c r="S56328" s="275"/>
      <c r="T56328" s="274"/>
      <c r="W56328" s="276"/>
    </row>
    <row r="56329" spans="19:23">
      <c r="S56329" s="275"/>
      <c r="T56329" s="274"/>
      <c r="W56329" s="276"/>
    </row>
    <row r="56330" spans="19:23">
      <c r="S56330" s="275"/>
      <c r="T56330" s="274"/>
      <c r="W56330" s="276"/>
    </row>
    <row r="56331" spans="19:23">
      <c r="S56331" s="275"/>
      <c r="T56331" s="274"/>
      <c r="W56331" s="276"/>
    </row>
    <row r="56332" spans="19:23">
      <c r="S56332" s="275"/>
      <c r="T56332" s="274"/>
      <c r="W56332" s="276"/>
    </row>
    <row r="56333" spans="19:23">
      <c r="S56333" s="275"/>
      <c r="T56333" s="274"/>
      <c r="W56333" s="276"/>
    </row>
    <row r="56334" spans="19:23">
      <c r="S56334" s="275"/>
      <c r="T56334" s="274"/>
      <c r="W56334" s="276"/>
    </row>
    <row r="56335" spans="19:23">
      <c r="S56335" s="275"/>
      <c r="T56335" s="274"/>
      <c r="W56335" s="276"/>
    </row>
    <row r="56336" spans="19:23">
      <c r="S56336" s="275"/>
      <c r="T56336" s="274"/>
      <c r="W56336" s="276"/>
    </row>
    <row r="56337" spans="19:23">
      <c r="S56337" s="275"/>
      <c r="T56337" s="274"/>
      <c r="W56337" s="276"/>
    </row>
    <row r="56338" spans="19:23">
      <c r="S56338" s="275"/>
      <c r="T56338" s="274"/>
      <c r="W56338" s="276"/>
    </row>
    <row r="56339" spans="19:23">
      <c r="S56339" s="275"/>
      <c r="T56339" s="274"/>
      <c r="W56339" s="276"/>
    </row>
    <row r="56340" spans="19:23">
      <c r="S56340" s="275"/>
      <c r="T56340" s="274"/>
      <c r="W56340" s="276"/>
    </row>
    <row r="56341" spans="19:23">
      <c r="S56341" s="275"/>
      <c r="T56341" s="274"/>
      <c r="W56341" s="276"/>
    </row>
    <row r="56342" spans="19:23">
      <c r="S56342" s="275"/>
      <c r="T56342" s="274"/>
      <c r="W56342" s="276"/>
    </row>
    <row r="56343" spans="19:23">
      <c r="S56343" s="275"/>
      <c r="T56343" s="274"/>
      <c r="W56343" s="276"/>
    </row>
    <row r="56344" spans="19:23">
      <c r="S56344" s="275"/>
      <c r="T56344" s="274"/>
      <c r="W56344" s="276"/>
    </row>
    <row r="56345" spans="19:23">
      <c r="S56345" s="275"/>
      <c r="T56345" s="274"/>
      <c r="W56345" s="276"/>
    </row>
    <row r="56346" spans="19:23">
      <c r="S56346" s="275"/>
      <c r="T56346" s="274"/>
      <c r="W56346" s="276"/>
    </row>
    <row r="56347" spans="19:23">
      <c r="S56347" s="275"/>
      <c r="T56347" s="274"/>
      <c r="W56347" s="276"/>
    </row>
    <row r="56348" spans="19:23">
      <c r="S56348" s="275"/>
      <c r="T56348" s="274"/>
      <c r="W56348" s="276"/>
    </row>
    <row r="56349" spans="19:23">
      <c r="S56349" s="275"/>
      <c r="T56349" s="274"/>
      <c r="W56349" s="276"/>
    </row>
    <row r="56350" spans="19:23">
      <c r="S56350" s="275"/>
      <c r="T56350" s="274"/>
      <c r="W56350" s="276"/>
    </row>
    <row r="56351" spans="19:23">
      <c r="S56351" s="275"/>
      <c r="T56351" s="274"/>
      <c r="W56351" s="276"/>
    </row>
    <row r="56352" spans="19:23">
      <c r="S56352" s="275"/>
      <c r="T56352" s="274"/>
      <c r="W56352" s="276"/>
    </row>
    <row r="56353" spans="19:23">
      <c r="S56353" s="275"/>
      <c r="T56353" s="274"/>
      <c r="W56353" s="276"/>
    </row>
    <row r="56354" spans="19:23">
      <c r="S56354" s="275"/>
      <c r="T56354" s="274"/>
      <c r="W56354" s="276"/>
    </row>
    <row r="56355" spans="19:23">
      <c r="S56355" s="275"/>
      <c r="T56355" s="274"/>
      <c r="W56355" s="276"/>
    </row>
    <row r="56356" spans="19:23">
      <c r="S56356" s="275"/>
      <c r="T56356" s="274"/>
      <c r="W56356" s="276"/>
    </row>
    <row r="56357" spans="19:23">
      <c r="S56357" s="275"/>
      <c r="T56357" s="274"/>
      <c r="W56357" s="276"/>
    </row>
    <row r="56358" spans="19:23">
      <c r="S56358" s="275"/>
      <c r="T56358" s="274"/>
      <c r="W56358" s="276"/>
    </row>
    <row r="56359" spans="19:23">
      <c r="S56359" s="275"/>
      <c r="T56359" s="274"/>
      <c r="W56359" s="276"/>
    </row>
    <row r="56360" spans="19:23">
      <c r="S56360" s="275"/>
      <c r="T56360" s="274"/>
      <c r="W56360" s="276"/>
    </row>
    <row r="56361" spans="19:23">
      <c r="S56361" s="275"/>
      <c r="T56361" s="274"/>
      <c r="W56361" s="276"/>
    </row>
    <row r="56362" spans="19:23">
      <c r="S56362" s="275"/>
      <c r="T56362" s="274"/>
      <c r="W56362" s="276"/>
    </row>
    <row r="56363" spans="19:23">
      <c r="S56363" s="275"/>
      <c r="T56363" s="274"/>
      <c r="W56363" s="276"/>
    </row>
    <row r="56364" spans="19:23">
      <c r="S56364" s="275"/>
      <c r="T56364" s="274"/>
      <c r="W56364" s="276"/>
    </row>
    <row r="56365" spans="19:23">
      <c r="S56365" s="275"/>
      <c r="T56365" s="274"/>
      <c r="W56365" s="276"/>
    </row>
    <row r="56366" spans="19:23">
      <c r="S56366" s="275"/>
      <c r="T56366" s="274"/>
      <c r="W56366" s="276"/>
    </row>
    <row r="56367" spans="19:23">
      <c r="S56367" s="275"/>
      <c r="T56367" s="274"/>
      <c r="W56367" s="276"/>
    </row>
    <row r="56368" spans="19:23">
      <c r="S56368" s="275"/>
      <c r="T56368" s="274"/>
      <c r="W56368" s="276"/>
    </row>
    <row r="56369" spans="19:23">
      <c r="S56369" s="275"/>
      <c r="T56369" s="274"/>
      <c r="W56369" s="276"/>
    </row>
    <row r="56370" spans="19:23">
      <c r="S56370" s="275"/>
      <c r="T56370" s="274"/>
      <c r="W56370" s="276"/>
    </row>
    <row r="56371" spans="19:23">
      <c r="S56371" s="275"/>
      <c r="T56371" s="274"/>
      <c r="W56371" s="276"/>
    </row>
    <row r="56372" spans="19:23">
      <c r="S56372" s="275"/>
      <c r="T56372" s="274"/>
      <c r="W56372" s="276"/>
    </row>
    <row r="56373" spans="19:23">
      <c r="S56373" s="275"/>
      <c r="T56373" s="274"/>
      <c r="W56373" s="276"/>
    </row>
    <row r="56374" spans="19:23">
      <c r="S56374" s="275"/>
      <c r="T56374" s="274"/>
      <c r="W56374" s="276"/>
    </row>
    <row r="56375" spans="19:23">
      <c r="S56375" s="275"/>
      <c r="T56375" s="274"/>
      <c r="W56375" s="276"/>
    </row>
    <row r="56376" spans="19:23">
      <c r="S56376" s="275"/>
      <c r="T56376" s="274"/>
      <c r="W56376" s="276"/>
    </row>
    <row r="56377" spans="19:23">
      <c r="S56377" s="275"/>
      <c r="T56377" s="274"/>
      <c r="W56377" s="276"/>
    </row>
    <row r="56378" spans="19:23">
      <c r="S56378" s="275"/>
      <c r="T56378" s="274"/>
      <c r="W56378" s="276"/>
    </row>
    <row r="56379" spans="19:23">
      <c r="S56379" s="275"/>
      <c r="T56379" s="274"/>
      <c r="W56379" s="276"/>
    </row>
    <row r="56380" spans="19:23">
      <c r="S56380" s="275"/>
      <c r="T56380" s="274"/>
      <c r="W56380" s="276"/>
    </row>
    <row r="56381" spans="19:23">
      <c r="S56381" s="275"/>
      <c r="T56381" s="274"/>
      <c r="W56381" s="276"/>
    </row>
    <row r="56382" spans="19:23">
      <c r="S56382" s="275"/>
      <c r="T56382" s="274"/>
      <c r="W56382" s="276"/>
    </row>
    <row r="56383" spans="19:23">
      <c r="S56383" s="275"/>
      <c r="T56383" s="274"/>
      <c r="W56383" s="276"/>
    </row>
    <row r="56384" spans="19:23">
      <c r="S56384" s="275"/>
      <c r="T56384" s="274"/>
      <c r="W56384" s="276"/>
    </row>
    <row r="56385" spans="19:23">
      <c r="S56385" s="275"/>
      <c r="T56385" s="274"/>
      <c r="W56385" s="276"/>
    </row>
    <row r="56386" spans="19:23">
      <c r="S56386" s="275"/>
      <c r="T56386" s="274"/>
      <c r="W56386" s="276"/>
    </row>
    <row r="56387" spans="19:23">
      <c r="S56387" s="275"/>
      <c r="T56387" s="274"/>
      <c r="W56387" s="276"/>
    </row>
    <row r="56388" spans="19:23">
      <c r="S56388" s="275"/>
      <c r="T56388" s="274"/>
      <c r="W56388" s="276"/>
    </row>
    <row r="56389" spans="19:23">
      <c r="S56389" s="275"/>
      <c r="T56389" s="274"/>
      <c r="W56389" s="276"/>
    </row>
    <row r="56390" spans="19:23">
      <c r="S56390" s="275"/>
      <c r="T56390" s="274"/>
      <c r="W56390" s="276"/>
    </row>
    <row r="56391" spans="19:23">
      <c r="S56391" s="275"/>
      <c r="T56391" s="274"/>
      <c r="W56391" s="276"/>
    </row>
    <row r="56392" spans="19:23">
      <c r="S56392" s="275"/>
      <c r="T56392" s="274"/>
      <c r="W56392" s="276"/>
    </row>
    <row r="56393" spans="19:23">
      <c r="S56393" s="275"/>
      <c r="T56393" s="274"/>
      <c r="W56393" s="276"/>
    </row>
    <row r="56394" spans="19:23">
      <c r="S56394" s="275"/>
      <c r="T56394" s="274"/>
      <c r="W56394" s="276"/>
    </row>
    <row r="56395" spans="19:23">
      <c r="S56395" s="275"/>
      <c r="T56395" s="274"/>
      <c r="W56395" s="276"/>
    </row>
    <row r="56396" spans="19:23">
      <c r="S56396" s="275"/>
      <c r="T56396" s="274"/>
      <c r="W56396" s="276"/>
    </row>
    <row r="56397" spans="19:23">
      <c r="S56397" s="275"/>
      <c r="T56397" s="274"/>
      <c r="W56397" s="276"/>
    </row>
    <row r="56398" spans="19:23">
      <c r="S56398" s="275"/>
      <c r="T56398" s="274"/>
      <c r="W56398" s="276"/>
    </row>
    <row r="56399" spans="19:23">
      <c r="S56399" s="275"/>
      <c r="T56399" s="274"/>
      <c r="W56399" s="276"/>
    </row>
    <row r="56400" spans="19:23">
      <c r="S56400" s="275"/>
      <c r="T56400" s="274"/>
      <c r="W56400" s="276"/>
    </row>
    <row r="56401" spans="19:23">
      <c r="S56401" s="275"/>
      <c r="T56401" s="274"/>
      <c r="W56401" s="276"/>
    </row>
    <row r="56402" spans="19:23">
      <c r="S56402" s="275"/>
      <c r="T56402" s="274"/>
      <c r="W56402" s="276"/>
    </row>
    <row r="56403" spans="19:23">
      <c r="S56403" s="275"/>
      <c r="T56403" s="274"/>
      <c r="W56403" s="276"/>
    </row>
    <row r="56404" spans="19:23">
      <c r="S56404" s="275"/>
      <c r="T56404" s="274"/>
      <c r="W56404" s="276"/>
    </row>
    <row r="56405" spans="19:23">
      <c r="S56405" s="275"/>
      <c r="T56405" s="274"/>
      <c r="W56405" s="276"/>
    </row>
    <row r="56406" spans="19:23">
      <c r="S56406" s="275"/>
      <c r="T56406" s="274"/>
      <c r="W56406" s="276"/>
    </row>
    <row r="56407" spans="19:23">
      <c r="S56407" s="275"/>
      <c r="T56407" s="274"/>
      <c r="W56407" s="276"/>
    </row>
    <row r="56408" spans="19:23">
      <c r="S56408" s="275"/>
      <c r="T56408" s="274"/>
      <c r="W56408" s="276"/>
    </row>
    <row r="56409" spans="19:23">
      <c r="S56409" s="275"/>
      <c r="T56409" s="274"/>
      <c r="W56409" s="276"/>
    </row>
    <row r="56410" spans="19:23">
      <c r="S56410" s="275"/>
      <c r="T56410" s="274"/>
      <c r="W56410" s="276"/>
    </row>
    <row r="56411" spans="19:23">
      <c r="S56411" s="275"/>
      <c r="T56411" s="274"/>
      <c r="W56411" s="276"/>
    </row>
    <row r="56412" spans="19:23">
      <c r="S56412" s="275"/>
      <c r="T56412" s="274"/>
      <c r="W56412" s="276"/>
    </row>
    <row r="56413" spans="19:23">
      <c r="S56413" s="275"/>
      <c r="T56413" s="274"/>
      <c r="W56413" s="276"/>
    </row>
    <row r="56414" spans="19:23">
      <c r="S56414" s="275"/>
      <c r="T56414" s="274"/>
      <c r="W56414" s="276"/>
    </row>
    <row r="56415" spans="19:23">
      <c r="S56415" s="275"/>
      <c r="T56415" s="274"/>
      <c r="W56415" s="276"/>
    </row>
    <row r="56416" spans="19:23">
      <c r="S56416" s="275"/>
      <c r="T56416" s="274"/>
      <c r="W56416" s="276"/>
    </row>
    <row r="56417" spans="19:23">
      <c r="S56417" s="275"/>
      <c r="T56417" s="274"/>
      <c r="W56417" s="276"/>
    </row>
    <row r="56418" spans="19:23">
      <c r="S56418" s="275"/>
      <c r="T56418" s="274"/>
      <c r="W56418" s="276"/>
    </row>
    <row r="56419" spans="19:23">
      <c r="S56419" s="275"/>
      <c r="T56419" s="274"/>
      <c r="W56419" s="276"/>
    </row>
    <row r="56420" spans="19:23">
      <c r="S56420" s="275"/>
      <c r="T56420" s="274"/>
      <c r="W56420" s="276"/>
    </row>
    <row r="56421" spans="19:23">
      <c r="S56421" s="275"/>
      <c r="T56421" s="274"/>
      <c r="W56421" s="276"/>
    </row>
    <row r="56422" spans="19:23">
      <c r="S56422" s="275"/>
      <c r="T56422" s="274"/>
      <c r="W56422" s="276"/>
    </row>
    <row r="56423" spans="19:23">
      <c r="S56423" s="275"/>
      <c r="T56423" s="274"/>
      <c r="W56423" s="276"/>
    </row>
    <row r="56424" spans="19:23">
      <c r="S56424" s="275"/>
      <c r="T56424" s="274"/>
      <c r="W56424" s="276"/>
    </row>
    <row r="56425" spans="19:23">
      <c r="S56425" s="275"/>
      <c r="T56425" s="274"/>
      <c r="W56425" s="276"/>
    </row>
    <row r="56426" spans="19:23">
      <c r="S56426" s="275"/>
      <c r="T56426" s="274"/>
      <c r="W56426" s="276"/>
    </row>
    <row r="56427" spans="19:23">
      <c r="S56427" s="275"/>
      <c r="T56427" s="274"/>
      <c r="W56427" s="276"/>
    </row>
    <row r="56428" spans="19:23">
      <c r="S56428" s="275"/>
      <c r="T56428" s="274"/>
      <c r="W56428" s="276"/>
    </row>
    <row r="56429" spans="19:23">
      <c r="S56429" s="275"/>
      <c r="T56429" s="274"/>
      <c r="W56429" s="276"/>
    </row>
    <row r="56430" spans="19:23">
      <c r="S56430" s="275"/>
      <c r="T56430" s="274"/>
      <c r="W56430" s="276"/>
    </row>
    <row r="56431" spans="19:23">
      <c r="S56431" s="275"/>
      <c r="T56431" s="274"/>
      <c r="W56431" s="276"/>
    </row>
    <row r="56432" spans="19:23">
      <c r="S56432" s="275"/>
      <c r="T56432" s="274"/>
      <c r="W56432" s="276"/>
    </row>
    <row r="56433" spans="19:23">
      <c r="S56433" s="275"/>
      <c r="T56433" s="274"/>
      <c r="W56433" s="276"/>
    </row>
    <row r="56434" spans="19:23">
      <c r="S56434" s="275"/>
      <c r="T56434" s="274"/>
      <c r="W56434" s="276"/>
    </row>
    <row r="56435" spans="19:23">
      <c r="S56435" s="275"/>
      <c r="T56435" s="274"/>
      <c r="W56435" s="276"/>
    </row>
    <row r="56436" spans="19:23">
      <c r="S56436" s="275"/>
      <c r="T56436" s="274"/>
      <c r="W56436" s="276"/>
    </row>
    <row r="56437" spans="19:23">
      <c r="S56437" s="275"/>
      <c r="T56437" s="274"/>
      <c r="W56437" s="276"/>
    </row>
    <row r="56438" spans="19:23">
      <c r="S56438" s="275"/>
      <c r="T56438" s="274"/>
      <c r="W56438" s="276"/>
    </row>
    <row r="56439" spans="19:23">
      <c r="S56439" s="275"/>
      <c r="T56439" s="274"/>
      <c r="W56439" s="276"/>
    </row>
    <row r="56440" spans="19:23">
      <c r="S56440" s="275"/>
      <c r="T56440" s="274"/>
      <c r="W56440" s="276"/>
    </row>
    <row r="56441" spans="19:23">
      <c r="S56441" s="275"/>
      <c r="T56441" s="274"/>
      <c r="W56441" s="276"/>
    </row>
    <row r="56442" spans="19:23">
      <c r="S56442" s="275"/>
      <c r="T56442" s="274"/>
      <c r="W56442" s="276"/>
    </row>
    <row r="56443" spans="19:23">
      <c r="S56443" s="275"/>
      <c r="T56443" s="274"/>
      <c r="W56443" s="276"/>
    </row>
    <row r="56444" spans="19:23">
      <c r="S56444" s="275"/>
      <c r="T56444" s="274"/>
      <c r="W56444" s="276"/>
    </row>
    <row r="56445" spans="19:23">
      <c r="S56445" s="275"/>
      <c r="T56445" s="274"/>
      <c r="W56445" s="276"/>
    </row>
    <row r="56446" spans="19:23">
      <c r="S56446" s="275"/>
      <c r="T56446" s="274"/>
      <c r="W56446" s="276"/>
    </row>
    <row r="56447" spans="19:23">
      <c r="S56447" s="275"/>
      <c r="T56447" s="274"/>
      <c r="W56447" s="276"/>
    </row>
    <row r="56448" spans="19:23">
      <c r="S56448" s="275"/>
      <c r="T56448" s="274"/>
      <c r="W56448" s="276"/>
    </row>
    <row r="56449" spans="19:23">
      <c r="S56449" s="275"/>
      <c r="T56449" s="274"/>
      <c r="W56449" s="276"/>
    </row>
    <row r="56450" spans="19:23">
      <c r="S56450" s="275"/>
      <c r="T56450" s="274"/>
      <c r="W56450" s="276"/>
    </row>
    <row r="56451" spans="19:23">
      <c r="S56451" s="275"/>
      <c r="T56451" s="274"/>
      <c r="W56451" s="276"/>
    </row>
    <row r="56452" spans="19:23">
      <c r="S56452" s="275"/>
      <c r="T56452" s="274"/>
      <c r="W56452" s="276"/>
    </row>
    <row r="56453" spans="19:23">
      <c r="S56453" s="275"/>
      <c r="T56453" s="274"/>
      <c r="W56453" s="276"/>
    </row>
    <row r="56454" spans="19:23">
      <c r="S56454" s="275"/>
      <c r="T56454" s="274"/>
      <c r="W56454" s="276"/>
    </row>
    <row r="56455" spans="19:23">
      <c r="S56455" s="275"/>
      <c r="T56455" s="274"/>
      <c r="W56455" s="276"/>
    </row>
    <row r="56456" spans="19:23">
      <c r="S56456" s="275"/>
      <c r="T56456" s="274"/>
      <c r="W56456" s="276"/>
    </row>
    <row r="56457" spans="19:23">
      <c r="S56457" s="275"/>
      <c r="T56457" s="274"/>
      <c r="W56457" s="276"/>
    </row>
    <row r="56458" spans="19:23">
      <c r="S56458" s="275"/>
      <c r="T56458" s="274"/>
      <c r="W56458" s="276"/>
    </row>
    <row r="56459" spans="19:23">
      <c r="S56459" s="275"/>
      <c r="T56459" s="274"/>
      <c r="W56459" s="276"/>
    </row>
    <row r="56460" spans="19:23">
      <c r="S56460" s="275"/>
      <c r="T56460" s="274"/>
      <c r="W56460" s="276"/>
    </row>
    <row r="56461" spans="19:23">
      <c r="S56461" s="275"/>
      <c r="T56461" s="274"/>
      <c r="W56461" s="276"/>
    </row>
    <row r="56462" spans="19:23">
      <c r="S56462" s="275"/>
      <c r="T56462" s="274"/>
      <c r="W56462" s="276"/>
    </row>
    <row r="56463" spans="19:23">
      <c r="S56463" s="275"/>
      <c r="T56463" s="274"/>
      <c r="W56463" s="276"/>
    </row>
    <row r="56464" spans="19:23">
      <c r="S56464" s="275"/>
      <c r="T56464" s="274"/>
      <c r="W56464" s="276"/>
    </row>
    <row r="56465" spans="19:23">
      <c r="S56465" s="275"/>
      <c r="T56465" s="274"/>
      <c r="W56465" s="276"/>
    </row>
    <row r="56466" spans="19:23">
      <c r="S56466" s="275"/>
      <c r="T56466" s="274"/>
      <c r="W56466" s="276"/>
    </row>
    <row r="56467" spans="19:23">
      <c r="S56467" s="275"/>
      <c r="T56467" s="274"/>
      <c r="W56467" s="276"/>
    </row>
    <row r="56468" spans="19:23">
      <c r="S56468" s="275"/>
      <c r="T56468" s="274"/>
      <c r="W56468" s="276"/>
    </row>
    <row r="56469" spans="19:23">
      <c r="S56469" s="275"/>
      <c r="T56469" s="274"/>
      <c r="W56469" s="276"/>
    </row>
    <row r="56470" spans="19:23">
      <c r="S56470" s="275"/>
      <c r="T56470" s="274"/>
      <c r="W56470" s="276"/>
    </row>
    <row r="56471" spans="19:23">
      <c r="S56471" s="275"/>
      <c r="T56471" s="274"/>
      <c r="W56471" s="276"/>
    </row>
    <row r="56472" spans="19:23">
      <c r="S56472" s="275"/>
      <c r="T56472" s="274"/>
      <c r="W56472" s="276"/>
    </row>
    <row r="56473" spans="19:23">
      <c r="S56473" s="275"/>
      <c r="T56473" s="274"/>
      <c r="W56473" s="276"/>
    </row>
    <row r="56474" spans="19:23">
      <c r="S56474" s="275"/>
      <c r="T56474" s="274"/>
      <c r="W56474" s="276"/>
    </row>
    <row r="56475" spans="19:23">
      <c r="S56475" s="275"/>
      <c r="T56475" s="274"/>
      <c r="W56475" s="276"/>
    </row>
    <row r="56476" spans="19:23">
      <c r="S56476" s="275"/>
      <c r="T56476" s="274"/>
      <c r="W56476" s="276"/>
    </row>
    <row r="56477" spans="19:23">
      <c r="S56477" s="275"/>
      <c r="T56477" s="274"/>
      <c r="W56477" s="276"/>
    </row>
    <row r="56478" spans="19:23">
      <c r="S56478" s="275"/>
      <c r="T56478" s="274"/>
      <c r="W56478" s="276"/>
    </row>
    <row r="56479" spans="19:23">
      <c r="S56479" s="275"/>
      <c r="T56479" s="274"/>
      <c r="W56479" s="276"/>
    </row>
    <row r="56480" spans="19:23">
      <c r="S56480" s="275"/>
      <c r="T56480" s="274"/>
      <c r="W56480" s="276"/>
    </row>
    <row r="56481" spans="19:23">
      <c r="S56481" s="275"/>
      <c r="T56481" s="274"/>
      <c r="W56481" s="276"/>
    </row>
    <row r="56482" spans="19:23">
      <c r="S56482" s="275"/>
      <c r="T56482" s="274"/>
      <c r="W56482" s="276"/>
    </row>
    <row r="56483" spans="19:23">
      <c r="S56483" s="275"/>
      <c r="T56483" s="274"/>
      <c r="W56483" s="276"/>
    </row>
    <row r="56484" spans="19:23">
      <c r="S56484" s="275"/>
      <c r="T56484" s="274"/>
      <c r="W56484" s="276"/>
    </row>
    <row r="56485" spans="19:23">
      <c r="S56485" s="275"/>
      <c r="T56485" s="274"/>
      <c r="W56485" s="276"/>
    </row>
    <row r="56486" spans="19:23">
      <c r="S56486" s="275"/>
      <c r="T56486" s="274"/>
      <c r="W56486" s="276"/>
    </row>
    <row r="56487" spans="19:23">
      <c r="S56487" s="275"/>
      <c r="T56487" s="274"/>
      <c r="W56487" s="276"/>
    </row>
    <row r="56488" spans="19:23">
      <c r="S56488" s="275"/>
      <c r="T56488" s="274"/>
      <c r="W56488" s="276"/>
    </row>
    <row r="56489" spans="19:23">
      <c r="S56489" s="275"/>
      <c r="T56489" s="274"/>
      <c r="W56489" s="276"/>
    </row>
    <row r="56490" spans="19:23">
      <c r="S56490" s="275"/>
      <c r="T56490" s="274"/>
      <c r="W56490" s="276"/>
    </row>
    <row r="56491" spans="19:23">
      <c r="S56491" s="275"/>
      <c r="T56491" s="274"/>
      <c r="W56491" s="276"/>
    </row>
    <row r="56492" spans="19:23">
      <c r="S56492" s="275"/>
      <c r="T56492" s="274"/>
      <c r="W56492" s="276"/>
    </row>
    <row r="56493" spans="19:23">
      <c r="S56493" s="275"/>
      <c r="T56493" s="274"/>
      <c r="W56493" s="276"/>
    </row>
    <row r="56494" spans="19:23">
      <c r="S56494" s="275"/>
      <c r="T56494" s="274"/>
      <c r="W56494" s="276"/>
    </row>
    <row r="56495" spans="19:23">
      <c r="S56495" s="275"/>
      <c r="T56495" s="274"/>
      <c r="W56495" s="276"/>
    </row>
    <row r="56496" spans="19:23">
      <c r="S56496" s="275"/>
      <c r="T56496" s="274"/>
      <c r="W56496" s="276"/>
    </row>
    <row r="56497" spans="19:23">
      <c r="S56497" s="275"/>
      <c r="T56497" s="274"/>
      <c r="W56497" s="276"/>
    </row>
    <row r="56498" spans="19:23">
      <c r="S56498" s="275"/>
      <c r="T56498" s="274"/>
      <c r="W56498" s="276"/>
    </row>
    <row r="56499" spans="19:23">
      <c r="S56499" s="275"/>
      <c r="T56499" s="274"/>
      <c r="W56499" s="276"/>
    </row>
    <row r="56500" spans="19:23">
      <c r="S56500" s="275"/>
      <c r="T56500" s="274"/>
      <c r="W56500" s="276"/>
    </row>
    <row r="56501" spans="19:23">
      <c r="S56501" s="275"/>
      <c r="T56501" s="274"/>
      <c r="W56501" s="276"/>
    </row>
    <row r="56502" spans="19:23">
      <c r="S56502" s="275"/>
      <c r="T56502" s="274"/>
      <c r="W56502" s="276"/>
    </row>
    <row r="56503" spans="19:23">
      <c r="S56503" s="275"/>
      <c r="T56503" s="274"/>
      <c r="W56503" s="276"/>
    </row>
    <row r="56504" spans="19:23">
      <c r="S56504" s="275"/>
      <c r="T56504" s="274"/>
      <c r="W56504" s="276"/>
    </row>
    <row r="56505" spans="19:23">
      <c r="S56505" s="275"/>
      <c r="T56505" s="274"/>
      <c r="W56505" s="276"/>
    </row>
    <row r="56506" spans="19:23">
      <c r="S56506" s="275"/>
      <c r="T56506" s="274"/>
      <c r="W56506" s="276"/>
    </row>
    <row r="56507" spans="19:23">
      <c r="S56507" s="275"/>
      <c r="T56507" s="274"/>
      <c r="W56507" s="276"/>
    </row>
    <row r="56508" spans="19:23">
      <c r="S56508" s="275"/>
      <c r="T56508" s="274"/>
      <c r="W56508" s="276"/>
    </row>
    <row r="56509" spans="19:23">
      <c r="S56509" s="275"/>
      <c r="T56509" s="274"/>
      <c r="W56509" s="276"/>
    </row>
    <row r="56510" spans="19:23">
      <c r="S56510" s="275"/>
      <c r="T56510" s="274"/>
      <c r="W56510" s="276"/>
    </row>
    <row r="56511" spans="19:23">
      <c r="S56511" s="275"/>
      <c r="T56511" s="274"/>
      <c r="W56511" s="276"/>
    </row>
    <row r="56512" spans="19:23">
      <c r="S56512" s="275"/>
      <c r="T56512" s="274"/>
      <c r="W56512" s="276"/>
    </row>
    <row r="56513" spans="19:23">
      <c r="S56513" s="275"/>
      <c r="T56513" s="274"/>
      <c r="W56513" s="276"/>
    </row>
    <row r="56514" spans="19:23">
      <c r="S56514" s="275"/>
      <c r="T56514" s="274"/>
      <c r="W56514" s="276"/>
    </row>
    <row r="56515" spans="19:23">
      <c r="S56515" s="275"/>
      <c r="T56515" s="274"/>
      <c r="W56515" s="276"/>
    </row>
    <row r="56516" spans="19:23">
      <c r="S56516" s="275"/>
      <c r="T56516" s="274"/>
      <c r="W56516" s="276"/>
    </row>
    <row r="56517" spans="19:23">
      <c r="S56517" s="275"/>
      <c r="T56517" s="274"/>
      <c r="W56517" s="276"/>
    </row>
    <row r="56518" spans="19:23">
      <c r="S56518" s="275"/>
      <c r="T56518" s="274"/>
      <c r="W56518" s="276"/>
    </row>
    <row r="56519" spans="19:23">
      <c r="S56519" s="275"/>
      <c r="T56519" s="274"/>
      <c r="W56519" s="276"/>
    </row>
    <row r="56520" spans="19:23">
      <c r="S56520" s="275"/>
      <c r="T56520" s="274"/>
      <c r="W56520" s="276"/>
    </row>
    <row r="56521" spans="19:23">
      <c r="S56521" s="275"/>
      <c r="T56521" s="274"/>
      <c r="W56521" s="276"/>
    </row>
    <row r="56522" spans="19:23">
      <c r="S56522" s="275"/>
      <c r="T56522" s="274"/>
      <c r="W56522" s="276"/>
    </row>
    <row r="56523" spans="19:23">
      <c r="S56523" s="275"/>
      <c r="T56523" s="274"/>
      <c r="W56523" s="276"/>
    </row>
    <row r="56524" spans="19:23">
      <c r="S56524" s="275"/>
      <c r="T56524" s="274"/>
      <c r="W56524" s="276"/>
    </row>
    <row r="56525" spans="19:23">
      <c r="S56525" s="275"/>
      <c r="T56525" s="274"/>
      <c r="W56525" s="276"/>
    </row>
    <row r="56526" spans="19:23">
      <c r="S56526" s="275"/>
      <c r="T56526" s="274"/>
      <c r="W56526" s="276"/>
    </row>
    <row r="56527" spans="19:23">
      <c r="S56527" s="275"/>
      <c r="T56527" s="274"/>
      <c r="W56527" s="276"/>
    </row>
    <row r="56528" spans="19:23">
      <c r="S56528" s="275"/>
      <c r="T56528" s="274"/>
      <c r="W56528" s="276"/>
    </row>
    <row r="56529" spans="19:23">
      <c r="S56529" s="275"/>
      <c r="T56529" s="274"/>
      <c r="W56529" s="276"/>
    </row>
    <row r="56530" spans="19:23">
      <c r="S56530" s="275"/>
      <c r="T56530" s="274"/>
      <c r="W56530" s="276"/>
    </row>
    <row r="56531" spans="19:23">
      <c r="S56531" s="275"/>
      <c r="T56531" s="274"/>
      <c r="W56531" s="276"/>
    </row>
    <row r="56532" spans="19:23">
      <c r="S56532" s="275"/>
      <c r="T56532" s="274"/>
      <c r="W56532" s="276"/>
    </row>
    <row r="56533" spans="19:23">
      <c r="S56533" s="275"/>
      <c r="T56533" s="274"/>
      <c r="W56533" s="276"/>
    </row>
    <row r="56534" spans="19:23">
      <c r="S56534" s="275"/>
      <c r="T56534" s="274"/>
      <c r="W56534" s="276"/>
    </row>
    <row r="56535" spans="19:23">
      <c r="S56535" s="275"/>
      <c r="T56535" s="274"/>
      <c r="W56535" s="276"/>
    </row>
    <row r="56536" spans="19:23">
      <c r="S56536" s="275"/>
      <c r="T56536" s="274"/>
      <c r="W56536" s="276"/>
    </row>
    <row r="56537" spans="19:23">
      <c r="S56537" s="275"/>
      <c r="T56537" s="274"/>
      <c r="W56537" s="276"/>
    </row>
    <row r="56538" spans="19:23">
      <c r="S56538" s="275"/>
      <c r="T56538" s="274"/>
      <c r="W56538" s="276"/>
    </row>
    <row r="56539" spans="19:23">
      <c r="S56539" s="275"/>
      <c r="T56539" s="274"/>
      <c r="W56539" s="276"/>
    </row>
    <row r="56540" spans="19:23">
      <c r="S56540" s="275"/>
      <c r="T56540" s="274"/>
      <c r="W56540" s="276"/>
    </row>
    <row r="56541" spans="19:23">
      <c r="S56541" s="275"/>
      <c r="T56541" s="274"/>
      <c r="W56541" s="276"/>
    </row>
    <row r="56542" spans="19:23">
      <c r="S56542" s="275"/>
      <c r="T56542" s="274"/>
      <c r="W56542" s="276"/>
    </row>
    <row r="56543" spans="19:23">
      <c r="S56543" s="275"/>
      <c r="T56543" s="274"/>
      <c r="W56543" s="276"/>
    </row>
    <row r="56544" spans="19:23">
      <c r="S56544" s="275"/>
      <c r="T56544" s="274"/>
      <c r="W56544" s="276"/>
    </row>
    <row r="56545" spans="19:23">
      <c r="S56545" s="275"/>
      <c r="T56545" s="274"/>
      <c r="W56545" s="276"/>
    </row>
    <row r="56546" spans="19:23">
      <c r="S56546" s="275"/>
      <c r="T56546" s="274"/>
      <c r="W56546" s="276"/>
    </row>
    <row r="56547" spans="19:23">
      <c r="S56547" s="275"/>
      <c r="T56547" s="274"/>
      <c r="W56547" s="276"/>
    </row>
    <row r="56548" spans="19:23">
      <c r="S56548" s="275"/>
      <c r="T56548" s="274"/>
      <c r="W56548" s="276"/>
    </row>
    <row r="56549" spans="19:23">
      <c r="S56549" s="275"/>
      <c r="T56549" s="274"/>
      <c r="W56549" s="276"/>
    </row>
    <row r="56550" spans="19:23">
      <c r="S56550" s="275"/>
      <c r="T56550" s="274"/>
      <c r="W56550" s="276"/>
    </row>
    <row r="56551" spans="19:23">
      <c r="S56551" s="275"/>
      <c r="T56551" s="274"/>
      <c r="W56551" s="276"/>
    </row>
    <row r="56552" spans="19:23">
      <c r="S56552" s="275"/>
      <c r="T56552" s="274"/>
      <c r="W56552" s="276"/>
    </row>
    <row r="56553" spans="19:23">
      <c r="S56553" s="275"/>
      <c r="T56553" s="274"/>
      <c r="W56553" s="276"/>
    </row>
    <row r="56554" spans="19:23">
      <c r="S56554" s="275"/>
      <c r="T56554" s="274"/>
      <c r="W56554" s="276"/>
    </row>
    <row r="56555" spans="19:23">
      <c r="S56555" s="275"/>
      <c r="T56555" s="274"/>
      <c r="W56555" s="276"/>
    </row>
    <row r="56556" spans="19:23">
      <c r="S56556" s="275"/>
      <c r="T56556" s="274"/>
      <c r="W56556" s="276"/>
    </row>
    <row r="56557" spans="19:23">
      <c r="S56557" s="275"/>
      <c r="T56557" s="274"/>
      <c r="W56557" s="276"/>
    </row>
    <row r="56558" spans="19:23">
      <c r="S56558" s="275"/>
      <c r="T56558" s="274"/>
      <c r="W56558" s="276"/>
    </row>
    <row r="56559" spans="19:23">
      <c r="S56559" s="275"/>
      <c r="T56559" s="274"/>
      <c r="W56559" s="276"/>
    </row>
    <row r="56560" spans="19:23">
      <c r="S56560" s="275"/>
      <c r="T56560" s="274"/>
      <c r="W56560" s="276"/>
    </row>
    <row r="56561" spans="19:23">
      <c r="S56561" s="275"/>
      <c r="T56561" s="274"/>
      <c r="W56561" s="276"/>
    </row>
    <row r="56562" spans="19:23">
      <c r="S56562" s="275"/>
      <c r="T56562" s="274"/>
      <c r="W56562" s="276"/>
    </row>
    <row r="56563" spans="19:23">
      <c r="S56563" s="275"/>
      <c r="T56563" s="274"/>
      <c r="W56563" s="276"/>
    </row>
    <row r="56564" spans="19:23">
      <c r="S56564" s="275"/>
      <c r="T56564" s="274"/>
      <c r="W56564" s="276"/>
    </row>
    <row r="56565" spans="19:23">
      <c r="S56565" s="275"/>
      <c r="T56565" s="274"/>
      <c r="W56565" s="276"/>
    </row>
    <row r="56566" spans="19:23">
      <c r="S56566" s="275"/>
      <c r="T56566" s="274"/>
      <c r="W56566" s="276"/>
    </row>
    <row r="56567" spans="19:23">
      <c r="S56567" s="275"/>
      <c r="T56567" s="274"/>
      <c r="W56567" s="276"/>
    </row>
    <row r="56568" spans="19:23">
      <c r="S56568" s="275"/>
      <c r="T56568" s="274"/>
      <c r="W56568" s="276"/>
    </row>
    <row r="56569" spans="19:23">
      <c r="S56569" s="275"/>
      <c r="T56569" s="274"/>
      <c r="W56569" s="276"/>
    </row>
    <row r="56570" spans="19:23">
      <c r="S56570" s="275"/>
      <c r="T56570" s="274"/>
      <c r="W56570" s="276"/>
    </row>
    <row r="56571" spans="19:23">
      <c r="S56571" s="275"/>
      <c r="T56571" s="274"/>
      <c r="W56571" s="276"/>
    </row>
    <row r="56572" spans="19:23">
      <c r="S56572" s="275"/>
      <c r="T56572" s="274"/>
      <c r="W56572" s="276"/>
    </row>
    <row r="56573" spans="19:23">
      <c r="S56573" s="275"/>
      <c r="T56573" s="274"/>
      <c r="W56573" s="276"/>
    </row>
    <row r="56574" spans="19:23">
      <c r="S56574" s="275"/>
      <c r="T56574" s="274"/>
      <c r="W56574" s="276"/>
    </row>
    <row r="56575" spans="19:23">
      <c r="S56575" s="275"/>
      <c r="T56575" s="274"/>
      <c r="W56575" s="276"/>
    </row>
    <row r="56576" spans="19:23">
      <c r="S56576" s="275"/>
      <c r="T56576" s="274"/>
      <c r="W56576" s="276"/>
    </row>
    <row r="56577" spans="19:23">
      <c r="S56577" s="275"/>
      <c r="T56577" s="274"/>
      <c r="W56577" s="276"/>
    </row>
    <row r="56578" spans="19:23">
      <c r="S56578" s="275"/>
      <c r="T56578" s="274"/>
      <c r="W56578" s="276"/>
    </row>
    <row r="56579" spans="19:23">
      <c r="S56579" s="275"/>
      <c r="T56579" s="274"/>
      <c r="W56579" s="276"/>
    </row>
    <row r="56580" spans="19:23">
      <c r="S56580" s="275"/>
      <c r="T56580" s="274"/>
      <c r="W56580" s="276"/>
    </row>
    <row r="56581" spans="19:23">
      <c r="S56581" s="275"/>
      <c r="T56581" s="274"/>
      <c r="W56581" s="276"/>
    </row>
    <row r="56582" spans="19:23">
      <c r="S56582" s="275"/>
      <c r="T56582" s="274"/>
      <c r="W56582" s="276"/>
    </row>
    <row r="56583" spans="19:23">
      <c r="S56583" s="275"/>
      <c r="T56583" s="274"/>
      <c r="W56583" s="276"/>
    </row>
    <row r="56584" spans="19:23">
      <c r="S56584" s="275"/>
      <c r="T56584" s="274"/>
      <c r="W56584" s="276"/>
    </row>
    <row r="56585" spans="19:23">
      <c r="S56585" s="275"/>
      <c r="T56585" s="274"/>
      <c r="W56585" s="276"/>
    </row>
    <row r="56586" spans="19:23">
      <c r="S56586" s="275"/>
      <c r="T56586" s="274"/>
      <c r="W56586" s="276"/>
    </row>
    <row r="56587" spans="19:23">
      <c r="S56587" s="275"/>
      <c r="T56587" s="274"/>
      <c r="W56587" s="276"/>
    </row>
    <row r="56588" spans="19:23">
      <c r="S56588" s="275"/>
      <c r="T56588" s="274"/>
      <c r="W56588" s="276"/>
    </row>
    <row r="56589" spans="19:23">
      <c r="S56589" s="275"/>
      <c r="T56589" s="274"/>
      <c r="W56589" s="276"/>
    </row>
    <row r="56590" spans="19:23">
      <c r="S56590" s="275"/>
      <c r="T56590" s="274"/>
      <c r="W56590" s="276"/>
    </row>
    <row r="56591" spans="19:23">
      <c r="S56591" s="275"/>
      <c r="T56591" s="274"/>
      <c r="W56591" s="276"/>
    </row>
    <row r="56592" spans="19:23">
      <c r="S56592" s="275"/>
      <c r="T56592" s="274"/>
      <c r="W56592" s="276"/>
    </row>
    <row r="56593" spans="19:23">
      <c r="S56593" s="275"/>
      <c r="T56593" s="274"/>
      <c r="W56593" s="276"/>
    </row>
    <row r="56594" spans="19:23">
      <c r="S56594" s="275"/>
      <c r="T56594" s="274"/>
      <c r="W56594" s="276"/>
    </row>
    <row r="56595" spans="19:23">
      <c r="S56595" s="275"/>
      <c r="T56595" s="274"/>
      <c r="W56595" s="276"/>
    </row>
    <row r="56596" spans="19:23">
      <c r="S56596" s="275"/>
      <c r="T56596" s="274"/>
      <c r="W56596" s="276"/>
    </row>
    <row r="56597" spans="19:23">
      <c r="S56597" s="275"/>
      <c r="T56597" s="274"/>
      <c r="W56597" s="276"/>
    </row>
    <row r="56598" spans="19:23">
      <c r="S56598" s="275"/>
      <c r="T56598" s="274"/>
      <c r="W56598" s="276"/>
    </row>
    <row r="56599" spans="19:23">
      <c r="S56599" s="275"/>
      <c r="T56599" s="274"/>
      <c r="W56599" s="276"/>
    </row>
    <row r="56600" spans="19:23">
      <c r="S56600" s="275"/>
      <c r="T56600" s="274"/>
      <c r="W56600" s="276"/>
    </row>
    <row r="56601" spans="19:23">
      <c r="S56601" s="275"/>
      <c r="T56601" s="274"/>
      <c r="W56601" s="276"/>
    </row>
    <row r="56602" spans="19:23">
      <c r="S56602" s="275"/>
      <c r="T56602" s="274"/>
      <c r="W56602" s="276"/>
    </row>
    <row r="56603" spans="19:23">
      <c r="S56603" s="275"/>
      <c r="T56603" s="274"/>
      <c r="W56603" s="276"/>
    </row>
    <row r="56604" spans="19:23">
      <c r="S56604" s="275"/>
      <c r="T56604" s="274"/>
      <c r="W56604" s="276"/>
    </row>
    <row r="56605" spans="19:23">
      <c r="S56605" s="275"/>
      <c r="T56605" s="274"/>
      <c r="W56605" s="276"/>
    </row>
    <row r="56606" spans="19:23">
      <c r="S56606" s="275"/>
      <c r="T56606" s="274"/>
      <c r="W56606" s="276"/>
    </row>
    <row r="56607" spans="19:23">
      <c r="S56607" s="275"/>
      <c r="T56607" s="274"/>
      <c r="W56607" s="276"/>
    </row>
    <row r="56608" spans="19:23">
      <c r="S56608" s="275"/>
      <c r="T56608" s="274"/>
      <c r="W56608" s="276"/>
    </row>
    <row r="56609" spans="19:23">
      <c r="S56609" s="275"/>
      <c r="T56609" s="274"/>
      <c r="W56609" s="276"/>
    </row>
    <row r="56610" spans="19:23">
      <c r="S56610" s="275"/>
      <c r="T56610" s="274"/>
      <c r="W56610" s="276"/>
    </row>
    <row r="56611" spans="19:23">
      <c r="S56611" s="275"/>
      <c r="T56611" s="274"/>
      <c r="W56611" s="276"/>
    </row>
    <row r="56612" spans="19:23">
      <c r="S56612" s="275"/>
      <c r="T56612" s="274"/>
      <c r="W56612" s="276"/>
    </row>
    <row r="56613" spans="19:23">
      <c r="S56613" s="275"/>
      <c r="T56613" s="274"/>
      <c r="W56613" s="276"/>
    </row>
    <row r="56614" spans="19:23">
      <c r="S56614" s="275"/>
      <c r="T56614" s="274"/>
      <c r="W56614" s="276"/>
    </row>
    <row r="56615" spans="19:23">
      <c r="S56615" s="275"/>
      <c r="T56615" s="274"/>
      <c r="W56615" s="276"/>
    </row>
    <row r="56616" spans="19:23">
      <c r="S56616" s="275"/>
      <c r="T56616" s="274"/>
      <c r="W56616" s="276"/>
    </row>
    <row r="56617" spans="19:23">
      <c r="S56617" s="275"/>
      <c r="T56617" s="274"/>
      <c r="W56617" s="276"/>
    </row>
    <row r="56618" spans="19:23">
      <c r="S56618" s="275"/>
      <c r="T56618" s="274"/>
      <c r="W56618" s="276"/>
    </row>
    <row r="56619" spans="19:23">
      <c r="S56619" s="275"/>
      <c r="T56619" s="274"/>
      <c r="W56619" s="276"/>
    </row>
    <row r="56620" spans="19:23">
      <c r="S56620" s="275"/>
      <c r="T56620" s="274"/>
      <c r="W56620" s="276"/>
    </row>
    <row r="56621" spans="19:23">
      <c r="S56621" s="275"/>
      <c r="T56621" s="274"/>
      <c r="W56621" s="276"/>
    </row>
    <row r="56622" spans="19:23">
      <c r="S56622" s="275"/>
      <c r="T56622" s="274"/>
      <c r="W56622" s="276"/>
    </row>
    <row r="56623" spans="19:23">
      <c r="S56623" s="275"/>
      <c r="T56623" s="274"/>
      <c r="W56623" s="276"/>
    </row>
    <row r="56624" spans="19:23">
      <c r="S56624" s="275"/>
      <c r="T56624" s="274"/>
      <c r="W56624" s="276"/>
    </row>
    <row r="56625" spans="19:23">
      <c r="S56625" s="275"/>
      <c r="T56625" s="274"/>
      <c r="W56625" s="276"/>
    </row>
    <row r="56626" spans="19:23">
      <c r="S56626" s="275"/>
      <c r="T56626" s="274"/>
      <c r="W56626" s="276"/>
    </row>
    <row r="56627" spans="19:23">
      <c r="S56627" s="275"/>
      <c r="T56627" s="274"/>
      <c r="W56627" s="276"/>
    </row>
    <row r="56628" spans="19:23">
      <c r="S56628" s="275"/>
      <c r="T56628" s="274"/>
      <c r="W56628" s="276"/>
    </row>
    <row r="56629" spans="19:23">
      <c r="S56629" s="275"/>
      <c r="T56629" s="274"/>
      <c r="W56629" s="276"/>
    </row>
    <row r="56630" spans="19:23">
      <c r="S56630" s="275"/>
      <c r="T56630" s="274"/>
      <c r="W56630" s="276"/>
    </row>
    <row r="56631" spans="19:23">
      <c r="S56631" s="275"/>
      <c r="T56631" s="274"/>
      <c r="W56631" s="276"/>
    </row>
    <row r="56632" spans="19:23">
      <c r="S56632" s="275"/>
      <c r="T56632" s="274"/>
      <c r="W56632" s="276"/>
    </row>
    <row r="56633" spans="19:23">
      <c r="S56633" s="275"/>
      <c r="T56633" s="274"/>
      <c r="W56633" s="276"/>
    </row>
    <row r="56634" spans="19:23">
      <c r="S56634" s="275"/>
      <c r="T56634" s="274"/>
      <c r="W56634" s="276"/>
    </row>
    <row r="56635" spans="19:23">
      <c r="S56635" s="275"/>
      <c r="T56635" s="274"/>
      <c r="W56635" s="276"/>
    </row>
    <row r="56636" spans="19:23">
      <c r="S56636" s="275"/>
      <c r="T56636" s="274"/>
      <c r="W56636" s="276"/>
    </row>
    <row r="56637" spans="19:23">
      <c r="S56637" s="275"/>
      <c r="T56637" s="274"/>
      <c r="W56637" s="276"/>
    </row>
    <row r="56638" spans="19:23">
      <c r="S56638" s="275"/>
      <c r="T56638" s="274"/>
      <c r="W56638" s="276"/>
    </row>
    <row r="56639" spans="19:23">
      <c r="S56639" s="275"/>
      <c r="T56639" s="274"/>
      <c r="W56639" s="276"/>
    </row>
    <row r="56640" spans="19:23">
      <c r="S56640" s="275"/>
      <c r="T56640" s="274"/>
      <c r="W56640" s="276"/>
    </row>
    <row r="56641" spans="19:23">
      <c r="S56641" s="275"/>
      <c r="T56641" s="274"/>
      <c r="W56641" s="276"/>
    </row>
    <row r="56642" spans="19:23">
      <c r="S56642" s="275"/>
      <c r="T56642" s="274"/>
      <c r="W56642" s="276"/>
    </row>
    <row r="56643" spans="19:23">
      <c r="S56643" s="275"/>
      <c r="T56643" s="274"/>
      <c r="W56643" s="276"/>
    </row>
    <row r="56644" spans="19:23">
      <c r="S56644" s="275"/>
      <c r="T56644" s="274"/>
      <c r="W56644" s="276"/>
    </row>
    <row r="56645" spans="19:23">
      <c r="S56645" s="275"/>
      <c r="T56645" s="274"/>
      <c r="W56645" s="276"/>
    </row>
    <row r="56646" spans="19:23">
      <c r="S56646" s="275"/>
      <c r="T56646" s="274"/>
      <c r="W56646" s="276"/>
    </row>
    <row r="56647" spans="19:23">
      <c r="S56647" s="275"/>
      <c r="T56647" s="274"/>
      <c r="W56647" s="276"/>
    </row>
    <row r="56648" spans="19:23">
      <c r="S56648" s="275"/>
      <c r="T56648" s="274"/>
      <c r="W56648" s="276"/>
    </row>
    <row r="56649" spans="19:23">
      <c r="S56649" s="275"/>
      <c r="T56649" s="274"/>
      <c r="W56649" s="276"/>
    </row>
    <row r="56650" spans="19:23">
      <c r="S56650" s="275"/>
      <c r="T56650" s="274"/>
      <c r="W56650" s="276"/>
    </row>
    <row r="56651" spans="19:23">
      <c r="S56651" s="275"/>
      <c r="T56651" s="274"/>
      <c r="W56651" s="276"/>
    </row>
    <row r="56652" spans="19:23">
      <c r="S56652" s="275"/>
      <c r="T56652" s="274"/>
      <c r="W56652" s="276"/>
    </row>
    <row r="56653" spans="19:23">
      <c r="S56653" s="275"/>
      <c r="T56653" s="274"/>
      <c r="W56653" s="276"/>
    </row>
    <row r="56654" spans="19:23">
      <c r="S56654" s="275"/>
      <c r="T56654" s="274"/>
      <c r="W56654" s="276"/>
    </row>
    <row r="56655" spans="19:23">
      <c r="S56655" s="275"/>
      <c r="T56655" s="274"/>
      <c r="W56655" s="276"/>
    </row>
    <row r="56656" spans="19:23">
      <c r="S56656" s="275"/>
      <c r="T56656" s="274"/>
      <c r="W56656" s="276"/>
    </row>
    <row r="56657" spans="19:23">
      <c r="S56657" s="275"/>
      <c r="T56657" s="274"/>
      <c r="W56657" s="276"/>
    </row>
    <row r="56658" spans="19:23">
      <c r="S56658" s="275"/>
      <c r="T56658" s="274"/>
      <c r="W56658" s="276"/>
    </row>
    <row r="56659" spans="19:23">
      <c r="S56659" s="275"/>
      <c r="T56659" s="274"/>
      <c r="W56659" s="276"/>
    </row>
    <row r="56660" spans="19:23">
      <c r="S56660" s="275"/>
      <c r="T56660" s="274"/>
      <c r="W56660" s="276"/>
    </row>
    <row r="56661" spans="19:23">
      <c r="S56661" s="275"/>
      <c r="T56661" s="274"/>
      <c r="W56661" s="276"/>
    </row>
    <row r="56662" spans="19:23">
      <c r="S56662" s="275"/>
      <c r="T56662" s="274"/>
      <c r="W56662" s="276"/>
    </row>
    <row r="56663" spans="19:23">
      <c r="S56663" s="275"/>
      <c r="T56663" s="274"/>
      <c r="W56663" s="276"/>
    </row>
    <row r="56664" spans="19:23">
      <c r="S56664" s="275"/>
      <c r="T56664" s="274"/>
      <c r="W56664" s="276"/>
    </row>
    <row r="56665" spans="19:23">
      <c r="S56665" s="275"/>
      <c r="T56665" s="274"/>
      <c r="W56665" s="276"/>
    </row>
    <row r="56666" spans="19:23">
      <c r="S56666" s="275"/>
      <c r="T56666" s="274"/>
      <c r="W56666" s="276"/>
    </row>
    <row r="56667" spans="19:23">
      <c r="S56667" s="275"/>
      <c r="T56667" s="274"/>
      <c r="W56667" s="276"/>
    </row>
    <row r="56668" spans="19:23">
      <c r="S56668" s="275"/>
      <c r="T56668" s="274"/>
      <c r="W56668" s="276"/>
    </row>
    <row r="56669" spans="19:23">
      <c r="S56669" s="275"/>
      <c r="T56669" s="274"/>
      <c r="W56669" s="276"/>
    </row>
    <row r="56670" spans="19:23">
      <c r="S56670" s="275"/>
      <c r="T56670" s="274"/>
      <c r="W56670" s="276"/>
    </row>
    <row r="56671" spans="19:23">
      <c r="S56671" s="275"/>
      <c r="T56671" s="274"/>
      <c r="W56671" s="276"/>
    </row>
    <row r="56672" spans="19:23">
      <c r="S56672" s="275"/>
      <c r="T56672" s="274"/>
      <c r="W56672" s="276"/>
    </row>
    <row r="56673" spans="19:23">
      <c r="S56673" s="275"/>
      <c r="T56673" s="274"/>
      <c r="W56673" s="276"/>
    </row>
    <row r="56674" spans="19:23">
      <c r="S56674" s="275"/>
      <c r="T56674" s="274"/>
      <c r="W56674" s="276"/>
    </row>
    <row r="56675" spans="19:23">
      <c r="S56675" s="275"/>
      <c r="T56675" s="274"/>
      <c r="W56675" s="276"/>
    </row>
    <row r="56676" spans="19:23">
      <c r="S56676" s="275"/>
      <c r="T56676" s="274"/>
      <c r="W56676" s="276"/>
    </row>
    <row r="56677" spans="19:23">
      <c r="S56677" s="275"/>
      <c r="T56677" s="274"/>
      <c r="W56677" s="276"/>
    </row>
    <row r="56678" spans="19:23">
      <c r="S56678" s="275"/>
      <c r="T56678" s="274"/>
      <c r="W56678" s="276"/>
    </row>
    <row r="56679" spans="19:23">
      <c r="S56679" s="275"/>
      <c r="T56679" s="274"/>
      <c r="W56679" s="276"/>
    </row>
    <row r="56680" spans="19:23">
      <c r="S56680" s="275"/>
      <c r="T56680" s="274"/>
      <c r="W56680" s="276"/>
    </row>
    <row r="56681" spans="19:23">
      <c r="S56681" s="275"/>
      <c r="T56681" s="274"/>
      <c r="W56681" s="276"/>
    </row>
    <row r="56682" spans="19:23">
      <c r="S56682" s="275"/>
      <c r="T56682" s="274"/>
      <c r="W56682" s="276"/>
    </row>
    <row r="56683" spans="19:23">
      <c r="S56683" s="275"/>
      <c r="T56683" s="274"/>
      <c r="W56683" s="276"/>
    </row>
    <row r="56684" spans="19:23">
      <c r="S56684" s="275"/>
      <c r="T56684" s="274"/>
      <c r="W56684" s="276"/>
    </row>
    <row r="56685" spans="19:23">
      <c r="S56685" s="275"/>
      <c r="T56685" s="274"/>
      <c r="W56685" s="276"/>
    </row>
    <row r="56686" spans="19:23">
      <c r="S56686" s="275"/>
      <c r="T56686" s="274"/>
      <c r="W56686" s="276"/>
    </row>
    <row r="56687" spans="19:23">
      <c r="S56687" s="275"/>
      <c r="T56687" s="274"/>
      <c r="W56687" s="276"/>
    </row>
    <row r="56688" spans="19:23">
      <c r="S56688" s="275"/>
      <c r="T56688" s="274"/>
      <c r="W56688" s="276"/>
    </row>
    <row r="56689" spans="19:23">
      <c r="S56689" s="275"/>
      <c r="T56689" s="274"/>
      <c r="W56689" s="276"/>
    </row>
    <row r="56690" spans="19:23">
      <c r="S56690" s="275"/>
      <c r="T56690" s="274"/>
      <c r="W56690" s="276"/>
    </row>
    <row r="56691" spans="19:23">
      <c r="S56691" s="275"/>
      <c r="T56691" s="274"/>
      <c r="W56691" s="276"/>
    </row>
    <row r="56692" spans="19:23">
      <c r="S56692" s="275"/>
      <c r="T56692" s="274"/>
      <c r="W56692" s="276"/>
    </row>
    <row r="56693" spans="19:23">
      <c r="S56693" s="275"/>
      <c r="T56693" s="274"/>
      <c r="W56693" s="276"/>
    </row>
    <row r="56694" spans="19:23">
      <c r="S56694" s="275"/>
      <c r="T56694" s="274"/>
      <c r="W56694" s="276"/>
    </row>
    <row r="56695" spans="19:23">
      <c r="S56695" s="275"/>
      <c r="T56695" s="274"/>
      <c r="W56695" s="276"/>
    </row>
    <row r="56696" spans="19:23">
      <c r="S56696" s="275"/>
      <c r="T56696" s="274"/>
      <c r="W56696" s="276"/>
    </row>
    <row r="56697" spans="19:23">
      <c r="S56697" s="275"/>
      <c r="T56697" s="274"/>
      <c r="W56697" s="276"/>
    </row>
    <row r="56698" spans="19:23">
      <c r="S56698" s="275"/>
      <c r="T56698" s="274"/>
      <c r="W56698" s="276"/>
    </row>
    <row r="56699" spans="19:23">
      <c r="S56699" s="275"/>
      <c r="T56699" s="274"/>
      <c r="W56699" s="276"/>
    </row>
    <row r="56700" spans="19:23">
      <c r="S56700" s="275"/>
      <c r="T56700" s="274"/>
      <c r="W56700" s="276"/>
    </row>
    <row r="56701" spans="19:23">
      <c r="S56701" s="275"/>
      <c r="T56701" s="274"/>
      <c r="W56701" s="276"/>
    </row>
    <row r="56702" spans="19:23">
      <c r="S56702" s="275"/>
      <c r="T56702" s="274"/>
      <c r="W56702" s="276"/>
    </row>
    <row r="56703" spans="19:23">
      <c r="S56703" s="275"/>
      <c r="T56703" s="274"/>
      <c r="W56703" s="276"/>
    </row>
    <row r="56704" spans="19:23">
      <c r="S56704" s="275"/>
      <c r="T56704" s="274"/>
      <c r="W56704" s="276"/>
    </row>
    <row r="56705" spans="19:23">
      <c r="S56705" s="275"/>
      <c r="T56705" s="274"/>
      <c r="W56705" s="276"/>
    </row>
    <row r="56706" spans="19:23">
      <c r="S56706" s="275"/>
      <c r="T56706" s="274"/>
      <c r="W56706" s="276"/>
    </row>
    <row r="56707" spans="19:23">
      <c r="S56707" s="275"/>
      <c r="T56707" s="274"/>
      <c r="W56707" s="276"/>
    </row>
    <row r="56708" spans="19:23">
      <c r="S56708" s="275"/>
      <c r="T56708" s="274"/>
      <c r="W56708" s="276"/>
    </row>
    <row r="56709" spans="19:23">
      <c r="S56709" s="275"/>
      <c r="T56709" s="274"/>
      <c r="W56709" s="276"/>
    </row>
    <row r="56710" spans="19:23">
      <c r="S56710" s="275"/>
      <c r="T56710" s="274"/>
      <c r="W56710" s="276"/>
    </row>
    <row r="56711" spans="19:23">
      <c r="S56711" s="275"/>
      <c r="T56711" s="274"/>
      <c r="W56711" s="276"/>
    </row>
    <row r="56712" spans="19:23">
      <c r="S56712" s="275"/>
      <c r="T56712" s="274"/>
      <c r="W56712" s="276"/>
    </row>
    <row r="56713" spans="19:23">
      <c r="S56713" s="275"/>
      <c r="T56713" s="274"/>
      <c r="W56713" s="276"/>
    </row>
    <row r="56714" spans="19:23">
      <c r="S56714" s="275"/>
      <c r="T56714" s="274"/>
      <c r="W56714" s="276"/>
    </row>
    <row r="56715" spans="19:23">
      <c r="S56715" s="275"/>
      <c r="T56715" s="274"/>
      <c r="W56715" s="276"/>
    </row>
    <row r="56716" spans="19:23">
      <c r="S56716" s="275"/>
      <c r="T56716" s="274"/>
      <c r="W56716" s="276"/>
    </row>
    <row r="56717" spans="19:23">
      <c r="S56717" s="275"/>
      <c r="T56717" s="274"/>
      <c r="W56717" s="276"/>
    </row>
    <row r="56718" spans="19:23">
      <c r="S56718" s="275"/>
      <c r="T56718" s="274"/>
      <c r="W56718" s="276"/>
    </row>
    <row r="56719" spans="19:23">
      <c r="S56719" s="275"/>
      <c r="T56719" s="274"/>
      <c r="W56719" s="276"/>
    </row>
    <row r="56720" spans="19:23">
      <c r="S56720" s="275"/>
      <c r="T56720" s="274"/>
      <c r="W56720" s="276"/>
    </row>
    <row r="56721" spans="19:23">
      <c r="S56721" s="275"/>
      <c r="T56721" s="274"/>
      <c r="W56721" s="276"/>
    </row>
    <row r="56722" spans="19:23">
      <c r="S56722" s="275"/>
      <c r="T56722" s="274"/>
      <c r="W56722" s="276"/>
    </row>
    <row r="56723" spans="19:23">
      <c r="S56723" s="275"/>
      <c r="T56723" s="274"/>
      <c r="W56723" s="276"/>
    </row>
    <row r="56724" spans="19:23">
      <c r="S56724" s="275"/>
      <c r="T56724" s="274"/>
      <c r="W56724" s="276"/>
    </row>
    <row r="56725" spans="19:23">
      <c r="S56725" s="275"/>
      <c r="T56725" s="274"/>
      <c r="W56725" s="276"/>
    </row>
    <row r="56726" spans="19:23">
      <c r="S56726" s="275"/>
      <c r="T56726" s="274"/>
      <c r="W56726" s="276"/>
    </row>
    <row r="56727" spans="19:23">
      <c r="S56727" s="275"/>
      <c r="T56727" s="274"/>
      <c r="W56727" s="276"/>
    </row>
    <row r="56728" spans="19:23">
      <c r="S56728" s="275"/>
      <c r="T56728" s="274"/>
      <c r="W56728" s="276"/>
    </row>
    <row r="56729" spans="19:23">
      <c r="S56729" s="275"/>
      <c r="T56729" s="274"/>
      <c r="W56729" s="276"/>
    </row>
    <row r="56730" spans="19:23">
      <c r="S56730" s="275"/>
      <c r="T56730" s="274"/>
      <c r="W56730" s="276"/>
    </row>
    <row r="56731" spans="19:23">
      <c r="S56731" s="275"/>
      <c r="T56731" s="274"/>
      <c r="W56731" s="276"/>
    </row>
    <row r="56732" spans="19:23">
      <c r="S56732" s="275"/>
      <c r="T56732" s="274"/>
      <c r="W56732" s="276"/>
    </row>
    <row r="56733" spans="19:23">
      <c r="S56733" s="275"/>
      <c r="T56733" s="274"/>
      <c r="W56733" s="276"/>
    </row>
    <row r="56734" spans="19:23">
      <c r="S56734" s="275"/>
      <c r="T56734" s="274"/>
      <c r="W56734" s="276"/>
    </row>
    <row r="56735" spans="19:23">
      <c r="S56735" s="275"/>
      <c r="T56735" s="274"/>
      <c r="W56735" s="276"/>
    </row>
    <row r="56736" spans="19:23">
      <c r="S56736" s="275"/>
      <c r="T56736" s="274"/>
      <c r="W56736" s="276"/>
    </row>
    <row r="56737" spans="19:23">
      <c r="S56737" s="275"/>
      <c r="T56737" s="274"/>
      <c r="W56737" s="276"/>
    </row>
    <row r="56738" spans="19:23">
      <c r="S56738" s="275"/>
      <c r="T56738" s="274"/>
      <c r="W56738" s="276"/>
    </row>
    <row r="56739" spans="19:23">
      <c r="S56739" s="275"/>
      <c r="T56739" s="274"/>
      <c r="W56739" s="276"/>
    </row>
    <row r="56740" spans="19:23">
      <c r="S56740" s="275"/>
      <c r="T56740" s="274"/>
      <c r="W56740" s="276"/>
    </row>
    <row r="56741" spans="19:23">
      <c r="S56741" s="275"/>
      <c r="T56741" s="274"/>
      <c r="W56741" s="276"/>
    </row>
    <row r="56742" spans="19:23">
      <c r="S56742" s="275"/>
      <c r="T56742" s="274"/>
      <c r="W56742" s="276"/>
    </row>
    <row r="56743" spans="19:23">
      <c r="S56743" s="275"/>
      <c r="T56743" s="274"/>
      <c r="W56743" s="276"/>
    </row>
    <row r="56744" spans="19:23">
      <c r="S56744" s="275"/>
      <c r="T56744" s="274"/>
      <c r="W56744" s="276"/>
    </row>
    <row r="56745" spans="19:23">
      <c r="S56745" s="275"/>
      <c r="T56745" s="274"/>
      <c r="W56745" s="276"/>
    </row>
    <row r="56746" spans="19:23">
      <c r="S56746" s="275"/>
      <c r="T56746" s="274"/>
      <c r="W56746" s="276"/>
    </row>
    <row r="56747" spans="19:23">
      <c r="S56747" s="275"/>
      <c r="T56747" s="274"/>
      <c r="W56747" s="276"/>
    </row>
    <row r="56748" spans="19:23">
      <c r="S56748" s="275"/>
      <c r="T56748" s="274"/>
      <c r="W56748" s="276"/>
    </row>
    <row r="56749" spans="19:23">
      <c r="S56749" s="275"/>
      <c r="T56749" s="274"/>
      <c r="W56749" s="276"/>
    </row>
    <row r="56750" spans="19:23">
      <c r="S56750" s="275"/>
      <c r="T56750" s="274"/>
      <c r="W56750" s="276"/>
    </row>
    <row r="56751" spans="19:23">
      <c r="S56751" s="275"/>
      <c r="T56751" s="274"/>
      <c r="W56751" s="276"/>
    </row>
    <row r="56752" spans="19:23">
      <c r="S56752" s="275"/>
      <c r="T56752" s="274"/>
      <c r="W56752" s="276"/>
    </row>
    <row r="56753" spans="19:23">
      <c r="S56753" s="275"/>
      <c r="T56753" s="274"/>
      <c r="W56753" s="276"/>
    </row>
    <row r="56754" spans="19:23">
      <c r="S56754" s="275"/>
      <c r="T56754" s="274"/>
      <c r="W56754" s="276"/>
    </row>
    <row r="56755" spans="19:23">
      <c r="S56755" s="275"/>
      <c r="T56755" s="274"/>
      <c r="W56755" s="276"/>
    </row>
    <row r="56756" spans="19:23">
      <c r="S56756" s="275"/>
      <c r="T56756" s="274"/>
      <c r="W56756" s="276"/>
    </row>
    <row r="56757" spans="19:23">
      <c r="S56757" s="275"/>
      <c r="T56757" s="274"/>
      <c r="W56757" s="276"/>
    </row>
    <row r="56758" spans="19:23">
      <c r="S56758" s="275"/>
      <c r="T56758" s="274"/>
      <c r="W56758" s="276"/>
    </row>
    <row r="56759" spans="19:23">
      <c r="S56759" s="275"/>
      <c r="T56759" s="274"/>
      <c r="W56759" s="276"/>
    </row>
    <row r="56760" spans="19:23">
      <c r="S56760" s="275"/>
      <c r="T56760" s="274"/>
      <c r="W56760" s="276"/>
    </row>
    <row r="56761" spans="19:23">
      <c r="S56761" s="275"/>
      <c r="T56761" s="274"/>
      <c r="W56761" s="276"/>
    </row>
    <row r="56762" spans="19:23">
      <c r="S56762" s="275"/>
      <c r="T56762" s="274"/>
      <c r="W56762" s="276"/>
    </row>
    <row r="56763" spans="19:23">
      <c r="S56763" s="275"/>
      <c r="T56763" s="274"/>
      <c r="W56763" s="276"/>
    </row>
    <row r="56764" spans="19:23">
      <c r="S56764" s="275"/>
      <c r="T56764" s="274"/>
      <c r="W56764" s="276"/>
    </row>
    <row r="56765" spans="19:23">
      <c r="S56765" s="275"/>
      <c r="T56765" s="274"/>
      <c r="W56765" s="276"/>
    </row>
    <row r="56766" spans="19:23">
      <c r="S56766" s="275"/>
      <c r="T56766" s="274"/>
      <c r="W56766" s="276"/>
    </row>
    <row r="56767" spans="19:23">
      <c r="S56767" s="275"/>
      <c r="T56767" s="274"/>
      <c r="W56767" s="276"/>
    </row>
    <row r="56768" spans="19:23">
      <c r="S56768" s="275"/>
      <c r="T56768" s="274"/>
      <c r="W56768" s="276"/>
    </row>
    <row r="56769" spans="19:23">
      <c r="S56769" s="275"/>
      <c r="T56769" s="274"/>
      <c r="W56769" s="276"/>
    </row>
    <row r="56770" spans="19:23">
      <c r="S56770" s="275"/>
      <c r="T56770" s="274"/>
      <c r="W56770" s="276"/>
    </row>
    <row r="56771" spans="19:23">
      <c r="S56771" s="275"/>
      <c r="T56771" s="274"/>
      <c r="W56771" s="276"/>
    </row>
    <row r="56772" spans="19:23">
      <c r="S56772" s="275"/>
      <c r="T56772" s="274"/>
      <c r="W56772" s="276"/>
    </row>
    <row r="56773" spans="19:23">
      <c r="S56773" s="275"/>
      <c r="T56773" s="274"/>
      <c r="W56773" s="276"/>
    </row>
    <row r="56774" spans="19:23">
      <c r="S56774" s="275"/>
      <c r="T56774" s="274"/>
      <c r="W56774" s="276"/>
    </row>
    <row r="56775" spans="19:23">
      <c r="S56775" s="275"/>
      <c r="T56775" s="274"/>
      <c r="W56775" s="276"/>
    </row>
    <row r="56776" spans="19:23">
      <c r="S56776" s="275"/>
      <c r="T56776" s="274"/>
      <c r="W56776" s="276"/>
    </row>
    <row r="56777" spans="19:23">
      <c r="S56777" s="275"/>
      <c r="T56777" s="274"/>
      <c r="W56777" s="276"/>
    </row>
    <row r="56778" spans="19:23">
      <c r="S56778" s="275"/>
      <c r="T56778" s="274"/>
      <c r="W56778" s="276"/>
    </row>
    <row r="56779" spans="19:23">
      <c r="S56779" s="275"/>
      <c r="T56779" s="274"/>
      <c r="W56779" s="276"/>
    </row>
    <row r="56780" spans="19:23">
      <c r="S56780" s="275"/>
      <c r="T56780" s="274"/>
      <c r="W56780" s="276"/>
    </row>
    <row r="56781" spans="19:23">
      <c r="S56781" s="275"/>
      <c r="T56781" s="274"/>
      <c r="W56781" s="276"/>
    </row>
    <row r="56782" spans="19:23">
      <c r="S56782" s="275"/>
      <c r="T56782" s="274"/>
      <c r="W56782" s="276"/>
    </row>
    <row r="56783" spans="19:23">
      <c r="S56783" s="275"/>
      <c r="T56783" s="274"/>
      <c r="W56783" s="276"/>
    </row>
    <row r="56784" spans="19:23">
      <c r="S56784" s="275"/>
      <c r="T56784" s="274"/>
      <c r="W56784" s="276"/>
    </row>
    <row r="56785" spans="19:23">
      <c r="S56785" s="275"/>
      <c r="T56785" s="274"/>
      <c r="W56785" s="276"/>
    </row>
    <row r="56786" spans="19:23">
      <c r="S56786" s="275"/>
      <c r="T56786" s="274"/>
      <c r="W56786" s="276"/>
    </row>
    <row r="56787" spans="19:23">
      <c r="S56787" s="275"/>
      <c r="T56787" s="274"/>
      <c r="W56787" s="276"/>
    </row>
    <row r="56788" spans="19:23">
      <c r="S56788" s="275"/>
      <c r="T56788" s="274"/>
      <c r="W56788" s="276"/>
    </row>
    <row r="56789" spans="19:23">
      <c r="S56789" s="275"/>
      <c r="T56789" s="274"/>
      <c r="W56789" s="276"/>
    </row>
    <row r="56790" spans="19:23">
      <c r="S56790" s="275"/>
      <c r="T56790" s="274"/>
      <c r="W56790" s="276"/>
    </row>
    <row r="56791" spans="19:23">
      <c r="S56791" s="275"/>
      <c r="T56791" s="274"/>
      <c r="W56791" s="276"/>
    </row>
    <row r="56792" spans="19:23">
      <c r="S56792" s="275"/>
      <c r="T56792" s="274"/>
      <c r="W56792" s="276"/>
    </row>
    <row r="56793" spans="19:23">
      <c r="S56793" s="275"/>
      <c r="T56793" s="274"/>
      <c r="W56793" s="276"/>
    </row>
    <row r="56794" spans="19:23">
      <c r="S56794" s="275"/>
      <c r="T56794" s="274"/>
      <c r="W56794" s="276"/>
    </row>
    <row r="56795" spans="19:23">
      <c r="S56795" s="275"/>
      <c r="T56795" s="274"/>
      <c r="W56795" s="276"/>
    </row>
    <row r="56796" spans="19:23">
      <c r="S56796" s="275"/>
      <c r="T56796" s="274"/>
      <c r="W56796" s="276"/>
    </row>
    <row r="56797" spans="19:23">
      <c r="S56797" s="275"/>
      <c r="T56797" s="274"/>
      <c r="W56797" s="276"/>
    </row>
    <row r="56798" spans="19:23">
      <c r="S56798" s="275"/>
      <c r="T56798" s="274"/>
      <c r="W56798" s="276"/>
    </row>
    <row r="56799" spans="19:23">
      <c r="S56799" s="275"/>
      <c r="T56799" s="274"/>
      <c r="W56799" s="276"/>
    </row>
    <row r="56800" spans="19:23">
      <c r="S56800" s="275"/>
      <c r="T56800" s="274"/>
      <c r="W56800" s="276"/>
    </row>
    <row r="56801" spans="19:23">
      <c r="S56801" s="275"/>
      <c r="T56801" s="274"/>
      <c r="W56801" s="276"/>
    </row>
    <row r="56802" spans="19:23">
      <c r="S56802" s="275"/>
      <c r="T56802" s="274"/>
      <c r="W56802" s="276"/>
    </row>
    <row r="56803" spans="19:23">
      <c r="S56803" s="275"/>
      <c r="T56803" s="274"/>
      <c r="W56803" s="276"/>
    </row>
    <row r="56804" spans="19:23">
      <c r="S56804" s="275"/>
      <c r="T56804" s="274"/>
      <c r="W56804" s="276"/>
    </row>
    <row r="56805" spans="19:23">
      <c r="S56805" s="275"/>
      <c r="T56805" s="274"/>
      <c r="W56805" s="276"/>
    </row>
    <row r="56806" spans="19:23">
      <c r="S56806" s="275"/>
      <c r="T56806" s="274"/>
      <c r="W56806" s="276"/>
    </row>
    <row r="56807" spans="19:23">
      <c r="S56807" s="275"/>
      <c r="T56807" s="274"/>
      <c r="W56807" s="276"/>
    </row>
    <row r="56808" spans="19:23">
      <c r="S56808" s="275"/>
      <c r="T56808" s="274"/>
      <c r="W56808" s="276"/>
    </row>
    <row r="56809" spans="19:23">
      <c r="S56809" s="275"/>
      <c r="T56809" s="274"/>
      <c r="W56809" s="276"/>
    </row>
    <row r="56810" spans="19:23">
      <c r="S56810" s="275"/>
      <c r="T56810" s="274"/>
      <c r="W56810" s="276"/>
    </row>
    <row r="56811" spans="19:23">
      <c r="S56811" s="275"/>
      <c r="T56811" s="274"/>
      <c r="W56811" s="276"/>
    </row>
    <row r="56812" spans="19:23">
      <c r="S56812" s="275"/>
      <c r="T56812" s="274"/>
      <c r="W56812" s="276"/>
    </row>
    <row r="56813" spans="19:23">
      <c r="S56813" s="275"/>
      <c r="T56813" s="274"/>
      <c r="W56813" s="276"/>
    </row>
    <row r="56814" spans="19:23">
      <c r="S56814" s="275"/>
      <c r="T56814" s="274"/>
      <c r="W56814" s="276"/>
    </row>
    <row r="56815" spans="19:23">
      <c r="S56815" s="275"/>
      <c r="T56815" s="274"/>
      <c r="W56815" s="276"/>
    </row>
    <row r="56816" spans="19:23">
      <c r="S56816" s="275"/>
      <c r="T56816" s="274"/>
      <c r="W56816" s="276"/>
    </row>
    <row r="56817" spans="19:23">
      <c r="S56817" s="275"/>
      <c r="T56817" s="274"/>
      <c r="W56817" s="276"/>
    </row>
    <row r="56818" spans="19:23">
      <c r="S56818" s="275"/>
      <c r="T56818" s="274"/>
      <c r="W56818" s="276"/>
    </row>
    <row r="56819" spans="19:23">
      <c r="S56819" s="275"/>
      <c r="T56819" s="274"/>
      <c r="W56819" s="276"/>
    </row>
    <row r="56820" spans="19:23">
      <c r="S56820" s="275"/>
      <c r="T56820" s="274"/>
      <c r="W56820" s="276"/>
    </row>
    <row r="56821" spans="19:23">
      <c r="S56821" s="275"/>
      <c r="T56821" s="274"/>
      <c r="W56821" s="276"/>
    </row>
    <row r="56822" spans="19:23">
      <c r="S56822" s="275"/>
      <c r="T56822" s="274"/>
      <c r="W56822" s="276"/>
    </row>
    <row r="56823" spans="19:23">
      <c r="S56823" s="275"/>
      <c r="T56823" s="274"/>
      <c r="W56823" s="276"/>
    </row>
    <row r="56824" spans="19:23">
      <c r="S56824" s="275"/>
      <c r="T56824" s="274"/>
      <c r="W56824" s="276"/>
    </row>
    <row r="56825" spans="19:23">
      <c r="S56825" s="275"/>
      <c r="T56825" s="274"/>
      <c r="W56825" s="276"/>
    </row>
    <row r="56826" spans="19:23">
      <c r="S56826" s="275"/>
      <c r="T56826" s="274"/>
      <c r="W56826" s="276"/>
    </row>
    <row r="56827" spans="19:23">
      <c r="S56827" s="275"/>
      <c r="T56827" s="274"/>
      <c r="W56827" s="276"/>
    </row>
    <row r="56828" spans="19:23">
      <c r="S56828" s="275"/>
      <c r="T56828" s="274"/>
      <c r="W56828" s="276"/>
    </row>
    <row r="56829" spans="19:23">
      <c r="S56829" s="275"/>
      <c r="T56829" s="274"/>
      <c r="W56829" s="276"/>
    </row>
    <row r="56830" spans="19:23">
      <c r="S56830" s="275"/>
      <c r="T56830" s="274"/>
      <c r="W56830" s="276"/>
    </row>
    <row r="56831" spans="19:23">
      <c r="S56831" s="275"/>
      <c r="T56831" s="274"/>
      <c r="W56831" s="276"/>
    </row>
    <row r="56832" spans="19:23">
      <c r="S56832" s="275"/>
      <c r="T56832" s="274"/>
      <c r="W56832" s="276"/>
    </row>
    <row r="56833" spans="19:23">
      <c r="S56833" s="275"/>
      <c r="T56833" s="274"/>
      <c r="W56833" s="276"/>
    </row>
    <row r="56834" spans="19:23">
      <c r="S56834" s="275"/>
      <c r="T56834" s="274"/>
      <c r="W56834" s="276"/>
    </row>
    <row r="56835" spans="19:23">
      <c r="S56835" s="275"/>
      <c r="T56835" s="274"/>
      <c r="W56835" s="276"/>
    </row>
    <row r="56836" spans="19:23">
      <c r="S56836" s="275"/>
      <c r="T56836" s="274"/>
      <c r="W56836" s="276"/>
    </row>
    <row r="56837" spans="19:23">
      <c r="S56837" s="275"/>
      <c r="T56837" s="274"/>
      <c r="W56837" s="276"/>
    </row>
    <row r="56838" spans="19:23">
      <c r="S56838" s="275"/>
      <c r="T56838" s="274"/>
      <c r="W56838" s="276"/>
    </row>
    <row r="56839" spans="19:23">
      <c r="S56839" s="275"/>
      <c r="T56839" s="274"/>
      <c r="W56839" s="276"/>
    </row>
    <row r="56840" spans="19:23">
      <c r="S56840" s="275"/>
      <c r="T56840" s="274"/>
      <c r="W56840" s="276"/>
    </row>
    <row r="56841" spans="19:23">
      <c r="S56841" s="275"/>
      <c r="T56841" s="274"/>
      <c r="W56841" s="276"/>
    </row>
    <row r="56842" spans="19:23">
      <c r="S56842" s="275"/>
      <c r="T56842" s="274"/>
      <c r="W56842" s="276"/>
    </row>
    <row r="56843" spans="19:23">
      <c r="S56843" s="275"/>
      <c r="T56843" s="274"/>
      <c r="W56843" s="276"/>
    </row>
    <row r="56844" spans="19:23">
      <c r="S56844" s="275"/>
      <c r="T56844" s="274"/>
      <c r="W56844" s="276"/>
    </row>
    <row r="56845" spans="19:23">
      <c r="S56845" s="275"/>
      <c r="T56845" s="274"/>
      <c r="W56845" s="276"/>
    </row>
    <row r="56846" spans="19:23">
      <c r="S56846" s="275"/>
      <c r="T56846" s="274"/>
      <c r="W56846" s="276"/>
    </row>
    <row r="56847" spans="19:23">
      <c r="S56847" s="275"/>
      <c r="T56847" s="274"/>
      <c r="W56847" s="276"/>
    </row>
    <row r="56848" spans="19:23">
      <c r="S56848" s="275"/>
      <c r="T56848" s="274"/>
      <c r="W56848" s="276"/>
    </row>
    <row r="56849" spans="19:23">
      <c r="S56849" s="275"/>
      <c r="T56849" s="274"/>
      <c r="W56849" s="276"/>
    </row>
    <row r="56850" spans="19:23">
      <c r="S56850" s="275"/>
      <c r="T56850" s="274"/>
      <c r="W56850" s="276"/>
    </row>
    <row r="56851" spans="19:23">
      <c r="S56851" s="275"/>
      <c r="T56851" s="274"/>
      <c r="W56851" s="276"/>
    </row>
    <row r="56852" spans="19:23">
      <c r="S56852" s="275"/>
      <c r="T56852" s="274"/>
      <c r="W56852" s="276"/>
    </row>
    <row r="56853" spans="19:23">
      <c r="S56853" s="275"/>
      <c r="T56853" s="274"/>
      <c r="W56853" s="276"/>
    </row>
    <row r="56854" spans="19:23">
      <c r="S56854" s="275"/>
      <c r="T56854" s="274"/>
      <c r="W56854" s="276"/>
    </row>
    <row r="56855" spans="19:23">
      <c r="S56855" s="275"/>
      <c r="T56855" s="274"/>
      <c r="W56855" s="276"/>
    </row>
    <row r="56856" spans="19:23">
      <c r="S56856" s="275"/>
      <c r="T56856" s="274"/>
      <c r="W56856" s="276"/>
    </row>
    <row r="56857" spans="19:23">
      <c r="S56857" s="275"/>
      <c r="T56857" s="274"/>
      <c r="W56857" s="276"/>
    </row>
    <row r="56858" spans="19:23">
      <c r="S56858" s="275"/>
      <c r="T56858" s="274"/>
      <c r="W56858" s="276"/>
    </row>
    <row r="56859" spans="19:23">
      <c r="S56859" s="275"/>
      <c r="T56859" s="274"/>
      <c r="W56859" s="276"/>
    </row>
    <row r="56860" spans="19:23">
      <c r="S56860" s="275"/>
      <c r="T56860" s="274"/>
      <c r="W56860" s="276"/>
    </row>
    <row r="56861" spans="19:23">
      <c r="S56861" s="275"/>
      <c r="T56861" s="274"/>
      <c r="W56861" s="276"/>
    </row>
    <row r="56862" spans="19:23">
      <c r="S56862" s="275"/>
      <c r="T56862" s="274"/>
      <c r="W56862" s="276"/>
    </row>
    <row r="56863" spans="19:23">
      <c r="S56863" s="275"/>
      <c r="T56863" s="274"/>
      <c r="W56863" s="276"/>
    </row>
    <row r="56864" spans="19:23">
      <c r="S56864" s="275"/>
      <c r="T56864" s="274"/>
      <c r="W56864" s="276"/>
    </row>
    <row r="56865" spans="19:23">
      <c r="S56865" s="275"/>
      <c r="T56865" s="274"/>
      <c r="W56865" s="276"/>
    </row>
    <row r="56866" spans="19:23">
      <c r="S56866" s="275"/>
      <c r="T56866" s="274"/>
      <c r="W56866" s="276"/>
    </row>
    <row r="56867" spans="19:23">
      <c r="S56867" s="275"/>
      <c r="T56867" s="274"/>
      <c r="W56867" s="276"/>
    </row>
    <row r="56868" spans="19:23">
      <c r="S56868" s="275"/>
      <c r="T56868" s="274"/>
      <c r="W56868" s="276"/>
    </row>
    <row r="56869" spans="19:23">
      <c r="S56869" s="275"/>
      <c r="T56869" s="274"/>
      <c r="W56869" s="276"/>
    </row>
    <row r="56870" spans="19:23">
      <c r="S56870" s="275"/>
      <c r="T56870" s="274"/>
      <c r="W56870" s="276"/>
    </row>
    <row r="56871" spans="19:23">
      <c r="S56871" s="275"/>
      <c r="T56871" s="274"/>
      <c r="W56871" s="276"/>
    </row>
    <row r="56872" spans="19:23">
      <c r="S56872" s="275"/>
      <c r="T56872" s="274"/>
      <c r="W56872" s="276"/>
    </row>
    <row r="56873" spans="19:23">
      <c r="S56873" s="275"/>
      <c r="T56873" s="274"/>
      <c r="W56873" s="276"/>
    </row>
    <row r="56874" spans="19:23">
      <c r="S56874" s="275"/>
      <c r="T56874" s="274"/>
      <c r="W56874" s="276"/>
    </row>
    <row r="56875" spans="19:23">
      <c r="S56875" s="275"/>
      <c r="T56875" s="274"/>
      <c r="W56875" s="276"/>
    </row>
    <row r="56876" spans="19:23">
      <c r="S56876" s="275"/>
      <c r="T56876" s="274"/>
      <c r="W56876" s="276"/>
    </row>
    <row r="56877" spans="19:23">
      <c r="S56877" s="275"/>
      <c r="T56877" s="274"/>
      <c r="W56877" s="276"/>
    </row>
    <row r="56878" spans="19:23">
      <c r="S56878" s="275"/>
      <c r="T56878" s="274"/>
      <c r="W56878" s="276"/>
    </row>
    <row r="56879" spans="19:23">
      <c r="S56879" s="275"/>
      <c r="T56879" s="274"/>
      <c r="W56879" s="276"/>
    </row>
    <row r="56880" spans="19:23">
      <c r="S56880" s="275"/>
      <c r="T56880" s="274"/>
      <c r="W56880" s="276"/>
    </row>
    <row r="56881" spans="19:23">
      <c r="S56881" s="275"/>
      <c r="T56881" s="274"/>
      <c r="W56881" s="276"/>
    </row>
    <row r="56882" spans="19:23">
      <c r="S56882" s="275"/>
      <c r="T56882" s="274"/>
      <c r="W56882" s="276"/>
    </row>
    <row r="56883" spans="19:23">
      <c r="S56883" s="275"/>
      <c r="T56883" s="274"/>
      <c r="W56883" s="276"/>
    </row>
    <row r="56884" spans="19:23">
      <c r="S56884" s="275"/>
      <c r="T56884" s="274"/>
      <c r="W56884" s="276"/>
    </row>
    <row r="56885" spans="19:23">
      <c r="S56885" s="275"/>
      <c r="T56885" s="274"/>
      <c r="W56885" s="276"/>
    </row>
    <row r="56886" spans="19:23">
      <c r="S56886" s="275"/>
      <c r="T56886" s="274"/>
      <c r="W56886" s="276"/>
    </row>
    <row r="56887" spans="19:23">
      <c r="S56887" s="275"/>
      <c r="T56887" s="274"/>
      <c r="W56887" s="276"/>
    </row>
    <row r="56888" spans="19:23">
      <c r="S56888" s="275"/>
      <c r="T56888" s="274"/>
      <c r="W56888" s="276"/>
    </row>
    <row r="56889" spans="19:23">
      <c r="S56889" s="275"/>
      <c r="T56889" s="274"/>
      <c r="W56889" s="276"/>
    </row>
    <row r="56890" spans="19:23">
      <c r="S56890" s="275"/>
      <c r="T56890" s="274"/>
      <c r="W56890" s="276"/>
    </row>
    <row r="56891" spans="19:23">
      <c r="S56891" s="275"/>
      <c r="T56891" s="274"/>
      <c r="W56891" s="276"/>
    </row>
    <row r="56892" spans="19:23">
      <c r="S56892" s="275"/>
      <c r="T56892" s="274"/>
      <c r="W56892" s="276"/>
    </row>
    <row r="56893" spans="19:23">
      <c r="S56893" s="275"/>
      <c r="T56893" s="274"/>
      <c r="W56893" s="276"/>
    </row>
    <row r="56894" spans="19:23">
      <c r="S56894" s="275"/>
      <c r="T56894" s="274"/>
      <c r="W56894" s="276"/>
    </row>
    <row r="56895" spans="19:23">
      <c r="S56895" s="275"/>
      <c r="T56895" s="274"/>
      <c r="W56895" s="276"/>
    </row>
    <row r="56896" spans="19:23">
      <c r="S56896" s="275"/>
      <c r="T56896" s="274"/>
      <c r="W56896" s="276"/>
    </row>
    <row r="56897" spans="19:23">
      <c r="S56897" s="275"/>
      <c r="T56897" s="274"/>
      <c r="W56897" s="276"/>
    </row>
    <row r="56898" spans="19:23">
      <c r="S56898" s="275"/>
      <c r="T56898" s="274"/>
      <c r="W56898" s="276"/>
    </row>
    <row r="56899" spans="19:23">
      <c r="S56899" s="275"/>
      <c r="T56899" s="274"/>
      <c r="W56899" s="276"/>
    </row>
    <row r="56900" spans="19:23">
      <c r="S56900" s="275"/>
      <c r="T56900" s="274"/>
      <c r="W56900" s="276"/>
    </row>
    <row r="56901" spans="19:23">
      <c r="S56901" s="275"/>
      <c r="T56901" s="274"/>
      <c r="W56901" s="276"/>
    </row>
    <row r="56902" spans="19:23">
      <c r="S56902" s="275"/>
      <c r="T56902" s="274"/>
      <c r="W56902" s="276"/>
    </row>
    <row r="56903" spans="19:23">
      <c r="S56903" s="275"/>
      <c r="T56903" s="274"/>
      <c r="W56903" s="276"/>
    </row>
    <row r="56904" spans="19:23">
      <c r="S56904" s="275"/>
      <c r="T56904" s="274"/>
      <c r="W56904" s="276"/>
    </row>
    <row r="56905" spans="19:23">
      <c r="S56905" s="275"/>
      <c r="T56905" s="274"/>
      <c r="W56905" s="276"/>
    </row>
    <row r="56906" spans="19:23">
      <c r="S56906" s="275"/>
      <c r="T56906" s="274"/>
      <c r="W56906" s="276"/>
    </row>
    <row r="56907" spans="19:23">
      <c r="S56907" s="275"/>
      <c r="T56907" s="274"/>
      <c r="W56907" s="276"/>
    </row>
    <row r="56908" spans="19:23">
      <c r="S56908" s="275"/>
      <c r="T56908" s="274"/>
      <c r="W56908" s="276"/>
    </row>
    <row r="56909" spans="19:23">
      <c r="S56909" s="275"/>
      <c r="T56909" s="274"/>
      <c r="W56909" s="276"/>
    </row>
    <row r="56910" spans="19:23">
      <c r="S56910" s="275"/>
      <c r="T56910" s="274"/>
      <c r="W56910" s="276"/>
    </row>
    <row r="56911" spans="19:23">
      <c r="S56911" s="275"/>
      <c r="T56911" s="274"/>
      <c r="W56911" s="276"/>
    </row>
    <row r="56912" spans="19:23">
      <c r="S56912" s="275"/>
      <c r="T56912" s="274"/>
      <c r="W56912" s="276"/>
    </row>
    <row r="56913" spans="19:23">
      <c r="S56913" s="275"/>
      <c r="T56913" s="274"/>
      <c r="W56913" s="276"/>
    </row>
    <row r="56914" spans="19:23">
      <c r="S56914" s="275"/>
      <c r="T56914" s="274"/>
      <c r="W56914" s="276"/>
    </row>
    <row r="56915" spans="19:23">
      <c r="S56915" s="275"/>
      <c r="T56915" s="274"/>
      <c r="W56915" s="276"/>
    </row>
    <row r="56916" spans="19:23">
      <c r="S56916" s="275"/>
      <c r="T56916" s="274"/>
      <c r="W56916" s="276"/>
    </row>
    <row r="56917" spans="19:23">
      <c r="S56917" s="275"/>
      <c r="T56917" s="274"/>
      <c r="W56917" s="276"/>
    </row>
    <row r="56918" spans="19:23">
      <c r="S56918" s="275"/>
      <c r="T56918" s="274"/>
      <c r="W56918" s="276"/>
    </row>
    <row r="56919" spans="19:23">
      <c r="S56919" s="275"/>
      <c r="T56919" s="274"/>
      <c r="W56919" s="276"/>
    </row>
    <row r="56920" spans="19:23">
      <c r="S56920" s="275"/>
      <c r="T56920" s="274"/>
      <c r="W56920" s="276"/>
    </row>
    <row r="56921" spans="19:23">
      <c r="S56921" s="275"/>
      <c r="T56921" s="274"/>
      <c r="W56921" s="276"/>
    </row>
    <row r="56922" spans="19:23">
      <c r="S56922" s="275"/>
      <c r="T56922" s="274"/>
      <c r="W56922" s="276"/>
    </row>
    <row r="56923" spans="19:23">
      <c r="S56923" s="275"/>
      <c r="T56923" s="274"/>
      <c r="W56923" s="276"/>
    </row>
    <row r="56924" spans="19:23">
      <c r="S56924" s="275"/>
      <c r="T56924" s="274"/>
      <c r="W56924" s="276"/>
    </row>
    <row r="56925" spans="19:23">
      <c r="S56925" s="275"/>
      <c r="T56925" s="274"/>
      <c r="W56925" s="276"/>
    </row>
    <row r="56926" spans="19:23">
      <c r="S56926" s="275"/>
      <c r="T56926" s="274"/>
      <c r="W56926" s="276"/>
    </row>
    <row r="56927" spans="19:23">
      <c r="S56927" s="275"/>
      <c r="T56927" s="274"/>
      <c r="W56927" s="276"/>
    </row>
    <row r="56928" spans="19:23">
      <c r="S56928" s="275"/>
      <c r="T56928" s="274"/>
      <c r="W56928" s="276"/>
    </row>
    <row r="56929" spans="19:23">
      <c r="S56929" s="275"/>
      <c r="T56929" s="274"/>
      <c r="W56929" s="276"/>
    </row>
    <row r="56930" spans="19:23">
      <c r="S56930" s="275"/>
      <c r="T56930" s="274"/>
      <c r="W56930" s="276"/>
    </row>
    <row r="56931" spans="19:23">
      <c r="S56931" s="275"/>
      <c r="T56931" s="274"/>
      <c r="W56931" s="276"/>
    </row>
    <row r="56932" spans="19:23">
      <c r="S56932" s="275"/>
      <c r="T56932" s="274"/>
      <c r="W56932" s="276"/>
    </row>
    <row r="56933" spans="19:23">
      <c r="S56933" s="275"/>
      <c r="T56933" s="274"/>
      <c r="W56933" s="276"/>
    </row>
    <row r="56934" spans="19:23">
      <c r="S56934" s="275"/>
      <c r="T56934" s="274"/>
      <c r="W56934" s="276"/>
    </row>
    <row r="56935" spans="19:23">
      <c r="S56935" s="275"/>
      <c r="T56935" s="274"/>
      <c r="W56935" s="276"/>
    </row>
    <row r="56936" spans="19:23">
      <c r="S56936" s="275"/>
      <c r="T56936" s="274"/>
      <c r="W56936" s="276"/>
    </row>
    <row r="56937" spans="19:23">
      <c r="S56937" s="275"/>
      <c r="T56937" s="274"/>
      <c r="W56937" s="276"/>
    </row>
    <row r="56938" spans="19:23">
      <c r="S56938" s="275"/>
      <c r="T56938" s="274"/>
      <c r="W56938" s="276"/>
    </row>
    <row r="56939" spans="19:23">
      <c r="S56939" s="275"/>
      <c r="T56939" s="274"/>
      <c r="W56939" s="276"/>
    </row>
    <row r="56940" spans="19:23">
      <c r="S56940" s="275"/>
      <c r="T56940" s="274"/>
      <c r="W56940" s="276"/>
    </row>
    <row r="56941" spans="19:23">
      <c r="S56941" s="275"/>
      <c r="T56941" s="274"/>
      <c r="W56941" s="276"/>
    </row>
    <row r="56942" spans="19:23">
      <c r="S56942" s="275"/>
      <c r="T56942" s="274"/>
      <c r="W56942" s="276"/>
    </row>
    <row r="56943" spans="19:23">
      <c r="S56943" s="275"/>
      <c r="T56943" s="274"/>
      <c r="W56943" s="276"/>
    </row>
    <row r="56944" spans="19:23">
      <c r="S56944" s="275"/>
      <c r="T56944" s="274"/>
      <c r="W56944" s="276"/>
    </row>
    <row r="56945" spans="19:23">
      <c r="S56945" s="275"/>
      <c r="T56945" s="274"/>
      <c r="W56945" s="276"/>
    </row>
    <row r="56946" spans="19:23">
      <c r="S56946" s="275"/>
      <c r="T56946" s="274"/>
      <c r="W56946" s="276"/>
    </row>
    <row r="56947" spans="19:23">
      <c r="S56947" s="275"/>
      <c r="T56947" s="274"/>
      <c r="W56947" s="276"/>
    </row>
    <row r="56948" spans="19:23">
      <c r="S56948" s="275"/>
      <c r="T56948" s="274"/>
      <c r="W56948" s="276"/>
    </row>
    <row r="56949" spans="19:23">
      <c r="S56949" s="275"/>
      <c r="T56949" s="274"/>
      <c r="W56949" s="276"/>
    </row>
    <row r="56950" spans="19:23">
      <c r="S56950" s="275"/>
      <c r="T56950" s="274"/>
      <c r="W56950" s="276"/>
    </row>
    <row r="56951" spans="19:23">
      <c r="S56951" s="275"/>
      <c r="T56951" s="274"/>
      <c r="W56951" s="276"/>
    </row>
    <row r="56952" spans="19:23">
      <c r="S56952" s="275"/>
      <c r="T56952" s="274"/>
      <c r="W56952" s="276"/>
    </row>
    <row r="56953" spans="19:23">
      <c r="S56953" s="275"/>
      <c r="T56953" s="274"/>
      <c r="W56953" s="276"/>
    </row>
    <row r="56954" spans="19:23">
      <c r="S56954" s="275"/>
      <c r="T56954" s="274"/>
      <c r="W56954" s="276"/>
    </row>
    <row r="56955" spans="19:23">
      <c r="S56955" s="275"/>
      <c r="T56955" s="274"/>
      <c r="W56955" s="276"/>
    </row>
    <row r="56956" spans="19:23">
      <c r="S56956" s="275"/>
      <c r="T56956" s="274"/>
      <c r="W56956" s="276"/>
    </row>
    <row r="56957" spans="19:23">
      <c r="S56957" s="275"/>
      <c r="T56957" s="274"/>
      <c r="W56957" s="276"/>
    </row>
    <row r="56958" spans="19:23">
      <c r="S56958" s="275"/>
      <c r="T56958" s="274"/>
      <c r="W56958" s="276"/>
    </row>
    <row r="56959" spans="19:23">
      <c r="S56959" s="275"/>
      <c r="T56959" s="274"/>
      <c r="W56959" s="276"/>
    </row>
    <row r="56960" spans="19:23">
      <c r="S56960" s="275"/>
      <c r="T56960" s="274"/>
      <c r="W56960" s="276"/>
    </row>
    <row r="56961" spans="19:23">
      <c r="S56961" s="275"/>
      <c r="T56961" s="274"/>
      <c r="W56961" s="276"/>
    </row>
    <row r="56962" spans="19:23">
      <c r="S56962" s="275"/>
      <c r="T56962" s="274"/>
      <c r="W56962" s="276"/>
    </row>
    <row r="56963" spans="19:23">
      <c r="S56963" s="275"/>
      <c r="T56963" s="274"/>
      <c r="W56963" s="276"/>
    </row>
    <row r="56964" spans="19:23">
      <c r="S56964" s="275"/>
      <c r="T56964" s="274"/>
      <c r="W56964" s="276"/>
    </row>
    <row r="56965" spans="19:23">
      <c r="S56965" s="275"/>
      <c r="T56965" s="274"/>
      <c r="W56965" s="276"/>
    </row>
    <row r="56966" spans="19:23">
      <c r="S56966" s="275"/>
      <c r="T56966" s="274"/>
      <c r="W56966" s="276"/>
    </row>
    <row r="56967" spans="19:23">
      <c r="S56967" s="275"/>
      <c r="T56967" s="274"/>
      <c r="W56967" s="276"/>
    </row>
    <row r="56968" spans="19:23">
      <c r="S56968" s="275"/>
      <c r="T56968" s="274"/>
      <c r="W56968" s="276"/>
    </row>
    <row r="56969" spans="19:23">
      <c r="S56969" s="275"/>
      <c r="T56969" s="274"/>
      <c r="W56969" s="276"/>
    </row>
    <row r="56970" spans="19:23">
      <c r="S56970" s="275"/>
      <c r="T56970" s="274"/>
      <c r="W56970" s="276"/>
    </row>
    <row r="56971" spans="19:23">
      <c r="S56971" s="275"/>
      <c r="T56971" s="274"/>
      <c r="W56971" s="276"/>
    </row>
    <row r="56972" spans="19:23">
      <c r="S56972" s="275"/>
      <c r="T56972" s="274"/>
      <c r="W56972" s="276"/>
    </row>
    <row r="56973" spans="19:23">
      <c r="S56973" s="275"/>
      <c r="T56973" s="274"/>
      <c r="W56973" s="276"/>
    </row>
    <row r="56974" spans="19:23">
      <c r="S56974" s="275"/>
      <c r="T56974" s="274"/>
      <c r="W56974" s="276"/>
    </row>
    <row r="56975" spans="19:23">
      <c r="S56975" s="275"/>
      <c r="T56975" s="274"/>
      <c r="W56975" s="276"/>
    </row>
    <row r="56976" spans="19:23">
      <c r="S56976" s="275"/>
      <c r="T56976" s="274"/>
      <c r="W56976" s="276"/>
    </row>
    <row r="56977" spans="19:23">
      <c r="S56977" s="275"/>
      <c r="T56977" s="274"/>
      <c r="W56977" s="276"/>
    </row>
    <row r="56978" spans="19:23">
      <c r="S56978" s="275"/>
      <c r="T56978" s="274"/>
      <c r="W56978" s="276"/>
    </row>
    <row r="56979" spans="19:23">
      <c r="S56979" s="275"/>
      <c r="T56979" s="274"/>
      <c r="W56979" s="276"/>
    </row>
    <row r="56980" spans="19:23">
      <c r="S56980" s="275"/>
      <c r="T56980" s="274"/>
      <c r="W56980" s="276"/>
    </row>
    <row r="56981" spans="19:23">
      <c r="S56981" s="275"/>
      <c r="T56981" s="274"/>
      <c r="W56981" s="276"/>
    </row>
    <row r="56982" spans="19:23">
      <c r="S56982" s="275"/>
      <c r="T56982" s="274"/>
      <c r="W56982" s="276"/>
    </row>
    <row r="56983" spans="19:23">
      <c r="S56983" s="275"/>
      <c r="T56983" s="274"/>
      <c r="W56983" s="276"/>
    </row>
    <row r="56984" spans="19:23">
      <c r="S56984" s="275"/>
      <c r="T56984" s="274"/>
      <c r="W56984" s="276"/>
    </row>
    <row r="56985" spans="19:23">
      <c r="S56985" s="275"/>
      <c r="T56985" s="274"/>
      <c r="W56985" s="276"/>
    </row>
    <row r="56986" spans="19:23">
      <c r="S56986" s="275"/>
      <c r="T56986" s="274"/>
      <c r="W56986" s="276"/>
    </row>
    <row r="56987" spans="19:23">
      <c r="S56987" s="275"/>
      <c r="T56987" s="274"/>
      <c r="W56987" s="276"/>
    </row>
    <row r="56988" spans="19:23">
      <c r="S56988" s="275"/>
      <c r="T56988" s="274"/>
      <c r="W56988" s="276"/>
    </row>
    <row r="56989" spans="19:23">
      <c r="S56989" s="275"/>
      <c r="T56989" s="274"/>
      <c r="W56989" s="276"/>
    </row>
    <row r="56990" spans="19:23">
      <c r="S56990" s="275"/>
      <c r="T56990" s="274"/>
      <c r="W56990" s="276"/>
    </row>
    <row r="56991" spans="19:23">
      <c r="S56991" s="275"/>
      <c r="T56991" s="274"/>
      <c r="W56991" s="276"/>
    </row>
    <row r="56992" spans="19:23">
      <c r="S56992" s="275"/>
      <c r="T56992" s="274"/>
      <c r="W56992" s="276"/>
    </row>
    <row r="56993" spans="19:23">
      <c r="S56993" s="275"/>
      <c r="T56993" s="274"/>
      <c r="W56993" s="276"/>
    </row>
    <row r="56994" spans="19:23">
      <c r="S56994" s="275"/>
      <c r="T56994" s="274"/>
      <c r="W56994" s="276"/>
    </row>
    <row r="56995" spans="19:23">
      <c r="S56995" s="275"/>
      <c r="T56995" s="274"/>
      <c r="W56995" s="276"/>
    </row>
    <row r="56996" spans="19:23">
      <c r="S56996" s="275"/>
      <c r="T56996" s="274"/>
      <c r="W56996" s="276"/>
    </row>
    <row r="56997" spans="19:23">
      <c r="S56997" s="275"/>
      <c r="T56997" s="274"/>
      <c r="W56997" s="276"/>
    </row>
    <row r="56998" spans="19:23">
      <c r="S56998" s="275"/>
      <c r="T56998" s="274"/>
      <c r="W56998" s="276"/>
    </row>
    <row r="56999" spans="19:23">
      <c r="S56999" s="275"/>
      <c r="T56999" s="274"/>
      <c r="W56999" s="276"/>
    </row>
    <row r="57000" spans="19:23">
      <c r="S57000" s="275"/>
      <c r="T57000" s="274"/>
      <c r="W57000" s="276"/>
    </row>
    <row r="57001" spans="19:23">
      <c r="S57001" s="275"/>
      <c r="T57001" s="274"/>
      <c r="W57001" s="276"/>
    </row>
    <row r="57002" spans="19:23">
      <c r="S57002" s="275"/>
      <c r="T57002" s="274"/>
      <c r="W57002" s="276"/>
    </row>
    <row r="57003" spans="19:23">
      <c r="S57003" s="275"/>
      <c r="T57003" s="274"/>
      <c r="W57003" s="276"/>
    </row>
    <row r="57004" spans="19:23">
      <c r="S57004" s="275"/>
      <c r="T57004" s="274"/>
      <c r="W57004" s="276"/>
    </row>
    <row r="57005" spans="19:23">
      <c r="S57005" s="275"/>
      <c r="T57005" s="274"/>
      <c r="W57005" s="276"/>
    </row>
    <row r="57006" spans="19:23">
      <c r="S57006" s="275"/>
      <c r="T57006" s="274"/>
      <c r="W57006" s="276"/>
    </row>
    <row r="57007" spans="19:23">
      <c r="S57007" s="275"/>
      <c r="T57007" s="274"/>
      <c r="W57007" s="276"/>
    </row>
    <row r="57008" spans="19:23">
      <c r="S57008" s="275"/>
      <c r="T57008" s="274"/>
      <c r="W57008" s="276"/>
    </row>
    <row r="57009" spans="19:23">
      <c r="S57009" s="275"/>
      <c r="T57009" s="274"/>
      <c r="W57009" s="276"/>
    </row>
    <row r="57010" spans="19:23">
      <c r="S57010" s="275"/>
      <c r="T57010" s="274"/>
      <c r="W57010" s="276"/>
    </row>
    <row r="57011" spans="19:23">
      <c r="S57011" s="275"/>
      <c r="T57011" s="274"/>
      <c r="W57011" s="276"/>
    </row>
    <row r="57012" spans="19:23">
      <c r="S57012" s="275"/>
      <c r="T57012" s="274"/>
      <c r="W57012" s="276"/>
    </row>
    <row r="57013" spans="19:23">
      <c r="S57013" s="275"/>
      <c r="T57013" s="274"/>
      <c r="W57013" s="276"/>
    </row>
    <row r="57014" spans="19:23">
      <c r="S57014" s="275"/>
      <c r="T57014" s="274"/>
      <c r="W57014" s="276"/>
    </row>
    <row r="57015" spans="19:23">
      <c r="S57015" s="275"/>
      <c r="T57015" s="274"/>
      <c r="W57015" s="276"/>
    </row>
    <row r="57016" spans="19:23">
      <c r="S57016" s="275"/>
      <c r="T57016" s="274"/>
      <c r="W57016" s="276"/>
    </row>
    <row r="57017" spans="19:23">
      <c r="S57017" s="275"/>
      <c r="T57017" s="274"/>
      <c r="W57017" s="276"/>
    </row>
    <row r="57018" spans="19:23">
      <c r="S57018" s="275"/>
      <c r="T57018" s="274"/>
      <c r="W57018" s="276"/>
    </row>
    <row r="57019" spans="19:23">
      <c r="S57019" s="275"/>
      <c r="T57019" s="274"/>
      <c r="W57019" s="276"/>
    </row>
    <row r="57020" spans="19:23">
      <c r="S57020" s="275"/>
      <c r="T57020" s="274"/>
      <c r="W57020" s="276"/>
    </row>
    <row r="57021" spans="19:23">
      <c r="S57021" s="275"/>
      <c r="T57021" s="274"/>
      <c r="W57021" s="276"/>
    </row>
    <row r="57022" spans="19:23">
      <c r="S57022" s="275"/>
      <c r="T57022" s="274"/>
      <c r="W57022" s="276"/>
    </row>
    <row r="57023" spans="19:23">
      <c r="S57023" s="275"/>
      <c r="T57023" s="274"/>
      <c r="W57023" s="276"/>
    </row>
    <row r="57024" spans="19:23">
      <c r="S57024" s="275"/>
      <c r="T57024" s="274"/>
      <c r="W57024" s="276"/>
    </row>
    <row r="57025" spans="19:23">
      <c r="S57025" s="275"/>
      <c r="T57025" s="274"/>
      <c r="W57025" s="276"/>
    </row>
    <row r="57026" spans="19:23">
      <c r="S57026" s="275"/>
      <c r="T57026" s="274"/>
      <c r="W57026" s="276"/>
    </row>
    <row r="57027" spans="19:23">
      <c r="S57027" s="275"/>
      <c r="T57027" s="274"/>
      <c r="W57027" s="276"/>
    </row>
    <row r="57028" spans="19:23">
      <c r="S57028" s="275"/>
      <c r="T57028" s="274"/>
      <c r="W57028" s="276"/>
    </row>
    <row r="57029" spans="19:23">
      <c r="S57029" s="275"/>
      <c r="T57029" s="274"/>
      <c r="W57029" s="276"/>
    </row>
    <row r="57030" spans="19:23">
      <c r="S57030" s="275"/>
      <c r="T57030" s="274"/>
      <c r="W57030" s="276"/>
    </row>
    <row r="57031" spans="19:23">
      <c r="S57031" s="275"/>
      <c r="T57031" s="274"/>
      <c r="W57031" s="276"/>
    </row>
    <row r="57032" spans="19:23">
      <c r="S57032" s="275"/>
      <c r="T57032" s="274"/>
      <c r="W57032" s="276"/>
    </row>
    <row r="57033" spans="19:23">
      <c r="S57033" s="275"/>
      <c r="T57033" s="274"/>
      <c r="W57033" s="276"/>
    </row>
    <row r="57034" spans="19:23">
      <c r="S57034" s="275"/>
      <c r="T57034" s="274"/>
      <c r="W57034" s="276"/>
    </row>
    <row r="57035" spans="19:23">
      <c r="S57035" s="275"/>
      <c r="T57035" s="274"/>
      <c r="W57035" s="276"/>
    </row>
    <row r="57036" spans="19:23">
      <c r="S57036" s="275"/>
      <c r="T57036" s="274"/>
      <c r="W57036" s="276"/>
    </row>
    <row r="57037" spans="19:23">
      <c r="S57037" s="275"/>
      <c r="T57037" s="274"/>
      <c r="W57037" s="276"/>
    </row>
    <row r="57038" spans="19:23">
      <c r="S57038" s="275"/>
      <c r="T57038" s="274"/>
      <c r="W57038" s="276"/>
    </row>
    <row r="57039" spans="19:23">
      <c r="S57039" s="275"/>
      <c r="T57039" s="274"/>
      <c r="W57039" s="276"/>
    </row>
    <row r="57040" spans="19:23">
      <c r="S57040" s="275"/>
      <c r="T57040" s="274"/>
      <c r="W57040" s="276"/>
    </row>
    <row r="57041" spans="19:23">
      <c r="S57041" s="275"/>
      <c r="T57041" s="274"/>
      <c r="W57041" s="276"/>
    </row>
    <row r="57042" spans="19:23">
      <c r="S57042" s="275"/>
      <c r="T57042" s="274"/>
      <c r="W57042" s="276"/>
    </row>
    <row r="57043" spans="19:23">
      <c r="S57043" s="275"/>
      <c r="T57043" s="274"/>
      <c r="W57043" s="276"/>
    </row>
    <row r="57044" spans="19:23">
      <c r="S57044" s="275"/>
      <c r="T57044" s="274"/>
      <c r="W57044" s="276"/>
    </row>
    <row r="57045" spans="19:23">
      <c r="S57045" s="275"/>
      <c r="T57045" s="274"/>
      <c r="W57045" s="276"/>
    </row>
    <row r="57046" spans="19:23">
      <c r="S57046" s="275"/>
      <c r="T57046" s="274"/>
      <c r="W57046" s="276"/>
    </row>
    <row r="57047" spans="19:23">
      <c r="S57047" s="275"/>
      <c r="T57047" s="274"/>
      <c r="W57047" s="276"/>
    </row>
    <row r="57048" spans="19:23">
      <c r="S57048" s="275"/>
      <c r="T57048" s="274"/>
      <c r="W57048" s="276"/>
    </row>
    <row r="57049" spans="19:23">
      <c r="S57049" s="275"/>
      <c r="T57049" s="274"/>
      <c r="W57049" s="276"/>
    </row>
    <row r="57050" spans="19:23">
      <c r="S57050" s="275"/>
      <c r="T57050" s="274"/>
      <c r="W57050" s="276"/>
    </row>
    <row r="57051" spans="19:23">
      <c r="S57051" s="275"/>
      <c r="T57051" s="274"/>
      <c r="W57051" s="276"/>
    </row>
    <row r="57052" spans="19:23">
      <c r="S57052" s="275"/>
      <c r="T57052" s="274"/>
      <c r="W57052" s="276"/>
    </row>
    <row r="57053" spans="19:23">
      <c r="S57053" s="275"/>
      <c r="T57053" s="274"/>
      <c r="W57053" s="276"/>
    </row>
    <row r="57054" spans="19:23">
      <c r="S57054" s="275"/>
      <c r="T57054" s="274"/>
      <c r="W57054" s="276"/>
    </row>
    <row r="57055" spans="19:23">
      <c r="S57055" s="275"/>
      <c r="T57055" s="274"/>
      <c r="W57055" s="276"/>
    </row>
    <row r="57056" spans="19:23">
      <c r="S57056" s="275"/>
      <c r="T57056" s="274"/>
      <c r="W57056" s="276"/>
    </row>
    <row r="57057" spans="19:23">
      <c r="S57057" s="275"/>
      <c r="T57057" s="274"/>
      <c r="W57057" s="276"/>
    </row>
    <row r="57058" spans="19:23">
      <c r="S57058" s="275"/>
      <c r="T57058" s="274"/>
      <c r="W57058" s="276"/>
    </row>
    <row r="57059" spans="19:23">
      <c r="S57059" s="275"/>
      <c r="T57059" s="274"/>
      <c r="W57059" s="276"/>
    </row>
    <row r="57060" spans="19:23">
      <c r="S57060" s="275"/>
      <c r="T57060" s="274"/>
      <c r="W57060" s="276"/>
    </row>
    <row r="57061" spans="19:23">
      <c r="S57061" s="275"/>
      <c r="T57061" s="274"/>
      <c r="W57061" s="276"/>
    </row>
    <row r="57062" spans="19:23">
      <c r="S57062" s="275"/>
      <c r="T57062" s="274"/>
      <c r="W57062" s="276"/>
    </row>
    <row r="57063" spans="19:23">
      <c r="S57063" s="275"/>
      <c r="T57063" s="274"/>
      <c r="W57063" s="276"/>
    </row>
    <row r="57064" spans="19:23">
      <c r="S57064" s="275"/>
      <c r="T57064" s="274"/>
      <c r="W57064" s="276"/>
    </row>
    <row r="57065" spans="19:23">
      <c r="S57065" s="275"/>
      <c r="T57065" s="274"/>
      <c r="W57065" s="276"/>
    </row>
    <row r="57066" spans="19:23">
      <c r="S57066" s="275"/>
      <c r="T57066" s="274"/>
      <c r="W57066" s="276"/>
    </row>
    <row r="57067" spans="19:23">
      <c r="S57067" s="275"/>
      <c r="T57067" s="274"/>
      <c r="W57067" s="276"/>
    </row>
    <row r="57068" spans="19:23">
      <c r="S57068" s="275"/>
      <c r="T57068" s="274"/>
      <c r="W57068" s="276"/>
    </row>
    <row r="57069" spans="19:23">
      <c r="S57069" s="275"/>
      <c r="T57069" s="274"/>
      <c r="W57069" s="276"/>
    </row>
    <row r="57070" spans="19:23">
      <c r="S57070" s="275"/>
      <c r="T57070" s="274"/>
      <c r="W57070" s="276"/>
    </row>
    <row r="57071" spans="19:23">
      <c r="S57071" s="275"/>
      <c r="T57071" s="274"/>
      <c r="W57071" s="276"/>
    </row>
    <row r="57072" spans="19:23">
      <c r="S57072" s="275"/>
      <c r="T57072" s="274"/>
      <c r="W57072" s="276"/>
    </row>
    <row r="57073" spans="19:23">
      <c r="S57073" s="275"/>
      <c r="T57073" s="274"/>
      <c r="W57073" s="276"/>
    </row>
    <row r="57074" spans="19:23">
      <c r="S57074" s="275"/>
      <c r="T57074" s="274"/>
      <c r="W57074" s="276"/>
    </row>
    <row r="57075" spans="19:23">
      <c r="S57075" s="275"/>
      <c r="T57075" s="274"/>
      <c r="W57075" s="276"/>
    </row>
    <row r="57076" spans="19:23">
      <c r="S57076" s="275"/>
      <c r="T57076" s="274"/>
      <c r="W57076" s="276"/>
    </row>
    <row r="57077" spans="19:23">
      <c r="S57077" s="275"/>
      <c r="T57077" s="274"/>
      <c r="W57077" s="276"/>
    </row>
    <row r="57078" spans="19:23">
      <c r="S57078" s="275"/>
      <c r="T57078" s="274"/>
      <c r="W57078" s="276"/>
    </row>
    <row r="57079" spans="19:23">
      <c r="S57079" s="275"/>
      <c r="T57079" s="274"/>
      <c r="W57079" s="276"/>
    </row>
    <row r="57080" spans="19:23">
      <c r="S57080" s="275"/>
      <c r="T57080" s="274"/>
      <c r="W57080" s="276"/>
    </row>
    <row r="57081" spans="19:23">
      <c r="S57081" s="275"/>
      <c r="T57081" s="274"/>
      <c r="W57081" s="276"/>
    </row>
    <row r="57082" spans="19:23">
      <c r="S57082" s="275"/>
      <c r="T57082" s="274"/>
      <c r="W57082" s="276"/>
    </row>
    <row r="57083" spans="19:23">
      <c r="S57083" s="275"/>
      <c r="T57083" s="274"/>
      <c r="W57083" s="276"/>
    </row>
    <row r="57084" spans="19:23">
      <c r="S57084" s="275"/>
      <c r="T57084" s="274"/>
      <c r="W57084" s="276"/>
    </row>
    <row r="57085" spans="19:23">
      <c r="S57085" s="275"/>
      <c r="T57085" s="274"/>
      <c r="W57085" s="276"/>
    </row>
    <row r="57086" spans="19:23">
      <c r="S57086" s="275"/>
      <c r="T57086" s="274"/>
      <c r="W57086" s="276"/>
    </row>
    <row r="57087" spans="19:23">
      <c r="S57087" s="275"/>
      <c r="T57087" s="274"/>
      <c r="W57087" s="276"/>
    </row>
    <row r="57088" spans="19:23">
      <c r="S57088" s="275"/>
      <c r="T57088" s="274"/>
      <c r="W57088" s="276"/>
    </row>
    <row r="57089" spans="19:23">
      <c r="S57089" s="275"/>
      <c r="T57089" s="274"/>
      <c r="W57089" s="276"/>
    </row>
    <row r="57090" spans="19:23">
      <c r="S57090" s="275"/>
      <c r="T57090" s="274"/>
      <c r="W57090" s="276"/>
    </row>
    <row r="57091" spans="19:23">
      <c r="S57091" s="275"/>
      <c r="T57091" s="274"/>
      <c r="W57091" s="276"/>
    </row>
    <row r="57092" spans="19:23">
      <c r="S57092" s="275"/>
      <c r="T57092" s="274"/>
      <c r="W57092" s="276"/>
    </row>
    <row r="57093" spans="19:23">
      <c r="S57093" s="275"/>
      <c r="T57093" s="274"/>
      <c r="W57093" s="276"/>
    </row>
    <row r="57094" spans="19:23">
      <c r="S57094" s="275"/>
      <c r="T57094" s="274"/>
      <c r="W57094" s="276"/>
    </row>
    <row r="57095" spans="19:23">
      <c r="S57095" s="275"/>
      <c r="T57095" s="274"/>
      <c r="W57095" s="276"/>
    </row>
    <row r="57096" spans="19:23">
      <c r="S57096" s="275"/>
      <c r="T57096" s="274"/>
      <c r="W57096" s="276"/>
    </row>
    <row r="57097" spans="19:23">
      <c r="S57097" s="275"/>
      <c r="T57097" s="274"/>
      <c r="W57097" s="276"/>
    </row>
    <row r="57098" spans="19:23">
      <c r="S57098" s="275"/>
      <c r="T57098" s="274"/>
      <c r="W57098" s="276"/>
    </row>
    <row r="57099" spans="19:23">
      <c r="S57099" s="275"/>
      <c r="T57099" s="274"/>
      <c r="W57099" s="276"/>
    </row>
    <row r="57100" spans="19:23">
      <c r="S57100" s="275"/>
      <c r="T57100" s="274"/>
      <c r="W57100" s="276"/>
    </row>
    <row r="57101" spans="19:23">
      <c r="S57101" s="275"/>
      <c r="T57101" s="274"/>
      <c r="W57101" s="276"/>
    </row>
    <row r="57102" spans="19:23">
      <c r="S57102" s="275"/>
      <c r="T57102" s="274"/>
      <c r="W57102" s="276"/>
    </row>
    <row r="57103" spans="19:23">
      <c r="S57103" s="275"/>
      <c r="T57103" s="274"/>
      <c r="W57103" s="276"/>
    </row>
    <row r="57104" spans="19:23">
      <c r="S57104" s="275"/>
      <c r="T57104" s="274"/>
      <c r="W57104" s="276"/>
    </row>
    <row r="57105" spans="19:23">
      <c r="S57105" s="275"/>
      <c r="T57105" s="274"/>
      <c r="W57105" s="276"/>
    </row>
    <row r="57106" spans="19:23">
      <c r="S57106" s="275"/>
      <c r="T57106" s="274"/>
      <c r="W57106" s="276"/>
    </row>
    <row r="57107" spans="19:23">
      <c r="S57107" s="275"/>
      <c r="T57107" s="274"/>
      <c r="W57107" s="276"/>
    </row>
    <row r="57108" spans="19:23">
      <c r="S57108" s="275"/>
      <c r="T57108" s="274"/>
      <c r="W57108" s="276"/>
    </row>
    <row r="57109" spans="19:23">
      <c r="S57109" s="275"/>
      <c r="T57109" s="274"/>
      <c r="W57109" s="276"/>
    </row>
    <row r="57110" spans="19:23">
      <c r="S57110" s="275"/>
      <c r="T57110" s="274"/>
      <c r="W57110" s="276"/>
    </row>
    <row r="57111" spans="19:23">
      <c r="S57111" s="275"/>
      <c r="T57111" s="274"/>
      <c r="W57111" s="276"/>
    </row>
    <row r="57112" spans="19:23">
      <c r="S57112" s="275"/>
      <c r="T57112" s="274"/>
      <c r="W57112" s="276"/>
    </row>
    <row r="57113" spans="19:23">
      <c r="S57113" s="275"/>
      <c r="T57113" s="274"/>
      <c r="W57113" s="276"/>
    </row>
    <row r="57114" spans="19:23">
      <c r="S57114" s="275"/>
      <c r="T57114" s="274"/>
      <c r="W57114" s="276"/>
    </row>
    <row r="57115" spans="19:23">
      <c r="S57115" s="275"/>
      <c r="T57115" s="274"/>
      <c r="W57115" s="276"/>
    </row>
    <row r="57116" spans="19:23">
      <c r="S57116" s="275"/>
      <c r="T57116" s="274"/>
      <c r="W57116" s="276"/>
    </row>
    <row r="57117" spans="19:23">
      <c r="S57117" s="275"/>
      <c r="T57117" s="274"/>
      <c r="W57117" s="276"/>
    </row>
    <row r="57118" spans="19:23">
      <c r="S57118" s="275"/>
      <c r="T57118" s="274"/>
      <c r="W57118" s="276"/>
    </row>
    <row r="57119" spans="19:23">
      <c r="S57119" s="275"/>
      <c r="T57119" s="274"/>
      <c r="W57119" s="276"/>
    </row>
    <row r="57120" spans="19:23">
      <c r="S57120" s="275"/>
      <c r="T57120" s="274"/>
      <c r="W57120" s="276"/>
    </row>
    <row r="57121" spans="19:23">
      <c r="S57121" s="275"/>
      <c r="T57121" s="274"/>
      <c r="W57121" s="276"/>
    </row>
    <row r="57122" spans="19:23">
      <c r="S57122" s="275"/>
      <c r="T57122" s="274"/>
      <c r="W57122" s="276"/>
    </row>
    <row r="57123" spans="19:23">
      <c r="S57123" s="275"/>
      <c r="T57123" s="274"/>
      <c r="W57123" s="276"/>
    </row>
    <row r="57124" spans="19:23">
      <c r="S57124" s="275"/>
      <c r="T57124" s="274"/>
      <c r="W57124" s="276"/>
    </row>
    <row r="57125" spans="19:23">
      <c r="S57125" s="275"/>
      <c r="T57125" s="274"/>
      <c r="W57125" s="276"/>
    </row>
    <row r="57126" spans="19:23">
      <c r="S57126" s="275"/>
      <c r="T57126" s="274"/>
      <c r="W57126" s="276"/>
    </row>
    <row r="57127" spans="19:23">
      <c r="S57127" s="275"/>
      <c r="T57127" s="274"/>
      <c r="W57127" s="276"/>
    </row>
    <row r="57128" spans="19:23">
      <c r="S57128" s="275"/>
      <c r="T57128" s="274"/>
      <c r="W57128" s="276"/>
    </row>
    <row r="57129" spans="19:23">
      <c r="S57129" s="275"/>
      <c r="T57129" s="274"/>
      <c r="W57129" s="276"/>
    </row>
    <row r="57130" spans="19:23">
      <c r="S57130" s="275"/>
      <c r="T57130" s="274"/>
      <c r="W57130" s="276"/>
    </row>
    <row r="57131" spans="19:23">
      <c r="S57131" s="275"/>
      <c r="T57131" s="274"/>
      <c r="W57131" s="276"/>
    </row>
    <row r="57132" spans="19:23">
      <c r="S57132" s="275"/>
      <c r="T57132" s="274"/>
      <c r="W57132" s="276"/>
    </row>
    <row r="57133" spans="19:23">
      <c r="S57133" s="275"/>
      <c r="T57133" s="274"/>
      <c r="W57133" s="276"/>
    </row>
    <row r="57134" spans="19:23">
      <c r="S57134" s="275"/>
      <c r="T57134" s="274"/>
      <c r="W57134" s="276"/>
    </row>
    <row r="57135" spans="19:23">
      <c r="S57135" s="275"/>
      <c r="T57135" s="274"/>
      <c r="W57135" s="276"/>
    </row>
    <row r="57136" spans="19:23">
      <c r="S57136" s="275"/>
      <c r="T57136" s="274"/>
      <c r="W57136" s="276"/>
    </row>
    <row r="57137" spans="19:23">
      <c r="S57137" s="275"/>
      <c r="T57137" s="274"/>
      <c r="W57137" s="276"/>
    </row>
    <row r="57138" spans="19:23">
      <c r="S57138" s="275"/>
      <c r="T57138" s="274"/>
      <c r="W57138" s="276"/>
    </row>
    <row r="57139" spans="19:23">
      <c r="S57139" s="275"/>
      <c r="T57139" s="274"/>
      <c r="W57139" s="276"/>
    </row>
    <row r="57140" spans="19:23">
      <c r="S57140" s="275"/>
      <c r="T57140" s="274"/>
      <c r="W57140" s="276"/>
    </row>
    <row r="57141" spans="19:23">
      <c r="S57141" s="275"/>
      <c r="T57141" s="274"/>
      <c r="W57141" s="276"/>
    </row>
    <row r="57142" spans="19:23">
      <c r="S57142" s="275"/>
      <c r="T57142" s="274"/>
      <c r="W57142" s="276"/>
    </row>
    <row r="57143" spans="19:23">
      <c r="S57143" s="275"/>
      <c r="T57143" s="274"/>
      <c r="W57143" s="276"/>
    </row>
    <row r="57144" spans="19:23">
      <c r="S57144" s="275"/>
      <c r="T57144" s="274"/>
      <c r="W57144" s="276"/>
    </row>
    <row r="57145" spans="19:23">
      <c r="S57145" s="275"/>
      <c r="T57145" s="274"/>
      <c r="W57145" s="276"/>
    </row>
    <row r="57146" spans="19:23">
      <c r="S57146" s="275"/>
      <c r="T57146" s="274"/>
      <c r="W57146" s="276"/>
    </row>
    <row r="57147" spans="19:23">
      <c r="S57147" s="275"/>
      <c r="T57147" s="274"/>
      <c r="W57147" s="276"/>
    </row>
    <row r="57148" spans="19:23">
      <c r="S57148" s="275"/>
      <c r="T57148" s="274"/>
      <c r="W57148" s="276"/>
    </row>
    <row r="57149" spans="19:23">
      <c r="S57149" s="275"/>
      <c r="T57149" s="274"/>
      <c r="W57149" s="276"/>
    </row>
    <row r="57150" spans="19:23">
      <c r="S57150" s="275"/>
      <c r="T57150" s="274"/>
      <c r="W57150" s="276"/>
    </row>
    <row r="57151" spans="19:23">
      <c r="S57151" s="275"/>
      <c r="T57151" s="274"/>
      <c r="W57151" s="276"/>
    </row>
    <row r="57152" spans="19:23">
      <c r="S57152" s="275"/>
      <c r="T57152" s="274"/>
      <c r="W57152" s="276"/>
    </row>
    <row r="57153" spans="19:23">
      <c r="S57153" s="275"/>
      <c r="T57153" s="274"/>
      <c r="W57153" s="276"/>
    </row>
    <row r="57154" spans="19:23">
      <c r="S57154" s="275"/>
      <c r="T57154" s="274"/>
      <c r="W57154" s="276"/>
    </row>
    <row r="57155" spans="19:23">
      <c r="S57155" s="275"/>
      <c r="T57155" s="274"/>
      <c r="W57155" s="276"/>
    </row>
    <row r="57156" spans="19:23">
      <c r="S57156" s="275"/>
      <c r="T57156" s="274"/>
      <c r="W57156" s="276"/>
    </row>
    <row r="57157" spans="19:23">
      <c r="S57157" s="275"/>
      <c r="T57157" s="274"/>
      <c r="W57157" s="276"/>
    </row>
    <row r="57158" spans="19:23">
      <c r="S57158" s="275"/>
      <c r="T57158" s="274"/>
      <c r="W57158" s="276"/>
    </row>
    <row r="57159" spans="19:23">
      <c r="S57159" s="275"/>
      <c r="T57159" s="274"/>
      <c r="W57159" s="276"/>
    </row>
    <row r="57160" spans="19:23">
      <c r="S57160" s="275"/>
      <c r="T57160" s="274"/>
      <c r="W57160" s="276"/>
    </row>
    <row r="57161" spans="19:23">
      <c r="S57161" s="275"/>
      <c r="T57161" s="274"/>
      <c r="W57161" s="276"/>
    </row>
    <row r="57162" spans="19:23">
      <c r="S57162" s="275"/>
      <c r="T57162" s="274"/>
      <c r="W57162" s="276"/>
    </row>
    <row r="57163" spans="19:23">
      <c r="S57163" s="275"/>
      <c r="T57163" s="274"/>
      <c r="W57163" s="276"/>
    </row>
    <row r="57164" spans="19:23">
      <c r="S57164" s="275"/>
      <c r="T57164" s="274"/>
      <c r="W57164" s="276"/>
    </row>
    <row r="57165" spans="19:23">
      <c r="S57165" s="275"/>
      <c r="T57165" s="274"/>
      <c r="W57165" s="276"/>
    </row>
    <row r="57166" spans="19:23">
      <c r="S57166" s="275"/>
      <c r="T57166" s="274"/>
      <c r="W57166" s="276"/>
    </row>
    <row r="57167" spans="19:23">
      <c r="S57167" s="275"/>
      <c r="T57167" s="274"/>
      <c r="W57167" s="276"/>
    </row>
    <row r="57168" spans="19:23">
      <c r="S57168" s="275"/>
      <c r="T57168" s="274"/>
      <c r="W57168" s="276"/>
    </row>
    <row r="57169" spans="19:23">
      <c r="S57169" s="275"/>
      <c r="T57169" s="274"/>
      <c r="W57169" s="276"/>
    </row>
    <row r="57170" spans="19:23">
      <c r="S57170" s="275"/>
      <c r="T57170" s="274"/>
      <c r="W57170" s="276"/>
    </row>
    <row r="57171" spans="19:23">
      <c r="S57171" s="275"/>
      <c r="T57171" s="274"/>
      <c r="W57171" s="276"/>
    </row>
    <row r="57172" spans="19:23">
      <c r="S57172" s="275"/>
      <c r="T57172" s="274"/>
      <c r="W57172" s="276"/>
    </row>
    <row r="57173" spans="19:23">
      <c r="S57173" s="275"/>
      <c r="T57173" s="274"/>
      <c r="W57173" s="276"/>
    </row>
    <row r="57174" spans="19:23">
      <c r="S57174" s="275"/>
      <c r="T57174" s="274"/>
      <c r="W57174" s="276"/>
    </row>
    <row r="57175" spans="19:23">
      <c r="S57175" s="275"/>
      <c r="T57175" s="274"/>
      <c r="W57175" s="276"/>
    </row>
    <row r="57176" spans="19:23">
      <c r="S57176" s="275"/>
      <c r="T57176" s="274"/>
      <c r="W57176" s="276"/>
    </row>
    <row r="57177" spans="19:23">
      <c r="S57177" s="275"/>
      <c r="T57177" s="274"/>
      <c r="W57177" s="276"/>
    </row>
    <row r="57178" spans="19:23">
      <c r="S57178" s="275"/>
      <c r="T57178" s="274"/>
      <c r="W57178" s="276"/>
    </row>
    <row r="57179" spans="19:23">
      <c r="S57179" s="275"/>
      <c r="T57179" s="274"/>
      <c r="W57179" s="276"/>
    </row>
    <row r="57180" spans="19:23">
      <c r="S57180" s="275"/>
      <c r="T57180" s="274"/>
      <c r="W57180" s="276"/>
    </row>
    <row r="57181" spans="19:23">
      <c r="S57181" s="275"/>
      <c r="T57181" s="274"/>
      <c r="W57181" s="276"/>
    </row>
    <row r="57182" spans="19:23">
      <c r="S57182" s="275"/>
      <c r="T57182" s="274"/>
      <c r="W57182" s="276"/>
    </row>
    <row r="57183" spans="19:23">
      <c r="S57183" s="275"/>
      <c r="T57183" s="274"/>
      <c r="W57183" s="276"/>
    </row>
    <row r="57184" spans="19:23">
      <c r="S57184" s="275"/>
      <c r="T57184" s="274"/>
      <c r="W57184" s="276"/>
    </row>
    <row r="57185" spans="19:23">
      <c r="S57185" s="275"/>
      <c r="T57185" s="274"/>
      <c r="W57185" s="276"/>
    </row>
    <row r="57186" spans="19:23">
      <c r="S57186" s="275"/>
      <c r="T57186" s="274"/>
      <c r="W57186" s="276"/>
    </row>
    <row r="57187" spans="19:23">
      <c r="S57187" s="275"/>
      <c r="T57187" s="274"/>
      <c r="W57187" s="276"/>
    </row>
    <row r="57188" spans="19:23">
      <c r="S57188" s="275"/>
      <c r="T57188" s="274"/>
      <c r="W57188" s="276"/>
    </row>
    <row r="57189" spans="19:23">
      <c r="S57189" s="275"/>
      <c r="T57189" s="274"/>
      <c r="W57189" s="276"/>
    </row>
    <row r="57190" spans="19:23">
      <c r="S57190" s="275"/>
      <c r="T57190" s="274"/>
      <c r="W57190" s="276"/>
    </row>
    <row r="57191" spans="19:23">
      <c r="S57191" s="275"/>
      <c r="T57191" s="274"/>
      <c r="W57191" s="276"/>
    </row>
    <row r="57192" spans="19:23">
      <c r="S57192" s="275"/>
      <c r="T57192" s="274"/>
      <c r="W57192" s="276"/>
    </row>
    <row r="57193" spans="19:23">
      <c r="S57193" s="275"/>
      <c r="T57193" s="274"/>
      <c r="W57193" s="276"/>
    </row>
    <row r="57194" spans="19:23">
      <c r="S57194" s="275"/>
      <c r="T57194" s="274"/>
      <c r="W57194" s="276"/>
    </row>
    <row r="57195" spans="19:23">
      <c r="S57195" s="275"/>
      <c r="T57195" s="274"/>
      <c r="W57195" s="276"/>
    </row>
    <row r="57196" spans="19:23">
      <c r="S57196" s="275"/>
      <c r="T57196" s="274"/>
      <c r="W57196" s="276"/>
    </row>
    <row r="57197" spans="19:23">
      <c r="S57197" s="275"/>
      <c r="T57197" s="274"/>
      <c r="W57197" s="276"/>
    </row>
    <row r="57198" spans="19:23">
      <c r="S57198" s="275"/>
      <c r="T57198" s="274"/>
      <c r="W57198" s="276"/>
    </row>
    <row r="57199" spans="19:23">
      <c r="S57199" s="275"/>
      <c r="T57199" s="274"/>
      <c r="W57199" s="276"/>
    </row>
    <row r="57200" spans="19:23">
      <c r="S57200" s="275"/>
      <c r="T57200" s="274"/>
      <c r="W57200" s="276"/>
    </row>
    <row r="57201" spans="19:23">
      <c r="S57201" s="275"/>
      <c r="T57201" s="274"/>
      <c r="W57201" s="276"/>
    </row>
    <row r="57202" spans="19:23">
      <c r="S57202" s="275"/>
      <c r="T57202" s="274"/>
      <c r="W57202" s="276"/>
    </row>
    <row r="57203" spans="19:23">
      <c r="S57203" s="275"/>
      <c r="T57203" s="274"/>
      <c r="W57203" s="276"/>
    </row>
    <row r="57204" spans="19:23">
      <c r="S57204" s="275"/>
      <c r="T57204" s="274"/>
      <c r="W57204" s="276"/>
    </row>
    <row r="57205" spans="19:23">
      <c r="S57205" s="275"/>
      <c r="T57205" s="274"/>
      <c r="W57205" s="276"/>
    </row>
    <row r="57206" spans="19:23">
      <c r="S57206" s="275"/>
      <c r="T57206" s="274"/>
      <c r="W57206" s="276"/>
    </row>
    <row r="57207" spans="19:23">
      <c r="S57207" s="275"/>
      <c r="T57207" s="274"/>
      <c r="W57207" s="276"/>
    </row>
    <row r="57208" spans="19:23">
      <c r="S57208" s="275"/>
      <c r="T57208" s="274"/>
      <c r="W57208" s="276"/>
    </row>
    <row r="57209" spans="19:23">
      <c r="S57209" s="275"/>
      <c r="T57209" s="274"/>
      <c r="W57209" s="276"/>
    </row>
    <row r="57210" spans="19:23">
      <c r="S57210" s="275"/>
      <c r="T57210" s="274"/>
      <c r="W57210" s="276"/>
    </row>
    <row r="57211" spans="19:23">
      <c r="S57211" s="275"/>
      <c r="T57211" s="274"/>
      <c r="W57211" s="276"/>
    </row>
    <row r="57212" spans="19:23">
      <c r="S57212" s="275"/>
      <c r="T57212" s="274"/>
      <c r="W57212" s="276"/>
    </row>
    <row r="57213" spans="19:23">
      <c r="S57213" s="275"/>
      <c r="T57213" s="274"/>
      <c r="W57213" s="276"/>
    </row>
    <row r="57214" spans="19:23">
      <c r="S57214" s="275"/>
      <c r="T57214" s="274"/>
      <c r="W57214" s="276"/>
    </row>
    <row r="57215" spans="19:23">
      <c r="S57215" s="275"/>
      <c r="T57215" s="274"/>
      <c r="W57215" s="276"/>
    </row>
    <row r="57216" spans="19:23">
      <c r="S57216" s="275"/>
      <c r="T57216" s="274"/>
      <c r="W57216" s="276"/>
    </row>
    <row r="57217" spans="19:23">
      <c r="S57217" s="275"/>
      <c r="T57217" s="274"/>
      <c r="W57217" s="276"/>
    </row>
    <row r="57218" spans="19:23">
      <c r="S57218" s="275"/>
      <c r="T57218" s="274"/>
      <c r="W57218" s="276"/>
    </row>
    <row r="57219" spans="19:23">
      <c r="S57219" s="275"/>
      <c r="T57219" s="274"/>
      <c r="W57219" s="276"/>
    </row>
    <row r="57220" spans="19:23">
      <c r="S57220" s="275"/>
      <c r="T57220" s="274"/>
      <c r="W57220" s="276"/>
    </row>
    <row r="57221" spans="19:23">
      <c r="S57221" s="275"/>
      <c r="T57221" s="274"/>
      <c r="W57221" s="276"/>
    </row>
    <row r="57222" spans="19:23">
      <c r="S57222" s="275"/>
      <c r="T57222" s="274"/>
      <c r="W57222" s="276"/>
    </row>
    <row r="57223" spans="19:23">
      <c r="S57223" s="275"/>
      <c r="T57223" s="274"/>
      <c r="W57223" s="276"/>
    </row>
    <row r="57224" spans="19:23">
      <c r="S57224" s="275"/>
      <c r="T57224" s="274"/>
      <c r="W57224" s="276"/>
    </row>
    <row r="57225" spans="19:23">
      <c r="S57225" s="275"/>
      <c r="T57225" s="274"/>
      <c r="W57225" s="276"/>
    </row>
    <row r="57226" spans="19:23">
      <c r="S57226" s="275"/>
      <c r="T57226" s="274"/>
      <c r="W57226" s="276"/>
    </row>
    <row r="57227" spans="19:23">
      <c r="S57227" s="275"/>
      <c r="T57227" s="274"/>
      <c r="W57227" s="276"/>
    </row>
    <row r="57228" spans="19:23">
      <c r="S57228" s="275"/>
      <c r="T57228" s="274"/>
      <c r="W57228" s="276"/>
    </row>
    <row r="57229" spans="19:23">
      <c r="S57229" s="275"/>
      <c r="T57229" s="274"/>
      <c r="W57229" s="276"/>
    </row>
    <row r="57230" spans="19:23">
      <c r="S57230" s="275"/>
      <c r="T57230" s="274"/>
      <c r="W57230" s="276"/>
    </row>
    <row r="57231" spans="19:23">
      <c r="S57231" s="275"/>
      <c r="T57231" s="274"/>
      <c r="W57231" s="276"/>
    </row>
    <row r="57232" spans="19:23">
      <c r="S57232" s="275"/>
      <c r="T57232" s="274"/>
      <c r="W57232" s="276"/>
    </row>
    <row r="57233" spans="19:23">
      <c r="S57233" s="275"/>
      <c r="T57233" s="274"/>
      <c r="W57233" s="276"/>
    </row>
    <row r="57234" spans="19:23">
      <c r="S57234" s="275"/>
      <c r="T57234" s="274"/>
      <c r="W57234" s="276"/>
    </row>
    <row r="57235" spans="19:23">
      <c r="S57235" s="275"/>
      <c r="T57235" s="274"/>
      <c r="W57235" s="276"/>
    </row>
    <row r="57236" spans="19:23">
      <c r="S57236" s="275"/>
      <c r="T57236" s="274"/>
      <c r="W57236" s="276"/>
    </row>
    <row r="57237" spans="19:23">
      <c r="S57237" s="275"/>
      <c r="T57237" s="274"/>
      <c r="W57237" s="276"/>
    </row>
    <row r="57238" spans="19:23">
      <c r="S57238" s="275"/>
      <c r="T57238" s="274"/>
      <c r="W57238" s="276"/>
    </row>
    <row r="57239" spans="19:23">
      <c r="S57239" s="275"/>
      <c r="T57239" s="274"/>
      <c r="W57239" s="276"/>
    </row>
    <row r="57240" spans="19:23">
      <c r="S57240" s="275"/>
      <c r="T57240" s="274"/>
      <c r="W57240" s="276"/>
    </row>
    <row r="57241" spans="19:23">
      <c r="S57241" s="275"/>
      <c r="T57241" s="274"/>
      <c r="W57241" s="276"/>
    </row>
    <row r="57242" spans="19:23">
      <c r="S57242" s="275"/>
      <c r="T57242" s="274"/>
      <c r="W57242" s="276"/>
    </row>
    <row r="57243" spans="19:23">
      <c r="S57243" s="275"/>
      <c r="T57243" s="274"/>
      <c r="W57243" s="276"/>
    </row>
    <row r="57244" spans="19:23">
      <c r="S57244" s="275"/>
      <c r="T57244" s="274"/>
      <c r="W57244" s="276"/>
    </row>
    <row r="57245" spans="19:23">
      <c r="S57245" s="275"/>
      <c r="T57245" s="274"/>
      <c r="W57245" s="276"/>
    </row>
    <row r="57246" spans="19:23">
      <c r="S57246" s="275"/>
      <c r="T57246" s="274"/>
      <c r="W57246" s="276"/>
    </row>
    <row r="57247" spans="19:23">
      <c r="S57247" s="275"/>
      <c r="T57247" s="274"/>
      <c r="W57247" s="276"/>
    </row>
    <row r="57248" spans="19:23">
      <c r="S57248" s="275"/>
      <c r="T57248" s="274"/>
      <c r="W57248" s="276"/>
    </row>
    <row r="57249" spans="19:23">
      <c r="S57249" s="275"/>
      <c r="T57249" s="274"/>
      <c r="W57249" s="276"/>
    </row>
    <row r="57250" spans="19:23">
      <c r="S57250" s="275"/>
      <c r="T57250" s="274"/>
      <c r="W57250" s="276"/>
    </row>
    <row r="57251" spans="19:23">
      <c r="S57251" s="275"/>
      <c r="T57251" s="274"/>
      <c r="W57251" s="276"/>
    </row>
    <row r="57252" spans="19:23">
      <c r="S57252" s="275"/>
      <c r="T57252" s="274"/>
      <c r="W57252" s="276"/>
    </row>
    <row r="57253" spans="19:23">
      <c r="S57253" s="275"/>
      <c r="T57253" s="274"/>
      <c r="W57253" s="276"/>
    </row>
    <row r="57254" spans="19:23">
      <c r="S57254" s="275"/>
      <c r="T57254" s="274"/>
      <c r="W57254" s="276"/>
    </row>
    <row r="57255" spans="19:23">
      <c r="S57255" s="275"/>
      <c r="T57255" s="274"/>
      <c r="W57255" s="276"/>
    </row>
    <row r="57256" spans="19:23">
      <c r="S57256" s="275"/>
      <c r="T57256" s="274"/>
      <c r="W57256" s="276"/>
    </row>
    <row r="57257" spans="19:23">
      <c r="S57257" s="275"/>
      <c r="T57257" s="274"/>
      <c r="W57257" s="276"/>
    </row>
    <row r="57258" spans="19:23">
      <c r="S57258" s="275"/>
      <c r="T57258" s="274"/>
      <c r="W57258" s="276"/>
    </row>
    <row r="57259" spans="19:23">
      <c r="S57259" s="275"/>
      <c r="T57259" s="274"/>
      <c r="W57259" s="276"/>
    </row>
    <row r="57260" spans="19:23">
      <c r="S57260" s="275"/>
      <c r="T57260" s="274"/>
      <c r="W57260" s="276"/>
    </row>
    <row r="57261" spans="19:23">
      <c r="S57261" s="275"/>
      <c r="T57261" s="274"/>
      <c r="W57261" s="276"/>
    </row>
    <row r="57262" spans="19:23">
      <c r="S57262" s="275"/>
      <c r="T57262" s="274"/>
      <c r="W57262" s="276"/>
    </row>
    <row r="57263" spans="19:23">
      <c r="S57263" s="275"/>
      <c r="T57263" s="274"/>
      <c r="W57263" s="276"/>
    </row>
    <row r="57264" spans="19:23">
      <c r="S57264" s="275"/>
      <c r="T57264" s="274"/>
      <c r="W57264" s="276"/>
    </row>
    <row r="57265" spans="19:23">
      <c r="S57265" s="275"/>
      <c r="T57265" s="274"/>
      <c r="W57265" s="276"/>
    </row>
    <row r="57266" spans="19:23">
      <c r="S57266" s="275"/>
      <c r="T57266" s="274"/>
      <c r="W57266" s="276"/>
    </row>
    <row r="57267" spans="19:23">
      <c r="S57267" s="275"/>
      <c r="T57267" s="274"/>
      <c r="W57267" s="276"/>
    </row>
    <row r="57268" spans="19:23">
      <c r="S57268" s="275"/>
      <c r="T57268" s="274"/>
      <c r="W57268" s="276"/>
    </row>
    <row r="57269" spans="19:23">
      <c r="S57269" s="275"/>
      <c r="T57269" s="274"/>
      <c r="W57269" s="276"/>
    </row>
    <row r="57270" spans="19:23">
      <c r="S57270" s="275"/>
      <c r="T57270" s="274"/>
      <c r="W57270" s="276"/>
    </row>
    <row r="57271" spans="19:23">
      <c r="S57271" s="275"/>
      <c r="T57271" s="274"/>
      <c r="W57271" s="276"/>
    </row>
    <row r="57272" spans="19:23">
      <c r="S57272" s="275"/>
      <c r="T57272" s="274"/>
      <c r="W57272" s="276"/>
    </row>
    <row r="57273" spans="19:23">
      <c r="S57273" s="275"/>
      <c r="T57273" s="274"/>
      <c r="W57273" s="276"/>
    </row>
    <row r="57274" spans="19:23">
      <c r="S57274" s="275"/>
      <c r="T57274" s="274"/>
      <c r="W57274" s="276"/>
    </row>
    <row r="57275" spans="19:23">
      <c r="S57275" s="275"/>
      <c r="T57275" s="274"/>
      <c r="W57275" s="276"/>
    </row>
    <row r="57276" spans="19:23">
      <c r="S57276" s="275"/>
      <c r="T57276" s="274"/>
      <c r="W57276" s="276"/>
    </row>
    <row r="57277" spans="19:23">
      <c r="S57277" s="275"/>
      <c r="T57277" s="274"/>
      <c r="W57277" s="276"/>
    </row>
    <row r="57278" spans="19:23">
      <c r="S57278" s="275"/>
      <c r="T57278" s="274"/>
      <c r="W57278" s="276"/>
    </row>
    <row r="57279" spans="19:23">
      <c r="S57279" s="275"/>
      <c r="T57279" s="274"/>
      <c r="W57279" s="276"/>
    </row>
    <row r="57280" spans="19:23">
      <c r="S57280" s="275"/>
      <c r="T57280" s="274"/>
      <c r="W57280" s="276"/>
    </row>
    <row r="57281" spans="19:23">
      <c r="S57281" s="275"/>
      <c r="T57281" s="274"/>
      <c r="W57281" s="276"/>
    </row>
    <row r="57282" spans="19:23">
      <c r="S57282" s="275"/>
      <c r="T57282" s="274"/>
      <c r="W57282" s="276"/>
    </row>
    <row r="57283" spans="19:23">
      <c r="S57283" s="275"/>
      <c r="T57283" s="274"/>
      <c r="W57283" s="276"/>
    </row>
    <row r="57284" spans="19:23">
      <c r="S57284" s="275"/>
      <c r="T57284" s="274"/>
      <c r="W57284" s="276"/>
    </row>
    <row r="57285" spans="19:23">
      <c r="S57285" s="275"/>
      <c r="T57285" s="274"/>
      <c r="W57285" s="276"/>
    </row>
    <row r="57286" spans="19:23">
      <c r="S57286" s="275"/>
      <c r="T57286" s="274"/>
      <c r="W57286" s="276"/>
    </row>
    <row r="57287" spans="19:23">
      <c r="S57287" s="275"/>
      <c r="T57287" s="274"/>
      <c r="W57287" s="276"/>
    </row>
    <row r="57288" spans="19:23">
      <c r="S57288" s="275"/>
      <c r="T57288" s="274"/>
      <c r="W57288" s="276"/>
    </row>
    <row r="57289" spans="19:23">
      <c r="S57289" s="275"/>
      <c r="T57289" s="274"/>
      <c r="W57289" s="276"/>
    </row>
    <row r="57290" spans="19:23">
      <c r="S57290" s="275"/>
      <c r="T57290" s="274"/>
      <c r="W57290" s="276"/>
    </row>
    <row r="57291" spans="19:23">
      <c r="S57291" s="275"/>
      <c r="T57291" s="274"/>
      <c r="W57291" s="276"/>
    </row>
    <row r="57292" spans="19:23">
      <c r="S57292" s="275"/>
      <c r="T57292" s="274"/>
      <c r="W57292" s="276"/>
    </row>
    <row r="57293" spans="19:23">
      <c r="S57293" s="275"/>
      <c r="T57293" s="274"/>
      <c r="W57293" s="276"/>
    </row>
    <row r="57294" spans="19:23">
      <c r="S57294" s="275"/>
      <c r="T57294" s="274"/>
      <c r="W57294" s="276"/>
    </row>
    <row r="57295" spans="19:23">
      <c r="S57295" s="275"/>
      <c r="T57295" s="274"/>
      <c r="W57295" s="276"/>
    </row>
    <row r="57296" spans="19:23">
      <c r="S57296" s="275"/>
      <c r="T57296" s="274"/>
      <c r="W57296" s="276"/>
    </row>
    <row r="57297" spans="19:23">
      <c r="S57297" s="275"/>
      <c r="T57297" s="274"/>
      <c r="W57297" s="276"/>
    </row>
    <row r="57298" spans="19:23">
      <c r="S57298" s="275"/>
      <c r="T57298" s="274"/>
      <c r="W57298" s="276"/>
    </row>
    <row r="57299" spans="19:23">
      <c r="S57299" s="275"/>
      <c r="T57299" s="274"/>
      <c r="W57299" s="276"/>
    </row>
    <row r="57300" spans="19:23">
      <c r="S57300" s="275"/>
      <c r="T57300" s="274"/>
      <c r="W57300" s="276"/>
    </row>
    <row r="57301" spans="19:23">
      <c r="S57301" s="275"/>
      <c r="T57301" s="274"/>
      <c r="W57301" s="276"/>
    </row>
    <row r="57302" spans="19:23">
      <c r="S57302" s="275"/>
      <c r="T57302" s="274"/>
      <c r="W57302" s="276"/>
    </row>
    <row r="57303" spans="19:23">
      <c r="S57303" s="275"/>
      <c r="T57303" s="274"/>
      <c r="W57303" s="276"/>
    </row>
    <row r="57304" spans="19:23">
      <c r="S57304" s="275"/>
      <c r="T57304" s="274"/>
      <c r="W57304" s="276"/>
    </row>
    <row r="57305" spans="19:23">
      <c r="S57305" s="275"/>
      <c r="T57305" s="274"/>
      <c r="W57305" s="276"/>
    </row>
    <row r="57306" spans="19:23">
      <c r="S57306" s="275"/>
      <c r="T57306" s="274"/>
      <c r="W57306" s="276"/>
    </row>
    <row r="57307" spans="19:23">
      <c r="S57307" s="275"/>
      <c r="T57307" s="274"/>
      <c r="W57307" s="276"/>
    </row>
    <row r="57308" spans="19:23">
      <c r="S57308" s="275"/>
      <c r="T57308" s="274"/>
      <c r="W57308" s="276"/>
    </row>
    <row r="57309" spans="19:23">
      <c r="S57309" s="275"/>
      <c r="T57309" s="274"/>
      <c r="W57309" s="276"/>
    </row>
    <row r="57310" spans="19:23">
      <c r="S57310" s="275"/>
      <c r="T57310" s="274"/>
      <c r="W57310" s="276"/>
    </row>
    <row r="57311" spans="19:23">
      <c r="S57311" s="275"/>
      <c r="T57311" s="274"/>
      <c r="W57311" s="276"/>
    </row>
    <row r="57312" spans="19:23">
      <c r="S57312" s="275"/>
      <c r="T57312" s="274"/>
      <c r="W57312" s="276"/>
    </row>
    <row r="57313" spans="19:23">
      <c r="S57313" s="275"/>
      <c r="T57313" s="274"/>
      <c r="W57313" s="276"/>
    </row>
    <row r="57314" spans="19:23">
      <c r="S57314" s="275"/>
      <c r="T57314" s="274"/>
      <c r="W57314" s="276"/>
    </row>
    <row r="57315" spans="19:23">
      <c r="S57315" s="275"/>
      <c r="T57315" s="274"/>
      <c r="W57315" s="276"/>
    </row>
    <row r="57316" spans="19:23">
      <c r="S57316" s="275"/>
      <c r="T57316" s="274"/>
      <c r="W57316" s="276"/>
    </row>
    <row r="57317" spans="19:23">
      <c r="S57317" s="275"/>
      <c r="T57317" s="274"/>
      <c r="W57317" s="276"/>
    </row>
    <row r="57318" spans="19:23">
      <c r="S57318" s="275"/>
      <c r="T57318" s="274"/>
      <c r="W57318" s="276"/>
    </row>
    <row r="57319" spans="19:23">
      <c r="S57319" s="275"/>
      <c r="T57319" s="274"/>
      <c r="W57319" s="276"/>
    </row>
    <row r="57320" spans="19:23">
      <c r="S57320" s="275"/>
      <c r="T57320" s="274"/>
      <c r="W57320" s="276"/>
    </row>
    <row r="57321" spans="19:23">
      <c r="S57321" s="275"/>
      <c r="T57321" s="274"/>
      <c r="W57321" s="276"/>
    </row>
    <row r="57322" spans="19:23">
      <c r="S57322" s="275"/>
      <c r="T57322" s="274"/>
      <c r="W57322" s="276"/>
    </row>
    <row r="57323" spans="19:23">
      <c r="S57323" s="275"/>
      <c r="T57323" s="274"/>
      <c r="W57323" s="276"/>
    </row>
    <row r="57324" spans="19:23">
      <c r="S57324" s="275"/>
      <c r="T57324" s="274"/>
      <c r="W57324" s="276"/>
    </row>
    <row r="57325" spans="19:23">
      <c r="S57325" s="275"/>
      <c r="T57325" s="274"/>
      <c r="W57325" s="276"/>
    </row>
    <row r="57326" spans="19:23">
      <c r="S57326" s="275"/>
      <c r="T57326" s="274"/>
      <c r="W57326" s="276"/>
    </row>
    <row r="57327" spans="19:23">
      <c r="S57327" s="275"/>
      <c r="T57327" s="274"/>
      <c r="W57327" s="276"/>
    </row>
    <row r="57328" spans="19:23">
      <c r="S57328" s="275"/>
      <c r="T57328" s="274"/>
      <c r="W57328" s="276"/>
    </row>
    <row r="57329" spans="19:23">
      <c r="S57329" s="275"/>
      <c r="T57329" s="274"/>
      <c r="W57329" s="276"/>
    </row>
    <row r="57330" spans="19:23">
      <c r="S57330" s="275"/>
      <c r="T57330" s="274"/>
      <c r="W57330" s="276"/>
    </row>
    <row r="57331" spans="19:23">
      <c r="S57331" s="275"/>
      <c r="T57331" s="274"/>
      <c r="W57331" s="276"/>
    </row>
    <row r="57332" spans="19:23">
      <c r="S57332" s="275"/>
      <c r="T57332" s="274"/>
      <c r="W57332" s="276"/>
    </row>
    <row r="57333" spans="19:23">
      <c r="S57333" s="275"/>
      <c r="T57333" s="274"/>
      <c r="W57333" s="276"/>
    </row>
    <row r="57334" spans="19:23">
      <c r="S57334" s="275"/>
      <c r="T57334" s="274"/>
      <c r="W57334" s="276"/>
    </row>
    <row r="57335" spans="19:23">
      <c r="S57335" s="275"/>
      <c r="T57335" s="274"/>
      <c r="W57335" s="276"/>
    </row>
    <row r="57336" spans="19:23">
      <c r="S57336" s="275"/>
      <c r="T57336" s="274"/>
      <c r="W57336" s="276"/>
    </row>
    <row r="57337" spans="19:23">
      <c r="S57337" s="275"/>
      <c r="T57337" s="274"/>
      <c r="W57337" s="276"/>
    </row>
    <row r="57338" spans="19:23">
      <c r="S57338" s="275"/>
      <c r="T57338" s="274"/>
      <c r="W57338" s="276"/>
    </row>
    <row r="57339" spans="19:23">
      <c r="S57339" s="275"/>
      <c r="T57339" s="274"/>
      <c r="W57339" s="276"/>
    </row>
    <row r="57340" spans="19:23">
      <c r="S57340" s="275"/>
      <c r="T57340" s="274"/>
      <c r="W57340" s="276"/>
    </row>
    <row r="57341" spans="19:23">
      <c r="S57341" s="275"/>
      <c r="T57341" s="274"/>
      <c r="W57341" s="276"/>
    </row>
    <row r="57342" spans="19:23">
      <c r="S57342" s="275"/>
      <c r="T57342" s="274"/>
      <c r="W57342" s="276"/>
    </row>
    <row r="57343" spans="19:23">
      <c r="S57343" s="275"/>
      <c r="T57343" s="274"/>
      <c r="W57343" s="276"/>
    </row>
    <row r="57344" spans="19:23">
      <c r="S57344" s="275"/>
      <c r="T57344" s="274"/>
      <c r="W57344" s="276"/>
    </row>
    <row r="57345" spans="19:23">
      <c r="S57345" s="275"/>
      <c r="T57345" s="274"/>
      <c r="W57345" s="276"/>
    </row>
    <row r="57346" spans="19:23">
      <c r="S57346" s="275"/>
      <c r="T57346" s="274"/>
      <c r="W57346" s="276"/>
    </row>
    <row r="57347" spans="19:23">
      <c r="S57347" s="275"/>
      <c r="T57347" s="274"/>
      <c r="W57347" s="276"/>
    </row>
    <row r="57348" spans="19:23">
      <c r="S57348" s="275"/>
      <c r="T57348" s="274"/>
      <c r="W57348" s="276"/>
    </row>
    <row r="57349" spans="19:23">
      <c r="S57349" s="275"/>
      <c r="T57349" s="274"/>
      <c r="W57349" s="276"/>
    </row>
    <row r="57350" spans="19:23">
      <c r="S57350" s="275"/>
      <c r="T57350" s="274"/>
      <c r="W57350" s="276"/>
    </row>
    <row r="57351" spans="19:23">
      <c r="S57351" s="275"/>
      <c r="T57351" s="274"/>
      <c r="W57351" s="276"/>
    </row>
    <row r="57352" spans="19:23">
      <c r="S57352" s="275"/>
      <c r="T57352" s="274"/>
      <c r="W57352" s="276"/>
    </row>
    <row r="57353" spans="19:23">
      <c r="S57353" s="275"/>
      <c r="T57353" s="274"/>
      <c r="W57353" s="276"/>
    </row>
    <row r="57354" spans="19:23">
      <c r="S57354" s="275"/>
      <c r="T57354" s="274"/>
      <c r="W57354" s="276"/>
    </row>
    <row r="57355" spans="19:23">
      <c r="S57355" s="275"/>
      <c r="T57355" s="274"/>
      <c r="W57355" s="276"/>
    </row>
    <row r="57356" spans="19:23">
      <c r="S57356" s="275"/>
      <c r="T57356" s="274"/>
      <c r="W57356" s="276"/>
    </row>
    <row r="57357" spans="19:23">
      <c r="S57357" s="275"/>
      <c r="T57357" s="274"/>
      <c r="W57357" s="276"/>
    </row>
    <row r="57358" spans="19:23">
      <c r="S57358" s="275"/>
      <c r="T57358" s="274"/>
      <c r="W57358" s="276"/>
    </row>
    <row r="57359" spans="19:23">
      <c r="S57359" s="275"/>
      <c r="T57359" s="274"/>
      <c r="W57359" s="276"/>
    </row>
    <row r="57360" spans="19:23">
      <c r="S57360" s="275"/>
      <c r="T57360" s="274"/>
      <c r="W57360" s="276"/>
    </row>
    <row r="57361" spans="19:23">
      <c r="S57361" s="275"/>
      <c r="T57361" s="274"/>
      <c r="W57361" s="276"/>
    </row>
    <row r="57362" spans="19:23">
      <c r="S57362" s="275"/>
      <c r="T57362" s="274"/>
      <c r="W57362" s="276"/>
    </row>
    <row r="57363" spans="19:23">
      <c r="S57363" s="275"/>
      <c r="T57363" s="274"/>
      <c r="W57363" s="276"/>
    </row>
    <row r="57364" spans="19:23">
      <c r="S57364" s="275"/>
      <c r="T57364" s="274"/>
      <c r="W57364" s="276"/>
    </row>
    <row r="57365" spans="19:23">
      <c r="S57365" s="275"/>
      <c r="T57365" s="274"/>
      <c r="W57365" s="276"/>
    </row>
    <row r="57366" spans="19:23">
      <c r="S57366" s="275"/>
      <c r="T57366" s="274"/>
      <c r="W57366" s="276"/>
    </row>
    <row r="57367" spans="19:23">
      <c r="S57367" s="275"/>
      <c r="T57367" s="274"/>
      <c r="W57367" s="276"/>
    </row>
    <row r="57368" spans="19:23">
      <c r="S57368" s="275"/>
      <c r="T57368" s="274"/>
      <c r="W57368" s="276"/>
    </row>
    <row r="57369" spans="19:23">
      <c r="S57369" s="275"/>
      <c r="T57369" s="274"/>
      <c r="W57369" s="276"/>
    </row>
    <row r="57370" spans="19:23">
      <c r="S57370" s="275"/>
      <c r="T57370" s="274"/>
      <c r="W57370" s="276"/>
    </row>
    <row r="57371" spans="19:23">
      <c r="S57371" s="275"/>
      <c r="T57371" s="274"/>
      <c r="W57371" s="276"/>
    </row>
    <row r="57372" spans="19:23">
      <c r="S57372" s="275"/>
      <c r="T57372" s="274"/>
      <c r="W57372" s="276"/>
    </row>
    <row r="57373" spans="19:23">
      <c r="S57373" s="275"/>
      <c r="T57373" s="274"/>
      <c r="W57373" s="276"/>
    </row>
    <row r="57374" spans="19:23">
      <c r="S57374" s="275"/>
      <c r="T57374" s="274"/>
      <c r="W57374" s="276"/>
    </row>
    <row r="57375" spans="19:23">
      <c r="S57375" s="275"/>
      <c r="T57375" s="274"/>
      <c r="W57375" s="276"/>
    </row>
    <row r="57376" spans="19:23">
      <c r="S57376" s="275"/>
      <c r="T57376" s="274"/>
      <c r="W57376" s="276"/>
    </row>
    <row r="57377" spans="19:23">
      <c r="S57377" s="275"/>
      <c r="T57377" s="274"/>
      <c r="W57377" s="276"/>
    </row>
    <row r="57378" spans="19:23">
      <c r="S57378" s="275"/>
      <c r="T57378" s="274"/>
      <c r="W57378" s="276"/>
    </row>
    <row r="57379" spans="19:23">
      <c r="S57379" s="275"/>
      <c r="T57379" s="274"/>
      <c r="W57379" s="276"/>
    </row>
    <row r="57380" spans="19:23">
      <c r="S57380" s="275"/>
      <c r="T57380" s="274"/>
      <c r="W57380" s="276"/>
    </row>
    <row r="57381" spans="19:23">
      <c r="S57381" s="275"/>
      <c r="T57381" s="274"/>
      <c r="W57381" s="276"/>
    </row>
    <row r="57382" spans="19:23">
      <c r="S57382" s="275"/>
      <c r="T57382" s="274"/>
      <c r="W57382" s="276"/>
    </row>
    <row r="57383" spans="19:23">
      <c r="S57383" s="275"/>
      <c r="T57383" s="274"/>
      <c r="W57383" s="276"/>
    </row>
    <row r="57384" spans="19:23">
      <c r="S57384" s="275"/>
      <c r="T57384" s="274"/>
      <c r="W57384" s="276"/>
    </row>
    <row r="57385" spans="19:23">
      <c r="S57385" s="275"/>
      <c r="T57385" s="274"/>
      <c r="W57385" s="276"/>
    </row>
    <row r="57386" spans="19:23">
      <c r="S57386" s="275"/>
      <c r="T57386" s="274"/>
      <c r="W57386" s="276"/>
    </row>
    <row r="57387" spans="19:23">
      <c r="S57387" s="275"/>
      <c r="T57387" s="274"/>
      <c r="W57387" s="276"/>
    </row>
    <row r="57388" spans="19:23">
      <c r="S57388" s="275"/>
      <c r="T57388" s="274"/>
      <c r="W57388" s="276"/>
    </row>
    <row r="57389" spans="19:23">
      <c r="S57389" s="275"/>
      <c r="T57389" s="274"/>
      <c r="W57389" s="276"/>
    </row>
    <row r="57390" spans="19:23">
      <c r="S57390" s="275"/>
      <c r="T57390" s="274"/>
      <c r="W57390" s="276"/>
    </row>
    <row r="57391" spans="19:23">
      <c r="S57391" s="275"/>
      <c r="T57391" s="274"/>
      <c r="W57391" s="276"/>
    </row>
    <row r="57392" spans="19:23">
      <c r="S57392" s="275"/>
      <c r="T57392" s="274"/>
      <c r="W57392" s="276"/>
    </row>
    <row r="57393" spans="19:23">
      <c r="S57393" s="275"/>
      <c r="T57393" s="274"/>
      <c r="W57393" s="276"/>
    </row>
    <row r="57394" spans="19:23">
      <c r="S57394" s="275"/>
      <c r="T57394" s="274"/>
      <c r="W57394" s="276"/>
    </row>
    <row r="57395" spans="19:23">
      <c r="S57395" s="275"/>
      <c r="T57395" s="274"/>
      <c r="W57395" s="276"/>
    </row>
    <row r="57396" spans="19:23">
      <c r="S57396" s="275"/>
      <c r="T57396" s="274"/>
      <c r="W57396" s="276"/>
    </row>
    <row r="57397" spans="19:23">
      <c r="S57397" s="275"/>
      <c r="T57397" s="274"/>
      <c r="W57397" s="276"/>
    </row>
    <row r="57398" spans="19:23">
      <c r="S57398" s="275"/>
      <c r="T57398" s="274"/>
      <c r="W57398" s="276"/>
    </row>
    <row r="57399" spans="19:23">
      <c r="S57399" s="275"/>
      <c r="T57399" s="274"/>
      <c r="W57399" s="276"/>
    </row>
    <row r="57400" spans="19:23">
      <c r="S57400" s="275"/>
      <c r="T57400" s="274"/>
      <c r="W57400" s="276"/>
    </row>
    <row r="57401" spans="19:23">
      <c r="S57401" s="275"/>
      <c r="T57401" s="274"/>
      <c r="W57401" s="276"/>
    </row>
    <row r="57402" spans="19:23">
      <c r="S57402" s="275"/>
      <c r="T57402" s="274"/>
      <c r="W57402" s="276"/>
    </row>
    <row r="57403" spans="19:23">
      <c r="S57403" s="275"/>
      <c r="T57403" s="274"/>
      <c r="W57403" s="276"/>
    </row>
    <row r="57404" spans="19:23">
      <c r="S57404" s="275"/>
      <c r="T57404" s="274"/>
      <c r="W57404" s="276"/>
    </row>
    <row r="57405" spans="19:23">
      <c r="S57405" s="275"/>
      <c r="T57405" s="274"/>
      <c r="W57405" s="276"/>
    </row>
    <row r="57406" spans="19:23">
      <c r="S57406" s="275"/>
      <c r="T57406" s="274"/>
      <c r="W57406" s="276"/>
    </row>
    <row r="57407" spans="19:23">
      <c r="S57407" s="275"/>
      <c r="T57407" s="274"/>
      <c r="W57407" s="276"/>
    </row>
    <row r="57408" spans="19:23">
      <c r="S57408" s="275"/>
      <c r="T57408" s="274"/>
      <c r="W57408" s="276"/>
    </row>
    <row r="57409" spans="19:23">
      <c r="S57409" s="275"/>
      <c r="T57409" s="274"/>
      <c r="W57409" s="276"/>
    </row>
    <row r="57410" spans="19:23">
      <c r="S57410" s="275"/>
      <c r="T57410" s="274"/>
      <c r="W57410" s="276"/>
    </row>
    <row r="57411" spans="19:23">
      <c r="S57411" s="275"/>
      <c r="T57411" s="274"/>
      <c r="W57411" s="276"/>
    </row>
    <row r="57412" spans="19:23">
      <c r="S57412" s="275"/>
      <c r="T57412" s="274"/>
      <c r="W57412" s="276"/>
    </row>
    <row r="57413" spans="19:23">
      <c r="S57413" s="275"/>
      <c r="T57413" s="274"/>
      <c r="W57413" s="276"/>
    </row>
    <row r="57414" spans="19:23">
      <c r="S57414" s="275"/>
      <c r="T57414" s="274"/>
      <c r="W57414" s="276"/>
    </row>
    <row r="57415" spans="19:23">
      <c r="S57415" s="275"/>
      <c r="T57415" s="274"/>
      <c r="W57415" s="276"/>
    </row>
    <row r="57416" spans="19:23">
      <c r="S57416" s="275"/>
      <c r="T57416" s="274"/>
      <c r="W57416" s="276"/>
    </row>
    <row r="57417" spans="19:23">
      <c r="S57417" s="275"/>
      <c r="T57417" s="274"/>
      <c r="W57417" s="276"/>
    </row>
    <row r="57418" spans="19:23">
      <c r="S57418" s="275"/>
      <c r="T57418" s="274"/>
      <c r="W57418" s="276"/>
    </row>
    <row r="57419" spans="19:23">
      <c r="S57419" s="275"/>
      <c r="T57419" s="274"/>
      <c r="W57419" s="276"/>
    </row>
    <row r="57420" spans="19:23">
      <c r="S57420" s="275"/>
      <c r="T57420" s="274"/>
      <c r="W57420" s="276"/>
    </row>
    <row r="57421" spans="19:23">
      <c r="S57421" s="275"/>
      <c r="T57421" s="274"/>
      <c r="W57421" s="276"/>
    </row>
    <row r="57422" spans="19:23">
      <c r="S57422" s="275"/>
      <c r="T57422" s="274"/>
      <c r="W57422" s="276"/>
    </row>
    <row r="57423" spans="19:23">
      <c r="S57423" s="275"/>
      <c r="T57423" s="274"/>
      <c r="W57423" s="276"/>
    </row>
    <row r="57424" spans="19:23">
      <c r="S57424" s="275"/>
      <c r="T57424" s="274"/>
      <c r="W57424" s="276"/>
    </row>
    <row r="57425" spans="19:23">
      <c r="S57425" s="275"/>
      <c r="T57425" s="274"/>
      <c r="W57425" s="276"/>
    </row>
    <row r="57426" spans="19:23">
      <c r="S57426" s="275"/>
      <c r="T57426" s="274"/>
      <c r="W57426" s="276"/>
    </row>
    <row r="57427" spans="19:23">
      <c r="S57427" s="275"/>
      <c r="T57427" s="274"/>
      <c r="W57427" s="276"/>
    </row>
    <row r="57428" spans="19:23">
      <c r="S57428" s="275"/>
      <c r="T57428" s="274"/>
      <c r="W57428" s="276"/>
    </row>
    <row r="57429" spans="19:23">
      <c r="S57429" s="275"/>
      <c r="T57429" s="274"/>
      <c r="W57429" s="276"/>
    </row>
    <row r="57430" spans="19:23">
      <c r="S57430" s="275"/>
      <c r="T57430" s="274"/>
      <c r="W57430" s="276"/>
    </row>
    <row r="57431" spans="19:23">
      <c r="S57431" s="275"/>
      <c r="T57431" s="274"/>
      <c r="W57431" s="276"/>
    </row>
    <row r="57432" spans="19:23">
      <c r="S57432" s="275"/>
      <c r="T57432" s="274"/>
      <c r="W57432" s="276"/>
    </row>
    <row r="57433" spans="19:23">
      <c r="S57433" s="275"/>
      <c r="T57433" s="274"/>
      <c r="W57433" s="276"/>
    </row>
    <row r="57434" spans="19:23">
      <c r="S57434" s="275"/>
      <c r="T57434" s="274"/>
      <c r="W57434" s="276"/>
    </row>
    <row r="57435" spans="19:23">
      <c r="S57435" s="275"/>
      <c r="T57435" s="274"/>
      <c r="W57435" s="276"/>
    </row>
    <row r="57436" spans="19:23">
      <c r="S57436" s="275"/>
      <c r="T57436" s="274"/>
      <c r="W57436" s="276"/>
    </row>
    <row r="57437" spans="19:23">
      <c r="S57437" s="275"/>
      <c r="T57437" s="274"/>
      <c r="W57437" s="276"/>
    </row>
    <row r="57438" spans="19:23">
      <c r="S57438" s="275"/>
      <c r="T57438" s="274"/>
      <c r="W57438" s="276"/>
    </row>
    <row r="57439" spans="19:23">
      <c r="S57439" s="275"/>
      <c r="T57439" s="274"/>
      <c r="W57439" s="276"/>
    </row>
    <row r="57440" spans="19:23">
      <c r="S57440" s="275"/>
      <c r="T57440" s="274"/>
      <c r="W57440" s="276"/>
    </row>
    <row r="57441" spans="19:23">
      <c r="S57441" s="275"/>
      <c r="T57441" s="274"/>
      <c r="W57441" s="276"/>
    </row>
    <row r="57442" spans="19:23">
      <c r="S57442" s="275"/>
      <c r="T57442" s="274"/>
      <c r="W57442" s="276"/>
    </row>
    <row r="57443" spans="19:23">
      <c r="S57443" s="275"/>
      <c r="T57443" s="274"/>
      <c r="W57443" s="276"/>
    </row>
    <row r="57444" spans="19:23">
      <c r="S57444" s="275"/>
      <c r="T57444" s="274"/>
      <c r="W57444" s="276"/>
    </row>
    <row r="57445" spans="19:23">
      <c r="S57445" s="275"/>
      <c r="T57445" s="274"/>
      <c r="W57445" s="276"/>
    </row>
    <row r="57446" spans="19:23">
      <c r="S57446" s="275"/>
      <c r="T57446" s="274"/>
      <c r="W57446" s="276"/>
    </row>
    <row r="57447" spans="19:23">
      <c r="S57447" s="275"/>
      <c r="T57447" s="274"/>
      <c r="W57447" s="276"/>
    </row>
    <row r="57448" spans="19:23">
      <c r="S57448" s="275"/>
      <c r="T57448" s="274"/>
      <c r="W57448" s="276"/>
    </row>
    <row r="57449" spans="19:23">
      <c r="S57449" s="275"/>
      <c r="T57449" s="274"/>
      <c r="W57449" s="276"/>
    </row>
    <row r="57450" spans="19:23">
      <c r="S57450" s="275"/>
      <c r="T57450" s="274"/>
      <c r="W57450" s="276"/>
    </row>
    <row r="57451" spans="19:23">
      <c r="S57451" s="275"/>
      <c r="T57451" s="274"/>
      <c r="W57451" s="276"/>
    </row>
    <row r="57452" spans="19:23">
      <c r="S57452" s="275"/>
      <c r="T57452" s="274"/>
      <c r="W57452" s="276"/>
    </row>
    <row r="57453" spans="19:23">
      <c r="S57453" s="275"/>
      <c r="T57453" s="274"/>
      <c r="W57453" s="276"/>
    </row>
    <row r="57454" spans="19:23">
      <c r="S57454" s="275"/>
      <c r="T57454" s="274"/>
      <c r="W57454" s="276"/>
    </row>
    <row r="57455" spans="19:23">
      <c r="S57455" s="275"/>
      <c r="T57455" s="274"/>
      <c r="W57455" s="276"/>
    </row>
    <row r="57456" spans="19:23">
      <c r="S57456" s="275"/>
      <c r="T57456" s="274"/>
      <c r="W57456" s="276"/>
    </row>
    <row r="57457" spans="19:23">
      <c r="S57457" s="275"/>
      <c r="T57457" s="274"/>
      <c r="W57457" s="276"/>
    </row>
    <row r="57458" spans="19:23">
      <c r="S57458" s="275"/>
      <c r="T57458" s="274"/>
      <c r="W57458" s="276"/>
    </row>
    <row r="57459" spans="19:23">
      <c r="S57459" s="275"/>
      <c r="T57459" s="274"/>
      <c r="W57459" s="276"/>
    </row>
    <row r="57460" spans="19:23">
      <c r="S57460" s="275"/>
      <c r="T57460" s="274"/>
      <c r="W57460" s="276"/>
    </row>
    <row r="57461" spans="19:23">
      <c r="S57461" s="275"/>
      <c r="T57461" s="274"/>
      <c r="W57461" s="276"/>
    </row>
    <row r="57462" spans="19:23">
      <c r="S57462" s="275"/>
      <c r="T57462" s="274"/>
      <c r="W57462" s="276"/>
    </row>
    <row r="57463" spans="19:23">
      <c r="S57463" s="275"/>
      <c r="T57463" s="274"/>
      <c r="W57463" s="276"/>
    </row>
    <row r="57464" spans="19:23">
      <c r="S57464" s="275"/>
      <c r="T57464" s="274"/>
      <c r="W57464" s="276"/>
    </row>
    <row r="57465" spans="19:23">
      <c r="S57465" s="275"/>
      <c r="T57465" s="274"/>
      <c r="W57465" s="276"/>
    </row>
    <row r="57466" spans="19:23">
      <c r="S57466" s="275"/>
      <c r="T57466" s="274"/>
      <c r="W57466" s="276"/>
    </row>
    <row r="57467" spans="19:23">
      <c r="S57467" s="275"/>
      <c r="T57467" s="274"/>
      <c r="W57467" s="276"/>
    </row>
    <row r="57468" spans="19:23">
      <c r="S57468" s="275"/>
      <c r="T57468" s="274"/>
      <c r="W57468" s="276"/>
    </row>
    <row r="57469" spans="19:23">
      <c r="S57469" s="275"/>
      <c r="T57469" s="274"/>
      <c r="W57469" s="276"/>
    </row>
    <row r="57470" spans="19:23">
      <c r="S57470" s="275"/>
      <c r="T57470" s="274"/>
      <c r="W57470" s="276"/>
    </row>
    <row r="57471" spans="19:23">
      <c r="S57471" s="275"/>
      <c r="T57471" s="274"/>
      <c r="W57471" s="276"/>
    </row>
    <row r="57472" spans="19:23">
      <c r="S57472" s="275"/>
      <c r="T57472" s="274"/>
      <c r="W57472" s="276"/>
    </row>
    <row r="57473" spans="19:23">
      <c r="S57473" s="275"/>
      <c r="T57473" s="274"/>
      <c r="W57473" s="276"/>
    </row>
    <row r="57474" spans="19:23">
      <c r="S57474" s="275"/>
      <c r="T57474" s="274"/>
      <c r="W57474" s="276"/>
    </row>
    <row r="57475" spans="19:23">
      <c r="S57475" s="275"/>
      <c r="T57475" s="274"/>
      <c r="W57475" s="276"/>
    </row>
    <row r="57476" spans="19:23">
      <c r="S57476" s="275"/>
      <c r="T57476" s="274"/>
      <c r="W57476" s="276"/>
    </row>
    <row r="57477" spans="19:23">
      <c r="S57477" s="275"/>
      <c r="T57477" s="274"/>
      <c r="W57477" s="276"/>
    </row>
    <row r="57478" spans="19:23">
      <c r="S57478" s="275"/>
      <c r="T57478" s="274"/>
      <c r="W57478" s="276"/>
    </row>
    <row r="57479" spans="19:23">
      <c r="S57479" s="275"/>
      <c r="T57479" s="274"/>
      <c r="W57479" s="276"/>
    </row>
    <row r="57480" spans="19:23">
      <c r="S57480" s="275"/>
      <c r="T57480" s="274"/>
      <c r="W57480" s="276"/>
    </row>
    <row r="57481" spans="19:23">
      <c r="S57481" s="275"/>
      <c r="T57481" s="274"/>
      <c r="W57481" s="276"/>
    </row>
    <row r="57482" spans="19:23">
      <c r="S57482" s="275"/>
      <c r="T57482" s="274"/>
      <c r="W57482" s="276"/>
    </row>
    <row r="57483" spans="19:23">
      <c r="S57483" s="275"/>
      <c r="T57483" s="274"/>
      <c r="W57483" s="276"/>
    </row>
    <row r="57484" spans="19:23">
      <c r="S57484" s="275"/>
      <c r="T57484" s="274"/>
      <c r="W57484" s="276"/>
    </row>
    <row r="57485" spans="19:23">
      <c r="S57485" s="275"/>
      <c r="T57485" s="274"/>
      <c r="W57485" s="276"/>
    </row>
    <row r="57486" spans="19:23">
      <c r="S57486" s="275"/>
      <c r="T57486" s="274"/>
      <c r="W57486" s="276"/>
    </row>
    <row r="57487" spans="19:23">
      <c r="S57487" s="275"/>
      <c r="T57487" s="274"/>
      <c r="W57487" s="276"/>
    </row>
    <row r="57488" spans="19:23">
      <c r="S57488" s="275"/>
      <c r="T57488" s="274"/>
      <c r="W57488" s="276"/>
    </row>
    <row r="57489" spans="19:23">
      <c r="S57489" s="275"/>
      <c r="T57489" s="274"/>
      <c r="W57489" s="276"/>
    </row>
    <row r="57490" spans="19:23">
      <c r="S57490" s="275"/>
      <c r="T57490" s="274"/>
      <c r="W57490" s="276"/>
    </row>
    <row r="57491" spans="19:23">
      <c r="S57491" s="275"/>
      <c r="T57491" s="274"/>
      <c r="W57491" s="276"/>
    </row>
    <row r="57492" spans="19:23">
      <c r="S57492" s="275"/>
      <c r="T57492" s="274"/>
      <c r="W57492" s="276"/>
    </row>
    <row r="57493" spans="19:23">
      <c r="S57493" s="275"/>
      <c r="T57493" s="274"/>
      <c r="W57493" s="276"/>
    </row>
    <row r="57494" spans="19:23">
      <c r="S57494" s="275"/>
      <c r="T57494" s="274"/>
      <c r="W57494" s="276"/>
    </row>
    <row r="57495" spans="19:23">
      <c r="S57495" s="275"/>
      <c r="T57495" s="274"/>
      <c r="W57495" s="276"/>
    </row>
    <row r="57496" spans="19:23">
      <c r="S57496" s="275"/>
      <c r="T57496" s="274"/>
      <c r="W57496" s="276"/>
    </row>
    <row r="57497" spans="19:23">
      <c r="S57497" s="275"/>
      <c r="T57497" s="274"/>
      <c r="W57497" s="276"/>
    </row>
    <row r="57498" spans="19:23">
      <c r="S57498" s="275"/>
      <c r="T57498" s="274"/>
      <c r="W57498" s="276"/>
    </row>
    <row r="57499" spans="19:23">
      <c r="S57499" s="275"/>
      <c r="T57499" s="274"/>
      <c r="W57499" s="276"/>
    </row>
    <row r="57500" spans="19:23">
      <c r="S57500" s="275"/>
      <c r="T57500" s="274"/>
      <c r="W57500" s="276"/>
    </row>
    <row r="57501" spans="19:23">
      <c r="S57501" s="275"/>
      <c r="T57501" s="274"/>
      <c r="W57501" s="276"/>
    </row>
    <row r="57502" spans="19:23">
      <c r="S57502" s="275"/>
      <c r="T57502" s="274"/>
      <c r="W57502" s="276"/>
    </row>
    <row r="57503" spans="19:23">
      <c r="S57503" s="275"/>
      <c r="T57503" s="274"/>
      <c r="W57503" s="276"/>
    </row>
    <row r="57504" spans="19:23">
      <c r="S57504" s="275"/>
      <c r="T57504" s="274"/>
      <c r="W57504" s="276"/>
    </row>
    <row r="57505" spans="19:23">
      <c r="S57505" s="275"/>
      <c r="T57505" s="274"/>
      <c r="W57505" s="276"/>
    </row>
    <row r="57506" spans="19:23">
      <c r="S57506" s="275"/>
      <c r="T57506" s="274"/>
      <c r="W57506" s="276"/>
    </row>
    <row r="57507" spans="19:23">
      <c r="S57507" s="275"/>
      <c r="T57507" s="274"/>
      <c r="W57507" s="276"/>
    </row>
    <row r="57508" spans="19:23">
      <c r="S57508" s="275"/>
      <c r="T57508" s="274"/>
      <c r="W57508" s="276"/>
    </row>
    <row r="57509" spans="19:23">
      <c r="S57509" s="275"/>
      <c r="T57509" s="274"/>
      <c r="W57509" s="276"/>
    </row>
    <row r="57510" spans="19:23">
      <c r="S57510" s="275"/>
      <c r="T57510" s="274"/>
      <c r="W57510" s="276"/>
    </row>
    <row r="57511" spans="19:23">
      <c r="S57511" s="275"/>
      <c r="T57511" s="274"/>
      <c r="W57511" s="276"/>
    </row>
    <row r="57512" spans="19:23">
      <c r="S57512" s="275"/>
      <c r="T57512" s="274"/>
      <c r="W57512" s="276"/>
    </row>
    <row r="57513" spans="19:23">
      <c r="S57513" s="275"/>
      <c r="T57513" s="274"/>
      <c r="W57513" s="276"/>
    </row>
    <row r="57514" spans="19:23">
      <c r="S57514" s="275"/>
      <c r="T57514" s="274"/>
      <c r="W57514" s="276"/>
    </row>
    <row r="57515" spans="19:23">
      <c r="S57515" s="275"/>
      <c r="T57515" s="274"/>
      <c r="W57515" s="276"/>
    </row>
    <row r="57516" spans="19:23">
      <c r="S57516" s="275"/>
      <c r="T57516" s="274"/>
      <c r="W57516" s="276"/>
    </row>
    <row r="57517" spans="19:23">
      <c r="S57517" s="275"/>
      <c r="T57517" s="274"/>
      <c r="W57517" s="276"/>
    </row>
    <row r="57518" spans="19:23">
      <c r="S57518" s="275"/>
      <c r="T57518" s="274"/>
      <c r="W57518" s="276"/>
    </row>
    <row r="57519" spans="19:23">
      <c r="S57519" s="275"/>
      <c r="T57519" s="274"/>
      <c r="W57519" s="276"/>
    </row>
    <row r="57520" spans="19:23">
      <c r="S57520" s="275"/>
      <c r="T57520" s="274"/>
      <c r="W57520" s="276"/>
    </row>
    <row r="57521" spans="19:23">
      <c r="S57521" s="275"/>
      <c r="T57521" s="274"/>
      <c r="W57521" s="276"/>
    </row>
    <row r="57522" spans="19:23">
      <c r="S57522" s="275"/>
      <c r="T57522" s="274"/>
      <c r="W57522" s="276"/>
    </row>
    <row r="57523" spans="19:23">
      <c r="S57523" s="275"/>
      <c r="T57523" s="274"/>
      <c r="W57523" s="276"/>
    </row>
    <row r="57524" spans="19:23">
      <c r="S57524" s="275"/>
      <c r="T57524" s="274"/>
      <c r="W57524" s="276"/>
    </row>
    <row r="57525" spans="19:23">
      <c r="S57525" s="275"/>
      <c r="T57525" s="274"/>
      <c r="W57525" s="276"/>
    </row>
    <row r="57526" spans="19:23">
      <c r="S57526" s="275"/>
      <c r="T57526" s="274"/>
      <c r="W57526" s="276"/>
    </row>
    <row r="57527" spans="19:23">
      <c r="S57527" s="275"/>
      <c r="T57527" s="274"/>
      <c r="W57527" s="276"/>
    </row>
    <row r="57528" spans="19:23">
      <c r="S57528" s="275"/>
      <c r="T57528" s="274"/>
      <c r="W57528" s="276"/>
    </row>
    <row r="57529" spans="19:23">
      <c r="S57529" s="275"/>
      <c r="T57529" s="274"/>
      <c r="W57529" s="276"/>
    </row>
    <row r="57530" spans="19:23">
      <c r="S57530" s="275"/>
      <c r="T57530" s="274"/>
      <c r="W57530" s="276"/>
    </row>
    <row r="57531" spans="19:23">
      <c r="S57531" s="275"/>
      <c r="T57531" s="274"/>
      <c r="W57531" s="276"/>
    </row>
    <row r="57532" spans="19:23">
      <c r="S57532" s="275"/>
      <c r="T57532" s="274"/>
      <c r="W57532" s="276"/>
    </row>
    <row r="57533" spans="19:23">
      <c r="S57533" s="275"/>
      <c r="T57533" s="274"/>
      <c r="W57533" s="276"/>
    </row>
    <row r="57534" spans="19:23">
      <c r="S57534" s="275"/>
      <c r="T57534" s="274"/>
      <c r="W57534" s="276"/>
    </row>
    <row r="57535" spans="19:23">
      <c r="S57535" s="275"/>
      <c r="T57535" s="274"/>
      <c r="W57535" s="276"/>
    </row>
    <row r="57536" spans="19:23">
      <c r="S57536" s="275"/>
      <c r="T57536" s="274"/>
      <c r="W57536" s="276"/>
    </row>
    <row r="57537" spans="19:23">
      <c r="S57537" s="275"/>
      <c r="T57537" s="274"/>
      <c r="W57537" s="276"/>
    </row>
    <row r="57538" spans="19:23">
      <c r="S57538" s="275"/>
      <c r="T57538" s="274"/>
      <c r="W57538" s="276"/>
    </row>
    <row r="57539" spans="19:23">
      <c r="S57539" s="275"/>
      <c r="T57539" s="274"/>
      <c r="W57539" s="276"/>
    </row>
    <row r="57540" spans="19:23">
      <c r="S57540" s="275"/>
      <c r="T57540" s="274"/>
      <c r="W57540" s="276"/>
    </row>
    <row r="57541" spans="19:23">
      <c r="S57541" s="275"/>
      <c r="T57541" s="274"/>
      <c r="W57541" s="276"/>
    </row>
    <row r="57542" spans="19:23">
      <c r="S57542" s="275"/>
      <c r="T57542" s="274"/>
      <c r="W57542" s="276"/>
    </row>
    <row r="57543" spans="19:23">
      <c r="S57543" s="275"/>
      <c r="T57543" s="274"/>
      <c r="W57543" s="276"/>
    </row>
    <row r="57544" spans="19:23">
      <c r="S57544" s="275"/>
      <c r="T57544" s="274"/>
      <c r="W57544" s="276"/>
    </row>
    <row r="57545" spans="19:23">
      <c r="S57545" s="275"/>
      <c r="T57545" s="274"/>
      <c r="W57545" s="276"/>
    </row>
    <row r="57546" spans="19:23">
      <c r="S57546" s="275"/>
      <c r="T57546" s="274"/>
      <c r="W57546" s="276"/>
    </row>
    <row r="57547" spans="19:23">
      <c r="S57547" s="275"/>
      <c r="T57547" s="274"/>
      <c r="W57547" s="276"/>
    </row>
    <row r="57548" spans="19:23">
      <c r="S57548" s="275"/>
      <c r="T57548" s="274"/>
      <c r="W57548" s="276"/>
    </row>
    <row r="57549" spans="19:23">
      <c r="S57549" s="275"/>
      <c r="T57549" s="274"/>
      <c r="W57549" s="276"/>
    </row>
    <row r="57550" spans="19:23">
      <c r="S57550" s="275"/>
      <c r="T57550" s="274"/>
      <c r="W57550" s="276"/>
    </row>
    <row r="57551" spans="19:23">
      <c r="S57551" s="275"/>
      <c r="T57551" s="274"/>
      <c r="W57551" s="276"/>
    </row>
    <row r="57552" spans="19:23">
      <c r="S57552" s="275"/>
      <c r="T57552" s="274"/>
      <c r="W57552" s="276"/>
    </row>
    <row r="57553" spans="19:23">
      <c r="S57553" s="275"/>
      <c r="T57553" s="274"/>
      <c r="W57553" s="276"/>
    </row>
    <row r="57554" spans="19:23">
      <c r="S57554" s="275"/>
      <c r="T57554" s="274"/>
      <c r="W57554" s="276"/>
    </row>
    <row r="57555" spans="19:23">
      <c r="S57555" s="275"/>
      <c r="T57555" s="274"/>
      <c r="W57555" s="276"/>
    </row>
    <row r="57556" spans="19:23">
      <c r="S57556" s="275"/>
      <c r="T57556" s="274"/>
      <c r="W57556" s="276"/>
    </row>
    <row r="57557" spans="19:23">
      <c r="S57557" s="275"/>
      <c r="T57557" s="274"/>
      <c r="W57557" s="276"/>
    </row>
    <row r="57558" spans="19:23">
      <c r="S57558" s="275"/>
      <c r="T57558" s="274"/>
      <c r="W57558" s="276"/>
    </row>
    <row r="57559" spans="19:23">
      <c r="S57559" s="275"/>
      <c r="T57559" s="274"/>
      <c r="W57559" s="276"/>
    </row>
    <row r="57560" spans="19:23">
      <c r="S57560" s="275"/>
      <c r="T57560" s="274"/>
      <c r="W57560" s="276"/>
    </row>
    <row r="57561" spans="19:23">
      <c r="S57561" s="275"/>
      <c r="T57561" s="274"/>
      <c r="W57561" s="276"/>
    </row>
    <row r="57562" spans="19:23">
      <c r="S57562" s="275"/>
      <c r="T57562" s="274"/>
      <c r="W57562" s="276"/>
    </row>
    <row r="57563" spans="19:23">
      <c r="S57563" s="275"/>
      <c r="T57563" s="274"/>
      <c r="W57563" s="276"/>
    </row>
    <row r="57564" spans="19:23">
      <c r="S57564" s="275"/>
      <c r="T57564" s="274"/>
      <c r="W57564" s="276"/>
    </row>
    <row r="57565" spans="19:23">
      <c r="S57565" s="275"/>
      <c r="T57565" s="274"/>
      <c r="W57565" s="276"/>
    </row>
    <row r="57566" spans="19:23">
      <c r="S57566" s="275"/>
      <c r="T57566" s="274"/>
      <c r="W57566" s="276"/>
    </row>
    <row r="57567" spans="19:23">
      <c r="S57567" s="275"/>
      <c r="T57567" s="274"/>
      <c r="W57567" s="276"/>
    </row>
    <row r="57568" spans="19:23">
      <c r="S57568" s="275"/>
      <c r="T57568" s="274"/>
      <c r="W57568" s="276"/>
    </row>
    <row r="57569" spans="19:23">
      <c r="S57569" s="275"/>
      <c r="T57569" s="274"/>
      <c r="W57569" s="276"/>
    </row>
    <row r="57570" spans="19:23">
      <c r="S57570" s="275"/>
      <c r="T57570" s="274"/>
      <c r="W57570" s="276"/>
    </row>
    <row r="57571" spans="19:23">
      <c r="S57571" s="275"/>
      <c r="T57571" s="274"/>
      <c r="W57571" s="276"/>
    </row>
    <row r="57572" spans="19:23">
      <c r="S57572" s="275"/>
      <c r="T57572" s="274"/>
      <c r="W57572" s="276"/>
    </row>
    <row r="57573" spans="19:23">
      <c r="S57573" s="275"/>
      <c r="T57573" s="274"/>
      <c r="W57573" s="276"/>
    </row>
    <row r="57574" spans="19:23">
      <c r="S57574" s="275"/>
      <c r="T57574" s="274"/>
      <c r="W57574" s="276"/>
    </row>
    <row r="57575" spans="19:23">
      <c r="S57575" s="275"/>
      <c r="T57575" s="274"/>
      <c r="W57575" s="276"/>
    </row>
    <row r="57576" spans="19:23">
      <c r="S57576" s="275"/>
      <c r="T57576" s="274"/>
      <c r="W57576" s="276"/>
    </row>
    <row r="57577" spans="19:23">
      <c r="S57577" s="275"/>
      <c r="T57577" s="274"/>
      <c r="W57577" s="276"/>
    </row>
    <row r="57578" spans="19:23">
      <c r="S57578" s="275"/>
      <c r="T57578" s="274"/>
      <c r="W57578" s="276"/>
    </row>
    <row r="57579" spans="19:23">
      <c r="S57579" s="275"/>
      <c r="T57579" s="274"/>
      <c r="W57579" s="276"/>
    </row>
    <row r="57580" spans="19:23">
      <c r="S57580" s="275"/>
      <c r="T57580" s="274"/>
      <c r="W57580" s="276"/>
    </row>
    <row r="57581" spans="19:23">
      <c r="S57581" s="275"/>
      <c r="T57581" s="274"/>
      <c r="W57581" s="276"/>
    </row>
    <row r="57582" spans="19:23">
      <c r="S57582" s="275"/>
      <c r="T57582" s="274"/>
      <c r="W57582" s="276"/>
    </row>
    <row r="57583" spans="19:23">
      <c r="S57583" s="275"/>
      <c r="T57583" s="274"/>
      <c r="W57583" s="276"/>
    </row>
    <row r="57584" spans="19:23">
      <c r="S57584" s="275"/>
      <c r="T57584" s="274"/>
      <c r="W57584" s="276"/>
    </row>
    <row r="57585" spans="19:23">
      <c r="S57585" s="275"/>
      <c r="T57585" s="274"/>
      <c r="W57585" s="276"/>
    </row>
    <row r="57586" spans="19:23">
      <c r="S57586" s="275"/>
      <c r="T57586" s="274"/>
      <c r="W57586" s="276"/>
    </row>
    <row r="57587" spans="19:23">
      <c r="S57587" s="275"/>
      <c r="T57587" s="274"/>
      <c r="W57587" s="276"/>
    </row>
    <row r="57588" spans="19:23">
      <c r="S57588" s="275"/>
      <c r="T57588" s="274"/>
      <c r="W57588" s="276"/>
    </row>
    <row r="57589" spans="19:23">
      <c r="S57589" s="275"/>
      <c r="T57589" s="274"/>
      <c r="W57589" s="276"/>
    </row>
    <row r="57590" spans="19:23">
      <c r="S57590" s="275"/>
      <c r="T57590" s="274"/>
      <c r="W57590" s="276"/>
    </row>
    <row r="57591" spans="19:23">
      <c r="S57591" s="275"/>
      <c r="T57591" s="274"/>
      <c r="W57591" s="276"/>
    </row>
    <row r="57592" spans="19:23">
      <c r="S57592" s="275"/>
      <c r="T57592" s="274"/>
      <c r="W57592" s="276"/>
    </row>
    <row r="57593" spans="19:23">
      <c r="S57593" s="275"/>
      <c r="T57593" s="274"/>
      <c r="W57593" s="276"/>
    </row>
    <row r="57594" spans="19:23">
      <c r="S57594" s="275"/>
      <c r="T57594" s="274"/>
      <c r="W57594" s="276"/>
    </row>
    <row r="57595" spans="19:23">
      <c r="S57595" s="275"/>
      <c r="T57595" s="274"/>
      <c r="W57595" s="276"/>
    </row>
    <row r="57596" spans="19:23">
      <c r="S57596" s="275"/>
      <c r="T57596" s="274"/>
      <c r="W57596" s="276"/>
    </row>
    <row r="57597" spans="19:23">
      <c r="S57597" s="275"/>
      <c r="T57597" s="274"/>
      <c r="W57597" s="276"/>
    </row>
    <row r="57598" spans="19:23">
      <c r="S57598" s="275"/>
      <c r="T57598" s="274"/>
      <c r="W57598" s="276"/>
    </row>
    <row r="57599" spans="19:23">
      <c r="S57599" s="275"/>
      <c r="T57599" s="274"/>
      <c r="W57599" s="276"/>
    </row>
    <row r="57600" spans="19:23">
      <c r="S57600" s="275"/>
      <c r="T57600" s="274"/>
      <c r="W57600" s="276"/>
    </row>
    <row r="57601" spans="19:23">
      <c r="S57601" s="275"/>
      <c r="T57601" s="274"/>
      <c r="W57601" s="276"/>
    </row>
    <row r="57602" spans="19:23">
      <c r="S57602" s="275"/>
      <c r="T57602" s="274"/>
      <c r="W57602" s="276"/>
    </row>
    <row r="57603" spans="19:23">
      <c r="S57603" s="275"/>
      <c r="T57603" s="274"/>
      <c r="W57603" s="276"/>
    </row>
    <row r="57604" spans="19:23">
      <c r="S57604" s="275"/>
      <c r="T57604" s="274"/>
      <c r="W57604" s="276"/>
    </row>
    <row r="57605" spans="19:23">
      <c r="S57605" s="275"/>
      <c r="T57605" s="274"/>
      <c r="W57605" s="276"/>
    </row>
    <row r="57606" spans="19:23">
      <c r="S57606" s="275"/>
      <c r="T57606" s="274"/>
      <c r="W57606" s="276"/>
    </row>
    <row r="57607" spans="19:23">
      <c r="S57607" s="275"/>
      <c r="T57607" s="274"/>
      <c r="W57607" s="276"/>
    </row>
    <row r="57608" spans="19:23">
      <c r="S57608" s="275"/>
      <c r="T57608" s="274"/>
      <c r="W57608" s="276"/>
    </row>
    <row r="57609" spans="19:23">
      <c r="S57609" s="275"/>
      <c r="T57609" s="274"/>
      <c r="W57609" s="276"/>
    </row>
    <row r="57610" spans="19:23">
      <c r="S57610" s="275"/>
      <c r="T57610" s="274"/>
      <c r="W57610" s="276"/>
    </row>
    <row r="57611" spans="19:23">
      <c r="S57611" s="275"/>
      <c r="T57611" s="274"/>
      <c r="W57611" s="276"/>
    </row>
    <row r="57612" spans="19:23">
      <c r="S57612" s="275"/>
      <c r="T57612" s="274"/>
      <c r="W57612" s="276"/>
    </row>
    <row r="57613" spans="19:23">
      <c r="S57613" s="275"/>
      <c r="T57613" s="274"/>
      <c r="W57613" s="276"/>
    </row>
    <row r="57614" spans="19:23">
      <c r="S57614" s="275"/>
      <c r="T57614" s="274"/>
      <c r="W57614" s="276"/>
    </row>
    <row r="57615" spans="19:23">
      <c r="S57615" s="275"/>
      <c r="T57615" s="274"/>
      <c r="W57615" s="276"/>
    </row>
    <row r="57616" spans="19:23">
      <c r="S57616" s="275"/>
      <c r="T57616" s="274"/>
      <c r="W57616" s="276"/>
    </row>
    <row r="57617" spans="19:23">
      <c r="S57617" s="275"/>
      <c r="T57617" s="274"/>
      <c r="W57617" s="276"/>
    </row>
    <row r="57618" spans="19:23">
      <c r="S57618" s="275"/>
      <c r="T57618" s="274"/>
      <c r="W57618" s="276"/>
    </row>
    <row r="57619" spans="19:23">
      <c r="S57619" s="275"/>
      <c r="T57619" s="274"/>
      <c r="W57619" s="276"/>
    </row>
    <row r="57620" spans="19:23">
      <c r="S57620" s="275"/>
      <c r="T57620" s="274"/>
      <c r="W57620" s="276"/>
    </row>
    <row r="57621" spans="19:23">
      <c r="S57621" s="275"/>
      <c r="T57621" s="274"/>
      <c r="W57621" s="276"/>
    </row>
    <row r="57622" spans="19:23">
      <c r="S57622" s="275"/>
      <c r="T57622" s="274"/>
      <c r="W57622" s="276"/>
    </row>
    <row r="57623" spans="19:23">
      <c r="S57623" s="275"/>
      <c r="T57623" s="274"/>
      <c r="W57623" s="276"/>
    </row>
    <row r="57624" spans="19:23">
      <c r="S57624" s="275"/>
      <c r="T57624" s="274"/>
      <c r="W57624" s="276"/>
    </row>
    <row r="57625" spans="19:23">
      <c r="S57625" s="275"/>
      <c r="T57625" s="274"/>
      <c r="W57625" s="276"/>
    </row>
    <row r="57626" spans="19:23">
      <c r="S57626" s="275"/>
      <c r="T57626" s="274"/>
      <c r="W57626" s="276"/>
    </row>
    <row r="57627" spans="19:23">
      <c r="S57627" s="275"/>
      <c r="T57627" s="274"/>
      <c r="W57627" s="276"/>
    </row>
    <row r="57628" spans="19:23">
      <c r="S57628" s="275"/>
      <c r="T57628" s="274"/>
      <c r="W57628" s="276"/>
    </row>
    <row r="57629" spans="19:23">
      <c r="S57629" s="275"/>
      <c r="T57629" s="274"/>
      <c r="W57629" s="276"/>
    </row>
    <row r="57630" spans="19:23">
      <c r="S57630" s="275"/>
      <c r="T57630" s="274"/>
      <c r="W57630" s="276"/>
    </row>
    <row r="57631" spans="19:23">
      <c r="S57631" s="275"/>
      <c r="T57631" s="274"/>
      <c r="W57631" s="276"/>
    </row>
    <row r="57632" spans="19:23">
      <c r="S57632" s="275"/>
      <c r="T57632" s="274"/>
      <c r="W57632" s="276"/>
    </row>
    <row r="57633" spans="19:23">
      <c r="S57633" s="275"/>
      <c r="T57633" s="274"/>
      <c r="W57633" s="276"/>
    </row>
    <row r="57634" spans="19:23">
      <c r="S57634" s="275"/>
      <c r="T57634" s="274"/>
      <c r="W57634" s="276"/>
    </row>
    <row r="57635" spans="19:23">
      <c r="S57635" s="275"/>
      <c r="T57635" s="274"/>
      <c r="W57635" s="276"/>
    </row>
    <row r="57636" spans="19:23">
      <c r="S57636" s="275"/>
      <c r="T57636" s="274"/>
      <c r="W57636" s="276"/>
    </row>
    <row r="57637" spans="19:23">
      <c r="S57637" s="275"/>
      <c r="T57637" s="274"/>
      <c r="W57637" s="276"/>
    </row>
    <row r="57638" spans="19:23">
      <c r="S57638" s="275"/>
      <c r="T57638" s="274"/>
      <c r="W57638" s="276"/>
    </row>
    <row r="57639" spans="19:23">
      <c r="S57639" s="275"/>
      <c r="T57639" s="274"/>
      <c r="W57639" s="276"/>
    </row>
    <row r="57640" spans="19:23">
      <c r="S57640" s="275"/>
      <c r="T57640" s="274"/>
      <c r="W57640" s="276"/>
    </row>
    <row r="57641" spans="19:23">
      <c r="S57641" s="275"/>
      <c r="T57641" s="274"/>
      <c r="W57641" s="276"/>
    </row>
    <row r="57642" spans="19:23">
      <c r="S57642" s="275"/>
      <c r="T57642" s="274"/>
      <c r="W57642" s="276"/>
    </row>
    <row r="57643" spans="19:23">
      <c r="S57643" s="275"/>
      <c r="T57643" s="274"/>
      <c r="W57643" s="276"/>
    </row>
    <row r="57644" spans="19:23">
      <c r="S57644" s="275"/>
      <c r="T57644" s="274"/>
      <c r="W57644" s="276"/>
    </row>
    <row r="57645" spans="19:23">
      <c r="S57645" s="275"/>
      <c r="T57645" s="274"/>
      <c r="W57645" s="276"/>
    </row>
    <row r="57646" spans="19:23">
      <c r="S57646" s="275"/>
      <c r="T57646" s="274"/>
      <c r="W57646" s="276"/>
    </row>
    <row r="57647" spans="19:23">
      <c r="S57647" s="275"/>
      <c r="T57647" s="274"/>
      <c r="W57647" s="276"/>
    </row>
    <row r="57648" spans="19:23">
      <c r="S57648" s="275"/>
      <c r="T57648" s="274"/>
      <c r="W57648" s="276"/>
    </row>
    <row r="57649" spans="19:23">
      <c r="S57649" s="275"/>
      <c r="T57649" s="274"/>
      <c r="W57649" s="276"/>
    </row>
    <row r="57650" spans="19:23">
      <c r="S57650" s="275"/>
      <c r="T57650" s="274"/>
      <c r="W57650" s="276"/>
    </row>
    <row r="57651" spans="19:23">
      <c r="S57651" s="275"/>
      <c r="T57651" s="274"/>
      <c r="W57651" s="276"/>
    </row>
    <row r="57652" spans="19:23">
      <c r="S57652" s="275"/>
      <c r="T57652" s="274"/>
      <c r="W57652" s="276"/>
    </row>
    <row r="57653" spans="19:23">
      <c r="S57653" s="275"/>
      <c r="T57653" s="274"/>
      <c r="W57653" s="276"/>
    </row>
    <row r="57654" spans="19:23">
      <c r="S57654" s="275"/>
      <c r="T57654" s="274"/>
      <c r="W57654" s="276"/>
    </row>
    <row r="57655" spans="19:23">
      <c r="S57655" s="275"/>
      <c r="T57655" s="274"/>
      <c r="W57655" s="276"/>
    </row>
    <row r="57656" spans="19:23">
      <c r="S57656" s="275"/>
      <c r="T57656" s="274"/>
      <c r="W57656" s="276"/>
    </row>
    <row r="57657" spans="19:23">
      <c r="S57657" s="275"/>
      <c r="T57657" s="274"/>
      <c r="W57657" s="276"/>
    </row>
    <row r="57658" spans="19:23">
      <c r="S57658" s="275"/>
      <c r="T57658" s="274"/>
      <c r="W57658" s="276"/>
    </row>
    <row r="57659" spans="19:23">
      <c r="S57659" s="275"/>
      <c r="T57659" s="274"/>
      <c r="W57659" s="276"/>
    </row>
    <row r="57660" spans="19:23">
      <c r="S57660" s="275"/>
      <c r="T57660" s="274"/>
      <c r="W57660" s="276"/>
    </row>
    <row r="57661" spans="19:23">
      <c r="S57661" s="275"/>
      <c r="T57661" s="274"/>
      <c r="W57661" s="276"/>
    </row>
    <row r="57662" spans="19:23">
      <c r="S57662" s="275"/>
      <c r="T57662" s="274"/>
      <c r="W57662" s="276"/>
    </row>
    <row r="57663" spans="19:23">
      <c r="S57663" s="275"/>
      <c r="T57663" s="274"/>
      <c r="W57663" s="276"/>
    </row>
    <row r="57664" spans="19:23">
      <c r="S57664" s="275"/>
      <c r="T57664" s="274"/>
      <c r="W57664" s="276"/>
    </row>
    <row r="57665" spans="19:23">
      <c r="S57665" s="275"/>
      <c r="T57665" s="274"/>
      <c r="W57665" s="276"/>
    </row>
    <row r="57666" spans="19:23">
      <c r="S57666" s="275"/>
      <c r="T57666" s="274"/>
      <c r="W57666" s="276"/>
    </row>
    <row r="57667" spans="19:23">
      <c r="S57667" s="275"/>
      <c r="T57667" s="274"/>
      <c r="W57667" s="276"/>
    </row>
    <row r="57668" spans="19:23">
      <c r="S57668" s="275"/>
      <c r="T57668" s="274"/>
      <c r="W57668" s="276"/>
    </row>
    <row r="57669" spans="19:23">
      <c r="S57669" s="275"/>
      <c r="T57669" s="274"/>
      <c r="W57669" s="276"/>
    </row>
    <row r="57670" spans="19:23">
      <c r="S57670" s="275"/>
      <c r="T57670" s="274"/>
      <c r="W57670" s="276"/>
    </row>
    <row r="57671" spans="19:23">
      <c r="S57671" s="275"/>
      <c r="T57671" s="274"/>
      <c r="W57671" s="276"/>
    </row>
    <row r="57672" spans="19:23">
      <c r="S57672" s="275"/>
      <c r="T57672" s="274"/>
      <c r="W57672" s="276"/>
    </row>
    <row r="57673" spans="19:23">
      <c r="S57673" s="275"/>
      <c r="T57673" s="274"/>
      <c r="W57673" s="276"/>
    </row>
    <row r="57674" spans="19:23">
      <c r="S57674" s="275"/>
      <c r="T57674" s="274"/>
      <c r="W57674" s="276"/>
    </row>
    <row r="57675" spans="19:23">
      <c r="S57675" s="275"/>
      <c r="T57675" s="274"/>
      <c r="W57675" s="276"/>
    </row>
    <row r="57676" spans="19:23">
      <c r="S57676" s="275"/>
      <c r="T57676" s="274"/>
      <c r="W57676" s="276"/>
    </row>
    <row r="57677" spans="19:23">
      <c r="S57677" s="275"/>
      <c r="T57677" s="274"/>
      <c r="W57677" s="276"/>
    </row>
    <row r="57678" spans="19:23">
      <c r="S57678" s="275"/>
      <c r="T57678" s="274"/>
      <c r="W57678" s="276"/>
    </row>
    <row r="57679" spans="19:23">
      <c r="S57679" s="275"/>
      <c r="T57679" s="274"/>
      <c r="W57679" s="276"/>
    </row>
    <row r="57680" spans="19:23">
      <c r="S57680" s="275"/>
      <c r="T57680" s="274"/>
      <c r="W57680" s="276"/>
    </row>
    <row r="57681" spans="19:23">
      <c r="S57681" s="275"/>
      <c r="T57681" s="274"/>
      <c r="W57681" s="276"/>
    </row>
    <row r="57682" spans="19:23">
      <c r="S57682" s="275"/>
      <c r="T57682" s="274"/>
      <c r="W57682" s="276"/>
    </row>
    <row r="57683" spans="19:23">
      <c r="S57683" s="275"/>
      <c r="T57683" s="274"/>
      <c r="W57683" s="276"/>
    </row>
    <row r="57684" spans="19:23">
      <c r="S57684" s="275"/>
      <c r="T57684" s="274"/>
      <c r="W57684" s="276"/>
    </row>
    <row r="57685" spans="19:23">
      <c r="S57685" s="275"/>
      <c r="T57685" s="274"/>
      <c r="W57685" s="276"/>
    </row>
    <row r="57686" spans="19:23">
      <c r="S57686" s="275"/>
      <c r="T57686" s="274"/>
      <c r="W57686" s="276"/>
    </row>
    <row r="57687" spans="19:23">
      <c r="S57687" s="275"/>
      <c r="T57687" s="274"/>
      <c r="W57687" s="276"/>
    </row>
    <row r="57688" spans="19:23">
      <c r="S57688" s="275"/>
      <c r="T57688" s="274"/>
      <c r="W57688" s="276"/>
    </row>
    <row r="57689" spans="19:23">
      <c r="S57689" s="275"/>
      <c r="T57689" s="274"/>
      <c r="W57689" s="276"/>
    </row>
    <row r="57690" spans="19:23">
      <c r="S57690" s="275"/>
      <c r="T57690" s="274"/>
      <c r="W57690" s="276"/>
    </row>
    <row r="57691" spans="19:23">
      <c r="S57691" s="275"/>
      <c r="T57691" s="274"/>
      <c r="W57691" s="276"/>
    </row>
    <row r="57692" spans="19:23">
      <c r="S57692" s="275"/>
      <c r="T57692" s="274"/>
      <c r="W57692" s="276"/>
    </row>
    <row r="57693" spans="19:23">
      <c r="S57693" s="275"/>
      <c r="T57693" s="274"/>
      <c r="W57693" s="276"/>
    </row>
    <row r="57694" spans="19:23">
      <c r="S57694" s="275"/>
      <c r="T57694" s="274"/>
      <c r="W57694" s="276"/>
    </row>
    <row r="57695" spans="19:23">
      <c r="S57695" s="275"/>
      <c r="T57695" s="274"/>
      <c r="W57695" s="276"/>
    </row>
    <row r="57696" spans="19:23">
      <c r="S57696" s="275"/>
      <c r="T57696" s="274"/>
      <c r="W57696" s="276"/>
    </row>
    <row r="57697" spans="19:23">
      <c r="S57697" s="275"/>
      <c r="T57697" s="274"/>
      <c r="W57697" s="276"/>
    </row>
    <row r="57698" spans="19:23">
      <c r="S57698" s="275"/>
      <c r="T57698" s="274"/>
      <c r="W57698" s="276"/>
    </row>
    <row r="57699" spans="19:23">
      <c r="S57699" s="275"/>
      <c r="T57699" s="274"/>
      <c r="W57699" s="276"/>
    </row>
    <row r="57700" spans="19:23">
      <c r="S57700" s="275"/>
      <c r="T57700" s="274"/>
      <c r="W57700" s="276"/>
    </row>
    <row r="57701" spans="19:23">
      <c r="S57701" s="275"/>
      <c r="T57701" s="274"/>
      <c r="W57701" s="276"/>
    </row>
    <row r="57702" spans="19:23">
      <c r="S57702" s="275"/>
      <c r="T57702" s="274"/>
      <c r="W57702" s="276"/>
    </row>
    <row r="57703" spans="19:23">
      <c r="S57703" s="275"/>
      <c r="T57703" s="274"/>
      <c r="W57703" s="276"/>
    </row>
    <row r="57704" spans="19:23">
      <c r="S57704" s="275"/>
      <c r="T57704" s="274"/>
      <c r="W57704" s="276"/>
    </row>
    <row r="57705" spans="19:23">
      <c r="S57705" s="275"/>
      <c r="T57705" s="274"/>
      <c r="W57705" s="276"/>
    </row>
    <row r="57706" spans="19:23">
      <c r="S57706" s="275"/>
      <c r="T57706" s="274"/>
      <c r="W57706" s="276"/>
    </row>
    <row r="57707" spans="19:23">
      <c r="S57707" s="275"/>
      <c r="T57707" s="274"/>
      <c r="W57707" s="276"/>
    </row>
    <row r="57708" spans="19:23">
      <c r="S57708" s="275"/>
      <c r="T57708" s="274"/>
      <c r="W57708" s="276"/>
    </row>
    <row r="57709" spans="19:23">
      <c r="S57709" s="275"/>
      <c r="T57709" s="274"/>
      <c r="W57709" s="276"/>
    </row>
    <row r="57710" spans="19:23">
      <c r="S57710" s="275"/>
      <c r="T57710" s="274"/>
      <c r="W57710" s="276"/>
    </row>
    <row r="57711" spans="19:23">
      <c r="S57711" s="275"/>
      <c r="T57711" s="274"/>
      <c r="W57711" s="276"/>
    </row>
    <row r="57712" spans="19:23">
      <c r="S57712" s="275"/>
      <c r="T57712" s="274"/>
      <c r="W57712" s="276"/>
    </row>
    <row r="57713" spans="19:23">
      <c r="S57713" s="275"/>
      <c r="T57713" s="274"/>
      <c r="W57713" s="276"/>
    </row>
    <row r="57714" spans="19:23">
      <c r="S57714" s="275"/>
      <c r="T57714" s="274"/>
      <c r="W57714" s="276"/>
    </row>
    <row r="57715" spans="19:23">
      <c r="S57715" s="275"/>
      <c r="T57715" s="274"/>
      <c r="W57715" s="276"/>
    </row>
    <row r="57716" spans="19:23">
      <c r="S57716" s="275"/>
      <c r="T57716" s="274"/>
      <c r="W57716" s="276"/>
    </row>
    <row r="57717" spans="19:23">
      <c r="S57717" s="275"/>
      <c r="T57717" s="274"/>
      <c r="W57717" s="276"/>
    </row>
    <row r="57718" spans="19:23">
      <c r="S57718" s="275"/>
      <c r="T57718" s="274"/>
      <c r="W57718" s="276"/>
    </row>
    <row r="57719" spans="19:23">
      <c r="S57719" s="275"/>
      <c r="T57719" s="274"/>
      <c r="W57719" s="276"/>
    </row>
    <row r="57720" spans="19:23">
      <c r="S57720" s="275"/>
      <c r="T57720" s="274"/>
      <c r="W57720" s="276"/>
    </row>
    <row r="57721" spans="19:23">
      <c r="S57721" s="275"/>
      <c r="T57721" s="274"/>
      <c r="W57721" s="276"/>
    </row>
    <row r="57722" spans="19:23">
      <c r="S57722" s="275"/>
      <c r="T57722" s="274"/>
      <c r="W57722" s="276"/>
    </row>
    <row r="57723" spans="19:23">
      <c r="S57723" s="275"/>
      <c r="T57723" s="274"/>
      <c r="W57723" s="276"/>
    </row>
    <row r="57724" spans="19:23">
      <c r="S57724" s="275"/>
      <c r="T57724" s="274"/>
      <c r="W57724" s="276"/>
    </row>
    <row r="57725" spans="19:23">
      <c r="S57725" s="275"/>
      <c r="T57725" s="274"/>
      <c r="W57725" s="276"/>
    </row>
    <row r="57726" spans="19:23">
      <c r="S57726" s="275"/>
      <c r="T57726" s="274"/>
      <c r="W57726" s="276"/>
    </row>
    <row r="57727" spans="19:23">
      <c r="S57727" s="275"/>
      <c r="T57727" s="274"/>
      <c r="W57727" s="276"/>
    </row>
    <row r="57728" spans="19:23">
      <c r="S57728" s="275"/>
      <c r="T57728" s="274"/>
      <c r="W57728" s="276"/>
    </row>
    <row r="57729" spans="19:23">
      <c r="S57729" s="275"/>
      <c r="T57729" s="274"/>
      <c r="W57729" s="276"/>
    </row>
    <row r="57730" spans="19:23">
      <c r="S57730" s="275"/>
      <c r="T57730" s="274"/>
      <c r="W57730" s="276"/>
    </row>
    <row r="57731" spans="19:23">
      <c r="S57731" s="275"/>
      <c r="T57731" s="274"/>
      <c r="W57731" s="276"/>
    </row>
    <row r="57732" spans="19:23">
      <c r="S57732" s="275"/>
      <c r="T57732" s="274"/>
      <c r="W57732" s="276"/>
    </row>
    <row r="57733" spans="19:23">
      <c r="S57733" s="275"/>
      <c r="T57733" s="274"/>
      <c r="W57733" s="276"/>
    </row>
    <row r="57734" spans="19:23">
      <c r="S57734" s="275"/>
      <c r="T57734" s="274"/>
      <c r="W57734" s="276"/>
    </row>
    <row r="57735" spans="19:23">
      <c r="S57735" s="275"/>
      <c r="T57735" s="274"/>
      <c r="W57735" s="276"/>
    </row>
    <row r="57736" spans="19:23">
      <c r="S57736" s="275"/>
      <c r="T57736" s="274"/>
      <c r="W57736" s="276"/>
    </row>
    <row r="57737" spans="19:23">
      <c r="S57737" s="275"/>
      <c r="T57737" s="274"/>
      <c r="W57737" s="276"/>
    </row>
    <row r="57738" spans="19:23">
      <c r="S57738" s="275"/>
      <c r="T57738" s="274"/>
      <c r="W57738" s="276"/>
    </row>
    <row r="57739" spans="19:23">
      <c r="S57739" s="275"/>
      <c r="T57739" s="274"/>
      <c r="W57739" s="276"/>
    </row>
    <row r="57740" spans="19:23">
      <c r="S57740" s="275"/>
      <c r="T57740" s="274"/>
      <c r="W57740" s="276"/>
    </row>
    <row r="57741" spans="19:23">
      <c r="S57741" s="275"/>
      <c r="T57741" s="274"/>
      <c r="W57741" s="276"/>
    </row>
    <row r="57742" spans="19:23">
      <c r="S57742" s="275"/>
      <c r="T57742" s="274"/>
      <c r="W57742" s="276"/>
    </row>
    <row r="57743" spans="19:23">
      <c r="S57743" s="275"/>
      <c r="T57743" s="274"/>
      <c r="W57743" s="276"/>
    </row>
    <row r="57744" spans="19:23">
      <c r="S57744" s="275"/>
      <c r="T57744" s="274"/>
      <c r="W57744" s="276"/>
    </row>
    <row r="57745" spans="19:23">
      <c r="S57745" s="275"/>
      <c r="T57745" s="274"/>
      <c r="W57745" s="276"/>
    </row>
    <row r="57746" spans="19:23">
      <c r="S57746" s="275"/>
      <c r="T57746" s="274"/>
      <c r="W57746" s="276"/>
    </row>
    <row r="57747" spans="19:23">
      <c r="S57747" s="275"/>
      <c r="T57747" s="274"/>
      <c r="W57747" s="276"/>
    </row>
    <row r="57748" spans="19:23">
      <c r="S57748" s="275"/>
      <c r="T57748" s="274"/>
      <c r="W57748" s="276"/>
    </row>
    <row r="57749" spans="19:23">
      <c r="S57749" s="275"/>
      <c r="T57749" s="274"/>
      <c r="W57749" s="276"/>
    </row>
    <row r="57750" spans="19:23">
      <c r="S57750" s="275"/>
      <c r="T57750" s="274"/>
      <c r="W57750" s="276"/>
    </row>
    <row r="57751" spans="19:23">
      <c r="S57751" s="275"/>
      <c r="T57751" s="274"/>
      <c r="W57751" s="276"/>
    </row>
    <row r="57752" spans="19:23">
      <c r="S57752" s="275"/>
      <c r="T57752" s="274"/>
      <c r="W57752" s="276"/>
    </row>
    <row r="57753" spans="19:23">
      <c r="S57753" s="275"/>
      <c r="T57753" s="274"/>
      <c r="W57753" s="276"/>
    </row>
    <row r="57754" spans="19:23">
      <c r="S57754" s="275"/>
      <c r="T57754" s="274"/>
      <c r="W57754" s="276"/>
    </row>
    <row r="57755" spans="19:23">
      <c r="S57755" s="275"/>
      <c r="T57755" s="274"/>
      <c r="W57755" s="276"/>
    </row>
    <row r="57756" spans="19:23">
      <c r="S57756" s="275"/>
      <c r="T57756" s="274"/>
      <c r="W57756" s="276"/>
    </row>
    <row r="57757" spans="19:23">
      <c r="S57757" s="275"/>
      <c r="T57757" s="274"/>
      <c r="W57757" s="276"/>
    </row>
    <row r="57758" spans="19:23">
      <c r="S57758" s="275"/>
      <c r="T57758" s="274"/>
      <c r="W57758" s="276"/>
    </row>
    <row r="57759" spans="19:23">
      <c r="S57759" s="275"/>
      <c r="T57759" s="274"/>
      <c r="W57759" s="276"/>
    </row>
    <row r="57760" spans="19:23">
      <c r="S57760" s="275"/>
      <c r="T57760" s="274"/>
      <c r="W57760" s="276"/>
    </row>
    <row r="57761" spans="19:23">
      <c r="S57761" s="275"/>
      <c r="T57761" s="274"/>
      <c r="W57761" s="276"/>
    </row>
    <row r="57762" spans="19:23">
      <c r="S57762" s="275"/>
      <c r="T57762" s="274"/>
      <c r="W57762" s="276"/>
    </row>
    <row r="57763" spans="19:23">
      <c r="S57763" s="275"/>
      <c r="T57763" s="274"/>
      <c r="W57763" s="276"/>
    </row>
    <row r="57764" spans="19:23">
      <c r="S57764" s="275"/>
      <c r="T57764" s="274"/>
      <c r="W57764" s="276"/>
    </row>
    <row r="57765" spans="19:23">
      <c r="S57765" s="275"/>
      <c r="T57765" s="274"/>
      <c r="W57765" s="276"/>
    </row>
    <row r="57766" spans="19:23">
      <c r="S57766" s="275"/>
      <c r="T57766" s="274"/>
      <c r="W57766" s="276"/>
    </row>
    <row r="57767" spans="19:23">
      <c r="S57767" s="275"/>
      <c r="T57767" s="274"/>
      <c r="W57767" s="276"/>
    </row>
    <row r="57768" spans="19:23">
      <c r="S57768" s="275"/>
      <c r="T57768" s="274"/>
      <c r="W57768" s="276"/>
    </row>
    <row r="57769" spans="19:23">
      <c r="S57769" s="275"/>
      <c r="T57769" s="274"/>
      <c r="W57769" s="276"/>
    </row>
    <row r="57770" spans="19:23">
      <c r="S57770" s="275"/>
      <c r="T57770" s="274"/>
      <c r="W57770" s="276"/>
    </row>
    <row r="57771" spans="19:23">
      <c r="S57771" s="275"/>
      <c r="T57771" s="274"/>
      <c r="W57771" s="276"/>
    </row>
    <row r="57772" spans="19:23">
      <c r="S57772" s="275"/>
      <c r="T57772" s="274"/>
      <c r="W57772" s="276"/>
    </row>
    <row r="57773" spans="19:23">
      <c r="S57773" s="275"/>
      <c r="T57773" s="274"/>
      <c r="W57773" s="276"/>
    </row>
    <row r="57774" spans="19:23">
      <c r="S57774" s="275"/>
      <c r="T57774" s="274"/>
      <c r="W57774" s="276"/>
    </row>
    <row r="57775" spans="19:23">
      <c r="S57775" s="275"/>
      <c r="T57775" s="274"/>
      <c r="W57775" s="276"/>
    </row>
    <row r="57776" spans="19:23">
      <c r="S57776" s="275"/>
      <c r="T57776" s="274"/>
      <c r="W57776" s="276"/>
    </row>
    <row r="57777" spans="19:23">
      <c r="S57777" s="275"/>
      <c r="T57777" s="274"/>
      <c r="W57777" s="276"/>
    </row>
    <row r="57778" spans="19:23">
      <c r="S57778" s="275"/>
      <c r="T57778" s="274"/>
      <c r="W57778" s="276"/>
    </row>
    <row r="57779" spans="19:23">
      <c r="S57779" s="275"/>
      <c r="T57779" s="274"/>
      <c r="W57779" s="276"/>
    </row>
    <row r="57780" spans="19:23">
      <c r="S57780" s="275"/>
      <c r="T57780" s="274"/>
      <c r="W57780" s="276"/>
    </row>
    <row r="57781" spans="19:23">
      <c r="S57781" s="275"/>
      <c r="T57781" s="274"/>
      <c r="W57781" s="276"/>
    </row>
    <row r="57782" spans="19:23">
      <c r="S57782" s="275"/>
      <c r="T57782" s="274"/>
      <c r="W57782" s="276"/>
    </row>
    <row r="57783" spans="19:23">
      <c r="S57783" s="275"/>
      <c r="T57783" s="274"/>
      <c r="W57783" s="276"/>
    </row>
    <row r="57784" spans="19:23">
      <c r="S57784" s="275"/>
      <c r="T57784" s="274"/>
      <c r="W57784" s="276"/>
    </row>
    <row r="57785" spans="19:23">
      <c r="S57785" s="275"/>
      <c r="T57785" s="274"/>
      <c r="W57785" s="276"/>
    </row>
    <row r="57786" spans="19:23">
      <c r="S57786" s="275"/>
      <c r="T57786" s="274"/>
      <c r="W57786" s="276"/>
    </row>
    <row r="57787" spans="19:23">
      <c r="S57787" s="275"/>
      <c r="T57787" s="274"/>
      <c r="W57787" s="276"/>
    </row>
    <row r="57788" spans="19:23">
      <c r="S57788" s="275"/>
      <c r="T57788" s="274"/>
      <c r="W57788" s="276"/>
    </row>
    <row r="57789" spans="19:23">
      <c r="S57789" s="275"/>
      <c r="T57789" s="274"/>
      <c r="W57789" s="276"/>
    </row>
    <row r="57790" spans="19:23">
      <c r="S57790" s="275"/>
      <c r="T57790" s="274"/>
      <c r="W57790" s="276"/>
    </row>
    <row r="57791" spans="19:23">
      <c r="S57791" s="275"/>
      <c r="T57791" s="274"/>
      <c r="W57791" s="276"/>
    </row>
    <row r="57792" spans="19:23">
      <c r="S57792" s="275"/>
      <c r="T57792" s="274"/>
      <c r="W57792" s="276"/>
    </row>
    <row r="57793" spans="19:23">
      <c r="S57793" s="275"/>
      <c r="T57793" s="274"/>
      <c r="W57793" s="276"/>
    </row>
    <row r="57794" spans="19:23">
      <c r="S57794" s="275"/>
      <c r="T57794" s="274"/>
      <c r="W57794" s="276"/>
    </row>
    <row r="57795" spans="19:23">
      <c r="S57795" s="275"/>
      <c r="T57795" s="274"/>
      <c r="W57795" s="276"/>
    </row>
    <row r="57796" spans="19:23">
      <c r="S57796" s="275"/>
      <c r="T57796" s="274"/>
      <c r="W57796" s="276"/>
    </row>
    <row r="57797" spans="19:23">
      <c r="S57797" s="275"/>
      <c r="T57797" s="274"/>
      <c r="W57797" s="276"/>
    </row>
    <row r="57798" spans="19:23">
      <c r="S57798" s="275"/>
      <c r="T57798" s="274"/>
      <c r="W57798" s="276"/>
    </row>
    <row r="57799" spans="19:23">
      <c r="S57799" s="275"/>
      <c r="T57799" s="274"/>
      <c r="W57799" s="276"/>
    </row>
    <row r="57800" spans="19:23">
      <c r="S57800" s="275"/>
      <c r="T57800" s="274"/>
      <c r="W57800" s="276"/>
    </row>
    <row r="57801" spans="19:23">
      <c r="S57801" s="275"/>
      <c r="T57801" s="274"/>
      <c r="W57801" s="276"/>
    </row>
    <row r="57802" spans="19:23">
      <c r="S57802" s="275"/>
      <c r="T57802" s="274"/>
      <c r="W57802" s="276"/>
    </row>
    <row r="57803" spans="19:23">
      <c r="S57803" s="275"/>
      <c r="T57803" s="274"/>
      <c r="W57803" s="276"/>
    </row>
    <row r="57804" spans="19:23">
      <c r="S57804" s="275"/>
      <c r="T57804" s="274"/>
      <c r="W57804" s="276"/>
    </row>
    <row r="57805" spans="19:23">
      <c r="S57805" s="275"/>
      <c r="T57805" s="274"/>
      <c r="W57805" s="276"/>
    </row>
    <row r="57806" spans="19:23">
      <c r="S57806" s="275"/>
      <c r="T57806" s="274"/>
      <c r="W57806" s="276"/>
    </row>
    <row r="57807" spans="19:23">
      <c r="S57807" s="275"/>
      <c r="T57807" s="274"/>
      <c r="W57807" s="276"/>
    </row>
    <row r="57808" spans="19:23">
      <c r="S57808" s="275"/>
      <c r="T57808" s="274"/>
      <c r="W57808" s="276"/>
    </row>
    <row r="57809" spans="19:23">
      <c r="S57809" s="275"/>
      <c r="T57809" s="274"/>
      <c r="W57809" s="276"/>
    </row>
    <row r="57810" spans="19:23">
      <c r="S57810" s="275"/>
      <c r="T57810" s="274"/>
      <c r="W57810" s="276"/>
    </row>
    <row r="57811" spans="19:23">
      <c r="S57811" s="275"/>
      <c r="T57811" s="274"/>
      <c r="W57811" s="276"/>
    </row>
    <row r="57812" spans="19:23">
      <c r="S57812" s="275"/>
      <c r="T57812" s="274"/>
      <c r="W57812" s="276"/>
    </row>
    <row r="57813" spans="19:23">
      <c r="S57813" s="275"/>
      <c r="T57813" s="274"/>
      <c r="W57813" s="276"/>
    </row>
    <row r="57814" spans="19:23">
      <c r="S57814" s="275"/>
      <c r="T57814" s="274"/>
      <c r="W57814" s="276"/>
    </row>
    <row r="57815" spans="19:23">
      <c r="S57815" s="275"/>
      <c r="T57815" s="274"/>
      <c r="W57815" s="276"/>
    </row>
    <row r="57816" spans="19:23">
      <c r="S57816" s="275"/>
      <c r="T57816" s="274"/>
      <c r="W57816" s="276"/>
    </row>
    <row r="57817" spans="19:23">
      <c r="S57817" s="275"/>
      <c r="T57817" s="274"/>
      <c r="W57817" s="276"/>
    </row>
    <row r="57818" spans="19:23">
      <c r="S57818" s="275"/>
      <c r="T57818" s="274"/>
      <c r="W57818" s="276"/>
    </row>
    <row r="57819" spans="19:23">
      <c r="S57819" s="275"/>
      <c r="T57819" s="274"/>
      <c r="W57819" s="276"/>
    </row>
    <row r="57820" spans="19:23">
      <c r="S57820" s="275"/>
      <c r="T57820" s="274"/>
      <c r="W57820" s="276"/>
    </row>
    <row r="57821" spans="19:23">
      <c r="S57821" s="275"/>
      <c r="T57821" s="274"/>
      <c r="W57821" s="276"/>
    </row>
    <row r="57822" spans="19:23">
      <c r="S57822" s="275"/>
      <c r="T57822" s="274"/>
      <c r="W57822" s="276"/>
    </row>
    <row r="57823" spans="19:23">
      <c r="S57823" s="275"/>
      <c r="T57823" s="274"/>
      <c r="W57823" s="276"/>
    </row>
    <row r="57824" spans="19:23">
      <c r="S57824" s="275"/>
      <c r="T57824" s="274"/>
      <c r="W57824" s="276"/>
    </row>
    <row r="57825" spans="19:23">
      <c r="S57825" s="275"/>
      <c r="T57825" s="274"/>
      <c r="W57825" s="276"/>
    </row>
    <row r="57826" spans="19:23">
      <c r="S57826" s="275"/>
      <c r="T57826" s="274"/>
      <c r="W57826" s="276"/>
    </row>
    <row r="57827" spans="19:23">
      <c r="S57827" s="275"/>
      <c r="T57827" s="274"/>
      <c r="W57827" s="276"/>
    </row>
    <row r="57828" spans="19:23">
      <c r="S57828" s="275"/>
      <c r="T57828" s="274"/>
      <c r="W57828" s="276"/>
    </row>
    <row r="57829" spans="19:23">
      <c r="S57829" s="275"/>
      <c r="T57829" s="274"/>
      <c r="W57829" s="276"/>
    </row>
    <row r="57830" spans="19:23">
      <c r="S57830" s="275"/>
      <c r="T57830" s="274"/>
      <c r="W57830" s="276"/>
    </row>
    <row r="57831" spans="19:23">
      <c r="S57831" s="275"/>
      <c r="T57831" s="274"/>
      <c r="W57831" s="276"/>
    </row>
    <row r="57832" spans="19:23">
      <c r="S57832" s="275"/>
      <c r="T57832" s="274"/>
      <c r="W57832" s="276"/>
    </row>
    <row r="57833" spans="19:23">
      <c r="S57833" s="275"/>
      <c r="T57833" s="274"/>
      <c r="W57833" s="276"/>
    </row>
    <row r="57834" spans="19:23">
      <c r="S57834" s="275"/>
      <c r="T57834" s="274"/>
      <c r="W57834" s="276"/>
    </row>
    <row r="57835" spans="19:23">
      <c r="S57835" s="275"/>
      <c r="T57835" s="274"/>
      <c r="W57835" s="276"/>
    </row>
    <row r="57836" spans="19:23">
      <c r="S57836" s="275"/>
      <c r="T57836" s="274"/>
      <c r="W57836" s="276"/>
    </row>
    <row r="57837" spans="19:23">
      <c r="S57837" s="275"/>
      <c r="T57837" s="274"/>
      <c r="W57837" s="276"/>
    </row>
    <row r="57838" spans="19:23">
      <c r="S57838" s="275"/>
      <c r="T57838" s="274"/>
      <c r="W57838" s="276"/>
    </row>
    <row r="57839" spans="19:23">
      <c r="S57839" s="275"/>
      <c r="T57839" s="274"/>
      <c r="W57839" s="276"/>
    </row>
    <row r="57840" spans="19:23">
      <c r="S57840" s="275"/>
      <c r="T57840" s="274"/>
      <c r="W57840" s="276"/>
    </row>
    <row r="57841" spans="19:23">
      <c r="S57841" s="275"/>
      <c r="T57841" s="274"/>
      <c r="W57841" s="276"/>
    </row>
    <row r="57842" spans="19:23">
      <c r="S57842" s="275"/>
      <c r="T57842" s="274"/>
      <c r="W57842" s="276"/>
    </row>
    <row r="57843" spans="19:23">
      <c r="S57843" s="275"/>
      <c r="T57843" s="274"/>
      <c r="W57843" s="276"/>
    </row>
    <row r="57844" spans="19:23">
      <c r="S57844" s="275"/>
      <c r="T57844" s="274"/>
      <c r="W57844" s="276"/>
    </row>
    <row r="57845" spans="19:23">
      <c r="S57845" s="275"/>
      <c r="T57845" s="274"/>
      <c r="W57845" s="276"/>
    </row>
    <row r="57846" spans="19:23">
      <c r="S57846" s="275"/>
      <c r="T57846" s="274"/>
      <c r="W57846" s="276"/>
    </row>
    <row r="57847" spans="19:23">
      <c r="S57847" s="275"/>
      <c r="T57847" s="274"/>
      <c r="W57847" s="276"/>
    </row>
    <row r="57848" spans="19:23">
      <c r="S57848" s="275"/>
      <c r="T57848" s="274"/>
      <c r="W57848" s="276"/>
    </row>
    <row r="57849" spans="19:23">
      <c r="S57849" s="275"/>
      <c r="T57849" s="274"/>
      <c r="W57849" s="276"/>
    </row>
    <row r="57850" spans="19:23">
      <c r="S57850" s="275"/>
      <c r="T57850" s="274"/>
      <c r="W57850" s="276"/>
    </row>
    <row r="57851" spans="19:23">
      <c r="S57851" s="275"/>
      <c r="T57851" s="274"/>
      <c r="W57851" s="276"/>
    </row>
    <row r="57852" spans="19:23">
      <c r="S57852" s="275"/>
      <c r="T57852" s="274"/>
      <c r="W57852" s="276"/>
    </row>
    <row r="57853" spans="19:23">
      <c r="S57853" s="275"/>
      <c r="T57853" s="274"/>
      <c r="W57853" s="276"/>
    </row>
    <row r="57854" spans="19:23">
      <c r="S57854" s="275"/>
      <c r="T57854" s="274"/>
      <c r="W57854" s="276"/>
    </row>
    <row r="57855" spans="19:23">
      <c r="S57855" s="275"/>
      <c r="T57855" s="274"/>
      <c r="W57855" s="276"/>
    </row>
    <row r="57856" spans="19:23">
      <c r="S57856" s="275"/>
      <c r="T57856" s="274"/>
      <c r="W57856" s="276"/>
    </row>
    <row r="57857" spans="19:23">
      <c r="S57857" s="275"/>
      <c r="T57857" s="274"/>
      <c r="W57857" s="276"/>
    </row>
    <row r="57858" spans="19:23">
      <c r="S57858" s="275"/>
      <c r="T57858" s="274"/>
      <c r="W57858" s="276"/>
    </row>
    <row r="57859" spans="19:23">
      <c r="S57859" s="275"/>
      <c r="T57859" s="274"/>
      <c r="W57859" s="276"/>
    </row>
    <row r="57860" spans="19:23">
      <c r="S57860" s="275"/>
      <c r="T57860" s="274"/>
      <c r="W57860" s="276"/>
    </row>
    <row r="57861" spans="19:23">
      <c r="S57861" s="275"/>
      <c r="T57861" s="274"/>
      <c r="W57861" s="276"/>
    </row>
    <row r="57862" spans="19:23">
      <c r="S57862" s="275"/>
      <c r="T57862" s="274"/>
      <c r="W57862" s="276"/>
    </row>
    <row r="57863" spans="19:23">
      <c r="S57863" s="275"/>
      <c r="T57863" s="274"/>
      <c r="W57863" s="276"/>
    </row>
    <row r="57864" spans="19:23">
      <c r="S57864" s="275"/>
      <c r="T57864" s="274"/>
      <c r="W57864" s="276"/>
    </row>
    <row r="57865" spans="19:23">
      <c r="S57865" s="275"/>
      <c r="T57865" s="274"/>
      <c r="W57865" s="276"/>
    </row>
    <row r="57866" spans="19:23">
      <c r="S57866" s="275"/>
      <c r="T57866" s="274"/>
      <c r="W57866" s="276"/>
    </row>
    <row r="57867" spans="19:23">
      <c r="S57867" s="275"/>
      <c r="T57867" s="274"/>
      <c r="W57867" s="276"/>
    </row>
    <row r="57868" spans="19:23">
      <c r="S57868" s="275"/>
      <c r="T57868" s="274"/>
      <c r="W57868" s="276"/>
    </row>
    <row r="57869" spans="19:23">
      <c r="S57869" s="275"/>
      <c r="T57869" s="274"/>
      <c r="W57869" s="276"/>
    </row>
    <row r="57870" spans="19:23">
      <c r="S57870" s="275"/>
      <c r="T57870" s="274"/>
      <c r="W57870" s="276"/>
    </row>
    <row r="57871" spans="19:23">
      <c r="S57871" s="275"/>
      <c r="T57871" s="274"/>
      <c r="W57871" s="276"/>
    </row>
    <row r="57872" spans="19:23">
      <c r="S57872" s="275"/>
      <c r="T57872" s="274"/>
      <c r="W57872" s="276"/>
    </row>
    <row r="57873" spans="19:23">
      <c r="S57873" s="275"/>
      <c r="T57873" s="274"/>
      <c r="W57873" s="276"/>
    </row>
    <row r="57874" spans="19:23">
      <c r="S57874" s="275"/>
      <c r="T57874" s="274"/>
      <c r="W57874" s="276"/>
    </row>
    <row r="57875" spans="19:23">
      <c r="S57875" s="275"/>
      <c r="T57875" s="274"/>
      <c r="W57875" s="276"/>
    </row>
    <row r="57876" spans="19:23">
      <c r="S57876" s="275"/>
      <c r="T57876" s="274"/>
      <c r="W57876" s="276"/>
    </row>
    <row r="57877" spans="19:23">
      <c r="S57877" s="275"/>
      <c r="T57877" s="274"/>
      <c r="W57877" s="276"/>
    </row>
    <row r="57878" spans="19:23">
      <c r="S57878" s="275"/>
      <c r="T57878" s="274"/>
      <c r="W57878" s="276"/>
    </row>
    <row r="57879" spans="19:23">
      <c r="S57879" s="275"/>
      <c r="T57879" s="274"/>
      <c r="W57879" s="276"/>
    </row>
    <row r="57880" spans="19:23">
      <c r="S57880" s="275"/>
      <c r="T57880" s="274"/>
      <c r="W57880" s="276"/>
    </row>
    <row r="57881" spans="19:23">
      <c r="S57881" s="275"/>
      <c r="T57881" s="274"/>
      <c r="W57881" s="276"/>
    </row>
    <row r="57882" spans="19:23">
      <c r="S57882" s="275"/>
      <c r="T57882" s="274"/>
      <c r="W57882" s="276"/>
    </row>
    <row r="57883" spans="19:23">
      <c r="S57883" s="275"/>
      <c r="T57883" s="274"/>
      <c r="W57883" s="276"/>
    </row>
    <row r="57884" spans="19:23">
      <c r="S57884" s="275"/>
      <c r="T57884" s="274"/>
      <c r="W57884" s="276"/>
    </row>
    <row r="57885" spans="19:23">
      <c r="S57885" s="275"/>
      <c r="T57885" s="274"/>
      <c r="W57885" s="276"/>
    </row>
    <row r="57886" spans="19:23">
      <c r="S57886" s="275"/>
      <c r="T57886" s="274"/>
      <c r="W57886" s="276"/>
    </row>
    <row r="57887" spans="19:23">
      <c r="S57887" s="275"/>
      <c r="T57887" s="274"/>
      <c r="W57887" s="276"/>
    </row>
    <row r="57888" spans="19:23">
      <c r="S57888" s="275"/>
      <c r="T57888" s="274"/>
      <c r="W57888" s="276"/>
    </row>
    <row r="57889" spans="19:23">
      <c r="S57889" s="275"/>
      <c r="T57889" s="274"/>
      <c r="W57889" s="276"/>
    </row>
    <row r="57890" spans="19:23">
      <c r="S57890" s="275"/>
      <c r="T57890" s="274"/>
      <c r="W57890" s="276"/>
    </row>
    <row r="57891" spans="19:23">
      <c r="S57891" s="275"/>
      <c r="T57891" s="274"/>
      <c r="W57891" s="276"/>
    </row>
    <row r="57892" spans="19:23">
      <c r="S57892" s="275"/>
      <c r="T57892" s="274"/>
      <c r="W57892" s="276"/>
    </row>
    <row r="57893" spans="19:23">
      <c r="S57893" s="275"/>
      <c r="T57893" s="274"/>
      <c r="W57893" s="276"/>
    </row>
    <row r="57894" spans="19:23">
      <c r="S57894" s="275"/>
      <c r="T57894" s="274"/>
      <c r="W57894" s="276"/>
    </row>
    <row r="57895" spans="19:23">
      <c r="S57895" s="275"/>
      <c r="T57895" s="274"/>
      <c r="W57895" s="276"/>
    </row>
    <row r="57896" spans="19:23">
      <c r="S57896" s="275"/>
      <c r="T57896" s="274"/>
      <c r="W57896" s="276"/>
    </row>
    <row r="57897" spans="19:23">
      <c r="S57897" s="275"/>
      <c r="T57897" s="274"/>
      <c r="W57897" s="276"/>
    </row>
    <row r="57898" spans="19:23">
      <c r="S57898" s="275"/>
      <c r="T57898" s="274"/>
      <c r="W57898" s="276"/>
    </row>
    <row r="57899" spans="19:23">
      <c r="S57899" s="275"/>
      <c r="T57899" s="274"/>
      <c r="W57899" s="276"/>
    </row>
    <row r="57900" spans="19:23">
      <c r="S57900" s="275"/>
      <c r="T57900" s="274"/>
      <c r="W57900" s="276"/>
    </row>
    <row r="57901" spans="19:23">
      <c r="S57901" s="275"/>
      <c r="T57901" s="274"/>
      <c r="W57901" s="276"/>
    </row>
    <row r="57902" spans="19:23">
      <c r="S57902" s="275"/>
      <c r="T57902" s="274"/>
      <c r="W57902" s="276"/>
    </row>
    <row r="57903" spans="19:23">
      <c r="S57903" s="275"/>
      <c r="T57903" s="274"/>
      <c r="W57903" s="276"/>
    </row>
    <row r="57904" spans="19:23">
      <c r="S57904" s="275"/>
      <c r="T57904" s="274"/>
      <c r="W57904" s="276"/>
    </row>
    <row r="57905" spans="19:23">
      <c r="S57905" s="275"/>
      <c r="T57905" s="274"/>
      <c r="W57905" s="276"/>
    </row>
    <row r="57906" spans="19:23">
      <c r="S57906" s="275"/>
      <c r="T57906" s="274"/>
      <c r="W57906" s="276"/>
    </row>
    <row r="57907" spans="19:23">
      <c r="S57907" s="275"/>
      <c r="T57907" s="274"/>
      <c r="W57907" s="276"/>
    </row>
    <row r="57908" spans="19:23">
      <c r="S57908" s="275"/>
      <c r="T57908" s="274"/>
      <c r="W57908" s="276"/>
    </row>
    <row r="57909" spans="19:23">
      <c r="S57909" s="275"/>
      <c r="T57909" s="274"/>
      <c r="W57909" s="276"/>
    </row>
    <row r="57910" spans="19:23">
      <c r="S57910" s="275"/>
      <c r="T57910" s="274"/>
      <c r="W57910" s="276"/>
    </row>
    <row r="57911" spans="19:23">
      <c r="S57911" s="275"/>
      <c r="T57911" s="274"/>
      <c r="W57911" s="276"/>
    </row>
    <row r="57912" spans="19:23">
      <c r="S57912" s="275"/>
      <c r="T57912" s="274"/>
      <c r="W57912" s="276"/>
    </row>
    <row r="57913" spans="19:23">
      <c r="S57913" s="275"/>
      <c r="T57913" s="274"/>
      <c r="W57913" s="276"/>
    </row>
    <row r="57914" spans="19:23">
      <c r="S57914" s="275"/>
      <c r="T57914" s="274"/>
      <c r="W57914" s="276"/>
    </row>
    <row r="57915" spans="19:23">
      <c r="S57915" s="275"/>
      <c r="T57915" s="274"/>
      <c r="W57915" s="276"/>
    </row>
    <row r="57916" spans="19:23">
      <c r="S57916" s="275"/>
      <c r="T57916" s="274"/>
      <c r="W57916" s="276"/>
    </row>
    <row r="57917" spans="19:23">
      <c r="S57917" s="275"/>
      <c r="T57917" s="274"/>
      <c r="W57917" s="276"/>
    </row>
    <row r="57918" spans="19:23">
      <c r="S57918" s="275"/>
      <c r="T57918" s="274"/>
      <c r="W57918" s="276"/>
    </row>
    <row r="57919" spans="19:23">
      <c r="S57919" s="275"/>
      <c r="T57919" s="274"/>
      <c r="W57919" s="276"/>
    </row>
    <row r="57920" spans="19:23">
      <c r="S57920" s="275"/>
      <c r="T57920" s="274"/>
      <c r="W57920" s="276"/>
    </row>
    <row r="57921" spans="19:23">
      <c r="S57921" s="275"/>
      <c r="T57921" s="274"/>
      <c r="W57921" s="276"/>
    </row>
    <row r="57922" spans="19:23">
      <c r="S57922" s="275"/>
      <c r="T57922" s="274"/>
      <c r="W57922" s="276"/>
    </row>
    <row r="57923" spans="19:23">
      <c r="S57923" s="275"/>
      <c r="T57923" s="274"/>
      <c r="W57923" s="276"/>
    </row>
    <row r="57924" spans="19:23">
      <c r="S57924" s="275"/>
      <c r="T57924" s="274"/>
      <c r="W57924" s="276"/>
    </row>
    <row r="57925" spans="19:23">
      <c r="S57925" s="275"/>
      <c r="T57925" s="274"/>
      <c r="W57925" s="276"/>
    </row>
    <row r="57926" spans="19:23">
      <c r="S57926" s="275"/>
      <c r="T57926" s="274"/>
      <c r="W57926" s="276"/>
    </row>
    <row r="57927" spans="19:23">
      <c r="S57927" s="275"/>
      <c r="T57927" s="274"/>
      <c r="W57927" s="276"/>
    </row>
    <row r="57928" spans="19:23">
      <c r="S57928" s="275"/>
      <c r="T57928" s="274"/>
      <c r="W57928" s="276"/>
    </row>
    <row r="57929" spans="19:23">
      <c r="S57929" s="275"/>
      <c r="T57929" s="274"/>
      <c r="W57929" s="276"/>
    </row>
    <row r="57930" spans="19:23">
      <c r="S57930" s="275"/>
      <c r="T57930" s="274"/>
      <c r="W57930" s="276"/>
    </row>
    <row r="57931" spans="19:23">
      <c r="S57931" s="275"/>
      <c r="T57931" s="274"/>
      <c r="W57931" s="276"/>
    </row>
    <row r="57932" spans="19:23">
      <c r="S57932" s="275"/>
      <c r="T57932" s="274"/>
      <c r="W57932" s="276"/>
    </row>
    <row r="57933" spans="19:23">
      <c r="S57933" s="275"/>
      <c r="T57933" s="274"/>
      <c r="W57933" s="276"/>
    </row>
    <row r="57934" spans="19:23">
      <c r="S57934" s="275"/>
      <c r="T57934" s="274"/>
      <c r="W57934" s="276"/>
    </row>
    <row r="57935" spans="19:23">
      <c r="S57935" s="275"/>
      <c r="T57935" s="274"/>
      <c r="W57935" s="276"/>
    </row>
    <row r="57936" spans="19:23">
      <c r="S57936" s="275"/>
      <c r="T57936" s="274"/>
      <c r="W57936" s="276"/>
    </row>
    <row r="57937" spans="19:23">
      <c r="S57937" s="275"/>
      <c r="T57937" s="274"/>
      <c r="W57937" s="276"/>
    </row>
    <row r="57938" spans="19:23">
      <c r="S57938" s="275"/>
      <c r="T57938" s="274"/>
      <c r="W57938" s="276"/>
    </row>
    <row r="57939" spans="19:23">
      <c r="S57939" s="275"/>
      <c r="T57939" s="274"/>
      <c r="W57939" s="276"/>
    </row>
    <row r="57940" spans="19:23">
      <c r="S57940" s="275"/>
      <c r="T57940" s="274"/>
      <c r="W57940" s="276"/>
    </row>
    <row r="57941" spans="19:23">
      <c r="S57941" s="275"/>
      <c r="T57941" s="274"/>
      <c r="W57941" s="276"/>
    </row>
    <row r="57942" spans="19:23">
      <c r="S57942" s="275"/>
      <c r="T57942" s="274"/>
      <c r="W57942" s="276"/>
    </row>
    <row r="57943" spans="19:23">
      <c r="S57943" s="275"/>
      <c r="T57943" s="274"/>
      <c r="W57943" s="276"/>
    </row>
    <row r="57944" spans="19:23">
      <c r="S57944" s="275"/>
      <c r="T57944" s="274"/>
      <c r="W57944" s="276"/>
    </row>
    <row r="57945" spans="19:23">
      <c r="S57945" s="275"/>
      <c r="T57945" s="274"/>
      <c r="W57945" s="276"/>
    </row>
    <row r="57946" spans="19:23">
      <c r="S57946" s="275"/>
      <c r="T57946" s="274"/>
      <c r="W57946" s="276"/>
    </row>
    <row r="57947" spans="19:23">
      <c r="S57947" s="275"/>
      <c r="T57947" s="274"/>
      <c r="W57947" s="276"/>
    </row>
    <row r="57948" spans="19:23">
      <c r="S57948" s="275"/>
      <c r="T57948" s="274"/>
      <c r="W57948" s="276"/>
    </row>
    <row r="57949" spans="19:23">
      <c r="S57949" s="275"/>
      <c r="T57949" s="274"/>
      <c r="W57949" s="276"/>
    </row>
    <row r="57950" spans="19:23">
      <c r="S57950" s="275"/>
      <c r="T57950" s="274"/>
      <c r="W57950" s="276"/>
    </row>
    <row r="57951" spans="19:23">
      <c r="S57951" s="275"/>
      <c r="T57951" s="274"/>
      <c r="W57951" s="276"/>
    </row>
    <row r="57952" spans="19:23">
      <c r="S57952" s="275"/>
      <c r="T57952" s="274"/>
      <c r="W57952" s="276"/>
    </row>
    <row r="57953" spans="19:23">
      <c r="S57953" s="275"/>
      <c r="T57953" s="274"/>
      <c r="W57953" s="276"/>
    </row>
    <row r="57954" spans="19:23">
      <c r="S57954" s="275"/>
      <c r="T57954" s="274"/>
      <c r="W57954" s="276"/>
    </row>
    <row r="57955" spans="19:23">
      <c r="S57955" s="275"/>
      <c r="T57955" s="274"/>
      <c r="W57955" s="276"/>
    </row>
    <row r="57956" spans="19:23">
      <c r="S57956" s="275"/>
      <c r="T57956" s="274"/>
      <c r="W57956" s="276"/>
    </row>
    <row r="57957" spans="19:23">
      <c r="S57957" s="275"/>
      <c r="T57957" s="274"/>
      <c r="W57957" s="276"/>
    </row>
    <row r="57958" spans="19:23">
      <c r="S57958" s="275"/>
      <c r="T57958" s="274"/>
      <c r="W57958" s="276"/>
    </row>
    <row r="57959" spans="19:23">
      <c r="S57959" s="275"/>
      <c r="T57959" s="274"/>
      <c r="W57959" s="276"/>
    </row>
    <row r="57960" spans="19:23">
      <c r="S57960" s="275"/>
      <c r="T57960" s="274"/>
      <c r="W57960" s="276"/>
    </row>
    <row r="57961" spans="19:23">
      <c r="S57961" s="275"/>
      <c r="T57961" s="274"/>
      <c r="W57961" s="276"/>
    </row>
    <row r="57962" spans="19:23">
      <c r="S57962" s="275"/>
      <c r="T57962" s="274"/>
      <c r="W57962" s="276"/>
    </row>
    <row r="57963" spans="19:23">
      <c r="S57963" s="275"/>
      <c r="T57963" s="274"/>
      <c r="W57963" s="276"/>
    </row>
    <row r="57964" spans="19:23">
      <c r="S57964" s="275"/>
      <c r="T57964" s="274"/>
      <c r="W57964" s="276"/>
    </row>
    <row r="57965" spans="19:23">
      <c r="S57965" s="275"/>
      <c r="T57965" s="274"/>
      <c r="W57965" s="276"/>
    </row>
    <row r="57966" spans="19:23">
      <c r="S57966" s="275"/>
      <c r="T57966" s="274"/>
      <c r="W57966" s="276"/>
    </row>
    <row r="57967" spans="19:23">
      <c r="S57967" s="275"/>
      <c r="T57967" s="274"/>
      <c r="W57967" s="276"/>
    </row>
    <row r="57968" spans="19:23">
      <c r="S57968" s="275"/>
      <c r="T57968" s="274"/>
      <c r="W57968" s="276"/>
    </row>
    <row r="57969" spans="19:23">
      <c r="S57969" s="275"/>
      <c r="T57969" s="274"/>
      <c r="W57969" s="276"/>
    </row>
    <row r="57970" spans="19:23">
      <c r="S57970" s="275"/>
      <c r="T57970" s="274"/>
      <c r="W57970" s="276"/>
    </row>
    <row r="57971" spans="19:23">
      <c r="S57971" s="275"/>
      <c r="T57971" s="274"/>
      <c r="W57971" s="276"/>
    </row>
    <row r="57972" spans="19:23">
      <c r="S57972" s="275"/>
      <c r="T57972" s="274"/>
      <c r="W57972" s="276"/>
    </row>
    <row r="57973" spans="19:23">
      <c r="S57973" s="275"/>
      <c r="T57973" s="274"/>
      <c r="W57973" s="276"/>
    </row>
    <row r="57974" spans="19:23">
      <c r="S57974" s="275"/>
      <c r="T57974" s="274"/>
      <c r="W57974" s="276"/>
    </row>
    <row r="57975" spans="19:23">
      <c r="S57975" s="275"/>
      <c r="T57975" s="274"/>
      <c r="W57975" s="276"/>
    </row>
    <row r="57976" spans="19:23">
      <c r="S57976" s="275"/>
      <c r="T57976" s="274"/>
      <c r="W57976" s="276"/>
    </row>
    <row r="57977" spans="19:23">
      <c r="S57977" s="275"/>
      <c r="T57977" s="274"/>
      <c r="W57977" s="276"/>
    </row>
    <row r="57978" spans="19:23">
      <c r="S57978" s="275"/>
      <c r="T57978" s="274"/>
      <c r="W57978" s="276"/>
    </row>
    <row r="57979" spans="19:23">
      <c r="S57979" s="275"/>
      <c r="T57979" s="274"/>
      <c r="W57979" s="276"/>
    </row>
    <row r="57980" spans="19:23">
      <c r="S57980" s="275"/>
      <c r="T57980" s="274"/>
      <c r="W57980" s="276"/>
    </row>
    <row r="57981" spans="19:23">
      <c r="S57981" s="275"/>
      <c r="T57981" s="274"/>
      <c r="W57981" s="276"/>
    </row>
    <row r="57982" spans="19:23">
      <c r="S57982" s="275"/>
      <c r="T57982" s="274"/>
      <c r="W57982" s="276"/>
    </row>
    <row r="57983" spans="19:23">
      <c r="S57983" s="275"/>
      <c r="T57983" s="274"/>
      <c r="W57983" s="276"/>
    </row>
    <row r="57984" spans="19:23">
      <c r="S57984" s="275"/>
      <c r="T57984" s="274"/>
      <c r="W57984" s="276"/>
    </row>
    <row r="57985" spans="19:23">
      <c r="S57985" s="275"/>
      <c r="T57985" s="274"/>
      <c r="W57985" s="276"/>
    </row>
    <row r="57986" spans="19:23">
      <c r="S57986" s="275"/>
      <c r="T57986" s="274"/>
      <c r="W57986" s="276"/>
    </row>
    <row r="57987" spans="19:23">
      <c r="S57987" s="275"/>
      <c r="T57987" s="274"/>
      <c r="W57987" s="276"/>
    </row>
    <row r="57988" spans="19:23">
      <c r="S57988" s="275"/>
      <c r="T57988" s="274"/>
      <c r="W57988" s="276"/>
    </row>
    <row r="57989" spans="19:23">
      <c r="S57989" s="275"/>
      <c r="T57989" s="274"/>
      <c r="W57989" s="276"/>
    </row>
    <row r="57990" spans="19:23">
      <c r="S57990" s="275"/>
      <c r="T57990" s="274"/>
      <c r="W57990" s="276"/>
    </row>
    <row r="57991" spans="19:23">
      <c r="S57991" s="275"/>
      <c r="T57991" s="274"/>
      <c r="W57991" s="276"/>
    </row>
    <row r="57992" spans="19:23">
      <c r="S57992" s="275"/>
      <c r="T57992" s="274"/>
      <c r="W57992" s="276"/>
    </row>
    <row r="57993" spans="19:23">
      <c r="S57993" s="275"/>
      <c r="T57993" s="274"/>
      <c r="W57993" s="276"/>
    </row>
    <row r="57994" spans="19:23">
      <c r="S57994" s="275"/>
      <c r="T57994" s="274"/>
      <c r="W57994" s="276"/>
    </row>
    <row r="57995" spans="19:23">
      <c r="S57995" s="275"/>
      <c r="T57995" s="274"/>
      <c r="W57995" s="276"/>
    </row>
    <row r="57996" spans="19:23">
      <c r="S57996" s="275"/>
      <c r="T57996" s="274"/>
      <c r="W57996" s="276"/>
    </row>
    <row r="57997" spans="19:23">
      <c r="S57997" s="275"/>
      <c r="T57997" s="274"/>
      <c r="W57997" s="276"/>
    </row>
    <row r="57998" spans="19:23">
      <c r="S57998" s="275"/>
      <c r="T57998" s="274"/>
      <c r="W57998" s="276"/>
    </row>
    <row r="57999" spans="19:23">
      <c r="S57999" s="275"/>
      <c r="T57999" s="274"/>
      <c r="W57999" s="276"/>
    </row>
    <row r="58000" spans="19:23">
      <c r="S58000" s="275"/>
      <c r="T58000" s="274"/>
      <c r="W58000" s="276"/>
    </row>
    <row r="58001" spans="19:23">
      <c r="S58001" s="275"/>
      <c r="T58001" s="274"/>
      <c r="W58001" s="276"/>
    </row>
    <row r="58002" spans="19:23">
      <c r="S58002" s="275"/>
      <c r="T58002" s="274"/>
      <c r="W58002" s="276"/>
    </row>
    <row r="58003" spans="19:23">
      <c r="S58003" s="275"/>
      <c r="T58003" s="274"/>
      <c r="W58003" s="276"/>
    </row>
    <row r="58004" spans="19:23">
      <c r="S58004" s="275"/>
      <c r="T58004" s="274"/>
      <c r="W58004" s="276"/>
    </row>
    <row r="58005" spans="19:23">
      <c r="S58005" s="275"/>
      <c r="T58005" s="274"/>
      <c r="W58005" s="276"/>
    </row>
    <row r="58006" spans="19:23">
      <c r="S58006" s="275"/>
      <c r="T58006" s="274"/>
      <c r="W58006" s="276"/>
    </row>
    <row r="58007" spans="19:23">
      <c r="S58007" s="275"/>
      <c r="T58007" s="274"/>
      <c r="W58007" s="276"/>
    </row>
    <row r="58008" spans="19:23">
      <c r="S58008" s="275"/>
      <c r="T58008" s="274"/>
      <c r="W58008" s="276"/>
    </row>
    <row r="58009" spans="19:23">
      <c r="S58009" s="275"/>
      <c r="T58009" s="274"/>
      <c r="W58009" s="276"/>
    </row>
    <row r="58010" spans="19:23">
      <c r="S58010" s="275"/>
      <c r="T58010" s="274"/>
      <c r="W58010" s="276"/>
    </row>
    <row r="58011" spans="19:23">
      <c r="S58011" s="275"/>
      <c r="T58011" s="274"/>
      <c r="W58011" s="276"/>
    </row>
    <row r="58012" spans="19:23">
      <c r="S58012" s="275"/>
      <c r="T58012" s="274"/>
      <c r="W58012" s="276"/>
    </row>
    <row r="58013" spans="19:23">
      <c r="S58013" s="275"/>
      <c r="T58013" s="274"/>
      <c r="W58013" s="276"/>
    </row>
    <row r="58014" spans="19:23">
      <c r="S58014" s="275"/>
      <c r="T58014" s="274"/>
      <c r="W58014" s="276"/>
    </row>
    <row r="58015" spans="19:23">
      <c r="S58015" s="275"/>
      <c r="T58015" s="274"/>
      <c r="W58015" s="276"/>
    </row>
    <row r="58016" spans="19:23">
      <c r="S58016" s="275"/>
      <c r="T58016" s="274"/>
      <c r="W58016" s="276"/>
    </row>
    <row r="58017" spans="19:23">
      <c r="S58017" s="275"/>
      <c r="T58017" s="274"/>
      <c r="W58017" s="276"/>
    </row>
    <row r="58018" spans="19:23">
      <c r="S58018" s="275"/>
      <c r="T58018" s="274"/>
      <c r="W58018" s="276"/>
    </row>
    <row r="58019" spans="19:23">
      <c r="S58019" s="275"/>
      <c r="T58019" s="274"/>
      <c r="W58019" s="276"/>
    </row>
    <row r="58020" spans="19:23">
      <c r="S58020" s="275"/>
      <c r="T58020" s="274"/>
      <c r="W58020" s="276"/>
    </row>
    <row r="58021" spans="19:23">
      <c r="S58021" s="275"/>
      <c r="T58021" s="274"/>
      <c r="W58021" s="276"/>
    </row>
    <row r="58022" spans="19:23">
      <c r="S58022" s="275"/>
      <c r="T58022" s="274"/>
      <c r="W58022" s="276"/>
    </row>
    <row r="58023" spans="19:23">
      <c r="S58023" s="275"/>
      <c r="T58023" s="274"/>
      <c r="W58023" s="276"/>
    </row>
    <row r="58024" spans="19:23">
      <c r="S58024" s="275"/>
      <c r="T58024" s="274"/>
      <c r="W58024" s="276"/>
    </row>
    <row r="58025" spans="19:23">
      <c r="S58025" s="275"/>
      <c r="T58025" s="274"/>
      <c r="W58025" s="276"/>
    </row>
    <row r="58026" spans="19:23">
      <c r="S58026" s="275"/>
      <c r="T58026" s="274"/>
      <c r="W58026" s="276"/>
    </row>
    <row r="58027" spans="19:23">
      <c r="S58027" s="275"/>
      <c r="T58027" s="274"/>
      <c r="W58027" s="276"/>
    </row>
    <row r="58028" spans="19:23">
      <c r="S58028" s="275"/>
      <c r="T58028" s="274"/>
      <c r="W58028" s="276"/>
    </row>
    <row r="58029" spans="19:23">
      <c r="S58029" s="275"/>
      <c r="T58029" s="274"/>
      <c r="W58029" s="276"/>
    </row>
    <row r="58030" spans="19:23">
      <c r="S58030" s="275"/>
      <c r="T58030" s="274"/>
      <c r="W58030" s="276"/>
    </row>
    <row r="58031" spans="19:23">
      <c r="S58031" s="275"/>
      <c r="T58031" s="274"/>
      <c r="W58031" s="276"/>
    </row>
    <row r="58032" spans="19:23">
      <c r="S58032" s="275"/>
      <c r="T58032" s="274"/>
      <c r="W58032" s="276"/>
    </row>
    <row r="58033" spans="19:23">
      <c r="S58033" s="275"/>
      <c r="T58033" s="274"/>
      <c r="W58033" s="276"/>
    </row>
    <row r="58034" spans="19:23">
      <c r="S58034" s="275"/>
      <c r="T58034" s="274"/>
      <c r="W58034" s="276"/>
    </row>
    <row r="58035" spans="19:23">
      <c r="S58035" s="275"/>
      <c r="T58035" s="274"/>
      <c r="W58035" s="276"/>
    </row>
    <row r="58036" spans="19:23">
      <c r="S58036" s="275"/>
      <c r="T58036" s="274"/>
      <c r="W58036" s="276"/>
    </row>
    <row r="58037" spans="19:23">
      <c r="S58037" s="275"/>
      <c r="T58037" s="274"/>
      <c r="W58037" s="276"/>
    </row>
    <row r="58038" spans="19:23">
      <c r="S58038" s="275"/>
      <c r="T58038" s="274"/>
      <c r="W58038" s="276"/>
    </row>
    <row r="58039" spans="19:23">
      <c r="S58039" s="275"/>
      <c r="T58039" s="274"/>
      <c r="W58039" s="276"/>
    </row>
    <row r="58040" spans="19:23">
      <c r="S58040" s="275"/>
      <c r="T58040" s="274"/>
      <c r="W58040" s="276"/>
    </row>
    <row r="58041" spans="19:23">
      <c r="S58041" s="275"/>
      <c r="T58041" s="274"/>
      <c r="W58041" s="276"/>
    </row>
    <row r="58042" spans="19:23">
      <c r="S58042" s="275"/>
      <c r="T58042" s="274"/>
      <c r="W58042" s="276"/>
    </row>
    <row r="58043" spans="19:23">
      <c r="S58043" s="275"/>
      <c r="T58043" s="274"/>
      <c r="W58043" s="276"/>
    </row>
    <row r="58044" spans="19:23">
      <c r="S58044" s="275"/>
      <c r="T58044" s="274"/>
      <c r="W58044" s="276"/>
    </row>
    <row r="58045" spans="19:23">
      <c r="S58045" s="275"/>
      <c r="T58045" s="274"/>
      <c r="W58045" s="276"/>
    </row>
    <row r="58046" spans="19:23">
      <c r="S58046" s="275"/>
      <c r="T58046" s="274"/>
      <c r="W58046" s="276"/>
    </row>
    <row r="58047" spans="19:23">
      <c r="S58047" s="275"/>
      <c r="T58047" s="274"/>
      <c r="W58047" s="276"/>
    </row>
    <row r="58048" spans="19:23">
      <c r="S58048" s="275"/>
      <c r="T58048" s="274"/>
      <c r="W58048" s="276"/>
    </row>
    <row r="58049" spans="19:23">
      <c r="S58049" s="275"/>
      <c r="T58049" s="274"/>
      <c r="W58049" s="276"/>
    </row>
    <row r="58050" spans="19:23">
      <c r="S58050" s="275"/>
      <c r="T58050" s="274"/>
      <c r="W58050" s="276"/>
    </row>
    <row r="58051" spans="19:23">
      <c r="S58051" s="275"/>
      <c r="T58051" s="274"/>
      <c r="W58051" s="276"/>
    </row>
    <row r="58052" spans="19:23">
      <c r="S58052" s="275"/>
      <c r="T58052" s="274"/>
      <c r="W58052" s="276"/>
    </row>
    <row r="58053" spans="19:23">
      <c r="S58053" s="275"/>
      <c r="T58053" s="274"/>
      <c r="W58053" s="276"/>
    </row>
    <row r="58054" spans="19:23">
      <c r="S58054" s="275"/>
      <c r="T58054" s="274"/>
      <c r="W58054" s="276"/>
    </row>
    <row r="58055" spans="19:23">
      <c r="S58055" s="275"/>
      <c r="T58055" s="274"/>
      <c r="W58055" s="276"/>
    </row>
    <row r="58056" spans="19:23">
      <c r="S58056" s="275"/>
      <c r="T58056" s="274"/>
      <c r="W58056" s="276"/>
    </row>
    <row r="58057" spans="19:23">
      <c r="S58057" s="275"/>
      <c r="T58057" s="274"/>
      <c r="W58057" s="276"/>
    </row>
    <row r="58058" spans="19:23">
      <c r="S58058" s="275"/>
      <c r="T58058" s="274"/>
      <c r="W58058" s="276"/>
    </row>
    <row r="58059" spans="19:23">
      <c r="S58059" s="275"/>
      <c r="T58059" s="274"/>
      <c r="W58059" s="276"/>
    </row>
    <row r="58060" spans="19:23">
      <c r="S58060" s="275"/>
      <c r="T58060" s="274"/>
      <c r="W58060" s="276"/>
    </row>
    <row r="58061" spans="19:23">
      <c r="S58061" s="275"/>
      <c r="T58061" s="274"/>
      <c r="W58061" s="276"/>
    </row>
    <row r="58062" spans="19:23">
      <c r="S58062" s="275"/>
      <c r="T58062" s="274"/>
      <c r="W58062" s="276"/>
    </row>
    <row r="58063" spans="19:23">
      <c r="S58063" s="275"/>
      <c r="T58063" s="274"/>
      <c r="W58063" s="276"/>
    </row>
    <row r="58064" spans="19:23">
      <c r="S58064" s="275"/>
      <c r="T58064" s="274"/>
      <c r="W58064" s="276"/>
    </row>
    <row r="58065" spans="19:23">
      <c r="S58065" s="275"/>
      <c r="T58065" s="274"/>
      <c r="W58065" s="276"/>
    </row>
    <row r="58066" spans="19:23">
      <c r="S58066" s="275"/>
      <c r="T58066" s="274"/>
      <c r="W58066" s="276"/>
    </row>
    <row r="58067" spans="19:23">
      <c r="S58067" s="275"/>
      <c r="T58067" s="274"/>
      <c r="W58067" s="276"/>
    </row>
    <row r="58068" spans="19:23">
      <c r="S58068" s="275"/>
      <c r="T58068" s="274"/>
      <c r="W58068" s="276"/>
    </row>
    <row r="58069" spans="19:23">
      <c r="S58069" s="275"/>
      <c r="T58069" s="274"/>
      <c r="W58069" s="276"/>
    </row>
    <row r="58070" spans="19:23">
      <c r="S58070" s="275"/>
      <c r="T58070" s="274"/>
      <c r="W58070" s="276"/>
    </row>
    <row r="58071" spans="19:23">
      <c r="S58071" s="275"/>
      <c r="T58071" s="274"/>
      <c r="W58071" s="276"/>
    </row>
    <row r="58072" spans="19:23">
      <c r="S58072" s="275"/>
      <c r="T58072" s="274"/>
      <c r="W58072" s="276"/>
    </row>
    <row r="58073" spans="19:23">
      <c r="S58073" s="275"/>
      <c r="T58073" s="274"/>
      <c r="W58073" s="276"/>
    </row>
    <row r="58074" spans="19:23">
      <c r="S58074" s="275"/>
      <c r="T58074" s="274"/>
      <c r="W58074" s="276"/>
    </row>
    <row r="58075" spans="19:23">
      <c r="S58075" s="275"/>
      <c r="T58075" s="274"/>
      <c r="W58075" s="276"/>
    </row>
    <row r="58076" spans="19:23">
      <c r="S58076" s="275"/>
      <c r="T58076" s="274"/>
      <c r="W58076" s="276"/>
    </row>
    <row r="58077" spans="19:23">
      <c r="S58077" s="275"/>
      <c r="T58077" s="274"/>
      <c r="W58077" s="276"/>
    </row>
    <row r="58078" spans="19:23">
      <c r="S58078" s="275"/>
      <c r="T58078" s="274"/>
      <c r="W58078" s="276"/>
    </row>
    <row r="58079" spans="19:23">
      <c r="S58079" s="275"/>
      <c r="T58079" s="274"/>
      <c r="W58079" s="276"/>
    </row>
    <row r="58080" spans="19:23">
      <c r="S58080" s="275"/>
      <c r="T58080" s="274"/>
      <c r="W58080" s="276"/>
    </row>
    <row r="58081" spans="19:23">
      <c r="S58081" s="275"/>
      <c r="T58081" s="274"/>
      <c r="W58081" s="276"/>
    </row>
    <row r="58082" spans="19:23">
      <c r="S58082" s="275"/>
      <c r="T58082" s="274"/>
      <c r="W58082" s="276"/>
    </row>
    <row r="58083" spans="19:23">
      <c r="S58083" s="275"/>
      <c r="T58083" s="274"/>
      <c r="W58083" s="276"/>
    </row>
    <row r="58084" spans="19:23">
      <c r="S58084" s="275"/>
      <c r="T58084" s="274"/>
      <c r="W58084" s="276"/>
    </row>
    <row r="58085" spans="19:23">
      <c r="S58085" s="275"/>
      <c r="T58085" s="274"/>
      <c r="W58085" s="276"/>
    </row>
    <row r="58086" spans="19:23">
      <c r="S58086" s="275"/>
      <c r="T58086" s="274"/>
      <c r="W58086" s="276"/>
    </row>
    <row r="58087" spans="19:23">
      <c r="S58087" s="275"/>
      <c r="T58087" s="274"/>
      <c r="W58087" s="276"/>
    </row>
    <row r="58088" spans="19:23">
      <c r="S58088" s="275"/>
      <c r="T58088" s="274"/>
      <c r="W58088" s="276"/>
    </row>
    <row r="58089" spans="19:23">
      <c r="S58089" s="275"/>
      <c r="T58089" s="274"/>
      <c r="W58089" s="276"/>
    </row>
    <row r="58090" spans="19:23">
      <c r="S58090" s="275"/>
      <c r="T58090" s="274"/>
      <c r="W58090" s="276"/>
    </row>
    <row r="58091" spans="19:23">
      <c r="S58091" s="275"/>
      <c r="T58091" s="274"/>
      <c r="W58091" s="276"/>
    </row>
    <row r="58092" spans="19:23">
      <c r="S58092" s="275"/>
      <c r="T58092" s="274"/>
      <c r="W58092" s="276"/>
    </row>
    <row r="58093" spans="19:23">
      <c r="S58093" s="275"/>
      <c r="T58093" s="274"/>
      <c r="W58093" s="276"/>
    </row>
    <row r="58094" spans="19:23">
      <c r="S58094" s="275"/>
      <c r="T58094" s="274"/>
      <c r="W58094" s="276"/>
    </row>
    <row r="58095" spans="19:23">
      <c r="S58095" s="275"/>
      <c r="T58095" s="274"/>
      <c r="W58095" s="276"/>
    </row>
    <row r="58096" spans="19:23">
      <c r="S58096" s="275"/>
      <c r="T58096" s="274"/>
      <c r="W58096" s="276"/>
    </row>
    <row r="58097" spans="19:23">
      <c r="S58097" s="275"/>
      <c r="T58097" s="274"/>
      <c r="W58097" s="276"/>
    </row>
    <row r="58098" spans="19:23">
      <c r="S58098" s="275"/>
      <c r="T58098" s="274"/>
      <c r="W58098" s="276"/>
    </row>
    <row r="58099" spans="19:23">
      <c r="S58099" s="275"/>
      <c r="T58099" s="274"/>
      <c r="W58099" s="276"/>
    </row>
    <row r="58100" spans="19:23">
      <c r="S58100" s="275"/>
      <c r="T58100" s="274"/>
      <c r="W58100" s="276"/>
    </row>
    <row r="58101" spans="19:23">
      <c r="S58101" s="275"/>
      <c r="T58101" s="274"/>
      <c r="W58101" s="276"/>
    </row>
    <row r="58102" spans="19:23">
      <c r="S58102" s="275"/>
      <c r="T58102" s="274"/>
      <c r="W58102" s="276"/>
    </row>
    <row r="58103" spans="19:23">
      <c r="S58103" s="275"/>
      <c r="T58103" s="274"/>
      <c r="W58103" s="276"/>
    </row>
    <row r="58104" spans="19:23">
      <c r="S58104" s="275"/>
      <c r="T58104" s="274"/>
      <c r="W58104" s="276"/>
    </row>
    <row r="58105" spans="19:23">
      <c r="S58105" s="275"/>
      <c r="T58105" s="274"/>
      <c r="W58105" s="276"/>
    </row>
    <row r="58106" spans="19:23">
      <c r="S58106" s="275"/>
      <c r="T58106" s="274"/>
      <c r="W58106" s="276"/>
    </row>
    <row r="58107" spans="19:23">
      <c r="S58107" s="275"/>
      <c r="T58107" s="274"/>
      <c r="W58107" s="276"/>
    </row>
    <row r="58108" spans="19:23">
      <c r="S58108" s="275"/>
      <c r="T58108" s="274"/>
      <c r="W58108" s="276"/>
    </row>
    <row r="58109" spans="19:23">
      <c r="S58109" s="275"/>
      <c r="T58109" s="274"/>
      <c r="W58109" s="276"/>
    </row>
    <row r="58110" spans="19:23">
      <c r="S58110" s="275"/>
      <c r="T58110" s="274"/>
      <c r="W58110" s="276"/>
    </row>
    <row r="58111" spans="19:23">
      <c r="S58111" s="275"/>
      <c r="T58111" s="274"/>
      <c r="W58111" s="276"/>
    </row>
    <row r="58112" spans="19:23">
      <c r="S58112" s="275"/>
      <c r="T58112" s="274"/>
      <c r="W58112" s="276"/>
    </row>
    <row r="58113" spans="19:23">
      <c r="S58113" s="275"/>
      <c r="T58113" s="274"/>
      <c r="W58113" s="276"/>
    </row>
    <row r="58114" spans="19:23">
      <c r="S58114" s="275"/>
      <c r="T58114" s="274"/>
      <c r="W58114" s="276"/>
    </row>
    <row r="58115" spans="19:23">
      <c r="S58115" s="275"/>
      <c r="T58115" s="274"/>
      <c r="W58115" s="276"/>
    </row>
    <row r="58116" spans="19:23">
      <c r="S58116" s="275"/>
      <c r="T58116" s="274"/>
      <c r="W58116" s="276"/>
    </row>
    <row r="58117" spans="19:23">
      <c r="S58117" s="275"/>
      <c r="T58117" s="274"/>
      <c r="W58117" s="276"/>
    </row>
    <row r="58118" spans="19:23">
      <c r="S58118" s="275"/>
      <c r="T58118" s="274"/>
      <c r="W58118" s="276"/>
    </row>
    <row r="58119" spans="19:23">
      <c r="S58119" s="275"/>
      <c r="T58119" s="274"/>
      <c r="W58119" s="276"/>
    </row>
    <row r="58120" spans="19:23">
      <c r="S58120" s="275"/>
      <c r="T58120" s="274"/>
      <c r="W58120" s="276"/>
    </row>
    <row r="58121" spans="19:23">
      <c r="S58121" s="275"/>
      <c r="T58121" s="274"/>
      <c r="W58121" s="276"/>
    </row>
    <row r="58122" spans="19:23">
      <c r="S58122" s="275"/>
      <c r="T58122" s="274"/>
      <c r="W58122" s="276"/>
    </row>
    <row r="58123" spans="19:23">
      <c r="S58123" s="275"/>
      <c r="T58123" s="274"/>
      <c r="W58123" s="276"/>
    </row>
    <row r="58124" spans="19:23">
      <c r="S58124" s="275"/>
      <c r="T58124" s="274"/>
      <c r="W58124" s="276"/>
    </row>
    <row r="58125" spans="19:23">
      <c r="S58125" s="275"/>
      <c r="T58125" s="274"/>
      <c r="W58125" s="276"/>
    </row>
    <row r="58126" spans="19:23">
      <c r="S58126" s="275"/>
      <c r="T58126" s="274"/>
      <c r="W58126" s="276"/>
    </row>
    <row r="58127" spans="19:23">
      <c r="S58127" s="275"/>
      <c r="T58127" s="274"/>
      <c r="W58127" s="276"/>
    </row>
    <row r="58128" spans="19:23">
      <c r="S58128" s="275"/>
      <c r="T58128" s="274"/>
      <c r="W58128" s="276"/>
    </row>
    <row r="58129" spans="19:23">
      <c r="S58129" s="275"/>
      <c r="T58129" s="274"/>
      <c r="W58129" s="276"/>
    </row>
    <row r="58130" spans="19:23">
      <c r="S58130" s="275"/>
      <c r="T58130" s="274"/>
      <c r="W58130" s="276"/>
    </row>
    <row r="58131" spans="19:23">
      <c r="S58131" s="275"/>
      <c r="T58131" s="274"/>
      <c r="W58131" s="276"/>
    </row>
    <row r="58132" spans="19:23">
      <c r="S58132" s="275"/>
      <c r="T58132" s="274"/>
      <c r="W58132" s="276"/>
    </row>
    <row r="58133" spans="19:23">
      <c r="S58133" s="275"/>
      <c r="T58133" s="274"/>
      <c r="W58133" s="276"/>
    </row>
    <row r="58134" spans="19:23">
      <c r="S58134" s="275"/>
      <c r="T58134" s="274"/>
      <c r="W58134" s="276"/>
    </row>
    <row r="58135" spans="19:23">
      <c r="S58135" s="275"/>
      <c r="T58135" s="274"/>
      <c r="W58135" s="276"/>
    </row>
    <row r="58136" spans="19:23">
      <c r="S58136" s="275"/>
      <c r="T58136" s="274"/>
      <c r="W58136" s="276"/>
    </row>
    <row r="58137" spans="19:23">
      <c r="S58137" s="275"/>
      <c r="T58137" s="274"/>
      <c r="W58137" s="276"/>
    </row>
    <row r="58138" spans="19:23">
      <c r="S58138" s="275"/>
      <c r="T58138" s="274"/>
      <c r="W58138" s="276"/>
    </row>
    <row r="58139" spans="19:23">
      <c r="S58139" s="275"/>
      <c r="T58139" s="274"/>
      <c r="W58139" s="276"/>
    </row>
    <row r="58140" spans="19:23">
      <c r="S58140" s="275"/>
      <c r="T58140" s="274"/>
      <c r="W58140" s="276"/>
    </row>
    <row r="58141" spans="19:23">
      <c r="S58141" s="275"/>
      <c r="T58141" s="274"/>
      <c r="W58141" s="276"/>
    </row>
    <row r="58142" spans="19:23">
      <c r="S58142" s="275"/>
      <c r="T58142" s="274"/>
      <c r="W58142" s="276"/>
    </row>
    <row r="58143" spans="19:23">
      <c r="S58143" s="275"/>
      <c r="T58143" s="274"/>
      <c r="W58143" s="276"/>
    </row>
    <row r="58144" spans="19:23">
      <c r="S58144" s="275"/>
      <c r="T58144" s="274"/>
      <c r="W58144" s="276"/>
    </row>
    <row r="58145" spans="19:23">
      <c r="S58145" s="275"/>
      <c r="T58145" s="274"/>
      <c r="W58145" s="276"/>
    </row>
    <row r="58146" spans="19:23">
      <c r="S58146" s="275"/>
      <c r="T58146" s="274"/>
      <c r="W58146" s="276"/>
    </row>
    <row r="58147" spans="19:23">
      <c r="S58147" s="275"/>
      <c r="T58147" s="274"/>
      <c r="W58147" s="276"/>
    </row>
    <row r="58148" spans="19:23">
      <c r="S58148" s="275"/>
      <c r="T58148" s="274"/>
      <c r="W58148" s="276"/>
    </row>
    <row r="58149" spans="19:23">
      <c r="S58149" s="275"/>
      <c r="T58149" s="274"/>
      <c r="W58149" s="276"/>
    </row>
    <row r="58150" spans="19:23">
      <c r="S58150" s="275"/>
      <c r="T58150" s="274"/>
      <c r="W58150" s="276"/>
    </row>
    <row r="58151" spans="19:23">
      <c r="S58151" s="275"/>
      <c r="T58151" s="274"/>
      <c r="W58151" s="276"/>
    </row>
    <row r="58152" spans="19:23">
      <c r="S58152" s="275"/>
      <c r="T58152" s="274"/>
      <c r="W58152" s="276"/>
    </row>
    <row r="58153" spans="19:23">
      <c r="S58153" s="275"/>
      <c r="T58153" s="274"/>
      <c r="W58153" s="276"/>
    </row>
    <row r="58154" spans="19:23">
      <c r="S58154" s="275"/>
      <c r="T58154" s="274"/>
      <c r="W58154" s="276"/>
    </row>
    <row r="58155" spans="19:23">
      <c r="S58155" s="275"/>
      <c r="T58155" s="274"/>
      <c r="W58155" s="276"/>
    </row>
    <row r="58156" spans="19:23">
      <c r="S58156" s="275"/>
      <c r="T58156" s="274"/>
      <c r="W58156" s="276"/>
    </row>
    <row r="58157" spans="19:23">
      <c r="S58157" s="275"/>
      <c r="T58157" s="274"/>
      <c r="W58157" s="276"/>
    </row>
    <row r="58158" spans="19:23">
      <c r="S58158" s="275"/>
      <c r="T58158" s="274"/>
      <c r="W58158" s="276"/>
    </row>
    <row r="58159" spans="19:23">
      <c r="S58159" s="275"/>
      <c r="T58159" s="274"/>
      <c r="W58159" s="276"/>
    </row>
    <row r="58160" spans="19:23">
      <c r="S58160" s="275"/>
      <c r="T58160" s="274"/>
      <c r="W58160" s="276"/>
    </row>
    <row r="58161" spans="19:23">
      <c r="S58161" s="275"/>
      <c r="T58161" s="274"/>
      <c r="W58161" s="276"/>
    </row>
    <row r="58162" spans="19:23">
      <c r="S58162" s="275"/>
      <c r="T58162" s="274"/>
      <c r="W58162" s="276"/>
    </row>
    <row r="58163" spans="19:23">
      <c r="S58163" s="275"/>
      <c r="T58163" s="274"/>
      <c r="W58163" s="276"/>
    </row>
    <row r="58164" spans="19:23">
      <c r="S58164" s="275"/>
      <c r="T58164" s="274"/>
      <c r="W58164" s="276"/>
    </row>
    <row r="58165" spans="19:23">
      <c r="S58165" s="275"/>
      <c r="T58165" s="274"/>
      <c r="W58165" s="276"/>
    </row>
    <row r="58166" spans="19:23">
      <c r="S58166" s="275"/>
      <c r="T58166" s="274"/>
      <c r="W58166" s="276"/>
    </row>
    <row r="58167" spans="19:23">
      <c r="S58167" s="275"/>
      <c r="T58167" s="274"/>
      <c r="W58167" s="276"/>
    </row>
    <row r="58168" spans="19:23">
      <c r="S58168" s="275"/>
      <c r="T58168" s="274"/>
      <c r="W58168" s="276"/>
    </row>
    <row r="58169" spans="19:23">
      <c r="S58169" s="275"/>
      <c r="T58169" s="274"/>
      <c r="W58169" s="276"/>
    </row>
    <row r="58170" spans="19:23">
      <c r="S58170" s="275"/>
      <c r="T58170" s="274"/>
      <c r="W58170" s="276"/>
    </row>
    <row r="58171" spans="19:23">
      <c r="S58171" s="275"/>
      <c r="T58171" s="274"/>
      <c r="W58171" s="276"/>
    </row>
    <row r="58172" spans="19:23">
      <c r="S58172" s="275"/>
      <c r="T58172" s="274"/>
      <c r="W58172" s="276"/>
    </row>
    <row r="58173" spans="19:23">
      <c r="S58173" s="275"/>
      <c r="T58173" s="274"/>
      <c r="W58173" s="276"/>
    </row>
    <row r="58174" spans="19:23">
      <c r="S58174" s="275"/>
      <c r="T58174" s="274"/>
      <c r="W58174" s="276"/>
    </row>
    <row r="58175" spans="19:23">
      <c r="S58175" s="275"/>
      <c r="T58175" s="274"/>
      <c r="W58175" s="276"/>
    </row>
    <row r="58176" spans="19:23">
      <c r="S58176" s="275"/>
      <c r="T58176" s="274"/>
      <c r="W58176" s="276"/>
    </row>
    <row r="58177" spans="19:23">
      <c r="S58177" s="275"/>
      <c r="T58177" s="274"/>
      <c r="W58177" s="276"/>
    </row>
    <row r="58178" spans="19:23">
      <c r="S58178" s="275"/>
      <c r="T58178" s="274"/>
      <c r="W58178" s="276"/>
    </row>
    <row r="58179" spans="19:23">
      <c r="S58179" s="275"/>
      <c r="T58179" s="274"/>
      <c r="W58179" s="276"/>
    </row>
    <row r="58180" spans="19:23">
      <c r="S58180" s="275"/>
      <c r="T58180" s="274"/>
      <c r="W58180" s="276"/>
    </row>
    <row r="58181" spans="19:23">
      <c r="S58181" s="275"/>
      <c r="T58181" s="274"/>
      <c r="W58181" s="276"/>
    </row>
    <row r="58182" spans="19:23">
      <c r="S58182" s="275"/>
      <c r="T58182" s="274"/>
      <c r="W58182" s="276"/>
    </row>
    <row r="58183" spans="19:23">
      <c r="S58183" s="275"/>
      <c r="T58183" s="274"/>
      <c r="W58183" s="276"/>
    </row>
    <row r="58184" spans="19:23">
      <c r="S58184" s="275"/>
      <c r="T58184" s="274"/>
      <c r="W58184" s="276"/>
    </row>
    <row r="58185" spans="19:23">
      <c r="S58185" s="275"/>
      <c r="T58185" s="274"/>
      <c r="W58185" s="276"/>
    </row>
    <row r="58186" spans="19:23">
      <c r="S58186" s="275"/>
      <c r="T58186" s="274"/>
      <c r="W58186" s="276"/>
    </row>
    <row r="58187" spans="19:23">
      <c r="S58187" s="275"/>
      <c r="T58187" s="274"/>
      <c r="W58187" s="276"/>
    </row>
    <row r="58188" spans="19:23">
      <c r="S58188" s="275"/>
      <c r="T58188" s="274"/>
      <c r="W58188" s="276"/>
    </row>
    <row r="58189" spans="19:23">
      <c r="S58189" s="275"/>
      <c r="T58189" s="274"/>
      <c r="W58189" s="276"/>
    </row>
    <row r="58190" spans="19:23">
      <c r="S58190" s="275"/>
      <c r="T58190" s="274"/>
      <c r="W58190" s="276"/>
    </row>
    <row r="58191" spans="19:23">
      <c r="S58191" s="275"/>
      <c r="T58191" s="274"/>
      <c r="W58191" s="276"/>
    </row>
    <row r="58192" spans="19:23">
      <c r="S58192" s="275"/>
      <c r="T58192" s="274"/>
      <c r="W58192" s="276"/>
    </row>
    <row r="58193" spans="19:23">
      <c r="S58193" s="275"/>
      <c r="T58193" s="274"/>
      <c r="W58193" s="276"/>
    </row>
    <row r="58194" spans="19:23">
      <c r="S58194" s="275"/>
      <c r="T58194" s="274"/>
      <c r="W58194" s="276"/>
    </row>
    <row r="58195" spans="19:23">
      <c r="S58195" s="275"/>
      <c r="T58195" s="274"/>
      <c r="W58195" s="276"/>
    </row>
    <row r="58196" spans="19:23">
      <c r="S58196" s="275"/>
      <c r="T58196" s="274"/>
      <c r="W58196" s="276"/>
    </row>
    <row r="58197" spans="19:23">
      <c r="S58197" s="275"/>
      <c r="T58197" s="274"/>
      <c r="W58197" s="276"/>
    </row>
    <row r="58198" spans="19:23">
      <c r="S58198" s="275"/>
      <c r="T58198" s="274"/>
      <c r="W58198" s="276"/>
    </row>
    <row r="58199" spans="19:23">
      <c r="S58199" s="275"/>
      <c r="T58199" s="274"/>
      <c r="W58199" s="276"/>
    </row>
    <row r="58200" spans="19:23">
      <c r="S58200" s="275"/>
      <c r="T58200" s="274"/>
      <c r="W58200" s="276"/>
    </row>
    <row r="58201" spans="19:23">
      <c r="S58201" s="275"/>
      <c r="T58201" s="274"/>
      <c r="W58201" s="276"/>
    </row>
    <row r="58202" spans="19:23">
      <c r="S58202" s="275"/>
      <c r="T58202" s="274"/>
      <c r="W58202" s="276"/>
    </row>
    <row r="58203" spans="19:23">
      <c r="S58203" s="275"/>
      <c r="T58203" s="274"/>
      <c r="W58203" s="276"/>
    </row>
    <row r="58204" spans="19:23">
      <c r="S58204" s="275"/>
      <c r="T58204" s="274"/>
      <c r="W58204" s="276"/>
    </row>
    <row r="58205" spans="19:23">
      <c r="S58205" s="275"/>
      <c r="T58205" s="274"/>
      <c r="W58205" s="276"/>
    </row>
    <row r="58206" spans="19:23">
      <c r="S58206" s="275"/>
      <c r="T58206" s="274"/>
      <c r="W58206" s="276"/>
    </row>
    <row r="58207" spans="19:23">
      <c r="S58207" s="275"/>
      <c r="T58207" s="274"/>
      <c r="W58207" s="276"/>
    </row>
    <row r="58208" spans="19:23">
      <c r="S58208" s="275"/>
      <c r="T58208" s="274"/>
      <c r="W58208" s="276"/>
    </row>
    <row r="58209" spans="19:23">
      <c r="S58209" s="275"/>
      <c r="T58209" s="274"/>
      <c r="W58209" s="276"/>
    </row>
    <row r="58210" spans="19:23">
      <c r="S58210" s="275"/>
      <c r="T58210" s="274"/>
      <c r="W58210" s="276"/>
    </row>
    <row r="58211" spans="19:23">
      <c r="S58211" s="275"/>
      <c r="T58211" s="274"/>
      <c r="W58211" s="276"/>
    </row>
    <row r="58212" spans="19:23">
      <c r="S58212" s="275"/>
      <c r="T58212" s="274"/>
      <c r="W58212" s="276"/>
    </row>
    <row r="58213" spans="19:23">
      <c r="S58213" s="275"/>
      <c r="T58213" s="274"/>
      <c r="W58213" s="276"/>
    </row>
    <row r="58214" spans="19:23">
      <c r="S58214" s="275"/>
      <c r="T58214" s="274"/>
      <c r="W58214" s="276"/>
    </row>
    <row r="58215" spans="19:23">
      <c r="S58215" s="275"/>
      <c r="T58215" s="274"/>
      <c r="W58215" s="276"/>
    </row>
    <row r="58216" spans="19:23">
      <c r="S58216" s="275"/>
      <c r="T58216" s="274"/>
      <c r="W58216" s="276"/>
    </row>
    <row r="58217" spans="19:23">
      <c r="S58217" s="275"/>
      <c r="T58217" s="274"/>
      <c r="W58217" s="276"/>
    </row>
    <row r="58218" spans="19:23">
      <c r="S58218" s="275"/>
      <c r="T58218" s="274"/>
      <c r="W58218" s="276"/>
    </row>
    <row r="58219" spans="19:23">
      <c r="S58219" s="275"/>
      <c r="T58219" s="274"/>
      <c r="W58219" s="276"/>
    </row>
    <row r="58220" spans="19:23">
      <c r="S58220" s="275"/>
      <c r="T58220" s="274"/>
      <c r="W58220" s="276"/>
    </row>
    <row r="58221" spans="19:23">
      <c r="S58221" s="275"/>
      <c r="T58221" s="274"/>
      <c r="W58221" s="276"/>
    </row>
    <row r="58222" spans="19:23">
      <c r="S58222" s="275"/>
      <c r="T58222" s="274"/>
      <c r="W58222" s="276"/>
    </row>
    <row r="58223" spans="19:23">
      <c r="S58223" s="275"/>
      <c r="T58223" s="274"/>
      <c r="W58223" s="276"/>
    </row>
    <row r="58224" spans="19:23">
      <c r="S58224" s="275"/>
      <c r="T58224" s="274"/>
      <c r="W58224" s="276"/>
    </row>
    <row r="58225" spans="19:23">
      <c r="S58225" s="275"/>
      <c r="T58225" s="274"/>
      <c r="W58225" s="276"/>
    </row>
    <row r="58226" spans="19:23">
      <c r="S58226" s="275"/>
      <c r="T58226" s="274"/>
      <c r="W58226" s="276"/>
    </row>
    <row r="58227" spans="19:23">
      <c r="S58227" s="275"/>
      <c r="T58227" s="274"/>
      <c r="W58227" s="276"/>
    </row>
    <row r="58228" spans="19:23">
      <c r="S58228" s="275"/>
      <c r="T58228" s="274"/>
      <c r="W58228" s="276"/>
    </row>
    <row r="58229" spans="19:23">
      <c r="S58229" s="275"/>
      <c r="T58229" s="274"/>
      <c r="W58229" s="276"/>
    </row>
    <row r="58230" spans="19:23">
      <c r="S58230" s="275"/>
      <c r="T58230" s="274"/>
      <c r="W58230" s="276"/>
    </row>
    <row r="58231" spans="19:23">
      <c r="S58231" s="275"/>
      <c r="T58231" s="274"/>
      <c r="W58231" s="276"/>
    </row>
    <row r="58232" spans="19:23">
      <c r="S58232" s="275"/>
      <c r="T58232" s="274"/>
      <c r="W58232" s="276"/>
    </row>
    <row r="58233" spans="19:23">
      <c r="S58233" s="275"/>
      <c r="T58233" s="274"/>
      <c r="W58233" s="276"/>
    </row>
    <row r="58234" spans="19:23">
      <c r="S58234" s="275"/>
      <c r="T58234" s="274"/>
      <c r="W58234" s="276"/>
    </row>
    <row r="58235" spans="19:23">
      <c r="S58235" s="275"/>
      <c r="T58235" s="274"/>
      <c r="W58235" s="276"/>
    </row>
    <row r="58236" spans="19:23">
      <c r="S58236" s="275"/>
      <c r="T58236" s="274"/>
      <c r="W58236" s="276"/>
    </row>
    <row r="58237" spans="19:23">
      <c r="S58237" s="275"/>
      <c r="T58237" s="274"/>
      <c r="W58237" s="276"/>
    </row>
    <row r="58238" spans="19:23">
      <c r="S58238" s="275"/>
      <c r="T58238" s="274"/>
      <c r="W58238" s="276"/>
    </row>
    <row r="58239" spans="19:23">
      <c r="S58239" s="275"/>
      <c r="T58239" s="274"/>
      <c r="W58239" s="276"/>
    </row>
    <row r="58240" spans="19:23">
      <c r="S58240" s="275"/>
      <c r="T58240" s="274"/>
      <c r="W58240" s="276"/>
    </row>
    <row r="58241" spans="19:23">
      <c r="S58241" s="275"/>
      <c r="T58241" s="274"/>
      <c r="W58241" s="276"/>
    </row>
    <row r="58242" spans="19:23">
      <c r="S58242" s="275"/>
      <c r="T58242" s="274"/>
      <c r="W58242" s="276"/>
    </row>
    <row r="58243" spans="19:23">
      <c r="S58243" s="275"/>
      <c r="T58243" s="274"/>
      <c r="W58243" s="276"/>
    </row>
    <row r="58244" spans="19:23">
      <c r="S58244" s="275"/>
      <c r="T58244" s="274"/>
      <c r="W58244" s="276"/>
    </row>
    <row r="58245" spans="19:23">
      <c r="S58245" s="275"/>
      <c r="T58245" s="274"/>
      <c r="W58245" s="276"/>
    </row>
    <row r="58246" spans="19:23">
      <c r="S58246" s="275"/>
      <c r="T58246" s="274"/>
      <c r="W58246" s="276"/>
    </row>
    <row r="58247" spans="19:23">
      <c r="S58247" s="275"/>
      <c r="T58247" s="274"/>
      <c r="W58247" s="276"/>
    </row>
    <row r="58248" spans="19:23">
      <c r="S58248" s="275"/>
      <c r="T58248" s="274"/>
      <c r="W58248" s="276"/>
    </row>
    <row r="58249" spans="19:23">
      <c r="S58249" s="275"/>
      <c r="T58249" s="274"/>
      <c r="W58249" s="276"/>
    </row>
    <row r="58250" spans="19:23">
      <c r="S58250" s="275"/>
      <c r="T58250" s="274"/>
      <c r="W58250" s="276"/>
    </row>
    <row r="58251" spans="19:23">
      <c r="S58251" s="275"/>
      <c r="T58251" s="274"/>
      <c r="W58251" s="276"/>
    </row>
    <row r="58252" spans="19:23">
      <c r="S58252" s="275"/>
      <c r="T58252" s="274"/>
      <c r="W58252" s="276"/>
    </row>
    <row r="58253" spans="19:23">
      <c r="S58253" s="275"/>
      <c r="T58253" s="274"/>
      <c r="W58253" s="276"/>
    </row>
    <row r="58254" spans="19:23">
      <c r="S58254" s="275"/>
      <c r="T58254" s="274"/>
      <c r="W58254" s="276"/>
    </row>
    <row r="58255" spans="19:23">
      <c r="S58255" s="275"/>
      <c r="T58255" s="274"/>
      <c r="W58255" s="276"/>
    </row>
    <row r="58256" spans="19:23">
      <c r="S58256" s="275"/>
      <c r="T58256" s="274"/>
      <c r="W58256" s="276"/>
    </row>
    <row r="58257" spans="19:23">
      <c r="S58257" s="275"/>
      <c r="T58257" s="274"/>
      <c r="W58257" s="276"/>
    </row>
    <row r="58258" spans="19:23">
      <c r="S58258" s="275"/>
      <c r="T58258" s="274"/>
      <c r="W58258" s="276"/>
    </row>
    <row r="58259" spans="19:23">
      <c r="S58259" s="275"/>
      <c r="T58259" s="274"/>
      <c r="W58259" s="276"/>
    </row>
    <row r="58260" spans="19:23">
      <c r="S58260" s="275"/>
      <c r="T58260" s="274"/>
      <c r="W58260" s="276"/>
    </row>
    <row r="58261" spans="19:23">
      <c r="S58261" s="275"/>
      <c r="T58261" s="274"/>
      <c r="W58261" s="276"/>
    </row>
    <row r="58262" spans="19:23">
      <c r="S58262" s="275"/>
      <c r="T58262" s="274"/>
      <c r="W58262" s="276"/>
    </row>
    <row r="58263" spans="19:23">
      <c r="S58263" s="275"/>
      <c r="T58263" s="274"/>
      <c r="W58263" s="276"/>
    </row>
    <row r="58264" spans="19:23">
      <c r="S58264" s="275"/>
      <c r="T58264" s="274"/>
      <c r="W58264" s="276"/>
    </row>
    <row r="58265" spans="19:23">
      <c r="S58265" s="275"/>
      <c r="T58265" s="274"/>
      <c r="W58265" s="276"/>
    </row>
    <row r="58266" spans="19:23">
      <c r="S58266" s="275"/>
      <c r="T58266" s="274"/>
      <c r="W58266" s="276"/>
    </row>
    <row r="58267" spans="19:23">
      <c r="S58267" s="275"/>
      <c r="T58267" s="274"/>
      <c r="W58267" s="276"/>
    </row>
    <row r="58268" spans="19:23">
      <c r="S58268" s="275"/>
      <c r="T58268" s="274"/>
      <c r="W58268" s="276"/>
    </row>
    <row r="58269" spans="19:23">
      <c r="S58269" s="275"/>
      <c r="T58269" s="274"/>
      <c r="W58269" s="276"/>
    </row>
    <row r="58270" spans="19:23">
      <c r="S58270" s="275"/>
      <c r="T58270" s="274"/>
      <c r="W58270" s="276"/>
    </row>
    <row r="58271" spans="19:23">
      <c r="S58271" s="275"/>
      <c r="T58271" s="274"/>
      <c r="W58271" s="276"/>
    </row>
    <row r="58272" spans="19:23">
      <c r="S58272" s="275"/>
      <c r="T58272" s="274"/>
      <c r="W58272" s="276"/>
    </row>
    <row r="58273" spans="19:23">
      <c r="S58273" s="275"/>
      <c r="T58273" s="274"/>
      <c r="W58273" s="276"/>
    </row>
    <row r="58274" spans="19:23">
      <c r="S58274" s="275"/>
      <c r="T58274" s="274"/>
      <c r="W58274" s="276"/>
    </row>
    <row r="58275" spans="19:23">
      <c r="S58275" s="275"/>
      <c r="T58275" s="274"/>
      <c r="W58275" s="276"/>
    </row>
    <row r="58276" spans="19:23">
      <c r="S58276" s="275"/>
      <c r="T58276" s="274"/>
      <c r="W58276" s="276"/>
    </row>
    <row r="58277" spans="19:23">
      <c r="S58277" s="275"/>
      <c r="T58277" s="274"/>
      <c r="W58277" s="276"/>
    </row>
    <row r="58278" spans="19:23">
      <c r="S58278" s="275"/>
      <c r="T58278" s="274"/>
      <c r="W58278" s="276"/>
    </row>
    <row r="58279" spans="19:23">
      <c r="S58279" s="275"/>
      <c r="T58279" s="274"/>
      <c r="W58279" s="276"/>
    </row>
    <row r="58280" spans="19:23">
      <c r="S58280" s="275"/>
      <c r="T58280" s="274"/>
      <c r="W58280" s="276"/>
    </row>
    <row r="58281" spans="19:23">
      <c r="S58281" s="275"/>
      <c r="T58281" s="274"/>
      <c r="W58281" s="276"/>
    </row>
    <row r="58282" spans="19:23">
      <c r="S58282" s="275"/>
      <c r="T58282" s="274"/>
      <c r="W58282" s="276"/>
    </row>
    <row r="58283" spans="19:23">
      <c r="S58283" s="275"/>
      <c r="T58283" s="274"/>
      <c r="W58283" s="276"/>
    </row>
    <row r="58284" spans="19:23">
      <c r="S58284" s="275"/>
      <c r="T58284" s="274"/>
      <c r="W58284" s="276"/>
    </row>
    <row r="58285" spans="19:23">
      <c r="S58285" s="275"/>
      <c r="T58285" s="274"/>
      <c r="W58285" s="276"/>
    </row>
    <row r="58286" spans="19:23">
      <c r="S58286" s="275"/>
      <c r="T58286" s="274"/>
      <c r="W58286" s="276"/>
    </row>
    <row r="58287" spans="19:23">
      <c r="S58287" s="275"/>
      <c r="T58287" s="274"/>
      <c r="W58287" s="276"/>
    </row>
    <row r="58288" spans="19:23">
      <c r="S58288" s="275"/>
      <c r="T58288" s="274"/>
      <c r="W58288" s="276"/>
    </row>
    <row r="58289" spans="19:23">
      <c r="S58289" s="275"/>
      <c r="T58289" s="274"/>
      <c r="W58289" s="276"/>
    </row>
    <row r="58290" spans="19:23">
      <c r="S58290" s="275"/>
      <c r="T58290" s="274"/>
      <c r="W58290" s="276"/>
    </row>
    <row r="58291" spans="19:23">
      <c r="S58291" s="275"/>
      <c r="T58291" s="274"/>
      <c r="W58291" s="276"/>
    </row>
    <row r="58292" spans="19:23">
      <c r="S58292" s="275"/>
      <c r="T58292" s="274"/>
      <c r="W58292" s="276"/>
    </row>
    <row r="58293" spans="19:23">
      <c r="S58293" s="275"/>
      <c r="T58293" s="274"/>
      <c r="W58293" s="276"/>
    </row>
    <row r="58294" spans="19:23">
      <c r="S58294" s="275"/>
      <c r="T58294" s="274"/>
      <c r="W58294" s="276"/>
    </row>
    <row r="58295" spans="19:23">
      <c r="S58295" s="275"/>
      <c r="T58295" s="274"/>
      <c r="W58295" s="276"/>
    </row>
    <row r="58296" spans="19:23">
      <c r="S58296" s="275"/>
      <c r="T58296" s="274"/>
      <c r="W58296" s="276"/>
    </row>
    <row r="58297" spans="19:23">
      <c r="S58297" s="275"/>
      <c r="T58297" s="274"/>
      <c r="W58297" s="276"/>
    </row>
    <row r="58298" spans="19:23">
      <c r="S58298" s="275"/>
      <c r="T58298" s="274"/>
      <c r="W58298" s="276"/>
    </row>
    <row r="58299" spans="19:23">
      <c r="S58299" s="275"/>
      <c r="T58299" s="274"/>
      <c r="W58299" s="276"/>
    </row>
    <row r="58300" spans="19:23">
      <c r="S58300" s="275"/>
      <c r="T58300" s="274"/>
      <c r="W58300" s="276"/>
    </row>
    <row r="58301" spans="19:23">
      <c r="S58301" s="275"/>
      <c r="T58301" s="274"/>
      <c r="W58301" s="276"/>
    </row>
    <row r="58302" spans="19:23">
      <c r="S58302" s="275"/>
      <c r="T58302" s="274"/>
      <c r="W58302" s="276"/>
    </row>
    <row r="58303" spans="19:23">
      <c r="S58303" s="275"/>
      <c r="T58303" s="274"/>
      <c r="W58303" s="276"/>
    </row>
    <row r="58304" spans="19:23">
      <c r="S58304" s="275"/>
      <c r="T58304" s="274"/>
      <c r="W58304" s="276"/>
    </row>
    <row r="58305" spans="19:23">
      <c r="S58305" s="275"/>
      <c r="T58305" s="274"/>
      <c r="W58305" s="276"/>
    </row>
    <row r="58306" spans="19:23">
      <c r="S58306" s="275"/>
      <c r="T58306" s="274"/>
      <c r="W58306" s="276"/>
    </row>
    <row r="58307" spans="19:23">
      <c r="S58307" s="275"/>
      <c r="T58307" s="274"/>
      <c r="W58307" s="276"/>
    </row>
    <row r="58308" spans="19:23">
      <c r="S58308" s="275"/>
      <c r="T58308" s="274"/>
      <c r="W58308" s="276"/>
    </row>
    <row r="58309" spans="19:23">
      <c r="S58309" s="275"/>
      <c r="T58309" s="274"/>
      <c r="W58309" s="276"/>
    </row>
    <row r="58310" spans="19:23">
      <c r="S58310" s="275"/>
      <c r="T58310" s="274"/>
      <c r="W58310" s="276"/>
    </row>
    <row r="58311" spans="19:23">
      <c r="S58311" s="275"/>
      <c r="T58311" s="274"/>
      <c r="W58311" s="276"/>
    </row>
    <row r="58312" spans="19:23">
      <c r="S58312" s="275"/>
      <c r="T58312" s="274"/>
      <c r="W58312" s="276"/>
    </row>
    <row r="58313" spans="19:23">
      <c r="S58313" s="275"/>
      <c r="T58313" s="274"/>
      <c r="W58313" s="276"/>
    </row>
    <row r="58314" spans="19:23">
      <c r="S58314" s="275"/>
      <c r="T58314" s="274"/>
      <c r="W58314" s="276"/>
    </row>
    <row r="58315" spans="19:23">
      <c r="S58315" s="275"/>
      <c r="T58315" s="274"/>
      <c r="W58315" s="276"/>
    </row>
    <row r="58316" spans="19:23">
      <c r="S58316" s="275"/>
      <c r="T58316" s="274"/>
      <c r="W58316" s="276"/>
    </row>
    <row r="58317" spans="19:23">
      <c r="S58317" s="275"/>
      <c r="T58317" s="274"/>
      <c r="W58317" s="276"/>
    </row>
    <row r="58318" spans="19:23">
      <c r="S58318" s="275"/>
      <c r="T58318" s="274"/>
      <c r="W58318" s="276"/>
    </row>
    <row r="58319" spans="19:23">
      <c r="S58319" s="275"/>
      <c r="T58319" s="274"/>
      <c r="W58319" s="276"/>
    </row>
    <row r="58320" spans="19:23">
      <c r="S58320" s="275"/>
      <c r="T58320" s="274"/>
      <c r="W58320" s="276"/>
    </row>
    <row r="58321" spans="19:23">
      <c r="S58321" s="275"/>
      <c r="T58321" s="274"/>
      <c r="W58321" s="276"/>
    </row>
    <row r="58322" spans="19:23">
      <c r="S58322" s="275"/>
      <c r="T58322" s="274"/>
      <c r="W58322" s="276"/>
    </row>
    <row r="58323" spans="19:23">
      <c r="S58323" s="275"/>
      <c r="T58323" s="274"/>
      <c r="W58323" s="276"/>
    </row>
    <row r="58324" spans="19:23">
      <c r="S58324" s="275"/>
      <c r="T58324" s="274"/>
      <c r="W58324" s="276"/>
    </row>
    <row r="58325" spans="19:23">
      <c r="S58325" s="275"/>
      <c r="T58325" s="274"/>
      <c r="W58325" s="276"/>
    </row>
    <row r="58326" spans="19:23">
      <c r="S58326" s="275"/>
      <c r="T58326" s="274"/>
      <c r="W58326" s="276"/>
    </row>
    <row r="58327" spans="19:23">
      <c r="S58327" s="275"/>
      <c r="T58327" s="274"/>
      <c r="W58327" s="276"/>
    </row>
    <row r="58328" spans="19:23">
      <c r="S58328" s="275"/>
      <c r="T58328" s="274"/>
      <c r="W58328" s="276"/>
    </row>
    <row r="58329" spans="19:23">
      <c r="S58329" s="275"/>
      <c r="T58329" s="274"/>
      <c r="W58329" s="276"/>
    </row>
    <row r="58330" spans="19:23">
      <c r="S58330" s="275"/>
      <c r="T58330" s="274"/>
      <c r="W58330" s="276"/>
    </row>
    <row r="58331" spans="19:23">
      <c r="S58331" s="275"/>
      <c r="T58331" s="274"/>
      <c r="W58331" s="276"/>
    </row>
    <row r="58332" spans="19:23">
      <c r="S58332" s="275"/>
      <c r="T58332" s="274"/>
      <c r="W58332" s="276"/>
    </row>
    <row r="58333" spans="19:23">
      <c r="S58333" s="275"/>
      <c r="T58333" s="274"/>
      <c r="W58333" s="276"/>
    </row>
    <row r="58334" spans="19:23">
      <c r="S58334" s="275"/>
      <c r="T58334" s="274"/>
      <c r="W58334" s="276"/>
    </row>
    <row r="58335" spans="19:23">
      <c r="S58335" s="275"/>
      <c r="T58335" s="274"/>
      <c r="W58335" s="276"/>
    </row>
    <row r="58336" spans="19:23">
      <c r="S58336" s="275"/>
      <c r="T58336" s="274"/>
      <c r="W58336" s="276"/>
    </row>
    <row r="58337" spans="19:23">
      <c r="S58337" s="275"/>
      <c r="T58337" s="274"/>
      <c r="W58337" s="276"/>
    </row>
    <row r="58338" spans="19:23">
      <c r="S58338" s="275"/>
      <c r="T58338" s="274"/>
      <c r="W58338" s="276"/>
    </row>
    <row r="58339" spans="19:23">
      <c r="S58339" s="275"/>
      <c r="T58339" s="274"/>
      <c r="W58339" s="276"/>
    </row>
    <row r="58340" spans="19:23">
      <c r="S58340" s="275"/>
      <c r="T58340" s="274"/>
      <c r="W58340" s="276"/>
    </row>
    <row r="58341" spans="19:23">
      <c r="S58341" s="275"/>
      <c r="T58341" s="274"/>
      <c r="W58341" s="276"/>
    </row>
    <row r="58342" spans="19:23">
      <c r="S58342" s="275"/>
      <c r="T58342" s="274"/>
      <c r="W58342" s="276"/>
    </row>
    <row r="58343" spans="19:23">
      <c r="S58343" s="275"/>
      <c r="T58343" s="274"/>
      <c r="W58343" s="276"/>
    </row>
    <row r="58344" spans="19:23">
      <c r="S58344" s="275"/>
      <c r="T58344" s="274"/>
      <c r="W58344" s="276"/>
    </row>
    <row r="58345" spans="19:23">
      <c r="S58345" s="275"/>
      <c r="T58345" s="274"/>
      <c r="W58345" s="276"/>
    </row>
    <row r="58346" spans="19:23">
      <c r="S58346" s="275"/>
      <c r="T58346" s="274"/>
      <c r="W58346" s="276"/>
    </row>
    <row r="58347" spans="19:23">
      <c r="S58347" s="275"/>
      <c r="T58347" s="274"/>
      <c r="W58347" s="276"/>
    </row>
    <row r="58348" spans="19:23">
      <c r="S58348" s="275"/>
      <c r="T58348" s="274"/>
      <c r="W58348" s="276"/>
    </row>
    <row r="58349" spans="19:23">
      <c r="S58349" s="275"/>
      <c r="T58349" s="274"/>
      <c r="W58349" s="276"/>
    </row>
    <row r="58350" spans="19:23">
      <c r="S58350" s="275"/>
      <c r="T58350" s="274"/>
      <c r="W58350" s="276"/>
    </row>
    <row r="58351" spans="19:23">
      <c r="S58351" s="275"/>
      <c r="T58351" s="274"/>
      <c r="W58351" s="276"/>
    </row>
    <row r="58352" spans="19:23">
      <c r="S58352" s="275"/>
      <c r="T58352" s="274"/>
      <c r="W58352" s="276"/>
    </row>
    <row r="58353" spans="19:23">
      <c r="S58353" s="275"/>
      <c r="T58353" s="274"/>
      <c r="W58353" s="276"/>
    </row>
    <row r="58354" spans="19:23">
      <c r="S58354" s="275"/>
      <c r="T58354" s="274"/>
      <c r="W58354" s="276"/>
    </row>
    <row r="58355" spans="19:23">
      <c r="S58355" s="275"/>
      <c r="T58355" s="274"/>
      <c r="W58355" s="276"/>
    </row>
    <row r="58356" spans="19:23">
      <c r="S58356" s="275"/>
      <c r="T58356" s="274"/>
      <c r="W58356" s="276"/>
    </row>
    <row r="58357" spans="19:23">
      <c r="S58357" s="275"/>
      <c r="T58357" s="274"/>
      <c r="W58357" s="276"/>
    </row>
    <row r="58358" spans="19:23">
      <c r="S58358" s="275"/>
      <c r="T58358" s="274"/>
      <c r="W58358" s="276"/>
    </row>
    <row r="58359" spans="19:23">
      <c r="S58359" s="275"/>
      <c r="T58359" s="274"/>
      <c r="W58359" s="276"/>
    </row>
    <row r="58360" spans="19:23">
      <c r="S58360" s="275"/>
      <c r="T58360" s="274"/>
      <c r="W58360" s="276"/>
    </row>
    <row r="58361" spans="19:23">
      <c r="S58361" s="275"/>
      <c r="T58361" s="274"/>
      <c r="W58361" s="276"/>
    </row>
    <row r="58362" spans="19:23">
      <c r="S58362" s="275"/>
      <c r="T58362" s="274"/>
      <c r="W58362" s="276"/>
    </row>
    <row r="58363" spans="19:23">
      <c r="S58363" s="275"/>
      <c r="T58363" s="274"/>
      <c r="W58363" s="276"/>
    </row>
    <row r="58364" spans="19:23">
      <c r="S58364" s="275"/>
      <c r="T58364" s="274"/>
      <c r="W58364" s="276"/>
    </row>
    <row r="58365" spans="19:23">
      <c r="S58365" s="275"/>
      <c r="T58365" s="274"/>
      <c r="W58365" s="276"/>
    </row>
    <row r="58366" spans="19:23">
      <c r="S58366" s="275"/>
      <c r="T58366" s="274"/>
      <c r="W58366" s="276"/>
    </row>
    <row r="58367" spans="19:23">
      <c r="S58367" s="275"/>
      <c r="T58367" s="274"/>
      <c r="W58367" s="276"/>
    </row>
    <row r="58368" spans="19:23">
      <c r="S58368" s="275"/>
      <c r="T58368" s="274"/>
      <c r="W58368" s="276"/>
    </row>
    <row r="58369" spans="19:23">
      <c r="S58369" s="275"/>
      <c r="T58369" s="274"/>
      <c r="W58369" s="276"/>
    </row>
    <row r="58370" spans="19:23">
      <c r="S58370" s="275"/>
      <c r="T58370" s="274"/>
      <c r="W58370" s="276"/>
    </row>
    <row r="58371" spans="19:23">
      <c r="S58371" s="275"/>
      <c r="T58371" s="274"/>
      <c r="W58371" s="276"/>
    </row>
    <row r="58372" spans="19:23">
      <c r="S58372" s="275"/>
      <c r="T58372" s="274"/>
      <c r="W58372" s="276"/>
    </row>
    <row r="58373" spans="19:23">
      <c r="S58373" s="275"/>
      <c r="T58373" s="274"/>
      <c r="W58373" s="276"/>
    </row>
    <row r="58374" spans="19:23">
      <c r="S58374" s="275"/>
      <c r="T58374" s="274"/>
      <c r="W58374" s="276"/>
    </row>
    <row r="58375" spans="19:23">
      <c r="S58375" s="275"/>
      <c r="T58375" s="274"/>
      <c r="W58375" s="276"/>
    </row>
    <row r="58376" spans="19:23">
      <c r="S58376" s="275"/>
      <c r="T58376" s="274"/>
      <c r="W58376" s="276"/>
    </row>
    <row r="58377" spans="19:23">
      <c r="S58377" s="275"/>
      <c r="T58377" s="274"/>
      <c r="W58377" s="276"/>
    </row>
    <row r="58378" spans="19:23">
      <c r="S58378" s="275"/>
      <c r="T58378" s="274"/>
      <c r="W58378" s="276"/>
    </row>
    <row r="58379" spans="19:23">
      <c r="S58379" s="275"/>
      <c r="T58379" s="274"/>
      <c r="W58379" s="276"/>
    </row>
    <row r="58380" spans="19:23">
      <c r="S58380" s="275"/>
      <c r="T58380" s="274"/>
      <c r="W58380" s="276"/>
    </row>
    <row r="58381" spans="19:23">
      <c r="S58381" s="275"/>
      <c r="T58381" s="274"/>
      <c r="W58381" s="276"/>
    </row>
    <row r="58382" spans="19:23">
      <c r="S58382" s="275"/>
      <c r="T58382" s="274"/>
      <c r="W58382" s="276"/>
    </row>
    <row r="58383" spans="19:23">
      <c r="S58383" s="275"/>
      <c r="T58383" s="274"/>
      <c r="W58383" s="276"/>
    </row>
    <row r="58384" spans="19:23">
      <c r="S58384" s="275"/>
      <c r="T58384" s="274"/>
      <c r="W58384" s="276"/>
    </row>
    <row r="58385" spans="19:23">
      <c r="S58385" s="275"/>
      <c r="T58385" s="274"/>
      <c r="W58385" s="276"/>
    </row>
    <row r="58386" spans="19:23">
      <c r="S58386" s="275"/>
      <c r="T58386" s="274"/>
      <c r="W58386" s="276"/>
    </row>
    <row r="58387" spans="19:23">
      <c r="S58387" s="275"/>
      <c r="T58387" s="274"/>
      <c r="W58387" s="276"/>
    </row>
    <row r="58388" spans="19:23">
      <c r="S58388" s="275"/>
      <c r="T58388" s="274"/>
      <c r="W58388" s="276"/>
    </row>
    <row r="58389" spans="19:23">
      <c r="S58389" s="275"/>
      <c r="T58389" s="274"/>
      <c r="W58389" s="276"/>
    </row>
    <row r="58390" spans="19:23">
      <c r="S58390" s="275"/>
      <c r="T58390" s="274"/>
      <c r="W58390" s="276"/>
    </row>
    <row r="58391" spans="19:23">
      <c r="S58391" s="275"/>
      <c r="T58391" s="274"/>
      <c r="W58391" s="276"/>
    </row>
    <row r="58392" spans="19:23">
      <c r="S58392" s="275"/>
      <c r="T58392" s="274"/>
      <c r="W58392" s="276"/>
    </row>
    <row r="58393" spans="19:23">
      <c r="S58393" s="275"/>
      <c r="T58393" s="274"/>
      <c r="W58393" s="276"/>
    </row>
    <row r="58394" spans="19:23">
      <c r="S58394" s="275"/>
      <c r="T58394" s="274"/>
      <c r="W58394" s="276"/>
    </row>
    <row r="58395" spans="19:23">
      <c r="S58395" s="275"/>
      <c r="T58395" s="274"/>
      <c r="W58395" s="276"/>
    </row>
    <row r="58396" spans="19:23">
      <c r="S58396" s="275"/>
      <c r="T58396" s="274"/>
      <c r="W58396" s="276"/>
    </row>
    <row r="58397" spans="19:23">
      <c r="S58397" s="275"/>
      <c r="T58397" s="274"/>
      <c r="W58397" s="276"/>
    </row>
    <row r="58398" spans="19:23">
      <c r="S58398" s="275"/>
      <c r="T58398" s="274"/>
      <c r="W58398" s="276"/>
    </row>
    <row r="58399" spans="19:23">
      <c r="S58399" s="275"/>
      <c r="T58399" s="274"/>
      <c r="W58399" s="276"/>
    </row>
    <row r="58400" spans="19:23">
      <c r="S58400" s="275"/>
      <c r="T58400" s="274"/>
      <c r="W58400" s="276"/>
    </row>
    <row r="58401" spans="19:23">
      <c r="S58401" s="275"/>
      <c r="T58401" s="274"/>
      <c r="W58401" s="276"/>
    </row>
    <row r="58402" spans="19:23">
      <c r="S58402" s="275"/>
      <c r="T58402" s="274"/>
      <c r="W58402" s="276"/>
    </row>
    <row r="58403" spans="19:23">
      <c r="S58403" s="275"/>
      <c r="T58403" s="274"/>
      <c r="W58403" s="276"/>
    </row>
    <row r="58404" spans="19:23">
      <c r="S58404" s="275"/>
      <c r="T58404" s="274"/>
      <c r="W58404" s="276"/>
    </row>
    <row r="58405" spans="19:23">
      <c r="S58405" s="275"/>
      <c r="T58405" s="274"/>
      <c r="W58405" s="276"/>
    </row>
    <row r="58406" spans="19:23">
      <c r="S58406" s="275"/>
      <c r="T58406" s="274"/>
      <c r="W58406" s="276"/>
    </row>
    <row r="58407" spans="19:23">
      <c r="S58407" s="275"/>
      <c r="T58407" s="274"/>
      <c r="W58407" s="276"/>
    </row>
    <row r="58408" spans="19:23">
      <c r="S58408" s="275"/>
      <c r="T58408" s="274"/>
      <c r="W58408" s="276"/>
    </row>
    <row r="58409" spans="19:23">
      <c r="S58409" s="275"/>
      <c r="T58409" s="274"/>
      <c r="W58409" s="276"/>
    </row>
    <row r="58410" spans="19:23">
      <c r="S58410" s="275"/>
      <c r="T58410" s="274"/>
      <c r="W58410" s="276"/>
    </row>
    <row r="58411" spans="19:23">
      <c r="S58411" s="275"/>
      <c r="T58411" s="274"/>
      <c r="W58411" s="276"/>
    </row>
    <row r="58412" spans="19:23">
      <c r="S58412" s="275"/>
      <c r="T58412" s="274"/>
      <c r="W58412" s="276"/>
    </row>
    <row r="58413" spans="19:23">
      <c r="S58413" s="275"/>
      <c r="T58413" s="274"/>
      <c r="W58413" s="276"/>
    </row>
    <row r="58414" spans="19:23">
      <c r="S58414" s="275"/>
      <c r="T58414" s="274"/>
      <c r="W58414" s="276"/>
    </row>
    <row r="58415" spans="19:23">
      <c r="S58415" s="275"/>
      <c r="T58415" s="274"/>
      <c r="W58415" s="276"/>
    </row>
    <row r="58416" spans="19:23">
      <c r="S58416" s="275"/>
      <c r="T58416" s="274"/>
      <c r="W58416" s="276"/>
    </row>
    <row r="58417" spans="19:23">
      <c r="S58417" s="275"/>
      <c r="T58417" s="274"/>
      <c r="W58417" s="276"/>
    </row>
    <row r="58418" spans="19:23">
      <c r="S58418" s="275"/>
      <c r="T58418" s="274"/>
      <c r="W58418" s="276"/>
    </row>
    <row r="58419" spans="19:23">
      <c r="S58419" s="275"/>
      <c r="T58419" s="274"/>
      <c r="W58419" s="276"/>
    </row>
    <row r="58420" spans="19:23">
      <c r="S58420" s="275"/>
      <c r="T58420" s="274"/>
      <c r="W58420" s="276"/>
    </row>
    <row r="58421" spans="19:23">
      <c r="S58421" s="275"/>
      <c r="T58421" s="274"/>
      <c r="W58421" s="276"/>
    </row>
    <row r="58422" spans="19:23">
      <c r="S58422" s="275"/>
      <c r="T58422" s="274"/>
      <c r="W58422" s="276"/>
    </row>
    <row r="58423" spans="19:23">
      <c r="S58423" s="275"/>
      <c r="T58423" s="274"/>
      <c r="W58423" s="276"/>
    </row>
    <row r="58424" spans="19:23">
      <c r="S58424" s="275"/>
      <c r="T58424" s="274"/>
      <c r="W58424" s="276"/>
    </row>
    <row r="58425" spans="19:23">
      <c r="S58425" s="275"/>
      <c r="T58425" s="274"/>
      <c r="W58425" s="276"/>
    </row>
    <row r="58426" spans="19:23">
      <c r="S58426" s="275"/>
      <c r="T58426" s="274"/>
      <c r="W58426" s="276"/>
    </row>
    <row r="58427" spans="19:23">
      <c r="S58427" s="275"/>
      <c r="T58427" s="274"/>
      <c r="W58427" s="276"/>
    </row>
    <row r="58428" spans="19:23">
      <c r="S58428" s="275"/>
      <c r="T58428" s="274"/>
      <c r="W58428" s="276"/>
    </row>
    <row r="58429" spans="19:23">
      <c r="S58429" s="275"/>
      <c r="T58429" s="274"/>
      <c r="W58429" s="276"/>
    </row>
    <row r="58430" spans="19:23">
      <c r="S58430" s="275"/>
      <c r="T58430" s="274"/>
      <c r="W58430" s="276"/>
    </row>
    <row r="58431" spans="19:23">
      <c r="S58431" s="275"/>
      <c r="T58431" s="274"/>
      <c r="W58431" s="276"/>
    </row>
    <row r="58432" spans="19:23">
      <c r="S58432" s="275"/>
      <c r="T58432" s="274"/>
      <c r="W58432" s="276"/>
    </row>
    <row r="58433" spans="19:23">
      <c r="S58433" s="275"/>
      <c r="T58433" s="274"/>
      <c r="W58433" s="276"/>
    </row>
    <row r="58434" spans="19:23">
      <c r="S58434" s="275"/>
      <c r="T58434" s="274"/>
      <c r="W58434" s="276"/>
    </row>
    <row r="58435" spans="19:23">
      <c r="S58435" s="275"/>
      <c r="T58435" s="274"/>
      <c r="W58435" s="276"/>
    </row>
    <row r="58436" spans="19:23">
      <c r="S58436" s="275"/>
      <c r="T58436" s="274"/>
      <c r="W58436" s="276"/>
    </row>
    <row r="58437" spans="19:23">
      <c r="S58437" s="275"/>
      <c r="T58437" s="274"/>
      <c r="W58437" s="276"/>
    </row>
    <row r="58438" spans="19:23">
      <c r="S58438" s="275"/>
      <c r="T58438" s="274"/>
      <c r="W58438" s="276"/>
    </row>
    <row r="58439" spans="19:23">
      <c r="S58439" s="275"/>
      <c r="T58439" s="274"/>
      <c r="W58439" s="276"/>
    </row>
    <row r="58440" spans="19:23">
      <c r="S58440" s="275"/>
      <c r="T58440" s="274"/>
      <c r="W58440" s="276"/>
    </row>
    <row r="58441" spans="19:23">
      <c r="S58441" s="275"/>
      <c r="T58441" s="274"/>
      <c r="W58441" s="276"/>
    </row>
    <row r="58442" spans="19:23">
      <c r="S58442" s="275"/>
      <c r="T58442" s="274"/>
      <c r="W58442" s="276"/>
    </row>
    <row r="58443" spans="19:23">
      <c r="S58443" s="275"/>
      <c r="T58443" s="274"/>
      <c r="W58443" s="276"/>
    </row>
    <row r="58444" spans="19:23">
      <c r="S58444" s="275"/>
      <c r="T58444" s="274"/>
      <c r="W58444" s="276"/>
    </row>
    <row r="58445" spans="19:23">
      <c r="S58445" s="275"/>
      <c r="T58445" s="274"/>
      <c r="W58445" s="276"/>
    </row>
    <row r="58446" spans="19:23">
      <c r="S58446" s="275"/>
      <c r="T58446" s="274"/>
      <c r="W58446" s="276"/>
    </row>
    <row r="58447" spans="19:23">
      <c r="S58447" s="275"/>
      <c r="T58447" s="274"/>
      <c r="W58447" s="276"/>
    </row>
    <row r="58448" spans="19:23">
      <c r="S58448" s="275"/>
      <c r="T58448" s="274"/>
      <c r="W58448" s="276"/>
    </row>
    <row r="58449" spans="19:23">
      <c r="S58449" s="275"/>
      <c r="T58449" s="274"/>
      <c r="W58449" s="276"/>
    </row>
    <row r="58450" spans="19:23">
      <c r="S58450" s="275"/>
      <c r="T58450" s="274"/>
      <c r="W58450" s="276"/>
    </row>
    <row r="58451" spans="19:23">
      <c r="S58451" s="275"/>
      <c r="T58451" s="274"/>
      <c r="W58451" s="276"/>
    </row>
    <row r="58452" spans="19:23">
      <c r="S58452" s="275"/>
      <c r="T58452" s="274"/>
      <c r="W58452" s="276"/>
    </row>
    <row r="58453" spans="19:23">
      <c r="S58453" s="275"/>
      <c r="T58453" s="274"/>
      <c r="W58453" s="276"/>
    </row>
    <row r="58454" spans="19:23">
      <c r="S58454" s="275"/>
      <c r="T58454" s="274"/>
      <c r="W58454" s="276"/>
    </row>
    <row r="58455" spans="19:23">
      <c r="S58455" s="275"/>
      <c r="T58455" s="274"/>
      <c r="W58455" s="276"/>
    </row>
    <row r="58456" spans="19:23">
      <c r="S58456" s="275"/>
      <c r="T58456" s="274"/>
      <c r="W58456" s="276"/>
    </row>
    <row r="58457" spans="19:23">
      <c r="S58457" s="275"/>
      <c r="T58457" s="274"/>
      <c r="W58457" s="276"/>
    </row>
    <row r="58458" spans="19:23">
      <c r="S58458" s="275"/>
      <c r="T58458" s="274"/>
      <c r="W58458" s="276"/>
    </row>
    <row r="58459" spans="19:23">
      <c r="S58459" s="275"/>
      <c r="T58459" s="274"/>
      <c r="W58459" s="276"/>
    </row>
    <row r="58460" spans="19:23">
      <c r="S58460" s="275"/>
      <c r="T58460" s="274"/>
      <c r="W58460" s="276"/>
    </row>
    <row r="58461" spans="19:23">
      <c r="S58461" s="275"/>
      <c r="T58461" s="274"/>
      <c r="W58461" s="276"/>
    </row>
    <row r="58462" spans="19:23">
      <c r="S58462" s="275"/>
      <c r="T58462" s="274"/>
      <c r="W58462" s="276"/>
    </row>
    <row r="58463" spans="19:23">
      <c r="S58463" s="275"/>
      <c r="T58463" s="274"/>
      <c r="W58463" s="276"/>
    </row>
    <row r="58464" spans="19:23">
      <c r="S58464" s="275"/>
      <c r="T58464" s="274"/>
      <c r="W58464" s="276"/>
    </row>
    <row r="58465" spans="19:23">
      <c r="S58465" s="275"/>
      <c r="T58465" s="274"/>
      <c r="W58465" s="276"/>
    </row>
    <row r="58466" spans="19:23">
      <c r="S58466" s="275"/>
      <c r="T58466" s="274"/>
      <c r="W58466" s="276"/>
    </row>
    <row r="58467" spans="19:23">
      <c r="S58467" s="275"/>
      <c r="T58467" s="274"/>
      <c r="W58467" s="276"/>
    </row>
    <row r="58468" spans="19:23">
      <c r="S58468" s="275"/>
      <c r="T58468" s="274"/>
      <c r="W58468" s="276"/>
    </row>
    <row r="58469" spans="19:23">
      <c r="S58469" s="275"/>
      <c r="T58469" s="274"/>
      <c r="W58469" s="276"/>
    </row>
    <row r="58470" spans="19:23">
      <c r="S58470" s="275"/>
      <c r="T58470" s="274"/>
      <c r="W58470" s="276"/>
    </row>
    <row r="58471" spans="19:23">
      <c r="S58471" s="275"/>
      <c r="T58471" s="274"/>
      <c r="W58471" s="276"/>
    </row>
    <row r="58472" spans="19:23">
      <c r="S58472" s="275"/>
      <c r="T58472" s="274"/>
      <c r="W58472" s="276"/>
    </row>
    <row r="58473" spans="19:23">
      <c r="S58473" s="275"/>
      <c r="T58473" s="274"/>
      <c r="W58473" s="276"/>
    </row>
    <row r="58474" spans="19:23">
      <c r="S58474" s="275"/>
      <c r="T58474" s="274"/>
      <c r="W58474" s="276"/>
    </row>
    <row r="58475" spans="19:23">
      <c r="S58475" s="275"/>
      <c r="T58475" s="274"/>
      <c r="W58475" s="276"/>
    </row>
    <row r="58476" spans="19:23">
      <c r="S58476" s="275"/>
      <c r="T58476" s="274"/>
      <c r="W58476" s="276"/>
    </row>
    <row r="58477" spans="19:23">
      <c r="S58477" s="275"/>
      <c r="T58477" s="274"/>
      <c r="W58477" s="276"/>
    </row>
    <row r="58478" spans="19:23">
      <c r="S58478" s="275"/>
      <c r="T58478" s="274"/>
      <c r="W58478" s="276"/>
    </row>
    <row r="58479" spans="19:23">
      <c r="S58479" s="275"/>
      <c r="T58479" s="274"/>
      <c r="W58479" s="276"/>
    </row>
    <row r="58480" spans="19:23">
      <c r="S58480" s="275"/>
      <c r="T58480" s="274"/>
      <c r="W58480" s="276"/>
    </row>
    <row r="58481" spans="19:23">
      <c r="S58481" s="275"/>
      <c r="T58481" s="274"/>
      <c r="W58481" s="276"/>
    </row>
    <row r="58482" spans="19:23">
      <c r="S58482" s="275"/>
      <c r="T58482" s="274"/>
      <c r="W58482" s="276"/>
    </row>
    <row r="58483" spans="19:23">
      <c r="S58483" s="275"/>
      <c r="T58483" s="274"/>
      <c r="W58483" s="276"/>
    </row>
    <row r="58484" spans="19:23">
      <c r="S58484" s="275"/>
      <c r="T58484" s="274"/>
      <c r="W58484" s="276"/>
    </row>
    <row r="58485" spans="19:23">
      <c r="S58485" s="275"/>
      <c r="T58485" s="274"/>
      <c r="W58485" s="276"/>
    </row>
    <row r="58486" spans="19:23">
      <c r="S58486" s="275"/>
      <c r="T58486" s="274"/>
      <c r="W58486" s="276"/>
    </row>
    <row r="58487" spans="19:23">
      <c r="S58487" s="275"/>
      <c r="T58487" s="274"/>
      <c r="W58487" s="276"/>
    </row>
    <row r="58488" spans="19:23">
      <c r="S58488" s="275"/>
      <c r="T58488" s="274"/>
      <c r="W58488" s="276"/>
    </row>
    <row r="58489" spans="19:23">
      <c r="S58489" s="275"/>
      <c r="T58489" s="274"/>
      <c r="W58489" s="276"/>
    </row>
    <row r="58490" spans="19:23">
      <c r="S58490" s="275"/>
      <c r="T58490" s="274"/>
      <c r="W58490" s="276"/>
    </row>
    <row r="58491" spans="19:23">
      <c r="S58491" s="275"/>
      <c r="T58491" s="274"/>
      <c r="W58491" s="276"/>
    </row>
    <row r="58492" spans="19:23">
      <c r="S58492" s="275"/>
      <c r="T58492" s="274"/>
      <c r="W58492" s="276"/>
    </row>
    <row r="58493" spans="19:23">
      <c r="S58493" s="275"/>
      <c r="T58493" s="274"/>
      <c r="W58493" s="276"/>
    </row>
    <row r="58494" spans="19:23">
      <c r="S58494" s="275"/>
      <c r="T58494" s="274"/>
      <c r="W58494" s="276"/>
    </row>
    <row r="58495" spans="19:23">
      <c r="S58495" s="275"/>
      <c r="T58495" s="274"/>
      <c r="W58495" s="276"/>
    </row>
    <row r="58496" spans="19:23">
      <c r="S58496" s="275"/>
      <c r="T58496" s="274"/>
      <c r="W58496" s="276"/>
    </row>
    <row r="58497" spans="19:23">
      <c r="S58497" s="275"/>
      <c r="T58497" s="274"/>
      <c r="W58497" s="276"/>
    </row>
    <row r="58498" spans="19:23">
      <c r="S58498" s="275"/>
      <c r="T58498" s="274"/>
      <c r="W58498" s="276"/>
    </row>
    <row r="58499" spans="19:23">
      <c r="S58499" s="275"/>
      <c r="T58499" s="274"/>
      <c r="W58499" s="276"/>
    </row>
    <row r="58500" spans="19:23">
      <c r="S58500" s="275"/>
      <c r="T58500" s="274"/>
      <c r="W58500" s="276"/>
    </row>
    <row r="58501" spans="19:23">
      <c r="S58501" s="275"/>
      <c r="T58501" s="274"/>
      <c r="W58501" s="276"/>
    </row>
    <row r="58502" spans="19:23">
      <c r="S58502" s="275"/>
      <c r="T58502" s="274"/>
      <c r="W58502" s="276"/>
    </row>
    <row r="58503" spans="19:23">
      <c r="S58503" s="275"/>
      <c r="T58503" s="274"/>
      <c r="W58503" s="276"/>
    </row>
    <row r="58504" spans="19:23">
      <c r="S58504" s="275"/>
      <c r="T58504" s="274"/>
      <c r="W58504" s="276"/>
    </row>
    <row r="58505" spans="19:23">
      <c r="S58505" s="275"/>
      <c r="T58505" s="274"/>
      <c r="W58505" s="276"/>
    </row>
    <row r="58506" spans="19:23">
      <c r="S58506" s="275"/>
      <c r="T58506" s="274"/>
      <c r="W58506" s="276"/>
    </row>
    <row r="58507" spans="19:23">
      <c r="S58507" s="275"/>
      <c r="T58507" s="274"/>
      <c r="W58507" s="276"/>
    </row>
    <row r="58508" spans="19:23">
      <c r="S58508" s="275"/>
      <c r="T58508" s="274"/>
      <c r="W58508" s="276"/>
    </row>
    <row r="58509" spans="19:23">
      <c r="S58509" s="275"/>
      <c r="T58509" s="274"/>
      <c r="W58509" s="276"/>
    </row>
    <row r="58510" spans="19:23">
      <c r="S58510" s="275"/>
      <c r="T58510" s="274"/>
      <c r="W58510" s="276"/>
    </row>
    <row r="58511" spans="19:23">
      <c r="S58511" s="275"/>
      <c r="T58511" s="274"/>
      <c r="W58511" s="276"/>
    </row>
    <row r="58512" spans="19:23">
      <c r="S58512" s="275"/>
      <c r="T58512" s="274"/>
      <c r="W58512" s="276"/>
    </row>
    <row r="58513" spans="19:23">
      <c r="S58513" s="275"/>
      <c r="T58513" s="274"/>
      <c r="W58513" s="276"/>
    </row>
    <row r="58514" spans="19:23">
      <c r="S58514" s="275"/>
      <c r="T58514" s="274"/>
      <c r="W58514" s="276"/>
    </row>
    <row r="58515" spans="19:23">
      <c r="S58515" s="275"/>
      <c r="T58515" s="274"/>
      <c r="W58515" s="276"/>
    </row>
    <row r="58516" spans="19:23">
      <c r="S58516" s="275"/>
      <c r="T58516" s="274"/>
      <c r="W58516" s="276"/>
    </row>
    <row r="58517" spans="19:23">
      <c r="S58517" s="275"/>
      <c r="T58517" s="274"/>
      <c r="W58517" s="276"/>
    </row>
    <row r="58518" spans="19:23">
      <c r="S58518" s="275"/>
      <c r="T58518" s="274"/>
      <c r="W58518" s="276"/>
    </row>
    <row r="58519" spans="19:23">
      <c r="S58519" s="275"/>
      <c r="T58519" s="274"/>
      <c r="W58519" s="276"/>
    </row>
    <row r="58520" spans="19:23">
      <c r="S58520" s="275"/>
      <c r="T58520" s="274"/>
      <c r="W58520" s="276"/>
    </row>
    <row r="58521" spans="19:23">
      <c r="S58521" s="275"/>
      <c r="T58521" s="274"/>
      <c r="W58521" s="276"/>
    </row>
    <row r="58522" spans="19:23">
      <c r="S58522" s="275"/>
      <c r="T58522" s="274"/>
      <c r="W58522" s="276"/>
    </row>
    <row r="58523" spans="19:23">
      <c r="S58523" s="275"/>
      <c r="T58523" s="274"/>
      <c r="W58523" s="276"/>
    </row>
    <row r="58524" spans="19:23">
      <c r="S58524" s="275"/>
      <c r="T58524" s="274"/>
      <c r="W58524" s="276"/>
    </row>
    <row r="58525" spans="19:23">
      <c r="S58525" s="275"/>
      <c r="T58525" s="274"/>
      <c r="W58525" s="276"/>
    </row>
    <row r="58526" spans="19:23">
      <c r="S58526" s="275"/>
      <c r="T58526" s="274"/>
      <c r="W58526" s="276"/>
    </row>
    <row r="58527" spans="19:23">
      <c r="S58527" s="275"/>
      <c r="T58527" s="274"/>
      <c r="W58527" s="276"/>
    </row>
    <row r="58528" spans="19:23">
      <c r="S58528" s="275"/>
      <c r="T58528" s="274"/>
      <c r="W58528" s="276"/>
    </row>
    <row r="58529" spans="19:23">
      <c r="S58529" s="275"/>
      <c r="T58529" s="274"/>
      <c r="W58529" s="276"/>
    </row>
    <row r="58530" spans="19:23">
      <c r="S58530" s="275"/>
      <c r="T58530" s="274"/>
      <c r="W58530" s="276"/>
    </row>
    <row r="58531" spans="19:23">
      <c r="S58531" s="275"/>
      <c r="T58531" s="274"/>
      <c r="W58531" s="276"/>
    </row>
    <row r="58532" spans="19:23">
      <c r="S58532" s="275"/>
      <c r="T58532" s="274"/>
      <c r="W58532" s="276"/>
    </row>
    <row r="58533" spans="19:23">
      <c r="S58533" s="275"/>
      <c r="T58533" s="274"/>
      <c r="W58533" s="276"/>
    </row>
    <row r="58534" spans="19:23">
      <c r="S58534" s="275"/>
      <c r="T58534" s="274"/>
      <c r="W58534" s="276"/>
    </row>
    <row r="58535" spans="19:23">
      <c r="S58535" s="275"/>
      <c r="T58535" s="274"/>
      <c r="W58535" s="276"/>
    </row>
    <row r="58536" spans="19:23">
      <c r="S58536" s="275"/>
      <c r="T58536" s="274"/>
      <c r="W58536" s="276"/>
    </row>
    <row r="58537" spans="19:23">
      <c r="S58537" s="275"/>
      <c r="T58537" s="274"/>
      <c r="W58537" s="276"/>
    </row>
    <row r="58538" spans="19:23">
      <c r="S58538" s="275"/>
      <c r="T58538" s="274"/>
      <c r="W58538" s="276"/>
    </row>
    <row r="58539" spans="19:23">
      <c r="S58539" s="275"/>
      <c r="T58539" s="274"/>
      <c r="W58539" s="276"/>
    </row>
    <row r="58540" spans="19:23">
      <c r="S58540" s="275"/>
      <c r="T58540" s="274"/>
      <c r="W58540" s="276"/>
    </row>
    <row r="58541" spans="19:23">
      <c r="S58541" s="275"/>
      <c r="T58541" s="274"/>
      <c r="W58541" s="276"/>
    </row>
    <row r="58542" spans="19:23">
      <c r="S58542" s="275"/>
      <c r="T58542" s="274"/>
      <c r="W58542" s="276"/>
    </row>
    <row r="58543" spans="19:23">
      <c r="S58543" s="275"/>
      <c r="T58543" s="274"/>
      <c r="W58543" s="276"/>
    </row>
    <row r="58544" spans="19:23">
      <c r="S58544" s="275"/>
      <c r="T58544" s="274"/>
      <c r="W58544" s="276"/>
    </row>
    <row r="58545" spans="19:23">
      <c r="S58545" s="275"/>
      <c r="T58545" s="274"/>
      <c r="W58545" s="276"/>
    </row>
    <row r="58546" spans="19:23">
      <c r="S58546" s="275"/>
      <c r="T58546" s="274"/>
      <c r="W58546" s="276"/>
    </row>
    <row r="58547" spans="19:23">
      <c r="S58547" s="275"/>
      <c r="T58547" s="274"/>
      <c r="W58547" s="276"/>
    </row>
    <row r="58548" spans="19:23">
      <c r="S58548" s="275"/>
      <c r="T58548" s="274"/>
      <c r="W58548" s="276"/>
    </row>
    <row r="58549" spans="19:23">
      <c r="S58549" s="275"/>
      <c r="T58549" s="274"/>
      <c r="W58549" s="276"/>
    </row>
    <row r="58550" spans="19:23">
      <c r="S58550" s="275"/>
      <c r="T58550" s="274"/>
      <c r="W58550" s="276"/>
    </row>
    <row r="58551" spans="19:23">
      <c r="S58551" s="275"/>
      <c r="T58551" s="274"/>
      <c r="W58551" s="276"/>
    </row>
    <row r="58552" spans="19:23">
      <c r="S58552" s="275"/>
      <c r="T58552" s="274"/>
      <c r="W58552" s="276"/>
    </row>
    <row r="58553" spans="19:23">
      <c r="S58553" s="275"/>
      <c r="T58553" s="274"/>
      <c r="W58553" s="276"/>
    </row>
    <row r="58554" spans="19:23">
      <c r="S58554" s="275"/>
      <c r="T58554" s="274"/>
      <c r="W58554" s="276"/>
    </row>
    <row r="58555" spans="19:23">
      <c r="S58555" s="275"/>
      <c r="T58555" s="274"/>
      <c r="W58555" s="276"/>
    </row>
    <row r="58556" spans="19:23">
      <c r="S58556" s="275"/>
      <c r="T58556" s="274"/>
      <c r="W58556" s="276"/>
    </row>
    <row r="58557" spans="19:23">
      <c r="S58557" s="275"/>
      <c r="T58557" s="274"/>
      <c r="W58557" s="276"/>
    </row>
    <row r="58558" spans="19:23">
      <c r="S58558" s="275"/>
      <c r="T58558" s="274"/>
      <c r="W58558" s="276"/>
    </row>
    <row r="58559" spans="19:23">
      <c r="S58559" s="275"/>
      <c r="T58559" s="274"/>
      <c r="W58559" s="276"/>
    </row>
    <row r="58560" spans="19:23">
      <c r="S58560" s="275"/>
      <c r="T58560" s="274"/>
      <c r="W58560" s="276"/>
    </row>
    <row r="58561" spans="19:23">
      <c r="S58561" s="275"/>
      <c r="T58561" s="274"/>
      <c r="W58561" s="276"/>
    </row>
    <row r="58562" spans="19:23">
      <c r="S58562" s="275"/>
      <c r="T58562" s="274"/>
      <c r="W58562" s="276"/>
    </row>
    <row r="58563" spans="19:23">
      <c r="S58563" s="275"/>
      <c r="T58563" s="274"/>
      <c r="W58563" s="276"/>
    </row>
    <row r="58564" spans="19:23">
      <c r="S58564" s="275"/>
      <c r="T58564" s="274"/>
      <c r="W58564" s="276"/>
    </row>
    <row r="58565" spans="19:23">
      <c r="S58565" s="275"/>
      <c r="T58565" s="274"/>
      <c r="W58565" s="276"/>
    </row>
    <row r="58566" spans="19:23">
      <c r="S58566" s="275"/>
      <c r="T58566" s="274"/>
      <c r="W58566" s="276"/>
    </row>
    <row r="58567" spans="19:23">
      <c r="S58567" s="275"/>
      <c r="T58567" s="274"/>
      <c r="W58567" s="276"/>
    </row>
    <row r="58568" spans="19:23">
      <c r="S58568" s="275"/>
      <c r="T58568" s="274"/>
      <c r="W58568" s="276"/>
    </row>
    <row r="58569" spans="19:23">
      <c r="S58569" s="275"/>
      <c r="T58569" s="274"/>
      <c r="W58569" s="276"/>
    </row>
    <row r="58570" spans="19:23">
      <c r="S58570" s="275"/>
      <c r="T58570" s="274"/>
      <c r="W58570" s="276"/>
    </row>
    <row r="58571" spans="19:23">
      <c r="S58571" s="275"/>
      <c r="T58571" s="274"/>
      <c r="W58571" s="276"/>
    </row>
    <row r="58572" spans="19:23">
      <c r="S58572" s="275"/>
      <c r="T58572" s="274"/>
      <c r="W58572" s="276"/>
    </row>
    <row r="58573" spans="19:23">
      <c r="S58573" s="275"/>
      <c r="T58573" s="274"/>
      <c r="W58573" s="276"/>
    </row>
    <row r="58574" spans="19:23">
      <c r="S58574" s="275"/>
      <c r="T58574" s="274"/>
      <c r="W58574" s="276"/>
    </row>
    <row r="58575" spans="19:23">
      <c r="S58575" s="275"/>
      <c r="T58575" s="274"/>
      <c r="W58575" s="276"/>
    </row>
    <row r="58576" spans="19:23">
      <c r="S58576" s="275"/>
      <c r="T58576" s="274"/>
      <c r="W58576" s="276"/>
    </row>
    <row r="58577" spans="19:23">
      <c r="S58577" s="275"/>
      <c r="T58577" s="274"/>
      <c r="W58577" s="276"/>
    </row>
    <row r="58578" spans="19:23">
      <c r="S58578" s="275"/>
      <c r="T58578" s="274"/>
      <c r="W58578" s="276"/>
    </row>
    <row r="58579" spans="19:23">
      <c r="S58579" s="275"/>
      <c r="T58579" s="274"/>
      <c r="W58579" s="276"/>
    </row>
    <row r="58580" spans="19:23">
      <c r="S58580" s="275"/>
      <c r="T58580" s="274"/>
      <c r="W58580" s="276"/>
    </row>
    <row r="58581" spans="19:23">
      <c r="S58581" s="275"/>
      <c r="T58581" s="274"/>
      <c r="W58581" s="276"/>
    </row>
    <row r="58582" spans="19:23">
      <c r="S58582" s="275"/>
      <c r="T58582" s="274"/>
      <c r="W58582" s="276"/>
    </row>
    <row r="58583" spans="19:23">
      <c r="S58583" s="275"/>
      <c r="T58583" s="274"/>
      <c r="W58583" s="276"/>
    </row>
    <row r="58584" spans="19:23">
      <c r="S58584" s="275"/>
      <c r="T58584" s="274"/>
      <c r="W58584" s="276"/>
    </row>
    <row r="58585" spans="19:23">
      <c r="S58585" s="275"/>
      <c r="T58585" s="274"/>
      <c r="W58585" s="276"/>
    </row>
    <row r="58586" spans="19:23">
      <c r="S58586" s="275"/>
      <c r="T58586" s="274"/>
      <c r="W58586" s="276"/>
    </row>
    <row r="58587" spans="19:23">
      <c r="S58587" s="275"/>
      <c r="T58587" s="274"/>
      <c r="W58587" s="276"/>
    </row>
    <row r="58588" spans="19:23">
      <c r="S58588" s="275"/>
      <c r="T58588" s="274"/>
      <c r="W58588" s="276"/>
    </row>
    <row r="58589" spans="19:23">
      <c r="S58589" s="275"/>
      <c r="T58589" s="274"/>
      <c r="W58589" s="276"/>
    </row>
    <row r="58590" spans="19:23">
      <c r="S58590" s="275"/>
      <c r="T58590" s="274"/>
      <c r="W58590" s="276"/>
    </row>
    <row r="58591" spans="19:23">
      <c r="S58591" s="275"/>
      <c r="T58591" s="274"/>
      <c r="W58591" s="276"/>
    </row>
    <row r="58592" spans="19:23">
      <c r="S58592" s="275"/>
      <c r="T58592" s="274"/>
      <c r="W58592" s="276"/>
    </row>
    <row r="58593" spans="19:23">
      <c r="S58593" s="275"/>
      <c r="T58593" s="274"/>
      <c r="W58593" s="276"/>
    </row>
    <row r="58594" spans="19:23">
      <c r="S58594" s="275"/>
      <c r="T58594" s="274"/>
      <c r="W58594" s="276"/>
    </row>
    <row r="58595" spans="19:23">
      <c r="S58595" s="275"/>
      <c r="T58595" s="274"/>
      <c r="W58595" s="276"/>
    </row>
    <row r="58596" spans="19:23">
      <c r="S58596" s="275"/>
      <c r="T58596" s="274"/>
      <c r="W58596" s="276"/>
    </row>
    <row r="58597" spans="19:23">
      <c r="S58597" s="275"/>
      <c r="T58597" s="274"/>
      <c r="W58597" s="276"/>
    </row>
    <row r="58598" spans="19:23">
      <c r="S58598" s="275"/>
      <c r="T58598" s="274"/>
      <c r="W58598" s="276"/>
    </row>
    <row r="58599" spans="19:23">
      <c r="S58599" s="275"/>
      <c r="T58599" s="274"/>
      <c r="W58599" s="276"/>
    </row>
    <row r="58600" spans="19:23">
      <c r="S58600" s="275"/>
      <c r="T58600" s="274"/>
      <c r="W58600" s="276"/>
    </row>
    <row r="58601" spans="19:23">
      <c r="S58601" s="275"/>
      <c r="T58601" s="274"/>
      <c r="W58601" s="276"/>
    </row>
    <row r="58602" spans="19:23">
      <c r="S58602" s="275"/>
      <c r="T58602" s="274"/>
      <c r="W58602" s="276"/>
    </row>
    <row r="58603" spans="19:23">
      <c r="S58603" s="275"/>
      <c r="T58603" s="274"/>
      <c r="W58603" s="276"/>
    </row>
    <row r="58604" spans="19:23">
      <c r="S58604" s="275"/>
      <c r="T58604" s="274"/>
      <c r="W58604" s="276"/>
    </row>
    <row r="58605" spans="19:23">
      <c r="S58605" s="275"/>
      <c r="T58605" s="274"/>
      <c r="W58605" s="276"/>
    </row>
    <row r="58606" spans="19:23">
      <c r="S58606" s="275"/>
      <c r="T58606" s="274"/>
      <c r="W58606" s="276"/>
    </row>
    <row r="58607" spans="19:23">
      <c r="S58607" s="275"/>
      <c r="T58607" s="274"/>
      <c r="W58607" s="276"/>
    </row>
    <row r="58608" spans="19:23">
      <c r="S58608" s="275"/>
      <c r="T58608" s="274"/>
      <c r="W58608" s="276"/>
    </row>
    <row r="58609" spans="19:23">
      <c r="S58609" s="275"/>
      <c r="T58609" s="274"/>
      <c r="W58609" s="276"/>
    </row>
    <row r="58610" spans="19:23">
      <c r="S58610" s="275"/>
      <c r="T58610" s="274"/>
      <c r="W58610" s="276"/>
    </row>
    <row r="58611" spans="19:23">
      <c r="S58611" s="275"/>
      <c r="T58611" s="274"/>
      <c r="W58611" s="276"/>
    </row>
    <row r="58612" spans="19:23">
      <c r="S58612" s="275"/>
      <c r="T58612" s="274"/>
      <c r="W58612" s="276"/>
    </row>
    <row r="58613" spans="19:23">
      <c r="S58613" s="275"/>
      <c r="T58613" s="274"/>
      <c r="W58613" s="276"/>
    </row>
    <row r="58614" spans="19:23">
      <c r="S58614" s="275"/>
      <c r="T58614" s="274"/>
      <c r="W58614" s="276"/>
    </row>
    <row r="58615" spans="19:23">
      <c r="S58615" s="275"/>
      <c r="T58615" s="274"/>
      <c r="W58615" s="276"/>
    </row>
    <row r="58616" spans="19:23">
      <c r="S58616" s="275"/>
      <c r="T58616" s="274"/>
      <c r="W58616" s="276"/>
    </row>
    <row r="58617" spans="19:23">
      <c r="S58617" s="275"/>
      <c r="T58617" s="274"/>
      <c r="W58617" s="276"/>
    </row>
    <row r="58618" spans="19:23">
      <c r="S58618" s="275"/>
      <c r="T58618" s="274"/>
      <c r="W58618" s="276"/>
    </row>
    <row r="58619" spans="19:23">
      <c r="S58619" s="275"/>
      <c r="T58619" s="274"/>
      <c r="W58619" s="276"/>
    </row>
    <row r="58620" spans="19:23">
      <c r="S58620" s="275"/>
      <c r="T58620" s="274"/>
      <c r="W58620" s="276"/>
    </row>
    <row r="58621" spans="19:23">
      <c r="S58621" s="275"/>
      <c r="T58621" s="274"/>
      <c r="W58621" s="276"/>
    </row>
    <row r="58622" spans="19:23">
      <c r="S58622" s="275"/>
      <c r="T58622" s="274"/>
      <c r="W58622" s="276"/>
    </row>
    <row r="58623" spans="19:23">
      <c r="S58623" s="275"/>
      <c r="T58623" s="274"/>
      <c r="W58623" s="276"/>
    </row>
    <row r="58624" spans="19:23">
      <c r="S58624" s="275"/>
      <c r="T58624" s="274"/>
      <c r="W58624" s="276"/>
    </row>
    <row r="58625" spans="19:23">
      <c r="S58625" s="275"/>
      <c r="T58625" s="274"/>
      <c r="W58625" s="276"/>
    </row>
    <row r="58626" spans="19:23">
      <c r="S58626" s="275"/>
      <c r="T58626" s="274"/>
      <c r="W58626" s="276"/>
    </row>
    <row r="58627" spans="19:23">
      <c r="S58627" s="275"/>
      <c r="T58627" s="274"/>
      <c r="W58627" s="276"/>
    </row>
    <row r="58628" spans="19:23">
      <c r="S58628" s="275"/>
      <c r="T58628" s="274"/>
      <c r="W58628" s="276"/>
    </row>
    <row r="58629" spans="19:23">
      <c r="S58629" s="275"/>
      <c r="T58629" s="274"/>
      <c r="W58629" s="276"/>
    </row>
    <row r="58630" spans="19:23">
      <c r="S58630" s="275"/>
      <c r="T58630" s="274"/>
      <c r="W58630" s="276"/>
    </row>
    <row r="58631" spans="19:23">
      <c r="S58631" s="275"/>
      <c r="T58631" s="274"/>
      <c r="W58631" s="276"/>
    </row>
    <row r="58632" spans="19:23">
      <c r="S58632" s="275"/>
      <c r="T58632" s="274"/>
      <c r="W58632" s="276"/>
    </row>
    <row r="58633" spans="19:23">
      <c r="S58633" s="275"/>
      <c r="T58633" s="274"/>
      <c r="W58633" s="276"/>
    </row>
    <row r="58634" spans="19:23">
      <c r="S58634" s="275"/>
      <c r="T58634" s="274"/>
      <c r="W58634" s="276"/>
    </row>
    <row r="58635" spans="19:23">
      <c r="S58635" s="275"/>
      <c r="T58635" s="274"/>
      <c r="W58635" s="276"/>
    </row>
    <row r="58636" spans="19:23">
      <c r="S58636" s="275"/>
      <c r="T58636" s="274"/>
      <c r="W58636" s="276"/>
    </row>
    <row r="58637" spans="19:23">
      <c r="S58637" s="275"/>
      <c r="T58637" s="274"/>
      <c r="W58637" s="276"/>
    </row>
    <row r="58638" spans="19:23">
      <c r="S58638" s="275"/>
      <c r="T58638" s="274"/>
      <c r="W58638" s="276"/>
    </row>
    <row r="58639" spans="19:23">
      <c r="S58639" s="275"/>
      <c r="T58639" s="274"/>
      <c r="W58639" s="276"/>
    </row>
    <row r="58640" spans="19:23">
      <c r="S58640" s="275"/>
      <c r="T58640" s="274"/>
      <c r="W58640" s="276"/>
    </row>
    <row r="58641" spans="19:23">
      <c r="S58641" s="275"/>
      <c r="T58641" s="274"/>
      <c r="W58641" s="276"/>
    </row>
    <row r="58642" spans="19:23">
      <c r="S58642" s="275"/>
      <c r="T58642" s="274"/>
      <c r="W58642" s="276"/>
    </row>
    <row r="58643" spans="19:23">
      <c r="S58643" s="275"/>
      <c r="T58643" s="274"/>
      <c r="W58643" s="276"/>
    </row>
    <row r="58644" spans="19:23">
      <c r="S58644" s="275"/>
      <c r="T58644" s="274"/>
      <c r="W58644" s="276"/>
    </row>
    <row r="58645" spans="19:23">
      <c r="S58645" s="275"/>
      <c r="T58645" s="274"/>
      <c r="W58645" s="276"/>
    </row>
    <row r="58646" spans="19:23">
      <c r="S58646" s="275"/>
      <c r="T58646" s="274"/>
      <c r="W58646" s="276"/>
    </row>
    <row r="58647" spans="19:23">
      <c r="S58647" s="275"/>
      <c r="T58647" s="274"/>
      <c r="W58647" s="276"/>
    </row>
    <row r="58648" spans="19:23">
      <c r="S58648" s="275"/>
      <c r="T58648" s="274"/>
      <c r="W58648" s="276"/>
    </row>
    <row r="58649" spans="19:23">
      <c r="S58649" s="275"/>
      <c r="T58649" s="274"/>
      <c r="W58649" s="276"/>
    </row>
    <row r="58650" spans="19:23">
      <c r="S58650" s="275"/>
      <c r="T58650" s="274"/>
      <c r="W58650" s="276"/>
    </row>
    <row r="58651" spans="19:23">
      <c r="S58651" s="275"/>
      <c r="T58651" s="274"/>
      <c r="W58651" s="276"/>
    </row>
    <row r="58652" spans="19:23">
      <c r="S58652" s="275"/>
      <c r="T58652" s="274"/>
      <c r="W58652" s="276"/>
    </row>
    <row r="58653" spans="19:23">
      <c r="S58653" s="275"/>
      <c r="T58653" s="274"/>
      <c r="W58653" s="276"/>
    </row>
    <row r="58654" spans="19:23">
      <c r="S58654" s="275"/>
      <c r="T58654" s="274"/>
      <c r="W58654" s="276"/>
    </row>
    <row r="58655" spans="19:23">
      <c r="S58655" s="275"/>
      <c r="T58655" s="274"/>
      <c r="W58655" s="276"/>
    </row>
    <row r="58656" spans="19:23">
      <c r="S58656" s="275"/>
      <c r="T58656" s="274"/>
      <c r="W58656" s="276"/>
    </row>
    <row r="58657" spans="19:23">
      <c r="S58657" s="275"/>
      <c r="T58657" s="274"/>
      <c r="W58657" s="276"/>
    </row>
    <row r="58658" spans="19:23">
      <c r="S58658" s="275"/>
      <c r="T58658" s="274"/>
      <c r="W58658" s="276"/>
    </row>
    <row r="58659" spans="19:23">
      <c r="S58659" s="275"/>
      <c r="T58659" s="274"/>
      <c r="W58659" s="276"/>
    </row>
    <row r="58660" spans="19:23">
      <c r="S58660" s="275"/>
      <c r="T58660" s="274"/>
      <c r="W58660" s="276"/>
    </row>
    <row r="58661" spans="19:23">
      <c r="S58661" s="275"/>
      <c r="T58661" s="274"/>
      <c r="W58661" s="276"/>
    </row>
    <row r="58662" spans="19:23">
      <c r="S58662" s="275"/>
      <c r="T58662" s="274"/>
      <c r="W58662" s="276"/>
    </row>
    <row r="58663" spans="19:23">
      <c r="S58663" s="275"/>
      <c r="T58663" s="274"/>
      <c r="W58663" s="276"/>
    </row>
    <row r="58664" spans="19:23">
      <c r="S58664" s="275"/>
      <c r="T58664" s="274"/>
      <c r="W58664" s="276"/>
    </row>
    <row r="58665" spans="19:23">
      <c r="S58665" s="275"/>
      <c r="T58665" s="274"/>
      <c r="W58665" s="276"/>
    </row>
    <row r="58666" spans="19:23">
      <c r="S58666" s="275"/>
      <c r="T58666" s="274"/>
      <c r="W58666" s="276"/>
    </row>
    <row r="58667" spans="19:23">
      <c r="S58667" s="275"/>
      <c r="T58667" s="274"/>
      <c r="W58667" s="276"/>
    </row>
    <row r="58668" spans="19:23">
      <c r="S58668" s="275"/>
      <c r="T58668" s="274"/>
      <c r="W58668" s="276"/>
    </row>
    <row r="58669" spans="19:23">
      <c r="S58669" s="275"/>
      <c r="T58669" s="274"/>
      <c r="W58669" s="276"/>
    </row>
    <row r="58670" spans="19:23">
      <c r="S58670" s="275"/>
      <c r="T58670" s="274"/>
      <c r="W58670" s="276"/>
    </row>
    <row r="58671" spans="19:23">
      <c r="S58671" s="275"/>
      <c r="T58671" s="274"/>
      <c r="W58671" s="276"/>
    </row>
    <row r="58672" spans="19:23">
      <c r="S58672" s="275"/>
      <c r="T58672" s="274"/>
      <c r="W58672" s="276"/>
    </row>
    <row r="58673" spans="19:23">
      <c r="S58673" s="275"/>
      <c r="T58673" s="274"/>
      <c r="W58673" s="276"/>
    </row>
    <row r="58674" spans="19:23">
      <c r="S58674" s="275"/>
      <c r="T58674" s="274"/>
      <c r="W58674" s="276"/>
    </row>
    <row r="58675" spans="19:23">
      <c r="S58675" s="275"/>
      <c r="T58675" s="274"/>
      <c r="W58675" s="276"/>
    </row>
    <row r="58676" spans="19:23">
      <c r="S58676" s="275"/>
      <c r="T58676" s="274"/>
      <c r="W58676" s="276"/>
    </row>
    <row r="58677" spans="19:23">
      <c r="S58677" s="275"/>
      <c r="T58677" s="274"/>
      <c r="W58677" s="276"/>
    </row>
    <row r="58678" spans="19:23">
      <c r="S58678" s="275"/>
      <c r="T58678" s="274"/>
      <c r="W58678" s="276"/>
    </row>
    <row r="58679" spans="19:23">
      <c r="S58679" s="275"/>
      <c r="T58679" s="274"/>
      <c r="W58679" s="276"/>
    </row>
    <row r="58680" spans="19:23">
      <c r="S58680" s="275"/>
      <c r="T58680" s="274"/>
      <c r="W58680" s="276"/>
    </row>
    <row r="58681" spans="19:23">
      <c r="S58681" s="275"/>
      <c r="T58681" s="274"/>
      <c r="W58681" s="276"/>
    </row>
    <row r="58682" spans="19:23">
      <c r="S58682" s="275"/>
      <c r="T58682" s="274"/>
      <c r="W58682" s="276"/>
    </row>
    <row r="58683" spans="19:23">
      <c r="S58683" s="275"/>
      <c r="T58683" s="274"/>
      <c r="W58683" s="276"/>
    </row>
    <row r="58684" spans="19:23">
      <c r="S58684" s="275"/>
      <c r="T58684" s="274"/>
      <c r="W58684" s="276"/>
    </row>
    <row r="58685" spans="19:23">
      <c r="S58685" s="275"/>
      <c r="T58685" s="274"/>
      <c r="W58685" s="276"/>
    </row>
    <row r="58686" spans="19:23">
      <c r="S58686" s="275"/>
      <c r="T58686" s="274"/>
      <c r="W58686" s="276"/>
    </row>
    <row r="58687" spans="19:23">
      <c r="S58687" s="275"/>
      <c r="T58687" s="274"/>
      <c r="W58687" s="276"/>
    </row>
    <row r="58688" spans="19:23">
      <c r="S58688" s="275"/>
      <c r="T58688" s="274"/>
      <c r="W58688" s="276"/>
    </row>
    <row r="58689" spans="19:23">
      <c r="S58689" s="275"/>
      <c r="T58689" s="274"/>
      <c r="W58689" s="276"/>
    </row>
    <row r="58690" spans="19:23">
      <c r="S58690" s="275"/>
      <c r="T58690" s="274"/>
      <c r="W58690" s="276"/>
    </row>
    <row r="58691" spans="19:23">
      <c r="S58691" s="275"/>
      <c r="T58691" s="274"/>
      <c r="W58691" s="276"/>
    </row>
    <row r="58692" spans="19:23">
      <c r="S58692" s="275"/>
      <c r="T58692" s="274"/>
      <c r="W58692" s="276"/>
    </row>
    <row r="58693" spans="19:23">
      <c r="S58693" s="275"/>
      <c r="T58693" s="274"/>
      <c r="W58693" s="276"/>
    </row>
    <row r="58694" spans="19:23">
      <c r="S58694" s="275"/>
      <c r="T58694" s="274"/>
      <c r="W58694" s="276"/>
    </row>
    <row r="58695" spans="19:23">
      <c r="S58695" s="275"/>
      <c r="T58695" s="274"/>
      <c r="W58695" s="276"/>
    </row>
    <row r="58696" spans="19:23">
      <c r="S58696" s="275"/>
      <c r="T58696" s="274"/>
      <c r="W58696" s="276"/>
    </row>
    <row r="58697" spans="19:23">
      <c r="S58697" s="275"/>
      <c r="T58697" s="274"/>
      <c r="W58697" s="276"/>
    </row>
    <row r="58698" spans="19:23">
      <c r="S58698" s="275"/>
      <c r="T58698" s="274"/>
      <c r="W58698" s="276"/>
    </row>
    <row r="58699" spans="19:23">
      <c r="S58699" s="275"/>
      <c r="T58699" s="274"/>
      <c r="W58699" s="276"/>
    </row>
    <row r="58700" spans="19:23">
      <c r="S58700" s="275"/>
      <c r="T58700" s="274"/>
      <c r="W58700" s="276"/>
    </row>
    <row r="58701" spans="19:23">
      <c r="S58701" s="275"/>
      <c r="T58701" s="274"/>
      <c r="W58701" s="276"/>
    </row>
    <row r="58702" spans="19:23">
      <c r="S58702" s="275"/>
      <c r="T58702" s="274"/>
      <c r="W58702" s="276"/>
    </row>
    <row r="58703" spans="19:23">
      <c r="S58703" s="275"/>
      <c r="T58703" s="274"/>
      <c r="W58703" s="276"/>
    </row>
    <row r="58704" spans="19:23">
      <c r="S58704" s="275"/>
      <c r="T58704" s="274"/>
      <c r="W58704" s="276"/>
    </row>
    <row r="58705" spans="19:23">
      <c r="S58705" s="275"/>
      <c r="T58705" s="274"/>
      <c r="W58705" s="276"/>
    </row>
    <row r="58706" spans="19:23">
      <c r="S58706" s="275"/>
      <c r="T58706" s="274"/>
      <c r="W58706" s="276"/>
    </row>
    <row r="58707" spans="19:23">
      <c r="S58707" s="275"/>
      <c r="T58707" s="274"/>
      <c r="W58707" s="276"/>
    </row>
    <row r="58708" spans="19:23">
      <c r="S58708" s="275"/>
      <c r="T58708" s="274"/>
      <c r="W58708" s="276"/>
    </row>
    <row r="58709" spans="19:23">
      <c r="S58709" s="275"/>
      <c r="T58709" s="274"/>
      <c r="W58709" s="276"/>
    </row>
    <row r="58710" spans="19:23">
      <c r="S58710" s="275"/>
      <c r="T58710" s="274"/>
      <c r="W58710" s="276"/>
    </row>
    <row r="58711" spans="19:23">
      <c r="S58711" s="275"/>
      <c r="T58711" s="274"/>
      <c r="W58711" s="276"/>
    </row>
    <row r="58712" spans="19:23">
      <c r="S58712" s="275"/>
      <c r="T58712" s="274"/>
      <c r="W58712" s="276"/>
    </row>
    <row r="58713" spans="19:23">
      <c r="S58713" s="275"/>
      <c r="T58713" s="274"/>
      <c r="W58713" s="276"/>
    </row>
    <row r="58714" spans="19:23">
      <c r="S58714" s="275"/>
      <c r="T58714" s="274"/>
      <c r="W58714" s="276"/>
    </row>
    <row r="58715" spans="19:23">
      <c r="S58715" s="275"/>
      <c r="T58715" s="274"/>
      <c r="W58715" s="276"/>
    </row>
    <row r="58716" spans="19:23">
      <c r="S58716" s="275"/>
      <c r="T58716" s="274"/>
      <c r="W58716" s="276"/>
    </row>
    <row r="58717" spans="19:23">
      <c r="S58717" s="275"/>
      <c r="T58717" s="274"/>
      <c r="W58717" s="276"/>
    </row>
    <row r="58718" spans="19:23">
      <c r="S58718" s="275"/>
      <c r="T58718" s="274"/>
      <c r="W58718" s="276"/>
    </row>
    <row r="58719" spans="19:23">
      <c r="S58719" s="275"/>
      <c r="T58719" s="274"/>
      <c r="W58719" s="276"/>
    </row>
    <row r="58720" spans="19:23">
      <c r="S58720" s="275"/>
      <c r="T58720" s="274"/>
      <c r="W58720" s="276"/>
    </row>
    <row r="58721" spans="19:23">
      <c r="S58721" s="275"/>
      <c r="T58721" s="274"/>
      <c r="W58721" s="276"/>
    </row>
    <row r="58722" spans="19:23">
      <c r="S58722" s="275"/>
      <c r="T58722" s="274"/>
      <c r="W58722" s="276"/>
    </row>
    <row r="58723" spans="19:23">
      <c r="S58723" s="275"/>
      <c r="T58723" s="274"/>
      <c r="W58723" s="276"/>
    </row>
    <row r="58724" spans="19:23">
      <c r="S58724" s="275"/>
      <c r="T58724" s="274"/>
      <c r="W58724" s="276"/>
    </row>
    <row r="58725" spans="19:23">
      <c r="S58725" s="275"/>
      <c r="T58725" s="274"/>
      <c r="W58725" s="276"/>
    </row>
    <row r="58726" spans="19:23">
      <c r="S58726" s="275"/>
      <c r="T58726" s="274"/>
      <c r="W58726" s="276"/>
    </row>
    <row r="58727" spans="19:23">
      <c r="S58727" s="275"/>
      <c r="T58727" s="274"/>
      <c r="W58727" s="276"/>
    </row>
    <row r="58728" spans="19:23">
      <c r="S58728" s="275"/>
      <c r="T58728" s="274"/>
      <c r="W58728" s="276"/>
    </row>
    <row r="58729" spans="19:23">
      <c r="S58729" s="275"/>
      <c r="T58729" s="274"/>
      <c r="W58729" s="276"/>
    </row>
    <row r="58730" spans="19:23">
      <c r="S58730" s="275"/>
      <c r="T58730" s="274"/>
      <c r="W58730" s="276"/>
    </row>
    <row r="58731" spans="19:23">
      <c r="S58731" s="275"/>
      <c r="T58731" s="274"/>
      <c r="W58731" s="276"/>
    </row>
    <row r="58732" spans="19:23">
      <c r="S58732" s="275"/>
      <c r="T58732" s="274"/>
      <c r="W58732" s="276"/>
    </row>
    <row r="58733" spans="19:23">
      <c r="S58733" s="275"/>
      <c r="T58733" s="274"/>
      <c r="W58733" s="276"/>
    </row>
    <row r="58734" spans="19:23">
      <c r="S58734" s="275"/>
      <c r="T58734" s="274"/>
      <c r="W58734" s="276"/>
    </row>
    <row r="58735" spans="19:23">
      <c r="S58735" s="275"/>
      <c r="T58735" s="274"/>
      <c r="W58735" s="276"/>
    </row>
    <row r="58736" spans="19:23">
      <c r="S58736" s="275"/>
      <c r="T58736" s="274"/>
      <c r="W58736" s="276"/>
    </row>
    <row r="58737" spans="19:23">
      <c r="S58737" s="275"/>
      <c r="T58737" s="274"/>
      <c r="W58737" s="276"/>
    </row>
    <row r="58738" spans="19:23">
      <c r="S58738" s="275"/>
      <c r="T58738" s="274"/>
      <c r="W58738" s="276"/>
    </row>
    <row r="58739" spans="19:23">
      <c r="S58739" s="275"/>
      <c r="T58739" s="274"/>
      <c r="W58739" s="276"/>
    </row>
    <row r="58740" spans="19:23">
      <c r="S58740" s="275"/>
      <c r="T58740" s="274"/>
      <c r="W58740" s="276"/>
    </row>
    <row r="58741" spans="19:23">
      <c r="S58741" s="275"/>
      <c r="T58741" s="274"/>
      <c r="W58741" s="276"/>
    </row>
    <row r="58742" spans="19:23">
      <c r="S58742" s="275"/>
      <c r="T58742" s="274"/>
      <c r="W58742" s="276"/>
    </row>
    <row r="58743" spans="19:23">
      <c r="S58743" s="275"/>
      <c r="T58743" s="274"/>
      <c r="W58743" s="276"/>
    </row>
    <row r="58744" spans="19:23">
      <c r="S58744" s="275"/>
      <c r="T58744" s="274"/>
      <c r="W58744" s="276"/>
    </row>
    <row r="58745" spans="19:23">
      <c r="S58745" s="275"/>
      <c r="T58745" s="274"/>
      <c r="W58745" s="276"/>
    </row>
    <row r="58746" spans="19:23">
      <c r="S58746" s="275"/>
      <c r="T58746" s="274"/>
      <c r="W58746" s="276"/>
    </row>
    <row r="58747" spans="19:23">
      <c r="S58747" s="275"/>
      <c r="T58747" s="274"/>
      <c r="W58747" s="276"/>
    </row>
    <row r="58748" spans="19:23">
      <c r="S58748" s="275"/>
      <c r="T58748" s="274"/>
      <c r="W58748" s="276"/>
    </row>
    <row r="58749" spans="19:23">
      <c r="S58749" s="275"/>
      <c r="T58749" s="274"/>
      <c r="W58749" s="276"/>
    </row>
    <row r="58750" spans="19:23">
      <c r="S58750" s="275"/>
      <c r="T58750" s="274"/>
      <c r="W58750" s="276"/>
    </row>
    <row r="58751" spans="19:23">
      <c r="S58751" s="275"/>
      <c r="T58751" s="274"/>
      <c r="W58751" s="276"/>
    </row>
    <row r="58752" spans="19:23">
      <c r="S58752" s="275"/>
      <c r="T58752" s="274"/>
      <c r="W58752" s="276"/>
    </row>
    <row r="58753" spans="19:23">
      <c r="S58753" s="275"/>
      <c r="T58753" s="274"/>
      <c r="W58753" s="276"/>
    </row>
    <row r="58754" spans="19:23">
      <c r="S58754" s="275"/>
      <c r="T58754" s="274"/>
      <c r="W58754" s="276"/>
    </row>
    <row r="58755" spans="19:23">
      <c r="S58755" s="275"/>
      <c r="T58755" s="274"/>
      <c r="W58755" s="276"/>
    </row>
    <row r="58756" spans="19:23">
      <c r="S58756" s="275"/>
      <c r="T58756" s="274"/>
      <c r="W58756" s="276"/>
    </row>
    <row r="58757" spans="19:23">
      <c r="S58757" s="275"/>
      <c r="T58757" s="274"/>
      <c r="W58757" s="276"/>
    </row>
    <row r="58758" spans="19:23">
      <c r="S58758" s="275"/>
      <c r="T58758" s="274"/>
      <c r="W58758" s="276"/>
    </row>
    <row r="58759" spans="19:23">
      <c r="S58759" s="275"/>
      <c r="T58759" s="274"/>
      <c r="W58759" s="276"/>
    </row>
    <row r="58760" spans="19:23">
      <c r="S58760" s="275"/>
      <c r="T58760" s="274"/>
      <c r="W58760" s="276"/>
    </row>
    <row r="58761" spans="19:23">
      <c r="S58761" s="275"/>
      <c r="T58761" s="274"/>
      <c r="W58761" s="276"/>
    </row>
    <row r="58762" spans="19:23">
      <c r="S58762" s="275"/>
      <c r="T58762" s="274"/>
      <c r="W58762" s="276"/>
    </row>
    <row r="58763" spans="19:23">
      <c r="S58763" s="275"/>
      <c r="T58763" s="274"/>
      <c r="W58763" s="276"/>
    </row>
    <row r="58764" spans="19:23">
      <c r="S58764" s="275"/>
      <c r="T58764" s="274"/>
      <c r="W58764" s="276"/>
    </row>
    <row r="58765" spans="19:23">
      <c r="S58765" s="275"/>
      <c r="T58765" s="274"/>
      <c r="W58765" s="276"/>
    </row>
    <row r="58766" spans="19:23">
      <c r="S58766" s="275"/>
      <c r="T58766" s="274"/>
      <c r="W58766" s="276"/>
    </row>
    <row r="58767" spans="19:23">
      <c r="S58767" s="275"/>
      <c r="T58767" s="274"/>
      <c r="W58767" s="276"/>
    </row>
    <row r="58768" spans="19:23">
      <c r="S58768" s="275"/>
      <c r="T58768" s="274"/>
      <c r="W58768" s="276"/>
    </row>
    <row r="58769" spans="19:23">
      <c r="S58769" s="275"/>
      <c r="T58769" s="274"/>
      <c r="W58769" s="276"/>
    </row>
    <row r="58770" spans="19:23">
      <c r="S58770" s="275"/>
      <c r="T58770" s="274"/>
      <c r="W58770" s="276"/>
    </row>
    <row r="58771" spans="19:23">
      <c r="S58771" s="275"/>
      <c r="T58771" s="274"/>
      <c r="W58771" s="276"/>
    </row>
    <row r="58772" spans="19:23">
      <c r="S58772" s="275"/>
      <c r="T58772" s="274"/>
      <c r="W58772" s="276"/>
    </row>
    <row r="58773" spans="19:23">
      <c r="S58773" s="275"/>
      <c r="T58773" s="274"/>
      <c r="W58773" s="276"/>
    </row>
    <row r="58774" spans="19:23">
      <c r="S58774" s="275"/>
      <c r="T58774" s="274"/>
      <c r="W58774" s="276"/>
    </row>
    <row r="58775" spans="19:23">
      <c r="S58775" s="275"/>
      <c r="T58775" s="274"/>
      <c r="W58775" s="276"/>
    </row>
    <row r="58776" spans="19:23">
      <c r="S58776" s="275"/>
      <c r="T58776" s="274"/>
      <c r="W58776" s="276"/>
    </row>
    <row r="58777" spans="19:23">
      <c r="S58777" s="275"/>
      <c r="T58777" s="274"/>
      <c r="W58777" s="276"/>
    </row>
    <row r="58778" spans="19:23">
      <c r="S58778" s="275"/>
      <c r="T58778" s="274"/>
      <c r="W58778" s="276"/>
    </row>
    <row r="58779" spans="19:23">
      <c r="S58779" s="275"/>
      <c r="T58779" s="274"/>
      <c r="W58779" s="276"/>
    </row>
    <row r="58780" spans="19:23">
      <c r="S58780" s="275"/>
      <c r="T58780" s="274"/>
      <c r="W58780" s="276"/>
    </row>
    <row r="58781" spans="19:23">
      <c r="S58781" s="275"/>
      <c r="T58781" s="274"/>
      <c r="W58781" s="276"/>
    </row>
    <row r="58782" spans="19:23">
      <c r="S58782" s="275"/>
      <c r="T58782" s="274"/>
      <c r="W58782" s="276"/>
    </row>
    <row r="58783" spans="19:23">
      <c r="S58783" s="275"/>
      <c r="T58783" s="274"/>
      <c r="W58783" s="276"/>
    </row>
    <row r="58784" spans="19:23">
      <c r="S58784" s="275"/>
      <c r="T58784" s="274"/>
      <c r="W58784" s="276"/>
    </row>
    <row r="58785" spans="19:23">
      <c r="S58785" s="275"/>
      <c r="T58785" s="274"/>
      <c r="W58785" s="276"/>
    </row>
    <row r="58786" spans="19:23">
      <c r="S58786" s="275"/>
      <c r="T58786" s="274"/>
      <c r="W58786" s="276"/>
    </row>
    <row r="58787" spans="19:23">
      <c r="S58787" s="275"/>
      <c r="T58787" s="274"/>
      <c r="W58787" s="276"/>
    </row>
    <row r="58788" spans="19:23">
      <c r="S58788" s="275"/>
      <c r="T58788" s="274"/>
      <c r="W58788" s="276"/>
    </row>
    <row r="58789" spans="19:23">
      <c r="S58789" s="275"/>
      <c r="T58789" s="274"/>
      <c r="W58789" s="276"/>
    </row>
    <row r="58790" spans="19:23">
      <c r="S58790" s="275"/>
      <c r="T58790" s="274"/>
      <c r="W58790" s="276"/>
    </row>
    <row r="58791" spans="19:23">
      <c r="S58791" s="275"/>
      <c r="T58791" s="274"/>
      <c r="W58791" s="276"/>
    </row>
    <row r="58792" spans="19:23">
      <c r="S58792" s="275"/>
      <c r="T58792" s="274"/>
      <c r="W58792" s="276"/>
    </row>
    <row r="58793" spans="19:23">
      <c r="S58793" s="275"/>
      <c r="T58793" s="274"/>
      <c r="W58793" s="276"/>
    </row>
    <row r="58794" spans="19:23">
      <c r="S58794" s="275"/>
      <c r="T58794" s="274"/>
      <c r="W58794" s="276"/>
    </row>
    <row r="58795" spans="19:23">
      <c r="S58795" s="275"/>
      <c r="T58795" s="274"/>
      <c r="W58795" s="276"/>
    </row>
    <row r="58796" spans="19:23">
      <c r="S58796" s="275"/>
      <c r="T58796" s="274"/>
      <c r="W58796" s="276"/>
    </row>
    <row r="58797" spans="19:23">
      <c r="S58797" s="275"/>
      <c r="T58797" s="274"/>
      <c r="W58797" s="276"/>
    </row>
    <row r="58798" spans="19:23">
      <c r="S58798" s="275"/>
      <c r="T58798" s="274"/>
      <c r="W58798" s="276"/>
    </row>
    <row r="58799" spans="19:23">
      <c r="S58799" s="275"/>
      <c r="T58799" s="274"/>
      <c r="W58799" s="276"/>
    </row>
    <row r="58800" spans="19:23">
      <c r="S58800" s="275"/>
      <c r="T58800" s="274"/>
      <c r="W58800" s="276"/>
    </row>
    <row r="58801" spans="19:23">
      <c r="S58801" s="275"/>
      <c r="T58801" s="274"/>
      <c r="W58801" s="276"/>
    </row>
    <row r="58802" spans="19:23">
      <c r="S58802" s="275"/>
      <c r="T58802" s="274"/>
      <c r="W58802" s="276"/>
    </row>
    <row r="58803" spans="19:23">
      <c r="S58803" s="275"/>
      <c r="T58803" s="274"/>
      <c r="W58803" s="276"/>
    </row>
    <row r="58804" spans="19:23">
      <c r="S58804" s="275"/>
      <c r="T58804" s="274"/>
      <c r="W58804" s="276"/>
    </row>
    <row r="58805" spans="19:23">
      <c r="S58805" s="275"/>
      <c r="T58805" s="274"/>
      <c r="W58805" s="276"/>
    </row>
    <row r="58806" spans="19:23">
      <c r="S58806" s="275"/>
      <c r="T58806" s="274"/>
      <c r="W58806" s="276"/>
    </row>
    <row r="58807" spans="19:23">
      <c r="S58807" s="275"/>
      <c r="T58807" s="274"/>
      <c r="W58807" s="276"/>
    </row>
    <row r="58808" spans="19:23">
      <c r="S58808" s="275"/>
      <c r="T58808" s="274"/>
      <c r="W58808" s="276"/>
    </row>
    <row r="58809" spans="19:23">
      <c r="S58809" s="275"/>
      <c r="T58809" s="274"/>
      <c r="W58809" s="276"/>
    </row>
    <row r="58810" spans="19:23">
      <c r="S58810" s="275"/>
      <c r="T58810" s="274"/>
      <c r="W58810" s="276"/>
    </row>
    <row r="58811" spans="19:23">
      <c r="S58811" s="275"/>
      <c r="T58811" s="274"/>
      <c r="W58811" s="276"/>
    </row>
    <row r="58812" spans="19:23">
      <c r="S58812" s="275"/>
      <c r="T58812" s="274"/>
      <c r="W58812" s="276"/>
    </row>
    <row r="58813" spans="19:23">
      <c r="S58813" s="275"/>
      <c r="T58813" s="274"/>
      <c r="W58813" s="276"/>
    </row>
    <row r="58814" spans="19:23">
      <c r="S58814" s="275"/>
      <c r="T58814" s="274"/>
      <c r="W58814" s="276"/>
    </row>
    <row r="58815" spans="19:23">
      <c r="S58815" s="275"/>
      <c r="T58815" s="274"/>
      <c r="W58815" s="276"/>
    </row>
    <row r="58816" spans="19:23">
      <c r="S58816" s="275"/>
      <c r="T58816" s="274"/>
      <c r="W58816" s="276"/>
    </row>
    <row r="58817" spans="19:23">
      <c r="S58817" s="275"/>
      <c r="T58817" s="274"/>
      <c r="W58817" s="276"/>
    </row>
    <row r="58818" spans="19:23">
      <c r="S58818" s="275"/>
      <c r="T58818" s="274"/>
      <c r="W58818" s="276"/>
    </row>
    <row r="58819" spans="19:23">
      <c r="S58819" s="275"/>
      <c r="T58819" s="274"/>
      <c r="W58819" s="276"/>
    </row>
    <row r="58820" spans="19:23">
      <c r="S58820" s="275"/>
      <c r="T58820" s="274"/>
      <c r="W58820" s="276"/>
    </row>
    <row r="58821" spans="19:23">
      <c r="S58821" s="275"/>
      <c r="T58821" s="274"/>
      <c r="W58821" s="276"/>
    </row>
    <row r="58822" spans="19:23">
      <c r="S58822" s="275"/>
      <c r="T58822" s="274"/>
      <c r="W58822" s="276"/>
    </row>
    <row r="58823" spans="19:23">
      <c r="S58823" s="275"/>
      <c r="T58823" s="274"/>
      <c r="W58823" s="276"/>
    </row>
    <row r="58824" spans="19:23">
      <c r="S58824" s="275"/>
      <c r="T58824" s="274"/>
      <c r="W58824" s="276"/>
    </row>
    <row r="58825" spans="19:23">
      <c r="S58825" s="275"/>
      <c r="T58825" s="274"/>
      <c r="W58825" s="276"/>
    </row>
    <row r="58826" spans="19:23">
      <c r="S58826" s="275"/>
      <c r="T58826" s="274"/>
      <c r="W58826" s="276"/>
    </row>
    <row r="58827" spans="19:23">
      <c r="S58827" s="275"/>
      <c r="T58827" s="274"/>
      <c r="W58827" s="276"/>
    </row>
    <row r="58828" spans="19:23">
      <c r="S58828" s="275"/>
      <c r="T58828" s="274"/>
      <c r="W58828" s="276"/>
    </row>
    <row r="58829" spans="19:23">
      <c r="S58829" s="275"/>
      <c r="T58829" s="274"/>
      <c r="W58829" s="276"/>
    </row>
    <row r="58830" spans="19:23">
      <c r="S58830" s="275"/>
      <c r="T58830" s="274"/>
      <c r="W58830" s="276"/>
    </row>
    <row r="58831" spans="19:23">
      <c r="S58831" s="275"/>
      <c r="T58831" s="274"/>
      <c r="W58831" s="276"/>
    </row>
    <row r="58832" spans="19:23">
      <c r="S58832" s="275"/>
      <c r="T58832" s="274"/>
      <c r="W58832" s="276"/>
    </row>
    <row r="58833" spans="19:23">
      <c r="S58833" s="275"/>
      <c r="T58833" s="274"/>
      <c r="W58833" s="276"/>
    </row>
    <row r="58834" spans="19:23">
      <c r="S58834" s="275"/>
      <c r="T58834" s="274"/>
      <c r="W58834" s="276"/>
    </row>
    <row r="58835" spans="19:23">
      <c r="S58835" s="275"/>
      <c r="T58835" s="274"/>
      <c r="W58835" s="276"/>
    </row>
    <row r="58836" spans="19:23">
      <c r="S58836" s="275"/>
      <c r="T58836" s="274"/>
      <c r="W58836" s="276"/>
    </row>
    <row r="58837" spans="19:23">
      <c r="S58837" s="275"/>
      <c r="T58837" s="274"/>
      <c r="W58837" s="276"/>
    </row>
    <row r="58838" spans="19:23">
      <c r="S58838" s="275"/>
      <c r="T58838" s="274"/>
      <c r="W58838" s="276"/>
    </row>
    <row r="58839" spans="19:23">
      <c r="S58839" s="275"/>
      <c r="T58839" s="274"/>
      <c r="W58839" s="276"/>
    </row>
    <row r="58840" spans="19:23">
      <c r="S58840" s="275"/>
      <c r="T58840" s="274"/>
      <c r="W58840" s="276"/>
    </row>
    <row r="58841" spans="19:23">
      <c r="S58841" s="275"/>
      <c r="T58841" s="274"/>
      <c r="W58841" s="276"/>
    </row>
    <row r="58842" spans="19:23">
      <c r="S58842" s="275"/>
      <c r="T58842" s="274"/>
      <c r="W58842" s="276"/>
    </row>
    <row r="58843" spans="19:23">
      <c r="S58843" s="275"/>
      <c r="T58843" s="274"/>
      <c r="W58843" s="276"/>
    </row>
    <row r="58844" spans="19:23">
      <c r="S58844" s="275"/>
      <c r="T58844" s="274"/>
      <c r="W58844" s="276"/>
    </row>
    <row r="58845" spans="19:23">
      <c r="S58845" s="275"/>
      <c r="T58845" s="274"/>
      <c r="W58845" s="276"/>
    </row>
    <row r="58846" spans="19:23">
      <c r="S58846" s="275"/>
      <c r="T58846" s="274"/>
      <c r="W58846" s="276"/>
    </row>
    <row r="58847" spans="19:23">
      <c r="S58847" s="275"/>
      <c r="T58847" s="274"/>
      <c r="W58847" s="276"/>
    </row>
    <row r="58848" spans="19:23">
      <c r="S58848" s="275"/>
      <c r="T58848" s="274"/>
      <c r="W58848" s="276"/>
    </row>
    <row r="58849" spans="19:23">
      <c r="S58849" s="275"/>
      <c r="T58849" s="274"/>
      <c r="W58849" s="276"/>
    </row>
    <row r="58850" spans="19:23">
      <c r="S58850" s="275"/>
      <c r="T58850" s="274"/>
      <c r="W58850" s="276"/>
    </row>
    <row r="58851" spans="19:23">
      <c r="S58851" s="275"/>
      <c r="T58851" s="274"/>
      <c r="W58851" s="276"/>
    </row>
    <row r="58852" spans="19:23">
      <c r="S58852" s="275"/>
      <c r="T58852" s="274"/>
      <c r="W58852" s="276"/>
    </row>
    <row r="58853" spans="19:23">
      <c r="S58853" s="275"/>
      <c r="T58853" s="274"/>
      <c r="W58853" s="276"/>
    </row>
    <row r="58854" spans="19:23">
      <c r="S58854" s="275"/>
      <c r="T58854" s="274"/>
      <c r="W58854" s="276"/>
    </row>
    <row r="58855" spans="19:23">
      <c r="S58855" s="275"/>
      <c r="T58855" s="274"/>
      <c r="W58855" s="276"/>
    </row>
    <row r="58856" spans="19:23">
      <c r="S58856" s="275"/>
      <c r="T58856" s="274"/>
      <c r="W58856" s="276"/>
    </row>
    <row r="58857" spans="19:23">
      <c r="S58857" s="275"/>
      <c r="T58857" s="274"/>
      <c r="W58857" s="276"/>
    </row>
    <row r="58858" spans="19:23">
      <c r="S58858" s="275"/>
      <c r="T58858" s="274"/>
      <c r="W58858" s="276"/>
    </row>
    <row r="58859" spans="19:23">
      <c r="S58859" s="275"/>
      <c r="T58859" s="274"/>
      <c r="W58859" s="276"/>
    </row>
    <row r="58860" spans="19:23">
      <c r="S58860" s="275"/>
      <c r="T58860" s="274"/>
      <c r="W58860" s="276"/>
    </row>
    <row r="58861" spans="19:23">
      <c r="S58861" s="275"/>
      <c r="T58861" s="274"/>
      <c r="W58861" s="276"/>
    </row>
    <row r="58862" spans="19:23">
      <c r="S58862" s="275"/>
      <c r="T58862" s="274"/>
      <c r="W58862" s="276"/>
    </row>
    <row r="58863" spans="19:23">
      <c r="S58863" s="275"/>
      <c r="T58863" s="274"/>
      <c r="W58863" s="276"/>
    </row>
    <row r="58864" spans="19:23">
      <c r="S58864" s="275"/>
      <c r="T58864" s="274"/>
      <c r="W58864" s="276"/>
    </row>
    <row r="58865" spans="19:23">
      <c r="S58865" s="275"/>
      <c r="T58865" s="274"/>
      <c r="W58865" s="276"/>
    </row>
    <row r="58866" spans="19:23">
      <c r="S58866" s="275"/>
      <c r="T58866" s="274"/>
      <c r="W58866" s="276"/>
    </row>
    <row r="58867" spans="19:23">
      <c r="S58867" s="275"/>
      <c r="T58867" s="274"/>
      <c r="W58867" s="276"/>
    </row>
    <row r="58868" spans="19:23">
      <c r="S58868" s="275"/>
      <c r="T58868" s="274"/>
      <c r="W58868" s="276"/>
    </row>
    <row r="58869" spans="19:23">
      <c r="S58869" s="275"/>
      <c r="T58869" s="274"/>
      <c r="W58869" s="276"/>
    </row>
    <row r="58870" spans="19:23">
      <c r="S58870" s="275"/>
      <c r="T58870" s="274"/>
      <c r="W58870" s="276"/>
    </row>
    <row r="58871" spans="19:23">
      <c r="S58871" s="275"/>
      <c r="T58871" s="274"/>
      <c r="W58871" s="276"/>
    </row>
    <row r="58872" spans="19:23">
      <c r="S58872" s="275"/>
      <c r="T58872" s="274"/>
      <c r="W58872" s="276"/>
    </row>
    <row r="58873" spans="19:23">
      <c r="S58873" s="275"/>
      <c r="T58873" s="274"/>
      <c r="W58873" s="276"/>
    </row>
    <row r="58874" spans="19:23">
      <c r="S58874" s="275"/>
      <c r="T58874" s="274"/>
      <c r="W58874" s="276"/>
    </row>
    <row r="58875" spans="19:23">
      <c r="S58875" s="275"/>
      <c r="T58875" s="274"/>
      <c r="W58875" s="276"/>
    </row>
    <row r="58876" spans="19:23">
      <c r="S58876" s="275"/>
      <c r="T58876" s="274"/>
      <c r="W58876" s="276"/>
    </row>
    <row r="58877" spans="19:23">
      <c r="S58877" s="275"/>
      <c r="T58877" s="274"/>
      <c r="W58877" s="276"/>
    </row>
    <row r="58878" spans="19:23">
      <c r="S58878" s="275"/>
      <c r="T58878" s="274"/>
      <c r="W58878" s="276"/>
    </row>
    <row r="58879" spans="19:23">
      <c r="S58879" s="275"/>
      <c r="T58879" s="274"/>
      <c r="W58879" s="276"/>
    </row>
    <row r="58880" spans="19:23">
      <c r="S58880" s="275"/>
      <c r="T58880" s="274"/>
      <c r="W58880" s="276"/>
    </row>
    <row r="58881" spans="19:23">
      <c r="S58881" s="275"/>
      <c r="T58881" s="274"/>
      <c r="W58881" s="276"/>
    </row>
    <row r="58882" spans="19:23">
      <c r="S58882" s="275"/>
      <c r="T58882" s="274"/>
      <c r="W58882" s="276"/>
    </row>
    <row r="58883" spans="19:23">
      <c r="S58883" s="275"/>
      <c r="T58883" s="274"/>
      <c r="W58883" s="276"/>
    </row>
    <row r="58884" spans="19:23">
      <c r="S58884" s="275"/>
      <c r="T58884" s="274"/>
      <c r="W58884" s="276"/>
    </row>
    <row r="58885" spans="19:23">
      <c r="S58885" s="275"/>
      <c r="T58885" s="274"/>
      <c r="W58885" s="276"/>
    </row>
    <row r="58886" spans="19:23">
      <c r="S58886" s="275"/>
      <c r="T58886" s="274"/>
      <c r="W58886" s="276"/>
    </row>
    <row r="58887" spans="19:23">
      <c r="S58887" s="275"/>
      <c r="T58887" s="274"/>
      <c r="W58887" s="276"/>
    </row>
    <row r="58888" spans="19:23">
      <c r="S58888" s="275"/>
      <c r="T58888" s="274"/>
      <c r="W58888" s="276"/>
    </row>
    <row r="58889" spans="19:23">
      <c r="S58889" s="275"/>
      <c r="T58889" s="274"/>
      <c r="W58889" s="276"/>
    </row>
    <row r="58890" spans="19:23">
      <c r="S58890" s="275"/>
      <c r="T58890" s="274"/>
      <c r="W58890" s="276"/>
    </row>
    <row r="58891" spans="19:23">
      <c r="S58891" s="275"/>
      <c r="T58891" s="274"/>
      <c r="W58891" s="276"/>
    </row>
    <row r="58892" spans="19:23">
      <c r="S58892" s="275"/>
      <c r="T58892" s="274"/>
      <c r="W58892" s="276"/>
    </row>
    <row r="58893" spans="19:23">
      <c r="S58893" s="275"/>
      <c r="T58893" s="274"/>
      <c r="W58893" s="276"/>
    </row>
    <row r="58894" spans="19:23">
      <c r="S58894" s="275"/>
      <c r="T58894" s="274"/>
      <c r="W58894" s="276"/>
    </row>
    <row r="58895" spans="19:23">
      <c r="S58895" s="275"/>
      <c r="T58895" s="274"/>
      <c r="W58895" s="276"/>
    </row>
    <row r="58896" spans="19:23">
      <c r="S58896" s="275"/>
      <c r="T58896" s="274"/>
      <c r="W58896" s="276"/>
    </row>
    <row r="58897" spans="19:23">
      <c r="S58897" s="275"/>
      <c r="T58897" s="274"/>
      <c r="W58897" s="276"/>
    </row>
    <row r="58898" spans="19:23">
      <c r="S58898" s="275"/>
      <c r="T58898" s="274"/>
      <c r="W58898" s="276"/>
    </row>
    <row r="58899" spans="19:23">
      <c r="S58899" s="275"/>
      <c r="T58899" s="274"/>
      <c r="W58899" s="276"/>
    </row>
    <row r="58900" spans="19:23">
      <c r="S58900" s="275"/>
      <c r="T58900" s="274"/>
      <c r="W58900" s="276"/>
    </row>
    <row r="58901" spans="19:23">
      <c r="S58901" s="275"/>
      <c r="T58901" s="274"/>
      <c r="W58901" s="276"/>
    </row>
    <row r="58902" spans="19:23">
      <c r="S58902" s="275"/>
      <c r="T58902" s="274"/>
      <c r="W58902" s="276"/>
    </row>
    <row r="58903" spans="19:23">
      <c r="S58903" s="275"/>
      <c r="T58903" s="274"/>
      <c r="W58903" s="276"/>
    </row>
    <row r="58904" spans="19:23">
      <c r="S58904" s="275"/>
      <c r="T58904" s="274"/>
      <c r="W58904" s="276"/>
    </row>
    <row r="58905" spans="19:23">
      <c r="S58905" s="275"/>
      <c r="T58905" s="274"/>
      <c r="W58905" s="276"/>
    </row>
    <row r="58906" spans="19:23">
      <c r="S58906" s="275"/>
      <c r="T58906" s="274"/>
      <c r="W58906" s="276"/>
    </row>
    <row r="58907" spans="19:23">
      <c r="S58907" s="275"/>
      <c r="T58907" s="274"/>
      <c r="W58907" s="276"/>
    </row>
    <row r="58908" spans="19:23">
      <c r="S58908" s="275"/>
      <c r="T58908" s="274"/>
      <c r="W58908" s="276"/>
    </row>
    <row r="58909" spans="19:23">
      <c r="S58909" s="275"/>
      <c r="T58909" s="274"/>
      <c r="W58909" s="276"/>
    </row>
    <row r="58910" spans="19:23">
      <c r="S58910" s="275"/>
      <c r="T58910" s="274"/>
      <c r="W58910" s="276"/>
    </row>
    <row r="58911" spans="19:23">
      <c r="S58911" s="275"/>
      <c r="T58911" s="274"/>
      <c r="W58911" s="276"/>
    </row>
    <row r="58912" spans="19:23">
      <c r="S58912" s="275"/>
      <c r="T58912" s="274"/>
      <c r="W58912" s="276"/>
    </row>
    <row r="58913" spans="19:23">
      <c r="S58913" s="275"/>
      <c r="T58913" s="274"/>
      <c r="W58913" s="276"/>
    </row>
    <row r="58914" spans="19:23">
      <c r="S58914" s="275"/>
      <c r="T58914" s="274"/>
      <c r="W58914" s="276"/>
    </row>
    <row r="58915" spans="19:23">
      <c r="S58915" s="275"/>
      <c r="T58915" s="274"/>
      <c r="W58915" s="276"/>
    </row>
    <row r="58916" spans="19:23">
      <c r="S58916" s="275"/>
      <c r="T58916" s="274"/>
      <c r="W58916" s="276"/>
    </row>
    <row r="58917" spans="19:23">
      <c r="S58917" s="275"/>
      <c r="T58917" s="274"/>
      <c r="W58917" s="276"/>
    </row>
    <row r="58918" spans="19:23">
      <c r="S58918" s="275"/>
      <c r="T58918" s="274"/>
      <c r="W58918" s="276"/>
    </row>
    <row r="58919" spans="19:23">
      <c r="S58919" s="275"/>
      <c r="T58919" s="274"/>
      <c r="W58919" s="276"/>
    </row>
    <row r="58920" spans="19:23">
      <c r="S58920" s="275"/>
      <c r="T58920" s="274"/>
      <c r="W58920" s="276"/>
    </row>
    <row r="58921" spans="19:23">
      <c r="S58921" s="275"/>
      <c r="T58921" s="274"/>
      <c r="W58921" s="276"/>
    </row>
    <row r="58922" spans="19:23">
      <c r="S58922" s="275"/>
      <c r="T58922" s="274"/>
      <c r="W58922" s="276"/>
    </row>
    <row r="58923" spans="19:23">
      <c r="S58923" s="275"/>
      <c r="T58923" s="274"/>
      <c r="W58923" s="276"/>
    </row>
    <row r="58924" spans="19:23">
      <c r="S58924" s="275"/>
      <c r="T58924" s="274"/>
      <c r="W58924" s="276"/>
    </row>
    <row r="58925" spans="19:23">
      <c r="S58925" s="275"/>
      <c r="T58925" s="274"/>
      <c r="W58925" s="276"/>
    </row>
    <row r="58926" spans="19:23">
      <c r="S58926" s="275"/>
      <c r="T58926" s="274"/>
      <c r="W58926" s="276"/>
    </row>
    <row r="58927" spans="19:23">
      <c r="S58927" s="275"/>
      <c r="T58927" s="274"/>
      <c r="W58927" s="276"/>
    </row>
    <row r="58928" spans="19:23">
      <c r="S58928" s="275"/>
      <c r="T58928" s="274"/>
      <c r="W58928" s="276"/>
    </row>
    <row r="58929" spans="19:23">
      <c r="S58929" s="275"/>
      <c r="T58929" s="274"/>
      <c r="W58929" s="276"/>
    </row>
    <row r="58930" spans="19:23">
      <c r="S58930" s="275"/>
      <c r="T58930" s="274"/>
      <c r="W58930" s="276"/>
    </row>
    <row r="58931" spans="19:23">
      <c r="S58931" s="275"/>
      <c r="T58931" s="274"/>
      <c r="W58931" s="276"/>
    </row>
    <row r="58932" spans="19:23">
      <c r="S58932" s="275"/>
      <c r="T58932" s="274"/>
      <c r="W58932" s="276"/>
    </row>
    <row r="58933" spans="19:23">
      <c r="S58933" s="275"/>
      <c r="T58933" s="274"/>
      <c r="W58933" s="276"/>
    </row>
    <row r="58934" spans="19:23">
      <c r="S58934" s="275"/>
      <c r="T58934" s="274"/>
      <c r="W58934" s="276"/>
    </row>
    <row r="58935" spans="19:23">
      <c r="S58935" s="275"/>
      <c r="T58935" s="274"/>
      <c r="W58935" s="276"/>
    </row>
    <row r="58936" spans="19:23">
      <c r="S58936" s="275"/>
      <c r="T58936" s="274"/>
      <c r="W58936" s="276"/>
    </row>
    <row r="58937" spans="19:23">
      <c r="S58937" s="275"/>
      <c r="T58937" s="274"/>
      <c r="W58937" s="276"/>
    </row>
    <row r="58938" spans="19:23">
      <c r="S58938" s="275"/>
      <c r="T58938" s="274"/>
      <c r="W58938" s="276"/>
    </row>
    <row r="58939" spans="19:23">
      <c r="S58939" s="275"/>
      <c r="T58939" s="274"/>
      <c r="W58939" s="276"/>
    </row>
    <row r="58940" spans="19:23">
      <c r="S58940" s="275"/>
      <c r="T58940" s="274"/>
      <c r="W58940" s="276"/>
    </row>
    <row r="58941" spans="19:23">
      <c r="S58941" s="275"/>
      <c r="T58941" s="274"/>
      <c r="W58941" s="276"/>
    </row>
    <row r="58942" spans="19:23">
      <c r="S58942" s="275"/>
      <c r="T58942" s="274"/>
      <c r="W58942" s="276"/>
    </row>
    <row r="58943" spans="19:23">
      <c r="S58943" s="275"/>
      <c r="T58943" s="274"/>
      <c r="W58943" s="276"/>
    </row>
    <row r="58944" spans="19:23">
      <c r="S58944" s="275"/>
      <c r="T58944" s="274"/>
      <c r="W58944" s="276"/>
    </row>
    <row r="58945" spans="19:23">
      <c r="S58945" s="275"/>
      <c r="T58945" s="274"/>
      <c r="W58945" s="276"/>
    </row>
    <row r="58946" spans="19:23">
      <c r="S58946" s="275"/>
      <c r="T58946" s="274"/>
      <c r="W58946" s="276"/>
    </row>
    <row r="58947" spans="19:23">
      <c r="S58947" s="275"/>
      <c r="T58947" s="274"/>
      <c r="W58947" s="276"/>
    </row>
    <row r="58948" spans="19:23">
      <c r="S58948" s="275"/>
      <c r="T58948" s="274"/>
      <c r="W58948" s="276"/>
    </row>
    <row r="58949" spans="19:23">
      <c r="S58949" s="275"/>
      <c r="T58949" s="274"/>
      <c r="W58949" s="276"/>
    </row>
    <row r="58950" spans="19:23">
      <c r="S58950" s="275"/>
      <c r="T58950" s="274"/>
      <c r="W58950" s="276"/>
    </row>
    <row r="58951" spans="19:23">
      <c r="S58951" s="275"/>
      <c r="T58951" s="274"/>
      <c r="W58951" s="276"/>
    </row>
    <row r="58952" spans="19:23">
      <c r="S58952" s="275"/>
      <c r="T58952" s="274"/>
      <c r="W58952" s="276"/>
    </row>
    <row r="58953" spans="19:23">
      <c r="S58953" s="275"/>
      <c r="T58953" s="274"/>
      <c r="W58953" s="276"/>
    </row>
    <row r="58954" spans="19:23">
      <c r="S58954" s="275"/>
      <c r="T58954" s="274"/>
      <c r="W58954" s="276"/>
    </row>
    <row r="58955" spans="19:23">
      <c r="S58955" s="275"/>
      <c r="T58955" s="274"/>
      <c r="W58955" s="276"/>
    </row>
    <row r="58956" spans="19:23">
      <c r="S58956" s="275"/>
      <c r="T58956" s="274"/>
      <c r="W58956" s="276"/>
    </row>
    <row r="58957" spans="19:23">
      <c r="S58957" s="275"/>
      <c r="T58957" s="274"/>
      <c r="W58957" s="276"/>
    </row>
    <row r="58958" spans="19:23">
      <c r="S58958" s="275"/>
      <c r="T58958" s="274"/>
      <c r="W58958" s="276"/>
    </row>
    <row r="58959" spans="19:23">
      <c r="S58959" s="275"/>
      <c r="T58959" s="274"/>
      <c r="W58959" s="276"/>
    </row>
    <row r="58960" spans="19:23">
      <c r="S58960" s="275"/>
      <c r="T58960" s="274"/>
      <c r="W58960" s="276"/>
    </row>
    <row r="58961" spans="19:23">
      <c r="S58961" s="275"/>
      <c r="T58961" s="274"/>
      <c r="W58961" s="276"/>
    </row>
    <row r="58962" spans="19:23">
      <c r="S58962" s="275"/>
      <c r="T58962" s="274"/>
      <c r="W58962" s="276"/>
    </row>
    <row r="58963" spans="19:23">
      <c r="S58963" s="275"/>
      <c r="T58963" s="274"/>
      <c r="W58963" s="276"/>
    </row>
    <row r="58964" spans="19:23">
      <c r="S58964" s="275"/>
      <c r="T58964" s="274"/>
      <c r="W58964" s="276"/>
    </row>
    <row r="58965" spans="19:23">
      <c r="S58965" s="275"/>
      <c r="T58965" s="274"/>
      <c r="W58965" s="276"/>
    </row>
    <row r="58966" spans="19:23">
      <c r="S58966" s="275"/>
      <c r="T58966" s="274"/>
      <c r="W58966" s="276"/>
    </row>
    <row r="58967" spans="19:23">
      <c r="S58967" s="275"/>
      <c r="T58967" s="274"/>
      <c r="W58967" s="276"/>
    </row>
    <row r="58968" spans="19:23">
      <c r="S58968" s="275"/>
      <c r="T58968" s="274"/>
      <c r="W58968" s="276"/>
    </row>
    <row r="58969" spans="19:23">
      <c r="S58969" s="275"/>
      <c r="T58969" s="274"/>
      <c r="W58969" s="276"/>
    </row>
    <row r="58970" spans="19:23">
      <c r="S58970" s="275"/>
      <c r="T58970" s="274"/>
      <c r="W58970" s="276"/>
    </row>
    <row r="58971" spans="19:23">
      <c r="S58971" s="275"/>
      <c r="T58971" s="274"/>
      <c r="W58971" s="276"/>
    </row>
    <row r="58972" spans="19:23">
      <c r="S58972" s="275"/>
      <c r="T58972" s="274"/>
      <c r="W58972" s="276"/>
    </row>
    <row r="58973" spans="19:23">
      <c r="S58973" s="275"/>
      <c r="T58973" s="274"/>
      <c r="W58973" s="276"/>
    </row>
    <row r="58974" spans="19:23">
      <c r="S58974" s="275"/>
      <c r="T58974" s="274"/>
      <c r="W58974" s="276"/>
    </row>
    <row r="58975" spans="19:23">
      <c r="S58975" s="275"/>
      <c r="T58975" s="274"/>
      <c r="W58975" s="276"/>
    </row>
    <row r="58976" spans="19:23">
      <c r="S58976" s="275"/>
      <c r="T58976" s="274"/>
      <c r="W58976" s="276"/>
    </row>
    <row r="58977" spans="19:23">
      <c r="S58977" s="275"/>
      <c r="T58977" s="274"/>
      <c r="W58977" s="276"/>
    </row>
    <row r="58978" spans="19:23">
      <c r="S58978" s="275"/>
      <c r="T58978" s="274"/>
      <c r="W58978" s="276"/>
    </row>
    <row r="58979" spans="19:23">
      <c r="S58979" s="275"/>
      <c r="T58979" s="274"/>
      <c r="W58979" s="276"/>
    </row>
    <row r="58980" spans="19:23">
      <c r="S58980" s="275"/>
      <c r="T58980" s="274"/>
      <c r="W58980" s="276"/>
    </row>
    <row r="58981" spans="19:23">
      <c r="S58981" s="275"/>
      <c r="T58981" s="274"/>
      <c r="W58981" s="276"/>
    </row>
    <row r="58982" spans="19:23">
      <c r="S58982" s="275"/>
      <c r="T58982" s="274"/>
      <c r="W58982" s="276"/>
    </row>
    <row r="58983" spans="19:23">
      <c r="S58983" s="275"/>
      <c r="T58983" s="274"/>
      <c r="W58983" s="276"/>
    </row>
    <row r="58984" spans="19:23">
      <c r="S58984" s="275"/>
      <c r="T58984" s="274"/>
      <c r="W58984" s="276"/>
    </row>
    <row r="58985" spans="19:23">
      <c r="S58985" s="275"/>
      <c r="T58985" s="274"/>
      <c r="W58985" s="276"/>
    </row>
    <row r="58986" spans="19:23">
      <c r="S58986" s="275"/>
      <c r="T58986" s="274"/>
      <c r="W58986" s="276"/>
    </row>
    <row r="58987" spans="19:23">
      <c r="S58987" s="275"/>
      <c r="T58987" s="274"/>
      <c r="W58987" s="276"/>
    </row>
    <row r="58988" spans="19:23">
      <c r="S58988" s="275"/>
      <c r="T58988" s="274"/>
      <c r="W58988" s="276"/>
    </row>
    <row r="58989" spans="19:23">
      <c r="S58989" s="275"/>
      <c r="T58989" s="274"/>
      <c r="W58989" s="276"/>
    </row>
    <row r="58990" spans="19:23">
      <c r="S58990" s="275"/>
      <c r="T58990" s="274"/>
      <c r="W58990" s="276"/>
    </row>
    <row r="58991" spans="19:23">
      <c r="S58991" s="275"/>
      <c r="T58991" s="274"/>
      <c r="W58991" s="276"/>
    </row>
    <row r="58992" spans="19:23">
      <c r="S58992" s="275"/>
      <c r="T58992" s="274"/>
      <c r="W58992" s="276"/>
    </row>
    <row r="58993" spans="19:23">
      <c r="S58993" s="275"/>
      <c r="T58993" s="274"/>
      <c r="W58993" s="276"/>
    </row>
    <row r="58994" spans="19:23">
      <c r="S58994" s="275"/>
      <c r="T58994" s="274"/>
      <c r="W58994" s="276"/>
    </row>
    <row r="58995" spans="19:23">
      <c r="S58995" s="275"/>
      <c r="T58995" s="274"/>
      <c r="W58995" s="276"/>
    </row>
    <row r="58996" spans="19:23">
      <c r="S58996" s="275"/>
      <c r="T58996" s="274"/>
      <c r="W58996" s="276"/>
    </row>
    <row r="58997" spans="19:23">
      <c r="S58997" s="275"/>
      <c r="T58997" s="274"/>
      <c r="W58997" s="276"/>
    </row>
    <row r="58998" spans="19:23">
      <c r="S58998" s="275"/>
      <c r="T58998" s="274"/>
      <c r="W58998" s="276"/>
    </row>
    <row r="58999" spans="19:23">
      <c r="S58999" s="275"/>
      <c r="T58999" s="274"/>
      <c r="W58999" s="276"/>
    </row>
    <row r="59000" spans="19:23">
      <c r="S59000" s="275"/>
      <c r="T59000" s="274"/>
      <c r="W59000" s="276"/>
    </row>
    <row r="59001" spans="19:23">
      <c r="S59001" s="275"/>
      <c r="T59001" s="274"/>
      <c r="W59001" s="276"/>
    </row>
    <row r="59002" spans="19:23">
      <c r="S59002" s="275"/>
      <c r="T59002" s="274"/>
      <c r="W59002" s="276"/>
    </row>
    <row r="59003" spans="19:23">
      <c r="S59003" s="275"/>
      <c r="T59003" s="274"/>
      <c r="W59003" s="276"/>
    </row>
    <row r="59004" spans="19:23">
      <c r="S59004" s="275"/>
      <c r="T59004" s="274"/>
      <c r="W59004" s="276"/>
    </row>
    <row r="59005" spans="19:23">
      <c r="S59005" s="275"/>
      <c r="T59005" s="274"/>
      <c r="W59005" s="276"/>
    </row>
    <row r="59006" spans="19:23">
      <c r="S59006" s="275"/>
      <c r="T59006" s="274"/>
      <c r="W59006" s="276"/>
    </row>
    <row r="59007" spans="19:23">
      <c r="S59007" s="275"/>
      <c r="T59007" s="274"/>
      <c r="W59007" s="276"/>
    </row>
    <row r="59008" spans="19:23">
      <c r="S59008" s="275"/>
      <c r="T59008" s="274"/>
      <c r="W59008" s="276"/>
    </row>
    <row r="59009" spans="19:23">
      <c r="S59009" s="275"/>
      <c r="T59009" s="274"/>
      <c r="W59009" s="276"/>
    </row>
    <row r="59010" spans="19:23">
      <c r="S59010" s="275"/>
      <c r="T59010" s="274"/>
      <c r="W59010" s="276"/>
    </row>
    <row r="59011" spans="19:23">
      <c r="S59011" s="275"/>
      <c r="T59011" s="274"/>
      <c r="W59011" s="276"/>
    </row>
    <row r="59012" spans="19:23">
      <c r="S59012" s="275"/>
      <c r="T59012" s="274"/>
      <c r="W59012" s="276"/>
    </row>
    <row r="59013" spans="19:23">
      <c r="S59013" s="275"/>
      <c r="T59013" s="274"/>
      <c r="W59013" s="276"/>
    </row>
    <row r="59014" spans="19:23">
      <c r="S59014" s="275"/>
      <c r="T59014" s="274"/>
      <c r="W59014" s="276"/>
    </row>
    <row r="59015" spans="19:23">
      <c r="S59015" s="275"/>
      <c r="T59015" s="274"/>
      <c r="W59015" s="276"/>
    </row>
    <row r="59016" spans="19:23">
      <c r="S59016" s="275"/>
      <c r="T59016" s="274"/>
      <c r="W59016" s="276"/>
    </row>
    <row r="59017" spans="19:23">
      <c r="S59017" s="275"/>
      <c r="T59017" s="274"/>
      <c r="W59017" s="276"/>
    </row>
    <row r="59018" spans="19:23">
      <c r="S59018" s="275"/>
      <c r="T59018" s="274"/>
      <c r="W59018" s="276"/>
    </row>
    <row r="59019" spans="19:23">
      <c r="S59019" s="275"/>
      <c r="T59019" s="274"/>
      <c r="W59019" s="276"/>
    </row>
    <row r="59020" spans="19:23">
      <c r="S59020" s="275"/>
      <c r="T59020" s="274"/>
      <c r="W59020" s="276"/>
    </row>
    <row r="59021" spans="19:23">
      <c r="S59021" s="275"/>
      <c r="T59021" s="274"/>
      <c r="W59021" s="276"/>
    </row>
    <row r="59022" spans="19:23">
      <c r="S59022" s="275"/>
      <c r="T59022" s="274"/>
      <c r="W59022" s="276"/>
    </row>
    <row r="59023" spans="19:23">
      <c r="S59023" s="275"/>
      <c r="T59023" s="274"/>
      <c r="W59023" s="276"/>
    </row>
    <row r="59024" spans="19:23">
      <c r="S59024" s="275"/>
      <c r="T59024" s="274"/>
      <c r="W59024" s="276"/>
    </row>
    <row r="59025" spans="19:23">
      <c r="S59025" s="275"/>
      <c r="T59025" s="274"/>
      <c r="W59025" s="276"/>
    </row>
    <row r="59026" spans="19:23">
      <c r="S59026" s="275"/>
      <c r="T59026" s="274"/>
      <c r="W59026" s="276"/>
    </row>
    <row r="59027" spans="19:23">
      <c r="S59027" s="275"/>
      <c r="T59027" s="274"/>
      <c r="W59027" s="276"/>
    </row>
    <row r="59028" spans="19:23">
      <c r="S59028" s="275"/>
      <c r="T59028" s="274"/>
      <c r="W59028" s="276"/>
    </row>
    <row r="59029" spans="19:23">
      <c r="S59029" s="275"/>
      <c r="T59029" s="274"/>
      <c r="W59029" s="276"/>
    </row>
    <row r="59030" spans="19:23">
      <c r="S59030" s="275"/>
      <c r="T59030" s="274"/>
      <c r="W59030" s="276"/>
    </row>
    <row r="59031" spans="19:23">
      <c r="S59031" s="275"/>
      <c r="T59031" s="274"/>
      <c r="W59031" s="276"/>
    </row>
    <row r="59032" spans="19:23">
      <c r="S59032" s="275"/>
      <c r="T59032" s="274"/>
      <c r="W59032" s="276"/>
    </row>
    <row r="59033" spans="19:23">
      <c r="S59033" s="275"/>
      <c r="T59033" s="274"/>
      <c r="W59033" s="276"/>
    </row>
    <row r="59034" spans="19:23">
      <c r="S59034" s="275"/>
      <c r="T59034" s="274"/>
      <c r="W59034" s="276"/>
    </row>
    <row r="59035" spans="19:23">
      <c r="S59035" s="275"/>
      <c r="T59035" s="274"/>
      <c r="W59035" s="276"/>
    </row>
    <row r="59036" spans="19:23">
      <c r="S59036" s="275"/>
      <c r="T59036" s="274"/>
      <c r="W59036" s="276"/>
    </row>
    <row r="59037" spans="19:23">
      <c r="S59037" s="275"/>
      <c r="T59037" s="274"/>
      <c r="W59037" s="276"/>
    </row>
    <row r="59038" spans="19:23">
      <c r="S59038" s="275"/>
      <c r="T59038" s="274"/>
      <c r="W59038" s="276"/>
    </row>
    <row r="59039" spans="19:23">
      <c r="S59039" s="275"/>
      <c r="T59039" s="274"/>
      <c r="W59039" s="276"/>
    </row>
    <row r="59040" spans="19:23">
      <c r="S59040" s="275"/>
      <c r="T59040" s="274"/>
      <c r="W59040" s="276"/>
    </row>
    <row r="59041" spans="19:23">
      <c r="S59041" s="275"/>
      <c r="T59041" s="274"/>
      <c r="W59041" s="276"/>
    </row>
    <row r="59042" spans="19:23">
      <c r="S59042" s="275"/>
      <c r="T59042" s="274"/>
      <c r="W59042" s="276"/>
    </row>
    <row r="59043" spans="19:23">
      <c r="S59043" s="275"/>
      <c r="T59043" s="274"/>
      <c r="W59043" s="276"/>
    </row>
    <row r="59044" spans="19:23">
      <c r="S59044" s="275"/>
      <c r="T59044" s="274"/>
      <c r="W59044" s="276"/>
    </row>
    <row r="59045" spans="19:23">
      <c r="S59045" s="275"/>
      <c r="T59045" s="274"/>
      <c r="W59045" s="276"/>
    </row>
    <row r="59046" spans="19:23">
      <c r="S59046" s="275"/>
      <c r="T59046" s="274"/>
      <c r="W59046" s="276"/>
    </row>
    <row r="59047" spans="19:23">
      <c r="S59047" s="275"/>
      <c r="T59047" s="274"/>
      <c r="W59047" s="276"/>
    </row>
    <row r="59048" spans="19:23">
      <c r="S59048" s="275"/>
      <c r="T59048" s="274"/>
      <c r="W59048" s="276"/>
    </row>
    <row r="59049" spans="19:23">
      <c r="S59049" s="275"/>
      <c r="T59049" s="274"/>
      <c r="W59049" s="276"/>
    </row>
    <row r="59050" spans="19:23">
      <c r="S59050" s="275"/>
      <c r="T59050" s="274"/>
      <c r="W59050" s="276"/>
    </row>
    <row r="59051" spans="19:23">
      <c r="S59051" s="275"/>
      <c r="T59051" s="274"/>
      <c r="W59051" s="276"/>
    </row>
    <row r="59052" spans="19:23">
      <c r="S59052" s="275"/>
      <c r="T59052" s="274"/>
      <c r="W59052" s="276"/>
    </row>
    <row r="59053" spans="19:23">
      <c r="S59053" s="275"/>
      <c r="T59053" s="274"/>
      <c r="W59053" s="276"/>
    </row>
    <row r="59054" spans="19:23">
      <c r="S59054" s="275"/>
      <c r="T59054" s="274"/>
      <c r="W59054" s="276"/>
    </row>
    <row r="59055" spans="19:23">
      <c r="S59055" s="275"/>
      <c r="T59055" s="274"/>
      <c r="W59055" s="276"/>
    </row>
    <row r="59056" spans="19:23">
      <c r="S59056" s="275"/>
      <c r="T59056" s="274"/>
      <c r="W59056" s="276"/>
    </row>
    <row r="59057" spans="19:23">
      <c r="S59057" s="275"/>
      <c r="T59057" s="274"/>
      <c r="W59057" s="276"/>
    </row>
    <row r="59058" spans="19:23">
      <c r="S59058" s="275"/>
      <c r="T59058" s="274"/>
      <c r="W59058" s="276"/>
    </row>
    <row r="59059" spans="19:23">
      <c r="S59059" s="275"/>
      <c r="T59059" s="274"/>
      <c r="W59059" s="276"/>
    </row>
    <row r="59060" spans="19:23">
      <c r="S59060" s="275"/>
      <c r="T59060" s="274"/>
      <c r="W59060" s="276"/>
    </row>
    <row r="59061" spans="19:23">
      <c r="S59061" s="275"/>
      <c r="T59061" s="274"/>
      <c r="W59061" s="276"/>
    </row>
    <row r="59062" spans="19:23">
      <c r="S59062" s="275"/>
      <c r="T59062" s="274"/>
      <c r="W59062" s="276"/>
    </row>
    <row r="59063" spans="19:23">
      <c r="S59063" s="275"/>
      <c r="T59063" s="274"/>
      <c r="W59063" s="276"/>
    </row>
    <row r="59064" spans="19:23">
      <c r="S59064" s="275"/>
      <c r="T59064" s="274"/>
      <c r="W59064" s="276"/>
    </row>
    <row r="59065" spans="19:23">
      <c r="S59065" s="275"/>
      <c r="T59065" s="274"/>
      <c r="W59065" s="276"/>
    </row>
    <row r="59066" spans="19:23">
      <c r="S59066" s="275"/>
      <c r="T59066" s="274"/>
      <c r="W59066" s="276"/>
    </row>
    <row r="59067" spans="19:23">
      <c r="S59067" s="275"/>
      <c r="T59067" s="274"/>
      <c r="W59067" s="276"/>
    </row>
    <row r="59068" spans="19:23">
      <c r="S59068" s="275"/>
      <c r="T59068" s="274"/>
      <c r="W59068" s="276"/>
    </row>
    <row r="59069" spans="19:23">
      <c r="S59069" s="275"/>
      <c r="T59069" s="274"/>
      <c r="W59069" s="276"/>
    </row>
    <row r="59070" spans="19:23">
      <c r="S59070" s="275"/>
      <c r="T59070" s="274"/>
      <c r="W59070" s="276"/>
    </row>
    <row r="59071" spans="19:23">
      <c r="S59071" s="275"/>
      <c r="T59071" s="274"/>
      <c r="W59071" s="276"/>
    </row>
    <row r="59072" spans="19:23">
      <c r="S59072" s="275"/>
      <c r="T59072" s="274"/>
      <c r="W59072" s="276"/>
    </row>
    <row r="59073" spans="19:23">
      <c r="S59073" s="275"/>
      <c r="T59073" s="274"/>
      <c r="W59073" s="276"/>
    </row>
    <row r="59074" spans="19:23">
      <c r="S59074" s="275"/>
      <c r="T59074" s="274"/>
      <c r="W59074" s="276"/>
    </row>
    <row r="59075" spans="19:23">
      <c r="S59075" s="275"/>
      <c r="T59075" s="274"/>
      <c r="W59075" s="276"/>
    </row>
    <row r="59076" spans="19:23">
      <c r="S59076" s="275"/>
      <c r="T59076" s="274"/>
      <c r="W59076" s="276"/>
    </row>
    <row r="59077" spans="19:23">
      <c r="S59077" s="275"/>
      <c r="T59077" s="274"/>
      <c r="W59077" s="276"/>
    </row>
    <row r="59078" spans="19:23">
      <c r="S59078" s="275"/>
      <c r="T59078" s="274"/>
      <c r="W59078" s="276"/>
    </row>
    <row r="59079" spans="19:23">
      <c r="S59079" s="275"/>
      <c r="T59079" s="274"/>
      <c r="W59079" s="276"/>
    </row>
    <row r="59080" spans="19:23">
      <c r="S59080" s="275"/>
      <c r="T59080" s="274"/>
      <c r="W59080" s="276"/>
    </row>
    <row r="59081" spans="19:23">
      <c r="S59081" s="275"/>
      <c r="T59081" s="274"/>
      <c r="W59081" s="276"/>
    </row>
    <row r="59082" spans="19:23">
      <c r="S59082" s="275"/>
      <c r="T59082" s="274"/>
      <c r="W59082" s="276"/>
    </row>
    <row r="59083" spans="19:23">
      <c r="S59083" s="275"/>
      <c r="T59083" s="274"/>
      <c r="W59083" s="276"/>
    </row>
    <row r="59084" spans="19:23">
      <c r="S59084" s="275"/>
      <c r="T59084" s="274"/>
      <c r="W59084" s="276"/>
    </row>
    <row r="59085" spans="19:23">
      <c r="S59085" s="275"/>
      <c r="T59085" s="274"/>
      <c r="W59085" s="276"/>
    </row>
    <row r="59086" spans="19:23">
      <c r="S59086" s="275"/>
      <c r="T59086" s="274"/>
      <c r="W59086" s="276"/>
    </row>
    <row r="59087" spans="19:23">
      <c r="S59087" s="275"/>
      <c r="T59087" s="274"/>
      <c r="W59087" s="276"/>
    </row>
    <row r="59088" spans="19:23">
      <c r="S59088" s="275"/>
      <c r="T59088" s="274"/>
      <c r="W59088" s="276"/>
    </row>
    <row r="59089" spans="19:23">
      <c r="S59089" s="275"/>
      <c r="T59089" s="274"/>
      <c r="W59089" s="276"/>
    </row>
    <row r="59090" spans="19:23">
      <c r="S59090" s="275"/>
      <c r="T59090" s="274"/>
      <c r="W59090" s="276"/>
    </row>
    <row r="59091" spans="19:23">
      <c r="S59091" s="275"/>
      <c r="T59091" s="274"/>
      <c r="W59091" s="276"/>
    </row>
    <row r="59092" spans="19:23">
      <c r="S59092" s="275"/>
      <c r="T59092" s="274"/>
      <c r="W59092" s="276"/>
    </row>
    <row r="59093" spans="19:23">
      <c r="S59093" s="275"/>
      <c r="T59093" s="274"/>
      <c r="W59093" s="276"/>
    </row>
    <row r="59094" spans="19:23">
      <c r="S59094" s="275"/>
      <c r="T59094" s="274"/>
      <c r="W59094" s="276"/>
    </row>
    <row r="59095" spans="19:23">
      <c r="S59095" s="275"/>
      <c r="T59095" s="274"/>
      <c r="W59095" s="276"/>
    </row>
    <row r="59096" spans="19:23">
      <c r="S59096" s="275"/>
      <c r="T59096" s="274"/>
      <c r="W59096" s="276"/>
    </row>
    <row r="59097" spans="19:23">
      <c r="S59097" s="275"/>
      <c r="T59097" s="274"/>
      <c r="W59097" s="276"/>
    </row>
    <row r="59098" spans="19:23">
      <c r="S59098" s="275"/>
      <c r="T59098" s="274"/>
      <c r="W59098" s="276"/>
    </row>
    <row r="59099" spans="19:23">
      <c r="S59099" s="275"/>
      <c r="T59099" s="274"/>
      <c r="W59099" s="276"/>
    </row>
    <row r="59100" spans="19:23">
      <c r="S59100" s="275"/>
      <c r="T59100" s="274"/>
      <c r="W59100" s="276"/>
    </row>
    <row r="59101" spans="19:23">
      <c r="S59101" s="275"/>
      <c r="T59101" s="274"/>
      <c r="W59101" s="276"/>
    </row>
    <row r="59102" spans="19:23">
      <c r="S59102" s="275"/>
      <c r="T59102" s="274"/>
      <c r="W59102" s="276"/>
    </row>
    <row r="59103" spans="19:23">
      <c r="S59103" s="275"/>
      <c r="T59103" s="274"/>
      <c r="W59103" s="276"/>
    </row>
    <row r="59104" spans="19:23">
      <c r="S59104" s="275"/>
      <c r="T59104" s="274"/>
      <c r="W59104" s="276"/>
    </row>
    <row r="59105" spans="19:23">
      <c r="S59105" s="275"/>
      <c r="T59105" s="274"/>
      <c r="W59105" s="276"/>
    </row>
    <row r="59106" spans="19:23">
      <c r="S59106" s="275"/>
      <c r="T59106" s="274"/>
      <c r="W59106" s="276"/>
    </row>
    <row r="59107" spans="19:23">
      <c r="S59107" s="275"/>
      <c r="T59107" s="274"/>
      <c r="W59107" s="276"/>
    </row>
    <row r="59108" spans="19:23">
      <c r="S59108" s="275"/>
      <c r="T59108" s="274"/>
      <c r="W59108" s="276"/>
    </row>
    <row r="59109" spans="19:23">
      <c r="S59109" s="275"/>
      <c r="T59109" s="274"/>
      <c r="W59109" s="276"/>
    </row>
    <row r="59110" spans="19:23">
      <c r="S59110" s="275"/>
      <c r="T59110" s="274"/>
      <c r="W59110" s="276"/>
    </row>
    <row r="59111" spans="19:23">
      <c r="S59111" s="275"/>
      <c r="T59111" s="274"/>
      <c r="W59111" s="276"/>
    </row>
    <row r="59112" spans="19:23">
      <c r="S59112" s="275"/>
      <c r="T59112" s="274"/>
      <c r="W59112" s="276"/>
    </row>
    <row r="59113" spans="19:23">
      <c r="S59113" s="275"/>
      <c r="T59113" s="274"/>
      <c r="W59113" s="276"/>
    </row>
    <row r="59114" spans="19:23">
      <c r="S59114" s="275"/>
      <c r="T59114" s="274"/>
      <c r="W59114" s="276"/>
    </row>
    <row r="59115" spans="19:23">
      <c r="S59115" s="275"/>
      <c r="T59115" s="274"/>
      <c r="W59115" s="276"/>
    </row>
    <row r="59116" spans="19:23">
      <c r="S59116" s="275"/>
      <c r="T59116" s="274"/>
      <c r="W59116" s="276"/>
    </row>
    <row r="59117" spans="19:23">
      <c r="S59117" s="275"/>
      <c r="T59117" s="274"/>
      <c r="W59117" s="276"/>
    </row>
    <row r="59118" spans="19:23">
      <c r="S59118" s="275"/>
      <c r="T59118" s="274"/>
      <c r="W59118" s="276"/>
    </row>
    <row r="59119" spans="19:23">
      <c r="S59119" s="275"/>
      <c r="T59119" s="274"/>
      <c r="W59119" s="276"/>
    </row>
    <row r="59120" spans="19:23">
      <c r="S59120" s="275"/>
      <c r="T59120" s="274"/>
      <c r="W59120" s="276"/>
    </row>
    <row r="59121" spans="19:23">
      <c r="S59121" s="275"/>
      <c r="T59121" s="274"/>
      <c r="W59121" s="276"/>
    </row>
    <row r="59122" spans="19:23">
      <c r="S59122" s="275"/>
      <c r="T59122" s="274"/>
      <c r="W59122" s="276"/>
    </row>
    <row r="59123" spans="19:23">
      <c r="S59123" s="275"/>
      <c r="T59123" s="274"/>
      <c r="W59123" s="276"/>
    </row>
    <row r="59124" spans="19:23">
      <c r="S59124" s="275"/>
      <c r="T59124" s="274"/>
      <c r="W59124" s="276"/>
    </row>
    <row r="59125" spans="19:23">
      <c r="S59125" s="275"/>
      <c r="T59125" s="274"/>
      <c r="W59125" s="276"/>
    </row>
    <row r="59126" spans="19:23">
      <c r="S59126" s="275"/>
      <c r="T59126" s="274"/>
      <c r="W59126" s="276"/>
    </row>
    <row r="59127" spans="19:23">
      <c r="S59127" s="275"/>
      <c r="T59127" s="274"/>
      <c r="W59127" s="276"/>
    </row>
    <row r="59128" spans="19:23">
      <c r="S59128" s="275"/>
      <c r="T59128" s="274"/>
      <c r="W59128" s="276"/>
    </row>
    <row r="59129" spans="19:23">
      <c r="S59129" s="275"/>
      <c r="T59129" s="274"/>
      <c r="W59129" s="276"/>
    </row>
    <row r="59130" spans="19:23">
      <c r="S59130" s="275"/>
      <c r="T59130" s="274"/>
      <c r="W59130" s="276"/>
    </row>
    <row r="59131" spans="19:23">
      <c r="S59131" s="275"/>
      <c r="T59131" s="274"/>
      <c r="W59131" s="276"/>
    </row>
    <row r="59132" spans="19:23">
      <c r="S59132" s="275"/>
      <c r="T59132" s="274"/>
      <c r="W59132" s="276"/>
    </row>
    <row r="59133" spans="19:23">
      <c r="S59133" s="275"/>
      <c r="T59133" s="274"/>
      <c r="W59133" s="276"/>
    </row>
    <row r="59134" spans="19:23">
      <c r="S59134" s="275"/>
      <c r="T59134" s="274"/>
      <c r="W59134" s="276"/>
    </row>
    <row r="59135" spans="19:23">
      <c r="S59135" s="275"/>
      <c r="T59135" s="274"/>
      <c r="W59135" s="276"/>
    </row>
    <row r="59136" spans="19:23">
      <c r="S59136" s="275"/>
      <c r="T59136" s="274"/>
      <c r="W59136" s="276"/>
    </row>
    <row r="59137" spans="19:23">
      <c r="S59137" s="275"/>
      <c r="T59137" s="274"/>
      <c r="W59137" s="276"/>
    </row>
    <row r="59138" spans="19:23">
      <c r="S59138" s="275"/>
      <c r="T59138" s="274"/>
      <c r="W59138" s="276"/>
    </row>
    <row r="59139" spans="19:23">
      <c r="S59139" s="275"/>
      <c r="T59139" s="274"/>
      <c r="W59139" s="276"/>
    </row>
    <row r="59140" spans="19:23">
      <c r="S59140" s="275"/>
      <c r="T59140" s="274"/>
      <c r="W59140" s="276"/>
    </row>
    <row r="59141" spans="19:23">
      <c r="S59141" s="275"/>
      <c r="T59141" s="274"/>
      <c r="W59141" s="276"/>
    </row>
    <row r="59142" spans="19:23">
      <c r="S59142" s="275"/>
      <c r="T59142" s="274"/>
      <c r="W59142" s="276"/>
    </row>
    <row r="59143" spans="19:23">
      <c r="S59143" s="275"/>
      <c r="T59143" s="274"/>
      <c r="W59143" s="276"/>
    </row>
    <row r="59144" spans="19:23">
      <c r="S59144" s="275"/>
      <c r="T59144" s="274"/>
      <c r="W59144" s="276"/>
    </row>
    <row r="59145" spans="19:23">
      <c r="S59145" s="275"/>
      <c r="T59145" s="274"/>
      <c r="W59145" s="276"/>
    </row>
    <row r="59146" spans="19:23">
      <c r="S59146" s="275"/>
      <c r="T59146" s="274"/>
      <c r="W59146" s="276"/>
    </row>
    <row r="59147" spans="19:23">
      <c r="S59147" s="275"/>
      <c r="T59147" s="274"/>
      <c r="W59147" s="276"/>
    </row>
    <row r="59148" spans="19:23">
      <c r="S59148" s="275"/>
      <c r="T59148" s="274"/>
      <c r="W59148" s="276"/>
    </row>
    <row r="59149" spans="19:23">
      <c r="S59149" s="275"/>
      <c r="T59149" s="274"/>
      <c r="W59149" s="276"/>
    </row>
    <row r="59150" spans="19:23">
      <c r="S59150" s="275"/>
      <c r="T59150" s="274"/>
      <c r="W59150" s="276"/>
    </row>
    <row r="59151" spans="19:23">
      <c r="S59151" s="275"/>
      <c r="T59151" s="274"/>
      <c r="W59151" s="276"/>
    </row>
    <row r="59152" spans="19:23">
      <c r="S59152" s="275"/>
      <c r="T59152" s="274"/>
      <c r="W59152" s="276"/>
    </row>
    <row r="59153" spans="19:23">
      <c r="S59153" s="275"/>
      <c r="T59153" s="274"/>
      <c r="W59153" s="276"/>
    </row>
    <row r="59154" spans="19:23">
      <c r="S59154" s="275"/>
      <c r="T59154" s="274"/>
      <c r="W59154" s="276"/>
    </row>
    <row r="59155" spans="19:23">
      <c r="S59155" s="275"/>
      <c r="T59155" s="274"/>
      <c r="W59155" s="276"/>
    </row>
    <row r="59156" spans="19:23">
      <c r="S59156" s="275"/>
      <c r="T59156" s="274"/>
      <c r="W59156" s="276"/>
    </row>
    <row r="59157" spans="19:23">
      <c r="S59157" s="275"/>
      <c r="T59157" s="274"/>
      <c r="W59157" s="276"/>
    </row>
    <row r="59158" spans="19:23">
      <c r="S59158" s="275"/>
      <c r="T59158" s="274"/>
      <c r="W59158" s="276"/>
    </row>
    <row r="59159" spans="19:23">
      <c r="S59159" s="275"/>
      <c r="T59159" s="274"/>
      <c r="W59159" s="276"/>
    </row>
    <row r="59160" spans="19:23">
      <c r="S59160" s="275"/>
      <c r="T59160" s="274"/>
      <c r="W59160" s="276"/>
    </row>
    <row r="59161" spans="19:23">
      <c r="S59161" s="275"/>
      <c r="T59161" s="274"/>
      <c r="W59161" s="276"/>
    </row>
    <row r="59162" spans="19:23">
      <c r="S59162" s="275"/>
      <c r="T59162" s="274"/>
      <c r="W59162" s="276"/>
    </row>
    <row r="59163" spans="19:23">
      <c r="S59163" s="275"/>
      <c r="T59163" s="274"/>
      <c r="W59163" s="276"/>
    </row>
    <row r="59164" spans="19:23">
      <c r="S59164" s="275"/>
      <c r="T59164" s="274"/>
      <c r="W59164" s="276"/>
    </row>
    <row r="59165" spans="19:23">
      <c r="S59165" s="275"/>
      <c r="T59165" s="274"/>
      <c r="W59165" s="276"/>
    </row>
    <row r="59166" spans="19:23">
      <c r="S59166" s="275"/>
      <c r="T59166" s="274"/>
      <c r="W59166" s="276"/>
    </row>
    <row r="59167" spans="19:23">
      <c r="S59167" s="275"/>
      <c r="T59167" s="274"/>
      <c r="W59167" s="276"/>
    </row>
    <row r="59168" spans="19:23">
      <c r="S59168" s="275"/>
      <c r="T59168" s="274"/>
      <c r="W59168" s="276"/>
    </row>
    <row r="59169" spans="19:23">
      <c r="S59169" s="275"/>
      <c r="T59169" s="274"/>
      <c r="W59169" s="276"/>
    </row>
    <row r="59170" spans="19:23">
      <c r="S59170" s="275"/>
      <c r="T59170" s="274"/>
      <c r="W59170" s="276"/>
    </row>
    <row r="59171" spans="19:23">
      <c r="S59171" s="275"/>
      <c r="T59171" s="274"/>
      <c r="W59171" s="276"/>
    </row>
    <row r="59172" spans="19:23">
      <c r="S59172" s="275"/>
      <c r="T59172" s="274"/>
      <c r="W59172" s="276"/>
    </row>
    <row r="59173" spans="19:23">
      <c r="S59173" s="275"/>
      <c r="T59173" s="274"/>
      <c r="W59173" s="276"/>
    </row>
    <row r="59174" spans="19:23">
      <c r="S59174" s="275"/>
      <c r="T59174" s="274"/>
      <c r="W59174" s="276"/>
    </row>
    <row r="59175" spans="19:23">
      <c r="S59175" s="275"/>
      <c r="T59175" s="274"/>
      <c r="W59175" s="276"/>
    </row>
    <row r="59176" spans="19:23">
      <c r="S59176" s="275"/>
      <c r="T59176" s="274"/>
      <c r="W59176" s="276"/>
    </row>
    <row r="59177" spans="19:23">
      <c r="S59177" s="275"/>
      <c r="T59177" s="274"/>
      <c r="W59177" s="276"/>
    </row>
    <row r="59178" spans="19:23">
      <c r="S59178" s="275"/>
      <c r="T59178" s="274"/>
      <c r="W59178" s="276"/>
    </row>
    <row r="59179" spans="19:23">
      <c r="S59179" s="275"/>
      <c r="T59179" s="274"/>
      <c r="W59179" s="276"/>
    </row>
    <row r="59180" spans="19:23">
      <c r="S59180" s="275"/>
      <c r="T59180" s="274"/>
      <c r="W59180" s="276"/>
    </row>
    <row r="59181" spans="19:23">
      <c r="S59181" s="275"/>
      <c r="T59181" s="274"/>
      <c r="W59181" s="276"/>
    </row>
    <row r="59182" spans="19:23">
      <c r="S59182" s="275"/>
      <c r="T59182" s="274"/>
      <c r="W59182" s="276"/>
    </row>
    <row r="59183" spans="19:23">
      <c r="S59183" s="275"/>
      <c r="T59183" s="274"/>
      <c r="W59183" s="276"/>
    </row>
    <row r="59184" spans="19:23">
      <c r="S59184" s="275"/>
      <c r="T59184" s="274"/>
      <c r="W59184" s="276"/>
    </row>
    <row r="59185" spans="19:23">
      <c r="S59185" s="275"/>
      <c r="T59185" s="274"/>
      <c r="W59185" s="276"/>
    </row>
    <row r="59186" spans="19:23">
      <c r="S59186" s="275"/>
      <c r="T59186" s="274"/>
      <c r="W59186" s="276"/>
    </row>
    <row r="59187" spans="19:23">
      <c r="S59187" s="275"/>
      <c r="T59187" s="274"/>
      <c r="W59187" s="276"/>
    </row>
    <row r="59188" spans="19:23">
      <c r="S59188" s="275"/>
      <c r="T59188" s="274"/>
      <c r="W59188" s="276"/>
    </row>
    <row r="59189" spans="19:23">
      <c r="S59189" s="275"/>
      <c r="T59189" s="274"/>
      <c r="W59189" s="276"/>
    </row>
    <row r="59190" spans="19:23">
      <c r="S59190" s="275"/>
      <c r="T59190" s="274"/>
      <c r="W59190" s="276"/>
    </row>
    <row r="59191" spans="19:23">
      <c r="S59191" s="275"/>
      <c r="T59191" s="274"/>
      <c r="W59191" s="276"/>
    </row>
    <row r="59192" spans="19:23">
      <c r="S59192" s="275"/>
      <c r="T59192" s="274"/>
      <c r="W59192" s="276"/>
    </row>
    <row r="59193" spans="19:23">
      <c r="S59193" s="275"/>
      <c r="T59193" s="274"/>
      <c r="W59193" s="276"/>
    </row>
    <row r="59194" spans="19:23">
      <c r="S59194" s="275"/>
      <c r="T59194" s="274"/>
      <c r="W59194" s="276"/>
    </row>
    <row r="59195" spans="19:23">
      <c r="S59195" s="275"/>
      <c r="T59195" s="274"/>
      <c r="W59195" s="276"/>
    </row>
    <row r="59196" spans="19:23">
      <c r="S59196" s="275"/>
      <c r="T59196" s="274"/>
      <c r="W59196" s="276"/>
    </row>
    <row r="59197" spans="19:23">
      <c r="S59197" s="275"/>
      <c r="T59197" s="274"/>
      <c r="W59197" s="276"/>
    </row>
    <row r="59198" spans="19:23">
      <c r="S59198" s="275"/>
      <c r="T59198" s="274"/>
      <c r="W59198" s="276"/>
    </row>
    <row r="59199" spans="19:23">
      <c r="S59199" s="275"/>
      <c r="T59199" s="274"/>
      <c r="W59199" s="276"/>
    </row>
    <row r="59200" spans="19:23">
      <c r="S59200" s="275"/>
      <c r="T59200" s="274"/>
      <c r="W59200" s="276"/>
    </row>
    <row r="59201" spans="19:23">
      <c r="S59201" s="275"/>
      <c r="T59201" s="274"/>
      <c r="W59201" s="276"/>
    </row>
    <row r="59202" spans="19:23">
      <c r="S59202" s="275"/>
      <c r="T59202" s="274"/>
      <c r="W59202" s="276"/>
    </row>
    <row r="59203" spans="19:23">
      <c r="S59203" s="275"/>
      <c r="T59203" s="274"/>
      <c r="W59203" s="276"/>
    </row>
    <row r="59204" spans="19:23">
      <c r="S59204" s="275"/>
      <c r="T59204" s="274"/>
      <c r="W59204" s="276"/>
    </row>
    <row r="59205" spans="19:23">
      <c r="S59205" s="275"/>
      <c r="T59205" s="274"/>
      <c r="W59205" s="276"/>
    </row>
    <row r="59206" spans="19:23">
      <c r="S59206" s="275"/>
      <c r="T59206" s="274"/>
      <c r="W59206" s="276"/>
    </row>
    <row r="59207" spans="19:23">
      <c r="S59207" s="275"/>
      <c r="T59207" s="274"/>
      <c r="W59207" s="276"/>
    </row>
    <row r="59208" spans="19:23">
      <c r="S59208" s="275"/>
      <c r="T59208" s="274"/>
      <c r="W59208" s="276"/>
    </row>
    <row r="59209" spans="19:23">
      <c r="S59209" s="275"/>
      <c r="T59209" s="274"/>
      <c r="W59209" s="276"/>
    </row>
    <row r="59210" spans="19:23">
      <c r="S59210" s="275"/>
      <c r="T59210" s="274"/>
      <c r="W59210" s="276"/>
    </row>
    <row r="59211" spans="19:23">
      <c r="S59211" s="275"/>
      <c r="T59211" s="274"/>
      <c r="W59211" s="276"/>
    </row>
    <row r="59212" spans="19:23">
      <c r="S59212" s="275"/>
      <c r="T59212" s="274"/>
      <c r="W59212" s="276"/>
    </row>
    <row r="59213" spans="19:23">
      <c r="S59213" s="275"/>
      <c r="T59213" s="274"/>
      <c r="W59213" s="276"/>
    </row>
    <row r="59214" spans="19:23">
      <c r="S59214" s="275"/>
      <c r="T59214" s="274"/>
      <c r="W59214" s="276"/>
    </row>
    <row r="59215" spans="19:23">
      <c r="S59215" s="275"/>
      <c r="T59215" s="274"/>
      <c r="W59215" s="276"/>
    </row>
    <row r="59216" spans="19:23">
      <c r="S59216" s="275"/>
      <c r="T59216" s="274"/>
      <c r="W59216" s="276"/>
    </row>
    <row r="59217" spans="19:23">
      <c r="S59217" s="275"/>
      <c r="T59217" s="274"/>
      <c r="W59217" s="276"/>
    </row>
    <row r="59218" spans="19:23">
      <c r="S59218" s="275"/>
      <c r="T59218" s="274"/>
      <c r="W59218" s="276"/>
    </row>
    <row r="59219" spans="19:23">
      <c r="S59219" s="275"/>
      <c r="T59219" s="274"/>
      <c r="W59219" s="276"/>
    </row>
    <row r="59220" spans="19:23">
      <c r="S59220" s="275"/>
      <c r="T59220" s="274"/>
      <c r="W59220" s="276"/>
    </row>
    <row r="59221" spans="19:23">
      <c r="S59221" s="275"/>
      <c r="T59221" s="274"/>
      <c r="W59221" s="276"/>
    </row>
    <row r="59222" spans="19:23">
      <c r="S59222" s="275"/>
      <c r="T59222" s="274"/>
      <c r="W59222" s="276"/>
    </row>
    <row r="59223" spans="19:23">
      <c r="S59223" s="275"/>
      <c r="T59223" s="274"/>
      <c r="W59223" s="276"/>
    </row>
    <row r="59224" spans="19:23">
      <c r="S59224" s="275"/>
      <c r="T59224" s="274"/>
      <c r="W59224" s="276"/>
    </row>
    <row r="59225" spans="19:23">
      <c r="S59225" s="275"/>
      <c r="T59225" s="274"/>
      <c r="W59225" s="276"/>
    </row>
    <row r="59226" spans="19:23">
      <c r="S59226" s="275"/>
      <c r="T59226" s="274"/>
      <c r="W59226" s="276"/>
    </row>
    <row r="59227" spans="19:23">
      <c r="S59227" s="275"/>
      <c r="T59227" s="274"/>
      <c r="W59227" s="276"/>
    </row>
    <row r="59228" spans="19:23">
      <c r="S59228" s="275"/>
      <c r="T59228" s="274"/>
      <c r="W59228" s="276"/>
    </row>
    <row r="59229" spans="19:23">
      <c r="S59229" s="275"/>
      <c r="T59229" s="274"/>
      <c r="W59229" s="276"/>
    </row>
    <row r="59230" spans="19:23">
      <c r="S59230" s="275"/>
      <c r="T59230" s="274"/>
      <c r="W59230" s="276"/>
    </row>
    <row r="59231" spans="19:23">
      <c r="S59231" s="275"/>
      <c r="T59231" s="274"/>
      <c r="W59231" s="276"/>
    </row>
    <row r="59232" spans="19:23">
      <c r="S59232" s="275"/>
      <c r="T59232" s="274"/>
      <c r="W59232" s="276"/>
    </row>
    <row r="59233" spans="19:23">
      <c r="S59233" s="275"/>
      <c r="T59233" s="274"/>
      <c r="W59233" s="276"/>
    </row>
    <row r="59234" spans="19:23">
      <c r="S59234" s="275"/>
      <c r="T59234" s="274"/>
      <c r="W59234" s="276"/>
    </row>
    <row r="59235" spans="19:23">
      <c r="S59235" s="275"/>
      <c r="T59235" s="274"/>
      <c r="W59235" s="276"/>
    </row>
    <row r="59236" spans="19:23">
      <c r="S59236" s="275"/>
      <c r="T59236" s="274"/>
      <c r="W59236" s="276"/>
    </row>
    <row r="59237" spans="19:23">
      <c r="S59237" s="275"/>
      <c r="T59237" s="274"/>
      <c r="W59237" s="276"/>
    </row>
    <row r="59238" spans="19:23">
      <c r="S59238" s="275"/>
      <c r="T59238" s="274"/>
      <c r="W59238" s="276"/>
    </row>
    <row r="59239" spans="19:23">
      <c r="S59239" s="275"/>
      <c r="T59239" s="274"/>
      <c r="W59239" s="276"/>
    </row>
    <row r="59240" spans="19:23">
      <c r="S59240" s="275"/>
      <c r="T59240" s="274"/>
      <c r="W59240" s="276"/>
    </row>
    <row r="59241" spans="19:23">
      <c r="S59241" s="275"/>
      <c r="T59241" s="274"/>
      <c r="W59241" s="276"/>
    </row>
    <row r="59242" spans="19:23">
      <c r="S59242" s="275"/>
      <c r="T59242" s="274"/>
      <c r="W59242" s="276"/>
    </row>
    <row r="59243" spans="19:23">
      <c r="S59243" s="275"/>
      <c r="T59243" s="274"/>
      <c r="W59243" s="276"/>
    </row>
    <row r="59244" spans="19:23">
      <c r="S59244" s="275"/>
      <c r="T59244" s="274"/>
      <c r="W59244" s="276"/>
    </row>
    <row r="59245" spans="19:23">
      <c r="S59245" s="275"/>
      <c r="T59245" s="274"/>
      <c r="W59245" s="276"/>
    </row>
    <row r="59246" spans="19:23">
      <c r="S59246" s="275"/>
      <c r="T59246" s="274"/>
      <c r="W59246" s="276"/>
    </row>
    <row r="59247" spans="19:23">
      <c r="S59247" s="275"/>
      <c r="T59247" s="274"/>
      <c r="W59247" s="276"/>
    </row>
    <row r="59248" spans="19:23">
      <c r="S59248" s="275"/>
      <c r="T59248" s="274"/>
      <c r="W59248" s="276"/>
    </row>
    <row r="59249" spans="19:23">
      <c r="S59249" s="275"/>
      <c r="T59249" s="274"/>
      <c r="W59249" s="276"/>
    </row>
    <row r="59250" spans="19:23">
      <c r="S59250" s="275"/>
      <c r="T59250" s="274"/>
      <c r="W59250" s="276"/>
    </row>
    <row r="59251" spans="19:23">
      <c r="S59251" s="275"/>
      <c r="T59251" s="274"/>
      <c r="W59251" s="276"/>
    </row>
    <row r="59252" spans="19:23">
      <c r="S59252" s="275"/>
      <c r="T59252" s="274"/>
      <c r="W59252" s="276"/>
    </row>
    <row r="59253" spans="19:23">
      <c r="S59253" s="275"/>
      <c r="T59253" s="274"/>
      <c r="W59253" s="276"/>
    </row>
    <row r="59254" spans="19:23">
      <c r="S59254" s="275"/>
      <c r="T59254" s="274"/>
      <c r="W59254" s="276"/>
    </row>
    <row r="59255" spans="19:23">
      <c r="S59255" s="275"/>
      <c r="T59255" s="274"/>
      <c r="W59255" s="276"/>
    </row>
    <row r="59256" spans="19:23">
      <c r="S59256" s="275"/>
      <c r="T59256" s="274"/>
      <c r="W59256" s="276"/>
    </row>
    <row r="59257" spans="19:23">
      <c r="S59257" s="275"/>
      <c r="T59257" s="274"/>
      <c r="W59257" s="276"/>
    </row>
    <row r="59258" spans="19:23">
      <c r="S59258" s="275"/>
      <c r="T59258" s="274"/>
      <c r="W59258" s="276"/>
    </row>
    <row r="59259" spans="19:23">
      <c r="S59259" s="275"/>
      <c r="T59259" s="274"/>
      <c r="W59259" s="276"/>
    </row>
    <row r="59260" spans="19:23">
      <c r="S59260" s="275"/>
      <c r="T59260" s="274"/>
      <c r="W59260" s="276"/>
    </row>
    <row r="59261" spans="19:23">
      <c r="S59261" s="275"/>
      <c r="T59261" s="274"/>
      <c r="W59261" s="276"/>
    </row>
    <row r="59262" spans="19:23">
      <c r="S59262" s="275"/>
      <c r="T59262" s="274"/>
      <c r="W59262" s="276"/>
    </row>
    <row r="59263" spans="19:23">
      <c r="S59263" s="275"/>
      <c r="T59263" s="274"/>
      <c r="W59263" s="276"/>
    </row>
    <row r="59264" spans="19:23">
      <c r="S59264" s="275"/>
      <c r="T59264" s="274"/>
      <c r="W59264" s="276"/>
    </row>
    <row r="59265" spans="19:23">
      <c r="S59265" s="275"/>
      <c r="T59265" s="274"/>
      <c r="W59265" s="276"/>
    </row>
    <row r="59266" spans="19:23">
      <c r="S59266" s="275"/>
      <c r="T59266" s="274"/>
      <c r="W59266" s="276"/>
    </row>
    <row r="59267" spans="19:23">
      <c r="S59267" s="275"/>
      <c r="T59267" s="274"/>
      <c r="W59267" s="276"/>
    </row>
    <row r="59268" spans="19:23">
      <c r="S59268" s="275"/>
      <c r="T59268" s="274"/>
      <c r="W59268" s="276"/>
    </row>
    <row r="59269" spans="19:23">
      <c r="S59269" s="275"/>
      <c r="T59269" s="274"/>
      <c r="W59269" s="276"/>
    </row>
    <row r="59270" spans="19:23">
      <c r="S59270" s="275"/>
      <c r="T59270" s="274"/>
      <c r="W59270" s="276"/>
    </row>
    <row r="59271" spans="19:23">
      <c r="S59271" s="275"/>
      <c r="T59271" s="274"/>
      <c r="W59271" s="276"/>
    </row>
    <row r="59272" spans="19:23">
      <c r="S59272" s="275"/>
      <c r="T59272" s="274"/>
      <c r="W59272" s="276"/>
    </row>
    <row r="59273" spans="19:23">
      <c r="S59273" s="275"/>
      <c r="T59273" s="274"/>
      <c r="W59273" s="276"/>
    </row>
    <row r="59274" spans="19:23">
      <c r="S59274" s="275"/>
      <c r="T59274" s="274"/>
      <c r="W59274" s="276"/>
    </row>
    <row r="59275" spans="19:23">
      <c r="S59275" s="275"/>
      <c r="T59275" s="274"/>
      <c r="W59275" s="276"/>
    </row>
    <row r="59276" spans="19:23">
      <c r="S59276" s="275"/>
      <c r="T59276" s="274"/>
      <c r="W59276" s="276"/>
    </row>
    <row r="59277" spans="19:23">
      <c r="S59277" s="275"/>
      <c r="T59277" s="274"/>
      <c r="W59277" s="276"/>
    </row>
    <row r="59278" spans="19:23">
      <c r="S59278" s="275"/>
      <c r="T59278" s="274"/>
      <c r="W59278" s="276"/>
    </row>
    <row r="59279" spans="19:23">
      <c r="S59279" s="275"/>
      <c r="T59279" s="274"/>
      <c r="W59279" s="276"/>
    </row>
    <row r="59280" spans="19:23">
      <c r="S59280" s="275"/>
      <c r="T59280" s="274"/>
      <c r="W59280" s="276"/>
    </row>
    <row r="59281" spans="19:23">
      <c r="S59281" s="275"/>
      <c r="T59281" s="274"/>
      <c r="W59281" s="276"/>
    </row>
    <row r="59282" spans="19:23">
      <c r="S59282" s="275"/>
      <c r="T59282" s="274"/>
      <c r="W59282" s="276"/>
    </row>
    <row r="59283" spans="19:23">
      <c r="S59283" s="275"/>
      <c r="T59283" s="274"/>
      <c r="W59283" s="276"/>
    </row>
    <row r="59284" spans="19:23">
      <c r="S59284" s="275"/>
      <c r="T59284" s="274"/>
      <c r="W59284" s="276"/>
    </row>
    <row r="59285" spans="19:23">
      <c r="S59285" s="275"/>
      <c r="T59285" s="274"/>
      <c r="W59285" s="276"/>
    </row>
    <row r="59286" spans="19:23">
      <c r="S59286" s="275"/>
      <c r="T59286" s="274"/>
      <c r="W59286" s="276"/>
    </row>
    <row r="59287" spans="19:23">
      <c r="S59287" s="275"/>
      <c r="T59287" s="274"/>
      <c r="W59287" s="276"/>
    </row>
    <row r="59288" spans="19:23">
      <c r="S59288" s="275"/>
      <c r="T59288" s="274"/>
      <c r="W59288" s="276"/>
    </row>
    <row r="59289" spans="19:23">
      <c r="S59289" s="275"/>
      <c r="T59289" s="274"/>
      <c r="W59289" s="276"/>
    </row>
    <row r="59290" spans="19:23">
      <c r="S59290" s="275"/>
      <c r="T59290" s="274"/>
      <c r="W59290" s="276"/>
    </row>
    <row r="59291" spans="19:23">
      <c r="S59291" s="275"/>
      <c r="T59291" s="274"/>
      <c r="W59291" s="276"/>
    </row>
    <row r="59292" spans="19:23">
      <c r="S59292" s="275"/>
      <c r="T59292" s="274"/>
      <c r="W59292" s="276"/>
    </row>
    <row r="59293" spans="19:23">
      <c r="S59293" s="275"/>
      <c r="T59293" s="274"/>
      <c r="W59293" s="276"/>
    </row>
    <row r="59294" spans="19:23">
      <c r="S59294" s="275"/>
      <c r="T59294" s="274"/>
      <c r="W59294" s="276"/>
    </row>
    <row r="59295" spans="19:23">
      <c r="S59295" s="275"/>
      <c r="T59295" s="274"/>
      <c r="W59295" s="276"/>
    </row>
    <row r="59296" spans="19:23">
      <c r="S59296" s="275"/>
      <c r="T59296" s="274"/>
      <c r="W59296" s="276"/>
    </row>
    <row r="59297" spans="19:23">
      <c r="S59297" s="275"/>
      <c r="T59297" s="274"/>
      <c r="W59297" s="276"/>
    </row>
    <row r="59298" spans="19:23">
      <c r="S59298" s="275"/>
      <c r="T59298" s="274"/>
      <c r="W59298" s="276"/>
    </row>
    <row r="59299" spans="19:23">
      <c r="S59299" s="275"/>
      <c r="T59299" s="274"/>
      <c r="W59299" s="276"/>
    </row>
    <row r="59300" spans="19:23">
      <c r="S59300" s="275"/>
      <c r="T59300" s="274"/>
      <c r="W59300" s="276"/>
    </row>
    <row r="59301" spans="19:23">
      <c r="S59301" s="275"/>
      <c r="T59301" s="274"/>
      <c r="W59301" s="276"/>
    </row>
    <row r="59302" spans="19:23">
      <c r="S59302" s="275"/>
      <c r="T59302" s="274"/>
      <c r="W59302" s="276"/>
    </row>
    <row r="59303" spans="19:23">
      <c r="S59303" s="275"/>
      <c r="T59303" s="274"/>
      <c r="W59303" s="276"/>
    </row>
    <row r="59304" spans="19:23">
      <c r="S59304" s="275"/>
      <c r="T59304" s="274"/>
      <c r="W59304" s="276"/>
    </row>
    <row r="59305" spans="19:23">
      <c r="S59305" s="275"/>
      <c r="T59305" s="274"/>
      <c r="W59305" s="276"/>
    </row>
    <row r="59306" spans="19:23">
      <c r="S59306" s="275"/>
      <c r="T59306" s="274"/>
      <c r="W59306" s="276"/>
    </row>
    <row r="59307" spans="19:23">
      <c r="S59307" s="275"/>
      <c r="T59307" s="274"/>
      <c r="W59307" s="276"/>
    </row>
    <row r="59308" spans="19:23">
      <c r="S59308" s="275"/>
      <c r="T59308" s="274"/>
      <c r="W59308" s="276"/>
    </row>
    <row r="59309" spans="19:23">
      <c r="S59309" s="275"/>
      <c r="T59309" s="274"/>
      <c r="W59309" s="276"/>
    </row>
    <row r="59310" spans="19:23">
      <c r="S59310" s="275"/>
      <c r="T59310" s="274"/>
      <c r="W59310" s="276"/>
    </row>
    <row r="59311" spans="19:23">
      <c r="S59311" s="275"/>
      <c r="T59311" s="274"/>
      <c r="W59311" s="276"/>
    </row>
    <row r="59312" spans="19:23">
      <c r="S59312" s="275"/>
      <c r="T59312" s="274"/>
      <c r="W59312" s="276"/>
    </row>
    <row r="59313" spans="19:23">
      <c r="S59313" s="275"/>
      <c r="T59313" s="274"/>
      <c r="W59313" s="276"/>
    </row>
    <row r="59314" spans="19:23">
      <c r="S59314" s="275"/>
      <c r="T59314" s="274"/>
      <c r="W59314" s="276"/>
    </row>
    <row r="59315" spans="19:23">
      <c r="S59315" s="275"/>
      <c r="T59315" s="274"/>
      <c r="W59315" s="276"/>
    </row>
    <row r="59316" spans="19:23">
      <c r="S59316" s="275"/>
      <c r="T59316" s="274"/>
      <c r="W59316" s="276"/>
    </row>
    <row r="59317" spans="19:23">
      <c r="S59317" s="275"/>
      <c r="T59317" s="274"/>
      <c r="W59317" s="276"/>
    </row>
    <row r="59318" spans="19:23">
      <c r="S59318" s="275"/>
      <c r="T59318" s="274"/>
      <c r="W59318" s="276"/>
    </row>
    <row r="59319" spans="19:23">
      <c r="S59319" s="275"/>
      <c r="T59319" s="274"/>
      <c r="W59319" s="276"/>
    </row>
    <row r="59320" spans="19:23">
      <c r="S59320" s="275"/>
      <c r="T59320" s="274"/>
      <c r="W59320" s="276"/>
    </row>
    <row r="59321" spans="19:23">
      <c r="S59321" s="275"/>
      <c r="T59321" s="274"/>
      <c r="W59321" s="276"/>
    </row>
    <row r="59322" spans="19:23">
      <c r="S59322" s="275"/>
      <c r="T59322" s="274"/>
      <c r="W59322" s="276"/>
    </row>
    <row r="59323" spans="19:23">
      <c r="S59323" s="275"/>
      <c r="T59323" s="274"/>
      <c r="W59323" s="276"/>
    </row>
    <row r="59324" spans="19:23">
      <c r="S59324" s="275"/>
      <c r="T59324" s="274"/>
      <c r="W59324" s="276"/>
    </row>
    <row r="59325" spans="19:23">
      <c r="S59325" s="275"/>
      <c r="T59325" s="274"/>
      <c r="W59325" s="276"/>
    </row>
    <row r="59326" spans="19:23">
      <c r="S59326" s="275"/>
      <c r="T59326" s="274"/>
      <c r="W59326" s="276"/>
    </row>
    <row r="59327" spans="19:23">
      <c r="S59327" s="275"/>
      <c r="T59327" s="274"/>
      <c r="W59327" s="276"/>
    </row>
    <row r="59328" spans="19:23">
      <c r="S59328" s="275"/>
      <c r="T59328" s="274"/>
      <c r="W59328" s="276"/>
    </row>
    <row r="59329" spans="19:23">
      <c r="S59329" s="275"/>
      <c r="T59329" s="274"/>
      <c r="W59329" s="276"/>
    </row>
    <row r="59330" spans="19:23">
      <c r="S59330" s="275"/>
      <c r="T59330" s="274"/>
      <c r="W59330" s="276"/>
    </row>
    <row r="59331" spans="19:23">
      <c r="S59331" s="275"/>
      <c r="T59331" s="274"/>
      <c r="W59331" s="276"/>
    </row>
    <row r="59332" spans="19:23">
      <c r="S59332" s="275"/>
      <c r="T59332" s="274"/>
      <c r="W59332" s="276"/>
    </row>
    <row r="59333" spans="19:23">
      <c r="S59333" s="275"/>
      <c r="T59333" s="274"/>
      <c r="W59333" s="276"/>
    </row>
    <row r="59334" spans="19:23">
      <c r="S59334" s="275"/>
      <c r="T59334" s="274"/>
      <c r="W59334" s="276"/>
    </row>
    <row r="59335" spans="19:23">
      <c r="S59335" s="275"/>
      <c r="T59335" s="274"/>
      <c r="W59335" s="276"/>
    </row>
    <row r="59336" spans="19:23">
      <c r="S59336" s="275"/>
      <c r="T59336" s="274"/>
      <c r="W59336" s="276"/>
    </row>
    <row r="59337" spans="19:23">
      <c r="S59337" s="275"/>
      <c r="T59337" s="274"/>
      <c r="W59337" s="276"/>
    </row>
    <row r="59338" spans="19:23">
      <c r="S59338" s="275"/>
      <c r="T59338" s="274"/>
      <c r="W59338" s="276"/>
    </row>
    <row r="59339" spans="19:23">
      <c r="S59339" s="275"/>
      <c r="T59339" s="274"/>
      <c r="W59339" s="276"/>
    </row>
    <row r="59340" spans="19:23">
      <c r="S59340" s="275"/>
      <c r="T59340" s="274"/>
      <c r="W59340" s="276"/>
    </row>
    <row r="59341" spans="19:23">
      <c r="S59341" s="275"/>
      <c r="T59341" s="274"/>
      <c r="W59341" s="276"/>
    </row>
    <row r="59342" spans="19:23">
      <c r="S59342" s="275"/>
      <c r="T59342" s="274"/>
      <c r="W59342" s="276"/>
    </row>
    <row r="59343" spans="19:23">
      <c r="S59343" s="275"/>
      <c r="T59343" s="274"/>
      <c r="W59343" s="276"/>
    </row>
    <row r="59344" spans="19:23">
      <c r="S59344" s="275"/>
      <c r="T59344" s="274"/>
      <c r="W59344" s="276"/>
    </row>
    <row r="59345" spans="19:23">
      <c r="S59345" s="275"/>
      <c r="T59345" s="274"/>
      <c r="W59345" s="276"/>
    </row>
    <row r="59346" spans="19:23">
      <c r="S59346" s="275"/>
      <c r="T59346" s="274"/>
      <c r="W59346" s="276"/>
    </row>
    <row r="59347" spans="19:23">
      <c r="S59347" s="275"/>
      <c r="T59347" s="274"/>
      <c r="W59347" s="276"/>
    </row>
    <row r="59348" spans="19:23">
      <c r="S59348" s="275"/>
      <c r="T59348" s="274"/>
      <c r="W59348" s="276"/>
    </row>
    <row r="59349" spans="19:23">
      <c r="S59349" s="275"/>
      <c r="T59349" s="274"/>
      <c r="W59349" s="276"/>
    </row>
    <row r="59350" spans="19:23">
      <c r="S59350" s="275"/>
      <c r="T59350" s="274"/>
      <c r="W59350" s="276"/>
    </row>
    <row r="59351" spans="19:23">
      <c r="S59351" s="275"/>
      <c r="T59351" s="274"/>
      <c r="W59351" s="276"/>
    </row>
    <row r="59352" spans="19:23">
      <c r="S59352" s="275"/>
      <c r="T59352" s="274"/>
      <c r="W59352" s="276"/>
    </row>
    <row r="59353" spans="19:23">
      <c r="S59353" s="275"/>
      <c r="T59353" s="274"/>
      <c r="W59353" s="276"/>
    </row>
    <row r="59354" spans="19:23">
      <c r="S59354" s="275"/>
      <c r="T59354" s="274"/>
      <c r="W59354" s="276"/>
    </row>
    <row r="59355" spans="19:23">
      <c r="S59355" s="275"/>
      <c r="T59355" s="274"/>
      <c r="W59355" s="276"/>
    </row>
    <row r="59356" spans="19:23">
      <c r="S59356" s="275"/>
      <c r="T59356" s="274"/>
      <c r="W59356" s="276"/>
    </row>
    <row r="59357" spans="19:23">
      <c r="S59357" s="275"/>
      <c r="T59357" s="274"/>
      <c r="W59357" s="276"/>
    </row>
    <row r="59358" spans="19:23">
      <c r="S59358" s="275"/>
      <c r="T59358" s="274"/>
      <c r="W59358" s="276"/>
    </row>
    <row r="59359" spans="19:23">
      <c r="S59359" s="275"/>
      <c r="T59359" s="274"/>
      <c r="W59359" s="276"/>
    </row>
    <row r="59360" spans="19:23">
      <c r="S59360" s="275"/>
      <c r="T59360" s="274"/>
      <c r="W59360" s="276"/>
    </row>
    <row r="59361" spans="19:23">
      <c r="S59361" s="275"/>
      <c r="T59361" s="274"/>
      <c r="W59361" s="276"/>
    </row>
    <row r="59362" spans="19:23">
      <c r="S59362" s="275"/>
      <c r="T59362" s="274"/>
      <c r="W59362" s="276"/>
    </row>
    <row r="59363" spans="19:23">
      <c r="S59363" s="275"/>
      <c r="T59363" s="274"/>
      <c r="W59363" s="276"/>
    </row>
    <row r="59364" spans="19:23">
      <c r="S59364" s="275"/>
      <c r="T59364" s="274"/>
      <c r="W59364" s="276"/>
    </row>
    <row r="59365" spans="19:23">
      <c r="S59365" s="275"/>
      <c r="T59365" s="274"/>
      <c r="W59365" s="276"/>
    </row>
    <row r="59366" spans="19:23">
      <c r="S59366" s="275"/>
      <c r="T59366" s="274"/>
      <c r="W59366" s="276"/>
    </row>
    <row r="59367" spans="19:23">
      <c r="S59367" s="275"/>
      <c r="T59367" s="274"/>
      <c r="W59367" s="276"/>
    </row>
    <row r="59368" spans="19:23">
      <c r="S59368" s="275"/>
      <c r="T59368" s="274"/>
      <c r="W59368" s="276"/>
    </row>
    <row r="59369" spans="19:23">
      <c r="S59369" s="275"/>
      <c r="T59369" s="274"/>
      <c r="W59369" s="276"/>
    </row>
    <row r="59370" spans="19:23">
      <c r="S59370" s="275"/>
      <c r="T59370" s="274"/>
      <c r="W59370" s="276"/>
    </row>
    <row r="59371" spans="19:23">
      <c r="S59371" s="275"/>
      <c r="T59371" s="274"/>
      <c r="W59371" s="276"/>
    </row>
    <row r="59372" spans="19:23">
      <c r="S59372" s="275"/>
      <c r="T59372" s="274"/>
      <c r="W59372" s="276"/>
    </row>
    <row r="59373" spans="19:23">
      <c r="S59373" s="275"/>
      <c r="T59373" s="274"/>
      <c r="W59373" s="276"/>
    </row>
    <row r="59374" spans="19:23">
      <c r="S59374" s="275"/>
      <c r="T59374" s="274"/>
      <c r="W59374" s="276"/>
    </row>
    <row r="59375" spans="19:23">
      <c r="S59375" s="275"/>
      <c r="T59375" s="274"/>
      <c r="W59375" s="276"/>
    </row>
    <row r="59376" spans="19:23">
      <c r="S59376" s="275"/>
      <c r="T59376" s="274"/>
      <c r="W59376" s="276"/>
    </row>
    <row r="59377" spans="19:23">
      <c r="S59377" s="275"/>
      <c r="T59377" s="274"/>
      <c r="W59377" s="276"/>
    </row>
    <row r="59378" spans="19:23">
      <c r="S59378" s="275"/>
      <c r="T59378" s="274"/>
      <c r="W59378" s="276"/>
    </row>
    <row r="59379" spans="19:23">
      <c r="S59379" s="275"/>
      <c r="T59379" s="274"/>
      <c r="W59379" s="276"/>
    </row>
    <row r="59380" spans="19:23">
      <c r="S59380" s="275"/>
      <c r="T59380" s="274"/>
      <c r="W59380" s="276"/>
    </row>
    <row r="59381" spans="19:23">
      <c r="S59381" s="275"/>
      <c r="T59381" s="274"/>
      <c r="W59381" s="276"/>
    </row>
    <row r="59382" spans="19:23">
      <c r="S59382" s="275"/>
      <c r="T59382" s="274"/>
      <c r="W59382" s="276"/>
    </row>
    <row r="59383" spans="19:23">
      <c r="S59383" s="275"/>
      <c r="T59383" s="274"/>
      <c r="W59383" s="276"/>
    </row>
    <row r="59384" spans="19:23">
      <c r="S59384" s="275"/>
      <c r="T59384" s="274"/>
      <c r="W59384" s="276"/>
    </row>
    <row r="59385" spans="19:23">
      <c r="S59385" s="275"/>
      <c r="T59385" s="274"/>
      <c r="W59385" s="276"/>
    </row>
    <row r="59386" spans="19:23">
      <c r="S59386" s="275"/>
      <c r="T59386" s="274"/>
      <c r="W59386" s="276"/>
    </row>
    <row r="59387" spans="19:23">
      <c r="S59387" s="275"/>
      <c r="T59387" s="274"/>
      <c r="W59387" s="276"/>
    </row>
    <row r="59388" spans="19:23">
      <c r="S59388" s="275"/>
      <c r="T59388" s="274"/>
      <c r="W59388" s="276"/>
    </row>
    <row r="59389" spans="19:23">
      <c r="S59389" s="275"/>
      <c r="T59389" s="274"/>
      <c r="W59389" s="276"/>
    </row>
    <row r="59390" spans="19:23">
      <c r="S59390" s="275"/>
      <c r="T59390" s="274"/>
      <c r="W59390" s="276"/>
    </row>
    <row r="59391" spans="19:23">
      <c r="S59391" s="275"/>
      <c r="T59391" s="274"/>
      <c r="W59391" s="276"/>
    </row>
    <row r="59392" spans="19:23">
      <c r="S59392" s="275"/>
      <c r="T59392" s="274"/>
      <c r="W59392" s="276"/>
    </row>
    <row r="59393" spans="19:23">
      <c r="S59393" s="275"/>
      <c r="T59393" s="274"/>
      <c r="W59393" s="276"/>
    </row>
    <row r="59394" spans="19:23">
      <c r="S59394" s="275"/>
      <c r="T59394" s="274"/>
      <c r="W59394" s="276"/>
    </row>
    <row r="59395" spans="19:23">
      <c r="S59395" s="275"/>
      <c r="T59395" s="274"/>
      <c r="W59395" s="276"/>
    </row>
    <row r="59396" spans="19:23">
      <c r="S59396" s="275"/>
      <c r="T59396" s="274"/>
      <c r="W59396" s="276"/>
    </row>
    <row r="59397" spans="19:23">
      <c r="S59397" s="275"/>
      <c r="T59397" s="274"/>
      <c r="W59397" s="276"/>
    </row>
    <row r="59398" spans="19:23">
      <c r="S59398" s="275"/>
      <c r="T59398" s="274"/>
      <c r="W59398" s="276"/>
    </row>
    <row r="59399" spans="19:23">
      <c r="S59399" s="275"/>
      <c r="T59399" s="274"/>
      <c r="W59399" s="276"/>
    </row>
    <row r="59400" spans="19:23">
      <c r="S59400" s="275"/>
      <c r="T59400" s="274"/>
      <c r="W59400" s="276"/>
    </row>
    <row r="59401" spans="19:23">
      <c r="S59401" s="275"/>
      <c r="T59401" s="274"/>
      <c r="W59401" s="276"/>
    </row>
    <row r="59402" spans="19:23">
      <c r="S59402" s="275"/>
      <c r="T59402" s="274"/>
      <c r="W59402" s="276"/>
    </row>
    <row r="59403" spans="19:23">
      <c r="S59403" s="275"/>
      <c r="T59403" s="274"/>
      <c r="W59403" s="276"/>
    </row>
    <row r="59404" spans="19:23">
      <c r="S59404" s="275"/>
      <c r="T59404" s="274"/>
      <c r="W59404" s="276"/>
    </row>
    <row r="59405" spans="19:23">
      <c r="S59405" s="275"/>
      <c r="T59405" s="274"/>
      <c r="W59405" s="276"/>
    </row>
    <row r="59406" spans="19:23">
      <c r="S59406" s="275"/>
      <c r="T59406" s="274"/>
      <c r="W59406" s="276"/>
    </row>
    <row r="59407" spans="19:23">
      <c r="S59407" s="275"/>
      <c r="T59407" s="274"/>
      <c r="W59407" s="276"/>
    </row>
    <row r="59408" spans="19:23">
      <c r="S59408" s="275"/>
      <c r="T59408" s="274"/>
      <c r="W59408" s="276"/>
    </row>
    <row r="59409" spans="19:23">
      <c r="S59409" s="275"/>
      <c r="T59409" s="274"/>
      <c r="W59409" s="276"/>
    </row>
    <row r="59410" spans="19:23">
      <c r="S59410" s="275"/>
      <c r="T59410" s="274"/>
      <c r="W59410" s="276"/>
    </row>
    <row r="59411" spans="19:23">
      <c r="S59411" s="275"/>
      <c r="T59411" s="274"/>
      <c r="W59411" s="276"/>
    </row>
    <row r="59412" spans="19:23">
      <c r="S59412" s="275"/>
      <c r="T59412" s="274"/>
      <c r="W59412" s="276"/>
    </row>
    <row r="59413" spans="19:23">
      <c r="S59413" s="275"/>
      <c r="T59413" s="274"/>
      <c r="W59413" s="276"/>
    </row>
    <row r="59414" spans="19:23">
      <c r="S59414" s="275"/>
      <c r="T59414" s="274"/>
      <c r="W59414" s="276"/>
    </row>
    <row r="59415" spans="19:23">
      <c r="S59415" s="275"/>
      <c r="T59415" s="274"/>
      <c r="W59415" s="276"/>
    </row>
    <row r="59416" spans="19:23">
      <c r="S59416" s="275"/>
      <c r="T59416" s="274"/>
      <c r="W59416" s="276"/>
    </row>
    <row r="59417" spans="19:23">
      <c r="S59417" s="275"/>
      <c r="T59417" s="274"/>
      <c r="W59417" s="276"/>
    </row>
    <row r="59418" spans="19:23">
      <c r="S59418" s="275"/>
      <c r="T59418" s="274"/>
      <c r="W59418" s="276"/>
    </row>
    <row r="59419" spans="19:23">
      <c r="S59419" s="275"/>
      <c r="T59419" s="274"/>
      <c r="W59419" s="276"/>
    </row>
    <row r="59420" spans="19:23">
      <c r="S59420" s="275"/>
      <c r="T59420" s="274"/>
      <c r="W59420" s="276"/>
    </row>
    <row r="59421" spans="19:23">
      <c r="S59421" s="275"/>
      <c r="T59421" s="274"/>
      <c r="W59421" s="276"/>
    </row>
    <row r="59422" spans="19:23">
      <c r="S59422" s="275"/>
      <c r="T59422" s="274"/>
      <c r="W59422" s="276"/>
    </row>
    <row r="59423" spans="19:23">
      <c r="S59423" s="275"/>
      <c r="T59423" s="274"/>
      <c r="W59423" s="276"/>
    </row>
    <row r="59424" spans="19:23">
      <c r="S59424" s="275"/>
      <c r="T59424" s="274"/>
      <c r="W59424" s="276"/>
    </row>
    <row r="59425" spans="19:23">
      <c r="S59425" s="275"/>
      <c r="T59425" s="274"/>
      <c r="W59425" s="276"/>
    </row>
    <row r="59426" spans="19:23">
      <c r="S59426" s="275"/>
      <c r="T59426" s="274"/>
      <c r="W59426" s="276"/>
    </row>
    <row r="59427" spans="19:23">
      <c r="S59427" s="275"/>
      <c r="T59427" s="274"/>
      <c r="W59427" s="276"/>
    </row>
    <row r="59428" spans="19:23">
      <c r="S59428" s="275"/>
      <c r="T59428" s="274"/>
      <c r="W59428" s="276"/>
    </row>
    <row r="59429" spans="19:23">
      <c r="S59429" s="275"/>
      <c r="T59429" s="274"/>
      <c r="W59429" s="276"/>
    </row>
    <row r="59430" spans="19:23">
      <c r="S59430" s="275"/>
      <c r="T59430" s="274"/>
      <c r="W59430" s="276"/>
    </row>
    <row r="59431" spans="19:23">
      <c r="S59431" s="275"/>
      <c r="T59431" s="274"/>
      <c r="W59431" s="276"/>
    </row>
    <row r="59432" spans="19:23">
      <c r="S59432" s="275"/>
      <c r="T59432" s="274"/>
      <c r="W59432" s="276"/>
    </row>
    <row r="59433" spans="19:23">
      <c r="S59433" s="275"/>
      <c r="T59433" s="274"/>
      <c r="W59433" s="276"/>
    </row>
    <row r="59434" spans="19:23">
      <c r="S59434" s="275"/>
      <c r="T59434" s="274"/>
      <c r="W59434" s="276"/>
    </row>
    <row r="59435" spans="19:23">
      <c r="S59435" s="275"/>
      <c r="T59435" s="274"/>
      <c r="W59435" s="276"/>
    </row>
    <row r="59436" spans="19:23">
      <c r="S59436" s="275"/>
      <c r="T59436" s="274"/>
      <c r="W59436" s="276"/>
    </row>
    <row r="59437" spans="19:23">
      <c r="S59437" s="275"/>
      <c r="T59437" s="274"/>
      <c r="W59437" s="276"/>
    </row>
    <row r="59438" spans="19:23">
      <c r="S59438" s="275"/>
      <c r="T59438" s="274"/>
      <c r="W59438" s="276"/>
    </row>
    <row r="59439" spans="19:23">
      <c r="S59439" s="275"/>
      <c r="T59439" s="274"/>
      <c r="W59439" s="276"/>
    </row>
    <row r="59440" spans="19:23">
      <c r="S59440" s="275"/>
      <c r="T59440" s="274"/>
      <c r="W59440" s="276"/>
    </row>
    <row r="59441" spans="19:23">
      <c r="S59441" s="275"/>
      <c r="T59441" s="274"/>
      <c r="W59441" s="276"/>
    </row>
    <row r="59442" spans="19:23">
      <c r="S59442" s="275"/>
      <c r="T59442" s="274"/>
      <c r="W59442" s="276"/>
    </row>
    <row r="59443" spans="19:23">
      <c r="S59443" s="275"/>
      <c r="T59443" s="274"/>
      <c r="W59443" s="276"/>
    </row>
    <row r="59444" spans="19:23">
      <c r="S59444" s="275"/>
      <c r="T59444" s="274"/>
      <c r="W59444" s="276"/>
    </row>
    <row r="59445" spans="19:23">
      <c r="S59445" s="275"/>
      <c r="T59445" s="274"/>
      <c r="W59445" s="276"/>
    </row>
    <row r="59446" spans="19:23">
      <c r="S59446" s="275"/>
      <c r="T59446" s="274"/>
      <c r="W59446" s="276"/>
    </row>
    <row r="59447" spans="19:23">
      <c r="S59447" s="275"/>
      <c r="T59447" s="274"/>
      <c r="W59447" s="276"/>
    </row>
    <row r="59448" spans="19:23">
      <c r="S59448" s="275"/>
      <c r="T59448" s="274"/>
      <c r="W59448" s="276"/>
    </row>
    <row r="59449" spans="19:23">
      <c r="S59449" s="275"/>
      <c r="T59449" s="274"/>
      <c r="W59449" s="276"/>
    </row>
    <row r="59450" spans="19:23">
      <c r="S59450" s="275"/>
      <c r="T59450" s="274"/>
      <c r="W59450" s="276"/>
    </row>
    <row r="59451" spans="19:23">
      <c r="S59451" s="275"/>
      <c r="T59451" s="274"/>
      <c r="W59451" s="276"/>
    </row>
    <row r="59452" spans="19:23">
      <c r="S59452" s="275"/>
      <c r="T59452" s="274"/>
      <c r="W59452" s="276"/>
    </row>
    <row r="59453" spans="19:23">
      <c r="S59453" s="275"/>
      <c r="T59453" s="274"/>
      <c r="W59453" s="276"/>
    </row>
    <row r="59454" spans="19:23">
      <c r="S59454" s="275"/>
      <c r="T59454" s="274"/>
      <c r="W59454" s="276"/>
    </row>
    <row r="59455" spans="19:23">
      <c r="S59455" s="275"/>
      <c r="T59455" s="274"/>
      <c r="W59455" s="276"/>
    </row>
    <row r="59456" spans="19:23">
      <c r="S59456" s="275"/>
      <c r="T59456" s="274"/>
      <c r="W59456" s="276"/>
    </row>
    <row r="59457" spans="19:23">
      <c r="S59457" s="275"/>
      <c r="T59457" s="274"/>
      <c r="W59457" s="276"/>
    </row>
    <row r="59458" spans="19:23">
      <c r="S59458" s="275"/>
      <c r="T59458" s="274"/>
      <c r="W59458" s="276"/>
    </row>
    <row r="59459" spans="19:23">
      <c r="S59459" s="275"/>
      <c r="T59459" s="274"/>
      <c r="W59459" s="276"/>
    </row>
    <row r="59460" spans="19:23">
      <c r="S59460" s="275"/>
      <c r="T59460" s="274"/>
      <c r="W59460" s="276"/>
    </row>
    <row r="59461" spans="19:23">
      <c r="S59461" s="275"/>
      <c r="T59461" s="274"/>
      <c r="W59461" s="276"/>
    </row>
    <row r="59462" spans="19:23">
      <c r="S59462" s="275"/>
      <c r="T59462" s="274"/>
      <c r="W59462" s="276"/>
    </row>
    <row r="59463" spans="19:23">
      <c r="S59463" s="275"/>
      <c r="T59463" s="274"/>
      <c r="W59463" s="276"/>
    </row>
    <row r="59464" spans="19:23">
      <c r="S59464" s="275"/>
      <c r="T59464" s="274"/>
      <c r="W59464" s="276"/>
    </row>
    <row r="59465" spans="19:23">
      <c r="S59465" s="275"/>
      <c r="T59465" s="274"/>
      <c r="W59465" s="276"/>
    </row>
    <row r="59466" spans="19:23">
      <c r="S59466" s="275"/>
      <c r="T59466" s="274"/>
      <c r="W59466" s="276"/>
    </row>
    <row r="59467" spans="19:23">
      <c r="S59467" s="275"/>
      <c r="T59467" s="274"/>
      <c r="W59467" s="276"/>
    </row>
    <row r="59468" spans="19:23">
      <c r="S59468" s="275"/>
      <c r="T59468" s="274"/>
      <c r="W59468" s="276"/>
    </row>
    <row r="59469" spans="19:23">
      <c r="S59469" s="275"/>
      <c r="T59469" s="274"/>
      <c r="W59469" s="276"/>
    </row>
    <row r="59470" spans="19:23">
      <c r="S59470" s="275"/>
      <c r="T59470" s="274"/>
      <c r="W59470" s="276"/>
    </row>
    <row r="59471" spans="19:23">
      <c r="S59471" s="275"/>
      <c r="T59471" s="274"/>
      <c r="W59471" s="276"/>
    </row>
    <row r="59472" spans="19:23">
      <c r="S59472" s="275"/>
      <c r="T59472" s="274"/>
      <c r="W59472" s="276"/>
    </row>
    <row r="59473" spans="19:23">
      <c r="S59473" s="275"/>
      <c r="T59473" s="274"/>
      <c r="W59473" s="276"/>
    </row>
    <row r="59474" spans="19:23">
      <c r="S59474" s="275"/>
      <c r="T59474" s="274"/>
      <c r="W59474" s="276"/>
    </row>
    <row r="59475" spans="19:23">
      <c r="S59475" s="275"/>
      <c r="T59475" s="274"/>
      <c r="W59475" s="276"/>
    </row>
    <row r="59476" spans="19:23">
      <c r="S59476" s="275"/>
      <c r="T59476" s="274"/>
      <c r="W59476" s="276"/>
    </row>
    <row r="59477" spans="19:23">
      <c r="S59477" s="275"/>
      <c r="T59477" s="274"/>
      <c r="W59477" s="276"/>
    </row>
    <row r="59478" spans="19:23">
      <c r="S59478" s="275"/>
      <c r="T59478" s="274"/>
      <c r="W59478" s="276"/>
    </row>
    <row r="59479" spans="19:23">
      <c r="S59479" s="275"/>
      <c r="T59479" s="274"/>
      <c r="W59479" s="276"/>
    </row>
    <row r="59480" spans="19:23">
      <c r="S59480" s="275"/>
      <c r="T59480" s="274"/>
      <c r="W59480" s="276"/>
    </row>
    <row r="59481" spans="19:23">
      <c r="S59481" s="275"/>
      <c r="T59481" s="274"/>
      <c r="W59481" s="276"/>
    </row>
    <row r="59482" spans="19:23">
      <c r="S59482" s="275"/>
      <c r="T59482" s="274"/>
      <c r="W59482" s="276"/>
    </row>
    <row r="59483" spans="19:23">
      <c r="S59483" s="275"/>
      <c r="T59483" s="274"/>
      <c r="W59483" s="276"/>
    </row>
    <row r="59484" spans="19:23">
      <c r="S59484" s="275"/>
      <c r="T59484" s="274"/>
      <c r="W59484" s="276"/>
    </row>
    <row r="59485" spans="19:23">
      <c r="S59485" s="275"/>
      <c r="T59485" s="274"/>
      <c r="W59485" s="276"/>
    </row>
    <row r="59486" spans="19:23">
      <c r="S59486" s="275"/>
      <c r="T59486" s="274"/>
      <c r="W59486" s="276"/>
    </row>
    <row r="59487" spans="19:23">
      <c r="S59487" s="275"/>
      <c r="T59487" s="274"/>
      <c r="W59487" s="276"/>
    </row>
    <row r="59488" spans="19:23">
      <c r="S59488" s="275"/>
      <c r="T59488" s="274"/>
      <c r="W59488" s="276"/>
    </row>
    <row r="59489" spans="19:23">
      <c r="S59489" s="275"/>
      <c r="T59489" s="274"/>
      <c r="W59489" s="276"/>
    </row>
    <row r="59490" spans="19:23">
      <c r="S59490" s="275"/>
      <c r="T59490" s="274"/>
      <c r="W59490" s="276"/>
    </row>
    <row r="59491" spans="19:23">
      <c r="S59491" s="275"/>
      <c r="T59491" s="274"/>
      <c r="W59491" s="276"/>
    </row>
    <row r="59492" spans="19:23">
      <c r="S59492" s="275"/>
      <c r="T59492" s="274"/>
      <c r="W59492" s="276"/>
    </row>
    <row r="59493" spans="19:23">
      <c r="S59493" s="275"/>
      <c r="T59493" s="274"/>
      <c r="W59493" s="276"/>
    </row>
    <row r="59494" spans="19:23">
      <c r="S59494" s="275"/>
      <c r="T59494" s="274"/>
      <c r="W59494" s="276"/>
    </row>
    <row r="59495" spans="19:23">
      <c r="S59495" s="275"/>
      <c r="T59495" s="274"/>
      <c r="W59495" s="276"/>
    </row>
    <row r="59496" spans="19:23">
      <c r="S59496" s="275"/>
      <c r="T59496" s="274"/>
      <c r="W59496" s="276"/>
    </row>
    <row r="59497" spans="19:23">
      <c r="S59497" s="275"/>
      <c r="T59497" s="274"/>
      <c r="W59497" s="276"/>
    </row>
    <row r="59498" spans="19:23">
      <c r="S59498" s="275"/>
      <c r="T59498" s="274"/>
      <c r="W59498" s="276"/>
    </row>
    <row r="59499" spans="19:23">
      <c r="S59499" s="275"/>
      <c r="T59499" s="274"/>
      <c r="W59499" s="276"/>
    </row>
    <row r="59500" spans="19:23">
      <c r="S59500" s="275"/>
      <c r="T59500" s="274"/>
      <c r="W59500" s="276"/>
    </row>
    <row r="59501" spans="19:23">
      <c r="S59501" s="275"/>
      <c r="T59501" s="274"/>
      <c r="W59501" s="276"/>
    </row>
    <row r="59502" spans="19:23">
      <c r="S59502" s="275"/>
      <c r="T59502" s="274"/>
      <c r="W59502" s="276"/>
    </row>
    <row r="59503" spans="19:23">
      <c r="S59503" s="275"/>
      <c r="T59503" s="274"/>
      <c r="W59503" s="276"/>
    </row>
    <row r="59504" spans="19:23">
      <c r="S59504" s="275"/>
      <c r="T59504" s="274"/>
      <c r="W59504" s="276"/>
    </row>
    <row r="59505" spans="19:23">
      <c r="S59505" s="275"/>
      <c r="T59505" s="274"/>
      <c r="W59505" s="276"/>
    </row>
    <row r="59506" spans="19:23">
      <c r="S59506" s="275"/>
      <c r="T59506" s="274"/>
      <c r="W59506" s="276"/>
    </row>
    <row r="59507" spans="19:23">
      <c r="S59507" s="275"/>
      <c r="T59507" s="274"/>
      <c r="W59507" s="276"/>
    </row>
    <row r="59508" spans="19:23">
      <c r="S59508" s="275"/>
      <c r="T59508" s="274"/>
      <c r="W59508" s="276"/>
    </row>
    <row r="59509" spans="19:23">
      <c r="S59509" s="275"/>
      <c r="T59509" s="274"/>
      <c r="W59509" s="276"/>
    </row>
    <row r="59510" spans="19:23">
      <c r="S59510" s="275"/>
      <c r="T59510" s="274"/>
      <c r="W59510" s="276"/>
    </row>
    <row r="59511" spans="19:23">
      <c r="S59511" s="275"/>
      <c r="T59511" s="274"/>
      <c r="W59511" s="276"/>
    </row>
    <row r="59512" spans="19:23">
      <c r="S59512" s="275"/>
      <c r="T59512" s="274"/>
      <c r="W59512" s="276"/>
    </row>
    <row r="59513" spans="19:23">
      <c r="S59513" s="275"/>
      <c r="T59513" s="274"/>
      <c r="W59513" s="276"/>
    </row>
    <row r="59514" spans="19:23">
      <c r="S59514" s="275"/>
      <c r="T59514" s="274"/>
      <c r="W59514" s="276"/>
    </row>
    <row r="59515" spans="19:23">
      <c r="S59515" s="275"/>
      <c r="T59515" s="274"/>
      <c r="W59515" s="276"/>
    </row>
    <row r="59516" spans="19:23">
      <c r="S59516" s="275"/>
      <c r="T59516" s="274"/>
      <c r="W59516" s="276"/>
    </row>
    <row r="59517" spans="19:23">
      <c r="S59517" s="275"/>
      <c r="T59517" s="274"/>
      <c r="W59517" s="276"/>
    </row>
    <row r="59518" spans="19:23">
      <c r="S59518" s="275"/>
      <c r="T59518" s="274"/>
      <c r="W59518" s="276"/>
    </row>
    <row r="59519" spans="19:23">
      <c r="S59519" s="275"/>
      <c r="T59519" s="274"/>
      <c r="W59519" s="276"/>
    </row>
    <row r="59520" spans="19:23">
      <c r="S59520" s="275"/>
      <c r="T59520" s="274"/>
      <c r="W59520" s="276"/>
    </row>
    <row r="59521" spans="19:23">
      <c r="S59521" s="275"/>
      <c r="T59521" s="274"/>
      <c r="W59521" s="276"/>
    </row>
    <row r="59522" spans="19:23">
      <c r="S59522" s="275"/>
      <c r="T59522" s="274"/>
      <c r="W59522" s="276"/>
    </row>
    <row r="59523" spans="19:23">
      <c r="S59523" s="275"/>
      <c r="T59523" s="274"/>
      <c r="W59523" s="276"/>
    </row>
    <row r="59524" spans="19:23">
      <c r="S59524" s="275"/>
      <c r="T59524" s="274"/>
      <c r="W59524" s="276"/>
    </row>
    <row r="59525" spans="19:23">
      <c r="S59525" s="275"/>
      <c r="T59525" s="274"/>
      <c r="W59525" s="276"/>
    </row>
    <row r="59526" spans="19:23">
      <c r="S59526" s="275"/>
      <c r="T59526" s="274"/>
      <c r="W59526" s="276"/>
    </row>
    <row r="59527" spans="19:23">
      <c r="S59527" s="275"/>
      <c r="T59527" s="274"/>
      <c r="W59527" s="276"/>
    </row>
    <row r="59528" spans="19:23">
      <c r="S59528" s="275"/>
      <c r="T59528" s="274"/>
      <c r="W59528" s="276"/>
    </row>
    <row r="59529" spans="19:23">
      <c r="S59529" s="275"/>
      <c r="T59529" s="274"/>
      <c r="W59529" s="276"/>
    </row>
    <row r="59530" spans="19:23">
      <c r="S59530" s="275"/>
      <c r="T59530" s="274"/>
      <c r="W59530" s="276"/>
    </row>
    <row r="59531" spans="19:23">
      <c r="S59531" s="275"/>
      <c r="T59531" s="274"/>
      <c r="W59531" s="276"/>
    </row>
    <row r="59532" spans="19:23">
      <c r="S59532" s="275"/>
      <c r="T59532" s="274"/>
      <c r="W59532" s="276"/>
    </row>
    <row r="59533" spans="19:23">
      <c r="S59533" s="275"/>
      <c r="T59533" s="274"/>
      <c r="W59533" s="276"/>
    </row>
    <row r="59534" spans="19:23">
      <c r="S59534" s="275"/>
      <c r="T59534" s="274"/>
      <c r="W59534" s="276"/>
    </row>
    <row r="59535" spans="19:23">
      <c r="S59535" s="275"/>
      <c r="T59535" s="274"/>
      <c r="W59535" s="276"/>
    </row>
    <row r="59536" spans="19:23">
      <c r="S59536" s="275"/>
      <c r="T59536" s="274"/>
      <c r="W59536" s="276"/>
    </row>
    <row r="59537" spans="19:23">
      <c r="S59537" s="275"/>
      <c r="T59537" s="274"/>
      <c r="W59537" s="276"/>
    </row>
    <row r="59538" spans="19:23">
      <c r="S59538" s="275"/>
      <c r="T59538" s="274"/>
      <c r="W59538" s="276"/>
    </row>
    <row r="59539" spans="19:23">
      <c r="S59539" s="275"/>
      <c r="T59539" s="274"/>
      <c r="W59539" s="276"/>
    </row>
    <row r="59540" spans="19:23">
      <c r="S59540" s="275"/>
      <c r="T59540" s="274"/>
      <c r="W59540" s="276"/>
    </row>
    <row r="59541" spans="19:23">
      <c r="S59541" s="275"/>
      <c r="T59541" s="274"/>
      <c r="W59541" s="276"/>
    </row>
    <row r="59542" spans="19:23">
      <c r="S59542" s="275"/>
      <c r="T59542" s="274"/>
      <c r="W59542" s="276"/>
    </row>
    <row r="59543" spans="19:23">
      <c r="S59543" s="275"/>
      <c r="T59543" s="274"/>
      <c r="W59543" s="276"/>
    </row>
    <row r="59544" spans="19:23">
      <c r="S59544" s="275"/>
      <c r="T59544" s="274"/>
      <c r="W59544" s="276"/>
    </row>
    <row r="59545" spans="19:23">
      <c r="S59545" s="275"/>
      <c r="T59545" s="274"/>
      <c r="W59545" s="276"/>
    </row>
    <row r="59546" spans="19:23">
      <c r="S59546" s="275"/>
      <c r="T59546" s="274"/>
      <c r="W59546" s="276"/>
    </row>
    <row r="59547" spans="19:23">
      <c r="S59547" s="275"/>
      <c r="T59547" s="274"/>
      <c r="W59547" s="276"/>
    </row>
    <row r="59548" spans="19:23">
      <c r="S59548" s="275"/>
      <c r="T59548" s="274"/>
      <c r="W59548" s="276"/>
    </row>
    <row r="59549" spans="19:23">
      <c r="S59549" s="275"/>
      <c r="T59549" s="274"/>
      <c r="W59549" s="276"/>
    </row>
    <row r="59550" spans="19:23">
      <c r="S59550" s="275"/>
      <c r="T59550" s="274"/>
      <c r="W59550" s="276"/>
    </row>
    <row r="59551" spans="19:23">
      <c r="S59551" s="275"/>
      <c r="T59551" s="274"/>
      <c r="W59551" s="276"/>
    </row>
    <row r="59552" spans="19:23">
      <c r="S59552" s="275"/>
      <c r="T59552" s="274"/>
      <c r="W59552" s="276"/>
    </row>
    <row r="59553" spans="19:23">
      <c r="S59553" s="275"/>
      <c r="T59553" s="274"/>
      <c r="W59553" s="276"/>
    </row>
    <row r="59554" spans="19:23">
      <c r="S59554" s="275"/>
      <c r="T59554" s="274"/>
      <c r="W59554" s="276"/>
    </row>
    <row r="59555" spans="19:23">
      <c r="S59555" s="275"/>
      <c r="T59555" s="274"/>
      <c r="W59555" s="276"/>
    </row>
    <row r="59556" spans="19:23">
      <c r="S59556" s="275"/>
      <c r="T59556" s="274"/>
      <c r="W59556" s="276"/>
    </row>
    <row r="59557" spans="19:23">
      <c r="S59557" s="275"/>
      <c r="T59557" s="274"/>
      <c r="W59557" s="276"/>
    </row>
    <row r="59558" spans="19:23">
      <c r="S59558" s="275"/>
      <c r="T59558" s="274"/>
      <c r="W59558" s="276"/>
    </row>
    <row r="59559" spans="19:23">
      <c r="S59559" s="275"/>
      <c r="T59559" s="274"/>
      <c r="W59559" s="276"/>
    </row>
    <row r="59560" spans="19:23">
      <c r="S59560" s="275"/>
      <c r="T59560" s="274"/>
      <c r="W59560" s="276"/>
    </row>
    <row r="59561" spans="19:23">
      <c r="S59561" s="275"/>
      <c r="T59561" s="274"/>
      <c r="W59561" s="276"/>
    </row>
    <row r="59562" spans="19:23">
      <c r="S59562" s="275"/>
      <c r="T59562" s="274"/>
      <c r="W59562" s="276"/>
    </row>
    <row r="59563" spans="19:23">
      <c r="S59563" s="275"/>
      <c r="T59563" s="274"/>
      <c r="W59563" s="276"/>
    </row>
    <row r="59564" spans="19:23">
      <c r="S59564" s="275"/>
      <c r="T59564" s="274"/>
      <c r="W59564" s="276"/>
    </row>
    <row r="59565" spans="19:23">
      <c r="S59565" s="275"/>
      <c r="T59565" s="274"/>
      <c r="W59565" s="276"/>
    </row>
    <row r="59566" spans="19:23">
      <c r="S59566" s="275"/>
      <c r="T59566" s="274"/>
      <c r="W59566" s="276"/>
    </row>
    <row r="59567" spans="19:23">
      <c r="S59567" s="275"/>
      <c r="T59567" s="274"/>
      <c r="W59567" s="276"/>
    </row>
    <row r="59568" spans="19:23">
      <c r="S59568" s="275"/>
      <c r="T59568" s="274"/>
      <c r="W59568" s="276"/>
    </row>
    <row r="59569" spans="19:23">
      <c r="S59569" s="275"/>
      <c r="T59569" s="274"/>
      <c r="W59569" s="276"/>
    </row>
    <row r="59570" spans="19:23">
      <c r="S59570" s="275"/>
      <c r="T59570" s="274"/>
      <c r="W59570" s="276"/>
    </row>
    <row r="59571" spans="19:23">
      <c r="S59571" s="275"/>
      <c r="T59571" s="274"/>
      <c r="W59571" s="276"/>
    </row>
    <row r="59572" spans="19:23">
      <c r="S59572" s="275"/>
      <c r="T59572" s="274"/>
      <c r="W59572" s="276"/>
    </row>
    <row r="59573" spans="19:23">
      <c r="S59573" s="275"/>
      <c r="T59573" s="274"/>
      <c r="W59573" s="276"/>
    </row>
    <row r="59574" spans="19:23">
      <c r="S59574" s="275"/>
      <c r="T59574" s="274"/>
      <c r="W59574" s="276"/>
    </row>
    <row r="59575" spans="19:23">
      <c r="S59575" s="275"/>
      <c r="T59575" s="274"/>
      <c r="W59575" s="276"/>
    </row>
    <row r="59576" spans="19:23">
      <c r="S59576" s="275"/>
      <c r="T59576" s="274"/>
      <c r="W59576" s="276"/>
    </row>
    <row r="59577" spans="19:23">
      <c r="S59577" s="275"/>
      <c r="T59577" s="274"/>
      <c r="W59577" s="276"/>
    </row>
    <row r="59578" spans="19:23">
      <c r="S59578" s="275"/>
      <c r="T59578" s="274"/>
      <c r="W59578" s="276"/>
    </row>
    <row r="59579" spans="19:23">
      <c r="S59579" s="275"/>
      <c r="T59579" s="274"/>
      <c r="W59579" s="276"/>
    </row>
    <row r="59580" spans="19:23">
      <c r="S59580" s="275"/>
      <c r="T59580" s="274"/>
      <c r="W59580" s="276"/>
    </row>
    <row r="59581" spans="19:23">
      <c r="S59581" s="275"/>
      <c r="T59581" s="274"/>
      <c r="W59581" s="276"/>
    </row>
    <row r="59582" spans="19:23">
      <c r="S59582" s="275"/>
      <c r="T59582" s="274"/>
      <c r="W59582" s="276"/>
    </row>
    <row r="59583" spans="19:23">
      <c r="S59583" s="275"/>
      <c r="T59583" s="274"/>
      <c r="W59583" s="276"/>
    </row>
    <row r="59584" spans="19:23">
      <c r="S59584" s="275"/>
      <c r="T59584" s="274"/>
      <c r="W59584" s="276"/>
    </row>
    <row r="59585" spans="19:23">
      <c r="S59585" s="275"/>
      <c r="T59585" s="274"/>
      <c r="W59585" s="276"/>
    </row>
    <row r="59586" spans="19:23">
      <c r="S59586" s="275"/>
      <c r="T59586" s="274"/>
      <c r="W59586" s="276"/>
    </row>
    <row r="59587" spans="19:23">
      <c r="S59587" s="275"/>
      <c r="T59587" s="274"/>
      <c r="W59587" s="276"/>
    </row>
    <row r="59588" spans="19:23">
      <c r="S59588" s="275"/>
      <c r="T59588" s="274"/>
      <c r="W59588" s="276"/>
    </row>
    <row r="59589" spans="19:23">
      <c r="S59589" s="275"/>
      <c r="T59589" s="274"/>
      <c r="W59589" s="276"/>
    </row>
    <row r="59590" spans="19:23">
      <c r="S59590" s="275"/>
      <c r="T59590" s="274"/>
      <c r="W59590" s="276"/>
    </row>
    <row r="59591" spans="19:23">
      <c r="S59591" s="275"/>
      <c r="T59591" s="274"/>
      <c r="W59591" s="276"/>
    </row>
    <row r="59592" spans="19:23">
      <c r="S59592" s="275"/>
      <c r="T59592" s="274"/>
      <c r="W59592" s="276"/>
    </row>
    <row r="59593" spans="19:23">
      <c r="S59593" s="275"/>
      <c r="T59593" s="274"/>
      <c r="W59593" s="276"/>
    </row>
    <row r="59594" spans="19:23">
      <c r="S59594" s="275"/>
      <c r="T59594" s="274"/>
      <c r="W59594" s="276"/>
    </row>
    <row r="59595" spans="19:23">
      <c r="S59595" s="275"/>
      <c r="T59595" s="274"/>
      <c r="W59595" s="276"/>
    </row>
    <row r="59596" spans="19:23">
      <c r="S59596" s="275"/>
      <c r="T59596" s="274"/>
      <c r="W59596" s="276"/>
    </row>
    <row r="59597" spans="19:23">
      <c r="S59597" s="275"/>
      <c r="T59597" s="274"/>
      <c r="W59597" s="276"/>
    </row>
    <row r="59598" spans="19:23">
      <c r="S59598" s="275"/>
      <c r="T59598" s="274"/>
      <c r="W59598" s="276"/>
    </row>
    <row r="59599" spans="19:23">
      <c r="S59599" s="275"/>
      <c r="T59599" s="274"/>
      <c r="W59599" s="276"/>
    </row>
    <row r="59600" spans="19:23">
      <c r="S59600" s="275"/>
      <c r="T59600" s="274"/>
      <c r="W59600" s="276"/>
    </row>
    <row r="59601" spans="19:23">
      <c r="S59601" s="275"/>
      <c r="T59601" s="274"/>
      <c r="W59601" s="276"/>
    </row>
    <row r="59602" spans="19:23">
      <c r="S59602" s="275"/>
      <c r="T59602" s="274"/>
      <c r="W59602" s="276"/>
    </row>
    <row r="59603" spans="19:23">
      <c r="S59603" s="275"/>
      <c r="T59603" s="274"/>
      <c r="W59603" s="276"/>
    </row>
    <row r="59604" spans="19:23">
      <c r="S59604" s="275"/>
      <c r="T59604" s="274"/>
      <c r="W59604" s="276"/>
    </row>
    <row r="59605" spans="19:23">
      <c r="S59605" s="275"/>
      <c r="T59605" s="274"/>
      <c r="W59605" s="276"/>
    </row>
    <row r="59606" spans="19:23">
      <c r="S59606" s="275"/>
      <c r="T59606" s="274"/>
      <c r="W59606" s="276"/>
    </row>
    <row r="59607" spans="19:23">
      <c r="S59607" s="275"/>
      <c r="T59607" s="274"/>
      <c r="W59607" s="276"/>
    </row>
    <row r="59608" spans="19:23">
      <c r="S59608" s="275"/>
      <c r="T59608" s="274"/>
      <c r="W59608" s="276"/>
    </row>
    <row r="59609" spans="19:23">
      <c r="S59609" s="275"/>
      <c r="T59609" s="274"/>
      <c r="W59609" s="276"/>
    </row>
    <row r="59610" spans="19:23">
      <c r="S59610" s="275"/>
      <c r="T59610" s="274"/>
      <c r="W59610" s="276"/>
    </row>
    <row r="59611" spans="19:23">
      <c r="S59611" s="275"/>
      <c r="T59611" s="274"/>
      <c r="W59611" s="276"/>
    </row>
    <row r="59612" spans="19:23">
      <c r="S59612" s="275"/>
      <c r="T59612" s="274"/>
      <c r="W59612" s="276"/>
    </row>
    <row r="59613" spans="19:23">
      <c r="S59613" s="275"/>
      <c r="T59613" s="274"/>
      <c r="W59613" s="276"/>
    </row>
    <row r="59614" spans="19:23">
      <c r="S59614" s="275"/>
      <c r="T59614" s="274"/>
      <c r="W59614" s="276"/>
    </row>
    <row r="59615" spans="19:23">
      <c r="S59615" s="275"/>
      <c r="T59615" s="274"/>
      <c r="W59615" s="276"/>
    </row>
    <row r="59616" spans="19:23">
      <c r="S59616" s="275"/>
      <c r="T59616" s="274"/>
      <c r="W59616" s="276"/>
    </row>
    <row r="59617" spans="19:23">
      <c r="S59617" s="275"/>
      <c r="T59617" s="274"/>
      <c r="W59617" s="276"/>
    </row>
    <row r="59618" spans="19:23">
      <c r="S59618" s="275"/>
      <c r="T59618" s="274"/>
      <c r="W59618" s="276"/>
    </row>
    <row r="59619" spans="19:23">
      <c r="S59619" s="275"/>
      <c r="T59619" s="274"/>
      <c r="W59619" s="276"/>
    </row>
    <row r="59620" spans="19:23">
      <c r="S59620" s="275"/>
      <c r="T59620" s="274"/>
      <c r="W59620" s="276"/>
    </row>
    <row r="59621" spans="19:23">
      <c r="S59621" s="275"/>
      <c r="T59621" s="274"/>
      <c r="W59621" s="276"/>
    </row>
    <row r="59622" spans="19:23">
      <c r="S59622" s="275"/>
      <c r="T59622" s="274"/>
      <c r="W59622" s="276"/>
    </row>
    <row r="59623" spans="19:23">
      <c r="S59623" s="275"/>
      <c r="T59623" s="274"/>
      <c r="W59623" s="276"/>
    </row>
    <row r="59624" spans="19:23">
      <c r="S59624" s="275"/>
      <c r="T59624" s="274"/>
      <c r="W59624" s="276"/>
    </row>
    <row r="59625" spans="19:23">
      <c r="S59625" s="275"/>
      <c r="T59625" s="274"/>
      <c r="W59625" s="276"/>
    </row>
    <row r="59626" spans="19:23">
      <c r="S59626" s="275"/>
      <c r="T59626" s="274"/>
      <c r="W59626" s="276"/>
    </row>
    <row r="59627" spans="19:23">
      <c r="S59627" s="275"/>
      <c r="T59627" s="274"/>
      <c r="W59627" s="276"/>
    </row>
    <row r="59628" spans="19:23">
      <c r="S59628" s="275"/>
      <c r="T59628" s="274"/>
      <c r="W59628" s="276"/>
    </row>
    <row r="59629" spans="19:23">
      <c r="S59629" s="275"/>
      <c r="T59629" s="274"/>
      <c r="W59629" s="276"/>
    </row>
    <row r="59630" spans="19:23">
      <c r="S59630" s="275"/>
      <c r="T59630" s="274"/>
      <c r="W59630" s="276"/>
    </row>
    <row r="59631" spans="19:23">
      <c r="S59631" s="275"/>
      <c r="T59631" s="274"/>
      <c r="W59631" s="276"/>
    </row>
    <row r="59632" spans="19:23">
      <c r="S59632" s="275"/>
      <c r="T59632" s="274"/>
      <c r="W59632" s="276"/>
    </row>
    <row r="59633" spans="19:23">
      <c r="S59633" s="275"/>
      <c r="T59633" s="274"/>
      <c r="W59633" s="276"/>
    </row>
    <row r="59634" spans="19:23">
      <c r="S59634" s="275"/>
      <c r="T59634" s="274"/>
      <c r="W59634" s="276"/>
    </row>
    <row r="59635" spans="19:23">
      <c r="S59635" s="275"/>
      <c r="T59635" s="274"/>
      <c r="W59635" s="276"/>
    </row>
    <row r="59636" spans="19:23">
      <c r="S59636" s="275"/>
      <c r="T59636" s="274"/>
      <c r="W59636" s="276"/>
    </row>
    <row r="59637" spans="19:23">
      <c r="S59637" s="275"/>
      <c r="T59637" s="274"/>
      <c r="W59637" s="276"/>
    </row>
    <row r="59638" spans="19:23">
      <c r="S59638" s="275"/>
      <c r="T59638" s="274"/>
      <c r="W59638" s="276"/>
    </row>
    <row r="59639" spans="19:23">
      <c r="S59639" s="275"/>
      <c r="T59639" s="274"/>
      <c r="W59639" s="276"/>
    </row>
    <row r="59640" spans="19:23">
      <c r="S59640" s="275"/>
      <c r="T59640" s="274"/>
      <c r="W59640" s="276"/>
    </row>
    <row r="59641" spans="19:23">
      <c r="S59641" s="275"/>
      <c r="T59641" s="274"/>
      <c r="W59641" s="276"/>
    </row>
    <row r="59642" spans="19:23">
      <c r="S59642" s="275"/>
      <c r="T59642" s="274"/>
      <c r="W59642" s="276"/>
    </row>
    <row r="59643" spans="19:23">
      <c r="S59643" s="275"/>
      <c r="T59643" s="274"/>
      <c r="W59643" s="276"/>
    </row>
    <row r="59644" spans="19:23">
      <c r="S59644" s="275"/>
      <c r="T59644" s="274"/>
      <c r="W59644" s="276"/>
    </row>
    <row r="59645" spans="19:23">
      <c r="S59645" s="275"/>
      <c r="T59645" s="274"/>
      <c r="W59645" s="276"/>
    </row>
    <row r="59646" spans="19:23">
      <c r="S59646" s="275"/>
      <c r="T59646" s="274"/>
      <c r="W59646" s="276"/>
    </row>
    <row r="59647" spans="19:23">
      <c r="S59647" s="275"/>
      <c r="T59647" s="274"/>
      <c r="W59647" s="276"/>
    </row>
    <row r="59648" spans="19:23">
      <c r="S59648" s="275"/>
      <c r="T59648" s="274"/>
      <c r="W59648" s="276"/>
    </row>
    <row r="59649" spans="19:23">
      <c r="S59649" s="275"/>
      <c r="T59649" s="274"/>
      <c r="W59649" s="276"/>
    </row>
    <row r="59650" spans="19:23">
      <c r="S59650" s="275"/>
      <c r="T59650" s="274"/>
      <c r="W59650" s="276"/>
    </row>
    <row r="59651" spans="19:23">
      <c r="S59651" s="275"/>
      <c r="T59651" s="274"/>
      <c r="W59651" s="276"/>
    </row>
    <row r="59652" spans="19:23">
      <c r="S59652" s="275"/>
      <c r="T59652" s="274"/>
      <c r="W59652" s="276"/>
    </row>
    <row r="59653" spans="19:23">
      <c r="S59653" s="275"/>
      <c r="T59653" s="274"/>
      <c r="W59653" s="276"/>
    </row>
    <row r="59654" spans="19:23">
      <c r="S59654" s="275"/>
      <c r="T59654" s="274"/>
      <c r="W59654" s="276"/>
    </row>
    <row r="59655" spans="19:23">
      <c r="S59655" s="275"/>
      <c r="T59655" s="274"/>
      <c r="W59655" s="276"/>
    </row>
    <row r="59656" spans="19:23">
      <c r="S59656" s="275"/>
      <c r="T59656" s="274"/>
      <c r="W59656" s="276"/>
    </row>
    <row r="59657" spans="19:23">
      <c r="S59657" s="275"/>
      <c r="T59657" s="274"/>
      <c r="W59657" s="276"/>
    </row>
    <row r="59658" spans="19:23">
      <c r="S59658" s="275"/>
      <c r="T59658" s="274"/>
      <c r="W59658" s="276"/>
    </row>
    <row r="59659" spans="19:23">
      <c r="S59659" s="275"/>
      <c r="T59659" s="274"/>
      <c r="W59659" s="276"/>
    </row>
    <row r="59660" spans="19:23">
      <c r="S59660" s="275"/>
      <c r="T59660" s="274"/>
      <c r="W59660" s="276"/>
    </row>
    <row r="59661" spans="19:23">
      <c r="S59661" s="275"/>
      <c r="T59661" s="274"/>
      <c r="W59661" s="276"/>
    </row>
    <row r="59662" spans="19:23">
      <c r="S59662" s="275"/>
      <c r="T59662" s="274"/>
      <c r="W59662" s="276"/>
    </row>
    <row r="59663" spans="19:23">
      <c r="S59663" s="275"/>
      <c r="T59663" s="274"/>
      <c r="W59663" s="276"/>
    </row>
    <row r="59664" spans="19:23">
      <c r="S59664" s="275"/>
      <c r="T59664" s="274"/>
      <c r="W59664" s="276"/>
    </row>
    <row r="59665" spans="19:23">
      <c r="S59665" s="275"/>
      <c r="T59665" s="274"/>
      <c r="W59665" s="276"/>
    </row>
    <row r="59666" spans="19:23">
      <c r="S59666" s="275"/>
      <c r="T59666" s="274"/>
      <c r="W59666" s="276"/>
    </row>
    <row r="59667" spans="19:23">
      <c r="S59667" s="275"/>
      <c r="T59667" s="274"/>
      <c r="W59667" s="276"/>
    </row>
    <row r="59668" spans="19:23">
      <c r="S59668" s="275"/>
      <c r="T59668" s="274"/>
      <c r="W59668" s="276"/>
    </row>
    <row r="59669" spans="19:23">
      <c r="S59669" s="275"/>
      <c r="T59669" s="274"/>
      <c r="W59669" s="276"/>
    </row>
    <row r="59670" spans="19:23">
      <c r="S59670" s="275"/>
      <c r="T59670" s="274"/>
      <c r="W59670" s="276"/>
    </row>
    <row r="59671" spans="19:23">
      <c r="S59671" s="275"/>
      <c r="T59671" s="274"/>
      <c r="W59671" s="276"/>
    </row>
    <row r="59672" spans="19:23">
      <c r="S59672" s="275"/>
      <c r="T59672" s="274"/>
      <c r="W59672" s="276"/>
    </row>
    <row r="59673" spans="19:23">
      <c r="S59673" s="275"/>
      <c r="T59673" s="274"/>
      <c r="W59673" s="276"/>
    </row>
    <row r="59674" spans="19:23">
      <c r="S59674" s="275"/>
      <c r="T59674" s="274"/>
      <c r="W59674" s="276"/>
    </row>
    <row r="59675" spans="19:23">
      <c r="S59675" s="275"/>
      <c r="T59675" s="274"/>
      <c r="W59675" s="276"/>
    </row>
    <row r="59676" spans="19:23">
      <c r="S59676" s="275"/>
      <c r="T59676" s="274"/>
      <c r="W59676" s="276"/>
    </row>
    <row r="59677" spans="19:23">
      <c r="S59677" s="275"/>
      <c r="T59677" s="274"/>
      <c r="W59677" s="276"/>
    </row>
    <row r="59678" spans="19:23">
      <c r="S59678" s="275"/>
      <c r="T59678" s="274"/>
      <c r="W59678" s="276"/>
    </row>
    <row r="59679" spans="19:23">
      <c r="S59679" s="275"/>
      <c r="T59679" s="274"/>
      <c r="W59679" s="276"/>
    </row>
    <row r="59680" spans="19:23">
      <c r="S59680" s="275"/>
      <c r="T59680" s="274"/>
      <c r="W59680" s="276"/>
    </row>
    <row r="59681" spans="19:23">
      <c r="S59681" s="275"/>
      <c r="T59681" s="274"/>
      <c r="W59681" s="276"/>
    </row>
    <row r="59682" spans="19:23">
      <c r="S59682" s="275"/>
      <c r="T59682" s="274"/>
      <c r="W59682" s="276"/>
    </row>
    <row r="59683" spans="19:23">
      <c r="S59683" s="275"/>
      <c r="T59683" s="274"/>
      <c r="W59683" s="276"/>
    </row>
    <row r="59684" spans="19:23">
      <c r="S59684" s="275"/>
      <c r="T59684" s="274"/>
      <c r="W59684" s="276"/>
    </row>
    <row r="59685" spans="19:23">
      <c r="S59685" s="275"/>
      <c r="T59685" s="274"/>
      <c r="W59685" s="276"/>
    </row>
    <row r="59686" spans="19:23">
      <c r="S59686" s="275"/>
      <c r="T59686" s="274"/>
      <c r="W59686" s="276"/>
    </row>
    <row r="59687" spans="19:23">
      <c r="S59687" s="275"/>
      <c r="T59687" s="274"/>
      <c r="W59687" s="276"/>
    </row>
    <row r="59688" spans="19:23">
      <c r="S59688" s="275"/>
      <c r="T59688" s="274"/>
      <c r="W59688" s="276"/>
    </row>
    <row r="59689" spans="19:23">
      <c r="S59689" s="275"/>
      <c r="T59689" s="274"/>
      <c r="W59689" s="276"/>
    </row>
    <row r="59690" spans="19:23">
      <c r="S59690" s="275"/>
      <c r="T59690" s="274"/>
      <c r="W59690" s="276"/>
    </row>
    <row r="59691" spans="19:23">
      <c r="S59691" s="275"/>
      <c r="T59691" s="274"/>
      <c r="W59691" s="276"/>
    </row>
    <row r="59692" spans="19:23">
      <c r="S59692" s="275"/>
      <c r="T59692" s="274"/>
      <c r="W59692" s="276"/>
    </row>
    <row r="59693" spans="19:23">
      <c r="S59693" s="275"/>
      <c r="T59693" s="274"/>
      <c r="W59693" s="276"/>
    </row>
    <row r="59694" spans="19:23">
      <c r="S59694" s="275"/>
      <c r="T59694" s="274"/>
      <c r="W59694" s="276"/>
    </row>
    <row r="59695" spans="19:23">
      <c r="S59695" s="275"/>
      <c r="T59695" s="274"/>
      <c r="W59695" s="276"/>
    </row>
    <row r="59696" spans="19:23">
      <c r="S59696" s="275"/>
      <c r="T59696" s="274"/>
      <c r="W59696" s="276"/>
    </row>
    <row r="59697" spans="19:23">
      <c r="S59697" s="275"/>
      <c r="T59697" s="274"/>
      <c r="W59697" s="276"/>
    </row>
    <row r="59698" spans="19:23">
      <c r="S59698" s="275"/>
      <c r="T59698" s="274"/>
      <c r="W59698" s="276"/>
    </row>
    <row r="59699" spans="19:23">
      <c r="S59699" s="275"/>
      <c r="T59699" s="274"/>
      <c r="W59699" s="276"/>
    </row>
    <row r="59700" spans="19:23">
      <c r="S59700" s="275"/>
      <c r="T59700" s="274"/>
      <c r="W59700" s="276"/>
    </row>
    <row r="59701" spans="19:23">
      <c r="S59701" s="275"/>
      <c r="T59701" s="274"/>
      <c r="W59701" s="276"/>
    </row>
    <row r="59702" spans="19:23">
      <c r="S59702" s="275"/>
      <c r="T59702" s="274"/>
      <c r="W59702" s="276"/>
    </row>
    <row r="59703" spans="19:23">
      <c r="S59703" s="275"/>
      <c r="T59703" s="274"/>
      <c r="W59703" s="276"/>
    </row>
    <row r="59704" spans="19:23">
      <c r="S59704" s="275"/>
      <c r="T59704" s="274"/>
      <c r="W59704" s="276"/>
    </row>
    <row r="59705" spans="19:23">
      <c r="S59705" s="275"/>
      <c r="T59705" s="274"/>
      <c r="W59705" s="276"/>
    </row>
    <row r="59706" spans="19:23">
      <c r="S59706" s="275"/>
      <c r="T59706" s="274"/>
      <c r="W59706" s="276"/>
    </row>
    <row r="59707" spans="19:23">
      <c r="S59707" s="275"/>
      <c r="T59707" s="274"/>
      <c r="W59707" s="276"/>
    </row>
    <row r="59708" spans="19:23">
      <c r="S59708" s="275"/>
      <c r="T59708" s="274"/>
      <c r="W59708" s="276"/>
    </row>
    <row r="59709" spans="19:23">
      <c r="S59709" s="275"/>
      <c r="T59709" s="274"/>
      <c r="W59709" s="276"/>
    </row>
    <row r="59710" spans="19:23">
      <c r="S59710" s="275"/>
      <c r="T59710" s="274"/>
      <c r="W59710" s="276"/>
    </row>
    <row r="59711" spans="19:23">
      <c r="S59711" s="275"/>
      <c r="T59711" s="274"/>
      <c r="W59711" s="276"/>
    </row>
    <row r="59712" spans="19:23">
      <c r="S59712" s="275"/>
      <c r="T59712" s="274"/>
      <c r="W59712" s="276"/>
    </row>
    <row r="59713" spans="19:23">
      <c r="S59713" s="275"/>
      <c r="T59713" s="274"/>
      <c r="W59713" s="276"/>
    </row>
    <row r="59714" spans="19:23">
      <c r="S59714" s="275"/>
      <c r="T59714" s="274"/>
      <c r="W59714" s="276"/>
    </row>
    <row r="59715" spans="19:23">
      <c r="S59715" s="275"/>
      <c r="T59715" s="274"/>
      <c r="W59715" s="276"/>
    </row>
    <row r="59716" spans="19:23">
      <c r="S59716" s="275"/>
      <c r="T59716" s="274"/>
      <c r="W59716" s="276"/>
    </row>
    <row r="59717" spans="19:23">
      <c r="S59717" s="275"/>
      <c r="T59717" s="274"/>
      <c r="W59717" s="276"/>
    </row>
    <row r="59718" spans="19:23">
      <c r="S59718" s="275"/>
      <c r="T59718" s="274"/>
      <c r="W59718" s="276"/>
    </row>
    <row r="59719" spans="19:23">
      <c r="S59719" s="275"/>
      <c r="T59719" s="274"/>
      <c r="W59719" s="276"/>
    </row>
    <row r="59720" spans="19:23">
      <c r="S59720" s="275"/>
      <c r="T59720" s="274"/>
      <c r="W59720" s="276"/>
    </row>
    <row r="59721" spans="19:23">
      <c r="S59721" s="275"/>
      <c r="T59721" s="274"/>
      <c r="W59721" s="276"/>
    </row>
    <row r="59722" spans="19:23">
      <c r="S59722" s="275"/>
      <c r="T59722" s="274"/>
      <c r="W59722" s="276"/>
    </row>
    <row r="59723" spans="19:23">
      <c r="S59723" s="275"/>
      <c r="T59723" s="274"/>
      <c r="W59723" s="276"/>
    </row>
    <row r="59724" spans="19:23">
      <c r="S59724" s="275"/>
      <c r="T59724" s="274"/>
      <c r="W59724" s="276"/>
    </row>
    <row r="59725" spans="19:23">
      <c r="S59725" s="275"/>
      <c r="T59725" s="274"/>
      <c r="W59725" s="276"/>
    </row>
    <row r="59726" spans="19:23">
      <c r="S59726" s="275"/>
      <c r="T59726" s="274"/>
      <c r="W59726" s="276"/>
    </row>
    <row r="59727" spans="19:23">
      <c r="S59727" s="275"/>
      <c r="T59727" s="274"/>
      <c r="W59727" s="276"/>
    </row>
    <row r="59728" spans="19:23">
      <c r="S59728" s="275"/>
      <c r="T59728" s="274"/>
      <c r="W59728" s="276"/>
    </row>
    <row r="59729" spans="19:23">
      <c r="S59729" s="275"/>
      <c r="T59729" s="274"/>
      <c r="W59729" s="276"/>
    </row>
    <row r="59730" spans="19:23">
      <c r="S59730" s="275"/>
      <c r="T59730" s="274"/>
      <c r="W59730" s="276"/>
    </row>
    <row r="59731" spans="19:23">
      <c r="S59731" s="275"/>
      <c r="T59731" s="274"/>
      <c r="W59731" s="276"/>
    </row>
    <row r="59732" spans="19:23">
      <c r="S59732" s="275"/>
      <c r="T59732" s="274"/>
      <c r="W59732" s="276"/>
    </row>
    <row r="59733" spans="19:23">
      <c r="S59733" s="275"/>
      <c r="T59733" s="274"/>
      <c r="W59733" s="276"/>
    </row>
    <row r="59734" spans="19:23">
      <c r="S59734" s="275"/>
      <c r="T59734" s="274"/>
      <c r="W59734" s="276"/>
    </row>
    <row r="59735" spans="19:23">
      <c r="S59735" s="275"/>
      <c r="T59735" s="274"/>
      <c r="W59735" s="276"/>
    </row>
    <row r="59736" spans="19:23">
      <c r="S59736" s="275"/>
      <c r="T59736" s="274"/>
      <c r="W59736" s="276"/>
    </row>
    <row r="59737" spans="19:23">
      <c r="S59737" s="275"/>
      <c r="T59737" s="274"/>
      <c r="W59737" s="276"/>
    </row>
    <row r="59738" spans="19:23">
      <c r="S59738" s="275"/>
      <c r="T59738" s="274"/>
      <c r="W59738" s="276"/>
    </row>
    <row r="59739" spans="19:23">
      <c r="S59739" s="275"/>
      <c r="T59739" s="274"/>
      <c r="W59739" s="276"/>
    </row>
    <row r="59740" spans="19:23">
      <c r="S59740" s="275"/>
      <c r="T59740" s="274"/>
      <c r="W59740" s="276"/>
    </row>
    <row r="59741" spans="19:23">
      <c r="S59741" s="275"/>
      <c r="T59741" s="274"/>
      <c r="W59741" s="276"/>
    </row>
    <row r="59742" spans="19:23">
      <c r="S59742" s="275"/>
      <c r="T59742" s="274"/>
      <c r="W59742" s="276"/>
    </row>
    <row r="59743" spans="19:23">
      <c r="S59743" s="275"/>
      <c r="T59743" s="274"/>
      <c r="W59743" s="276"/>
    </row>
    <row r="59744" spans="19:23">
      <c r="S59744" s="275"/>
      <c r="T59744" s="274"/>
      <c r="W59744" s="276"/>
    </row>
    <row r="59745" spans="19:23">
      <c r="S59745" s="275"/>
      <c r="T59745" s="274"/>
      <c r="W59745" s="276"/>
    </row>
    <row r="59746" spans="19:23">
      <c r="S59746" s="275"/>
      <c r="T59746" s="274"/>
      <c r="W59746" s="276"/>
    </row>
    <row r="59747" spans="19:23">
      <c r="S59747" s="275"/>
      <c r="T59747" s="274"/>
      <c r="W59747" s="276"/>
    </row>
    <row r="59748" spans="19:23">
      <c r="S59748" s="275"/>
      <c r="T59748" s="274"/>
      <c r="W59748" s="276"/>
    </row>
    <row r="59749" spans="19:23">
      <c r="S59749" s="275"/>
      <c r="T59749" s="274"/>
      <c r="W59749" s="276"/>
    </row>
    <row r="59750" spans="19:23">
      <c r="S59750" s="275"/>
      <c r="T59750" s="274"/>
      <c r="W59750" s="276"/>
    </row>
    <row r="59751" spans="19:23">
      <c r="S59751" s="275"/>
      <c r="T59751" s="274"/>
      <c r="W59751" s="276"/>
    </row>
    <row r="59752" spans="19:23">
      <c r="S59752" s="275"/>
      <c r="T59752" s="274"/>
      <c r="W59752" s="276"/>
    </row>
    <row r="59753" spans="19:23">
      <c r="S59753" s="275"/>
      <c r="T59753" s="274"/>
      <c r="W59753" s="276"/>
    </row>
    <row r="59754" spans="19:23">
      <c r="S59754" s="275"/>
      <c r="T59754" s="274"/>
      <c r="W59754" s="276"/>
    </row>
    <row r="59755" spans="19:23">
      <c r="S59755" s="275"/>
      <c r="T59755" s="274"/>
      <c r="W59755" s="276"/>
    </row>
    <row r="59756" spans="19:23">
      <c r="S59756" s="275"/>
      <c r="T59756" s="274"/>
      <c r="W59756" s="276"/>
    </row>
    <row r="59757" spans="19:23">
      <c r="S59757" s="275"/>
      <c r="T59757" s="274"/>
      <c r="W59757" s="276"/>
    </row>
    <row r="59758" spans="19:23">
      <c r="S59758" s="275"/>
      <c r="T59758" s="274"/>
      <c r="W59758" s="276"/>
    </row>
    <row r="59759" spans="19:23">
      <c r="S59759" s="275"/>
      <c r="T59759" s="274"/>
      <c r="W59759" s="276"/>
    </row>
    <row r="59760" spans="19:23">
      <c r="S59760" s="275"/>
      <c r="T59760" s="274"/>
      <c r="W59760" s="276"/>
    </row>
    <row r="59761" spans="19:23">
      <c r="S59761" s="275"/>
      <c r="T59761" s="274"/>
      <c r="W59761" s="276"/>
    </row>
    <row r="59762" spans="19:23">
      <c r="S59762" s="275"/>
      <c r="T59762" s="274"/>
      <c r="W59762" s="276"/>
    </row>
    <row r="59763" spans="19:23">
      <c r="S59763" s="275"/>
      <c r="T59763" s="274"/>
      <c r="W59763" s="276"/>
    </row>
    <row r="59764" spans="19:23">
      <c r="S59764" s="275"/>
      <c r="T59764" s="274"/>
      <c r="W59764" s="276"/>
    </row>
    <row r="59765" spans="19:23">
      <c r="S59765" s="275"/>
      <c r="T59765" s="274"/>
      <c r="W59765" s="276"/>
    </row>
    <row r="59766" spans="19:23">
      <c r="S59766" s="275"/>
      <c r="T59766" s="274"/>
      <c r="W59766" s="276"/>
    </row>
    <row r="59767" spans="19:23">
      <c r="S59767" s="275"/>
      <c r="T59767" s="274"/>
      <c r="W59767" s="276"/>
    </row>
    <row r="59768" spans="19:23">
      <c r="S59768" s="275"/>
      <c r="T59768" s="274"/>
      <c r="W59768" s="276"/>
    </row>
    <row r="59769" spans="19:23">
      <c r="S59769" s="275"/>
      <c r="T59769" s="274"/>
      <c r="W59769" s="276"/>
    </row>
    <row r="59770" spans="19:23">
      <c r="S59770" s="275"/>
      <c r="T59770" s="274"/>
      <c r="W59770" s="276"/>
    </row>
    <row r="59771" spans="19:23">
      <c r="S59771" s="275"/>
      <c r="T59771" s="274"/>
      <c r="W59771" s="276"/>
    </row>
    <row r="59772" spans="19:23">
      <c r="S59772" s="275"/>
      <c r="T59772" s="274"/>
      <c r="W59772" s="276"/>
    </row>
    <row r="59773" spans="19:23">
      <c r="S59773" s="275"/>
      <c r="T59773" s="274"/>
      <c r="W59773" s="276"/>
    </row>
    <row r="59774" spans="19:23">
      <c r="S59774" s="275"/>
      <c r="T59774" s="274"/>
      <c r="W59774" s="276"/>
    </row>
    <row r="59775" spans="19:23">
      <c r="S59775" s="275"/>
      <c r="T59775" s="274"/>
      <c r="W59775" s="276"/>
    </row>
    <row r="59776" spans="19:23">
      <c r="S59776" s="275"/>
      <c r="T59776" s="274"/>
      <c r="W59776" s="276"/>
    </row>
    <row r="59777" spans="19:23">
      <c r="S59777" s="275"/>
      <c r="T59777" s="274"/>
      <c r="W59777" s="276"/>
    </row>
    <row r="59778" spans="19:23">
      <c r="S59778" s="275"/>
      <c r="T59778" s="274"/>
      <c r="W59778" s="276"/>
    </row>
    <row r="59779" spans="19:23">
      <c r="S59779" s="275"/>
      <c r="T59779" s="274"/>
      <c r="W59779" s="276"/>
    </row>
    <row r="59780" spans="19:23">
      <c r="S59780" s="275"/>
      <c r="T59780" s="274"/>
      <c r="W59780" s="276"/>
    </row>
    <row r="59781" spans="19:23">
      <c r="S59781" s="275"/>
      <c r="T59781" s="274"/>
      <c r="W59781" s="276"/>
    </row>
    <row r="59782" spans="19:23">
      <c r="S59782" s="275"/>
      <c r="T59782" s="274"/>
      <c r="W59782" s="276"/>
    </row>
    <row r="59783" spans="19:23">
      <c r="S59783" s="275"/>
      <c r="T59783" s="274"/>
      <c r="W59783" s="276"/>
    </row>
    <row r="59784" spans="19:23">
      <c r="S59784" s="275"/>
      <c r="T59784" s="274"/>
      <c r="W59784" s="276"/>
    </row>
    <row r="59785" spans="19:23">
      <c r="S59785" s="275"/>
      <c r="T59785" s="274"/>
      <c r="W59785" s="276"/>
    </row>
    <row r="59786" spans="19:23">
      <c r="S59786" s="275"/>
      <c r="T59786" s="274"/>
      <c r="W59786" s="276"/>
    </row>
    <row r="59787" spans="19:23">
      <c r="S59787" s="275"/>
      <c r="T59787" s="274"/>
      <c r="W59787" s="276"/>
    </row>
    <row r="59788" spans="19:23">
      <c r="S59788" s="275"/>
      <c r="T59788" s="274"/>
      <c r="W59788" s="276"/>
    </row>
    <row r="59789" spans="19:23">
      <c r="S59789" s="275"/>
      <c r="T59789" s="274"/>
      <c r="W59789" s="276"/>
    </row>
    <row r="59790" spans="19:23">
      <c r="S59790" s="275"/>
      <c r="T59790" s="274"/>
      <c r="W59790" s="276"/>
    </row>
    <row r="59791" spans="19:23">
      <c r="S59791" s="275"/>
      <c r="T59791" s="274"/>
      <c r="W59791" s="276"/>
    </row>
    <row r="59792" spans="19:23">
      <c r="S59792" s="275"/>
      <c r="T59792" s="274"/>
      <c r="W59792" s="276"/>
    </row>
    <row r="59793" spans="19:23">
      <c r="S59793" s="275"/>
      <c r="T59793" s="274"/>
      <c r="W59793" s="276"/>
    </row>
    <row r="59794" spans="19:23">
      <c r="S59794" s="275"/>
      <c r="T59794" s="274"/>
      <c r="W59794" s="276"/>
    </row>
    <row r="59795" spans="19:23">
      <c r="S59795" s="275"/>
      <c r="T59795" s="274"/>
      <c r="W59795" s="276"/>
    </row>
    <row r="59796" spans="19:23">
      <c r="S59796" s="275"/>
      <c r="T59796" s="274"/>
      <c r="W59796" s="276"/>
    </row>
    <row r="59797" spans="19:23">
      <c r="S59797" s="275"/>
      <c r="T59797" s="274"/>
      <c r="W59797" s="276"/>
    </row>
    <row r="59798" spans="19:23">
      <c r="S59798" s="275"/>
      <c r="T59798" s="274"/>
      <c r="W59798" s="276"/>
    </row>
    <row r="59799" spans="19:23">
      <c r="S59799" s="275"/>
      <c r="T59799" s="274"/>
      <c r="W59799" s="276"/>
    </row>
    <row r="59800" spans="19:23">
      <c r="S59800" s="275"/>
      <c r="T59800" s="274"/>
      <c r="W59800" s="276"/>
    </row>
    <row r="59801" spans="19:23">
      <c r="S59801" s="275"/>
      <c r="T59801" s="274"/>
      <c r="W59801" s="276"/>
    </row>
    <row r="59802" spans="19:23">
      <c r="S59802" s="275"/>
      <c r="T59802" s="274"/>
      <c r="W59802" s="276"/>
    </row>
    <row r="59803" spans="19:23">
      <c r="S59803" s="275"/>
      <c r="T59803" s="274"/>
      <c r="W59803" s="276"/>
    </row>
    <row r="59804" spans="19:23">
      <c r="S59804" s="275"/>
      <c r="T59804" s="274"/>
      <c r="W59804" s="276"/>
    </row>
    <row r="59805" spans="19:23">
      <c r="S59805" s="275"/>
      <c r="T59805" s="274"/>
      <c r="W59805" s="276"/>
    </row>
    <row r="59806" spans="19:23">
      <c r="S59806" s="275"/>
      <c r="T59806" s="274"/>
      <c r="W59806" s="276"/>
    </row>
    <row r="59807" spans="19:23">
      <c r="S59807" s="275"/>
      <c r="T59807" s="274"/>
      <c r="W59807" s="276"/>
    </row>
    <row r="59808" spans="19:23">
      <c r="S59808" s="275"/>
      <c r="T59808" s="274"/>
      <c r="W59808" s="276"/>
    </row>
    <row r="59809" spans="19:23">
      <c r="S59809" s="275"/>
      <c r="T59809" s="274"/>
      <c r="W59809" s="276"/>
    </row>
    <row r="59810" spans="19:23">
      <c r="S59810" s="275"/>
      <c r="T59810" s="274"/>
      <c r="W59810" s="276"/>
    </row>
    <row r="59811" spans="19:23">
      <c r="S59811" s="275"/>
      <c r="T59811" s="274"/>
      <c r="W59811" s="276"/>
    </row>
    <row r="59812" spans="19:23">
      <c r="S59812" s="275"/>
      <c r="T59812" s="274"/>
      <c r="W59812" s="276"/>
    </row>
    <row r="59813" spans="19:23">
      <c r="S59813" s="275"/>
      <c r="T59813" s="274"/>
      <c r="W59813" s="276"/>
    </row>
    <row r="59814" spans="19:23">
      <c r="S59814" s="275"/>
      <c r="T59814" s="274"/>
      <c r="W59814" s="276"/>
    </row>
    <row r="59815" spans="19:23">
      <c r="S59815" s="275"/>
      <c r="T59815" s="274"/>
      <c r="W59815" s="276"/>
    </row>
    <row r="59816" spans="19:23">
      <c r="S59816" s="275"/>
      <c r="T59816" s="274"/>
      <c r="W59816" s="276"/>
    </row>
    <row r="59817" spans="19:23">
      <c r="S59817" s="275"/>
      <c r="T59817" s="274"/>
      <c r="W59817" s="276"/>
    </row>
    <row r="59818" spans="19:23">
      <c r="S59818" s="275"/>
      <c r="T59818" s="274"/>
      <c r="W59818" s="276"/>
    </row>
    <row r="59819" spans="19:23">
      <c r="S59819" s="275"/>
      <c r="T59819" s="274"/>
      <c r="W59819" s="276"/>
    </row>
    <row r="59820" spans="19:23">
      <c r="S59820" s="275"/>
      <c r="T59820" s="274"/>
      <c r="W59820" s="276"/>
    </row>
    <row r="59821" spans="19:23">
      <c r="S59821" s="275"/>
      <c r="T59821" s="274"/>
      <c r="W59821" s="276"/>
    </row>
    <row r="59822" spans="19:23">
      <c r="S59822" s="275"/>
      <c r="T59822" s="274"/>
      <c r="W59822" s="276"/>
    </row>
    <row r="59823" spans="19:23">
      <c r="S59823" s="275"/>
      <c r="T59823" s="274"/>
      <c r="W59823" s="276"/>
    </row>
    <row r="59824" spans="19:23">
      <c r="S59824" s="275"/>
      <c r="T59824" s="274"/>
      <c r="W59824" s="276"/>
    </row>
    <row r="59825" spans="19:23">
      <c r="S59825" s="275"/>
      <c r="T59825" s="274"/>
      <c r="W59825" s="276"/>
    </row>
    <row r="59826" spans="19:23">
      <c r="S59826" s="275"/>
      <c r="T59826" s="274"/>
      <c r="W59826" s="276"/>
    </row>
    <row r="59827" spans="19:23">
      <c r="S59827" s="275"/>
      <c r="T59827" s="274"/>
      <c r="W59827" s="276"/>
    </row>
    <row r="59828" spans="19:23">
      <c r="S59828" s="275"/>
      <c r="T59828" s="274"/>
      <c r="W59828" s="276"/>
    </row>
    <row r="59829" spans="19:23">
      <c r="S59829" s="275"/>
      <c r="T59829" s="274"/>
      <c r="W59829" s="276"/>
    </row>
    <row r="59830" spans="19:23">
      <c r="S59830" s="275"/>
      <c r="T59830" s="274"/>
      <c r="W59830" s="276"/>
    </row>
    <row r="59831" spans="19:23">
      <c r="S59831" s="275"/>
      <c r="T59831" s="274"/>
      <c r="W59831" s="276"/>
    </row>
    <row r="59832" spans="19:23">
      <c r="S59832" s="275"/>
      <c r="T59832" s="274"/>
      <c r="W59832" s="276"/>
    </row>
    <row r="59833" spans="19:23">
      <c r="S59833" s="275"/>
      <c r="T59833" s="274"/>
      <c r="W59833" s="276"/>
    </row>
    <row r="59834" spans="19:23">
      <c r="S59834" s="275"/>
      <c r="T59834" s="274"/>
      <c r="W59834" s="276"/>
    </row>
    <row r="59835" spans="19:23">
      <c r="S59835" s="275"/>
      <c r="T59835" s="274"/>
      <c r="W59835" s="276"/>
    </row>
    <row r="59836" spans="19:23">
      <c r="S59836" s="275"/>
      <c r="T59836" s="274"/>
      <c r="W59836" s="276"/>
    </row>
    <row r="59837" spans="19:23">
      <c r="S59837" s="275"/>
      <c r="T59837" s="274"/>
      <c r="W59837" s="276"/>
    </row>
    <row r="59838" spans="19:23">
      <c r="S59838" s="275"/>
      <c r="T59838" s="274"/>
      <c r="W59838" s="276"/>
    </row>
    <row r="59839" spans="19:23">
      <c r="S59839" s="275"/>
      <c r="T59839" s="274"/>
      <c r="W59839" s="276"/>
    </row>
    <row r="59840" spans="19:23">
      <c r="S59840" s="275"/>
      <c r="T59840" s="274"/>
      <c r="W59840" s="276"/>
    </row>
    <row r="59841" spans="19:23">
      <c r="S59841" s="275"/>
      <c r="T59841" s="274"/>
      <c r="W59841" s="276"/>
    </row>
    <row r="59842" spans="19:23">
      <c r="S59842" s="275"/>
      <c r="T59842" s="274"/>
      <c r="W59842" s="276"/>
    </row>
    <row r="59843" spans="19:23">
      <c r="S59843" s="275"/>
      <c r="T59843" s="274"/>
      <c r="W59843" s="276"/>
    </row>
    <row r="59844" spans="19:23">
      <c r="S59844" s="275"/>
      <c r="T59844" s="274"/>
      <c r="W59844" s="276"/>
    </row>
    <row r="59845" spans="19:23">
      <c r="S59845" s="275"/>
      <c r="T59845" s="274"/>
      <c r="W59845" s="276"/>
    </row>
    <row r="59846" spans="19:23">
      <c r="S59846" s="275"/>
      <c r="T59846" s="274"/>
      <c r="W59846" s="276"/>
    </row>
    <row r="59847" spans="19:23">
      <c r="S59847" s="275"/>
      <c r="T59847" s="274"/>
      <c r="W59847" s="276"/>
    </row>
    <row r="59848" spans="19:23">
      <c r="S59848" s="275"/>
      <c r="T59848" s="274"/>
      <c r="W59848" s="276"/>
    </row>
    <row r="59849" spans="19:23">
      <c r="S59849" s="275"/>
      <c r="T59849" s="274"/>
      <c r="W59849" s="276"/>
    </row>
    <row r="59850" spans="19:23">
      <c r="S59850" s="275"/>
      <c r="T59850" s="274"/>
      <c r="W59850" s="276"/>
    </row>
    <row r="59851" spans="19:23">
      <c r="S59851" s="275"/>
      <c r="T59851" s="274"/>
      <c r="W59851" s="276"/>
    </row>
    <row r="59852" spans="19:23">
      <c r="S59852" s="275"/>
      <c r="T59852" s="274"/>
      <c r="W59852" s="276"/>
    </row>
    <row r="59853" spans="19:23">
      <c r="S59853" s="275"/>
      <c r="T59853" s="274"/>
      <c r="W59853" s="276"/>
    </row>
    <row r="59854" spans="19:23">
      <c r="S59854" s="275"/>
      <c r="T59854" s="274"/>
      <c r="W59854" s="276"/>
    </row>
    <row r="59855" spans="19:23">
      <c r="S59855" s="275"/>
      <c r="T59855" s="274"/>
      <c r="W59855" s="276"/>
    </row>
    <row r="59856" spans="19:23">
      <c r="S59856" s="275"/>
      <c r="T59856" s="274"/>
      <c r="W59856" s="276"/>
    </row>
    <row r="59857" spans="19:23">
      <c r="S59857" s="275"/>
      <c r="T59857" s="274"/>
      <c r="W59857" s="276"/>
    </row>
    <row r="59858" spans="19:23">
      <c r="S59858" s="275"/>
      <c r="T59858" s="274"/>
      <c r="W59858" s="276"/>
    </row>
    <row r="59859" spans="19:23">
      <c r="S59859" s="275"/>
      <c r="T59859" s="274"/>
      <c r="W59859" s="276"/>
    </row>
    <row r="59860" spans="19:23">
      <c r="S59860" s="275"/>
      <c r="T59860" s="274"/>
      <c r="W59860" s="276"/>
    </row>
    <row r="59861" spans="19:23">
      <c r="S59861" s="275"/>
      <c r="T59861" s="274"/>
      <c r="W59861" s="276"/>
    </row>
    <row r="59862" spans="19:23">
      <c r="S59862" s="275"/>
      <c r="T59862" s="274"/>
      <c r="W59862" s="276"/>
    </row>
    <row r="59863" spans="19:23">
      <c r="S59863" s="275"/>
      <c r="T59863" s="274"/>
      <c r="W59863" s="276"/>
    </row>
    <row r="59864" spans="19:23">
      <c r="S59864" s="275"/>
      <c r="T59864" s="274"/>
      <c r="W59864" s="276"/>
    </row>
    <row r="59865" spans="19:23">
      <c r="S59865" s="275"/>
      <c r="T59865" s="274"/>
      <c r="W59865" s="276"/>
    </row>
    <row r="59866" spans="19:23">
      <c r="S59866" s="275"/>
      <c r="T59866" s="274"/>
      <c r="W59866" s="276"/>
    </row>
    <row r="59867" spans="19:23">
      <c r="S59867" s="275"/>
      <c r="T59867" s="274"/>
      <c r="W59867" s="276"/>
    </row>
    <row r="59868" spans="19:23">
      <c r="S59868" s="275"/>
      <c r="T59868" s="274"/>
      <c r="W59868" s="276"/>
    </row>
    <row r="59869" spans="19:23">
      <c r="S59869" s="275"/>
      <c r="T59869" s="274"/>
      <c r="W59869" s="276"/>
    </row>
    <row r="59870" spans="19:23">
      <c r="S59870" s="275"/>
      <c r="T59870" s="274"/>
      <c r="W59870" s="276"/>
    </row>
    <row r="59871" spans="19:23">
      <c r="S59871" s="275"/>
      <c r="T59871" s="274"/>
      <c r="W59871" s="276"/>
    </row>
    <row r="59872" spans="19:23">
      <c r="S59872" s="275"/>
      <c r="T59872" s="274"/>
      <c r="W59872" s="276"/>
    </row>
    <row r="59873" spans="19:23">
      <c r="S59873" s="275"/>
      <c r="T59873" s="274"/>
      <c r="W59873" s="276"/>
    </row>
    <row r="59874" spans="19:23">
      <c r="S59874" s="275"/>
      <c r="T59874" s="274"/>
      <c r="W59874" s="276"/>
    </row>
    <row r="59875" spans="19:23">
      <c r="S59875" s="275"/>
      <c r="T59875" s="274"/>
      <c r="W59875" s="276"/>
    </row>
    <row r="59876" spans="19:23">
      <c r="S59876" s="275"/>
      <c r="T59876" s="274"/>
      <c r="W59876" s="276"/>
    </row>
    <row r="59877" spans="19:23">
      <c r="S59877" s="275"/>
      <c r="T59877" s="274"/>
      <c r="W59877" s="276"/>
    </row>
    <row r="59878" spans="19:23">
      <c r="S59878" s="275"/>
      <c r="T59878" s="274"/>
      <c r="W59878" s="276"/>
    </row>
    <row r="59879" spans="19:23">
      <c r="S59879" s="275"/>
      <c r="T59879" s="274"/>
      <c r="W59879" s="276"/>
    </row>
    <row r="59880" spans="19:23">
      <c r="S59880" s="275"/>
      <c r="T59880" s="274"/>
      <c r="W59880" s="276"/>
    </row>
    <row r="59881" spans="19:23">
      <c r="S59881" s="275"/>
      <c r="T59881" s="274"/>
      <c r="W59881" s="276"/>
    </row>
    <row r="59882" spans="19:23">
      <c r="S59882" s="275"/>
      <c r="T59882" s="274"/>
      <c r="W59882" s="276"/>
    </row>
    <row r="59883" spans="19:23">
      <c r="S59883" s="275"/>
      <c r="T59883" s="274"/>
      <c r="W59883" s="276"/>
    </row>
    <row r="59884" spans="19:23">
      <c r="S59884" s="275"/>
      <c r="T59884" s="274"/>
      <c r="W59884" s="276"/>
    </row>
    <row r="59885" spans="19:23">
      <c r="S59885" s="275"/>
      <c r="T59885" s="274"/>
      <c r="W59885" s="276"/>
    </row>
    <row r="59886" spans="19:23">
      <c r="S59886" s="275"/>
      <c r="T59886" s="274"/>
      <c r="W59886" s="276"/>
    </row>
    <row r="59887" spans="19:23">
      <c r="S59887" s="275"/>
      <c r="T59887" s="274"/>
      <c r="W59887" s="276"/>
    </row>
    <row r="59888" spans="19:23">
      <c r="S59888" s="275"/>
      <c r="T59888" s="274"/>
      <c r="W59888" s="276"/>
    </row>
    <row r="59889" spans="19:23">
      <c r="S59889" s="275"/>
      <c r="T59889" s="274"/>
      <c r="W59889" s="276"/>
    </row>
    <row r="59890" spans="19:23">
      <c r="S59890" s="275"/>
      <c r="T59890" s="274"/>
      <c r="W59890" s="276"/>
    </row>
    <row r="59891" spans="19:23">
      <c r="S59891" s="275"/>
      <c r="T59891" s="274"/>
      <c r="W59891" s="276"/>
    </row>
    <row r="59892" spans="19:23">
      <c r="S59892" s="275"/>
      <c r="T59892" s="274"/>
      <c r="W59892" s="276"/>
    </row>
    <row r="59893" spans="19:23">
      <c r="S59893" s="275"/>
      <c r="T59893" s="274"/>
      <c r="W59893" s="276"/>
    </row>
    <row r="59894" spans="19:23">
      <c r="S59894" s="275"/>
      <c r="T59894" s="274"/>
      <c r="W59894" s="276"/>
    </row>
    <row r="59895" spans="19:23">
      <c r="S59895" s="275"/>
      <c r="T59895" s="274"/>
      <c r="W59895" s="276"/>
    </row>
    <row r="59896" spans="19:23">
      <c r="S59896" s="275"/>
      <c r="T59896" s="274"/>
      <c r="W59896" s="276"/>
    </row>
    <row r="59897" spans="19:23">
      <c r="S59897" s="275"/>
      <c r="T59897" s="274"/>
      <c r="W59897" s="276"/>
    </row>
    <row r="59898" spans="19:23">
      <c r="S59898" s="275"/>
      <c r="T59898" s="274"/>
      <c r="W59898" s="276"/>
    </row>
    <row r="59899" spans="19:23">
      <c r="S59899" s="275"/>
      <c r="T59899" s="274"/>
      <c r="W59899" s="276"/>
    </row>
    <row r="59900" spans="19:23">
      <c r="S59900" s="275"/>
      <c r="T59900" s="274"/>
      <c r="W59900" s="276"/>
    </row>
    <row r="59901" spans="19:23">
      <c r="S59901" s="275"/>
      <c r="T59901" s="274"/>
      <c r="W59901" s="276"/>
    </row>
    <row r="59902" spans="19:23">
      <c r="S59902" s="275"/>
      <c r="T59902" s="274"/>
      <c r="W59902" s="276"/>
    </row>
    <row r="59903" spans="19:23">
      <c r="S59903" s="275"/>
      <c r="T59903" s="274"/>
      <c r="W59903" s="276"/>
    </row>
    <row r="59904" spans="19:23">
      <c r="S59904" s="275"/>
      <c r="T59904" s="274"/>
      <c r="W59904" s="276"/>
    </row>
    <row r="59905" spans="19:23">
      <c r="S59905" s="275"/>
      <c r="T59905" s="274"/>
      <c r="W59905" s="276"/>
    </row>
    <row r="59906" spans="19:23">
      <c r="S59906" s="275"/>
      <c r="T59906" s="274"/>
      <c r="W59906" s="276"/>
    </row>
    <row r="59907" spans="19:23">
      <c r="S59907" s="275"/>
      <c r="T59907" s="274"/>
      <c r="W59907" s="276"/>
    </row>
    <row r="59908" spans="19:23">
      <c r="S59908" s="275"/>
      <c r="T59908" s="274"/>
      <c r="W59908" s="276"/>
    </row>
    <row r="59909" spans="19:23">
      <c r="S59909" s="275"/>
      <c r="T59909" s="274"/>
      <c r="W59909" s="276"/>
    </row>
    <row r="59910" spans="19:23">
      <c r="S59910" s="275"/>
      <c r="T59910" s="274"/>
      <c r="W59910" s="276"/>
    </row>
    <row r="59911" spans="19:23">
      <c r="S59911" s="275"/>
      <c r="T59911" s="274"/>
      <c r="W59911" s="276"/>
    </row>
    <row r="59912" spans="19:23">
      <c r="S59912" s="275"/>
      <c r="T59912" s="274"/>
      <c r="W59912" s="276"/>
    </row>
    <row r="59913" spans="19:23">
      <c r="S59913" s="275"/>
      <c r="T59913" s="274"/>
      <c r="W59913" s="276"/>
    </row>
    <row r="59914" spans="19:23">
      <c r="S59914" s="275"/>
      <c r="T59914" s="274"/>
      <c r="W59914" s="276"/>
    </row>
    <row r="59915" spans="19:23">
      <c r="S59915" s="275"/>
      <c r="T59915" s="274"/>
      <c r="W59915" s="276"/>
    </row>
    <row r="59916" spans="19:23">
      <c r="S59916" s="275"/>
      <c r="T59916" s="274"/>
      <c r="W59916" s="276"/>
    </row>
    <row r="59917" spans="19:23">
      <c r="S59917" s="275"/>
      <c r="T59917" s="274"/>
      <c r="W59917" s="276"/>
    </row>
    <row r="59918" spans="19:23">
      <c r="S59918" s="275"/>
      <c r="T59918" s="274"/>
      <c r="W59918" s="276"/>
    </row>
    <row r="59919" spans="19:23">
      <c r="S59919" s="275"/>
      <c r="T59919" s="274"/>
      <c r="W59919" s="276"/>
    </row>
    <row r="59920" spans="19:23">
      <c r="S59920" s="275"/>
      <c r="T59920" s="274"/>
      <c r="W59920" s="276"/>
    </row>
    <row r="59921" spans="19:23">
      <c r="S59921" s="275"/>
      <c r="T59921" s="274"/>
      <c r="W59921" s="276"/>
    </row>
    <row r="59922" spans="19:23">
      <c r="S59922" s="275"/>
      <c r="T59922" s="274"/>
      <c r="W59922" s="276"/>
    </row>
    <row r="59923" spans="19:23">
      <c r="S59923" s="275"/>
      <c r="T59923" s="274"/>
      <c r="W59923" s="276"/>
    </row>
    <row r="59924" spans="19:23">
      <c r="S59924" s="275"/>
      <c r="T59924" s="274"/>
      <c r="W59924" s="276"/>
    </row>
    <row r="59925" spans="19:23">
      <c r="S59925" s="275"/>
      <c r="T59925" s="274"/>
      <c r="W59925" s="276"/>
    </row>
    <row r="59926" spans="19:23">
      <c r="S59926" s="275"/>
      <c r="T59926" s="274"/>
      <c r="W59926" s="276"/>
    </row>
    <row r="59927" spans="19:23">
      <c r="S59927" s="275"/>
      <c r="T59927" s="274"/>
      <c r="W59927" s="276"/>
    </row>
    <row r="59928" spans="19:23">
      <c r="S59928" s="275"/>
      <c r="T59928" s="274"/>
      <c r="W59928" s="276"/>
    </row>
    <row r="59929" spans="19:23">
      <c r="S59929" s="275"/>
      <c r="T59929" s="274"/>
      <c r="W59929" s="276"/>
    </row>
    <row r="59930" spans="19:23">
      <c r="S59930" s="275"/>
      <c r="T59930" s="274"/>
      <c r="W59930" s="276"/>
    </row>
    <row r="59931" spans="19:23">
      <c r="S59931" s="275"/>
      <c r="T59931" s="274"/>
      <c r="W59931" s="276"/>
    </row>
    <row r="59932" spans="19:23">
      <c r="S59932" s="275"/>
      <c r="T59932" s="274"/>
      <c r="W59932" s="276"/>
    </row>
    <row r="59933" spans="19:23">
      <c r="S59933" s="275"/>
      <c r="T59933" s="274"/>
      <c r="W59933" s="276"/>
    </row>
    <row r="59934" spans="19:23">
      <c r="S59934" s="275"/>
      <c r="T59934" s="274"/>
      <c r="W59934" s="276"/>
    </row>
    <row r="59935" spans="19:23">
      <c r="S59935" s="275"/>
      <c r="T59935" s="274"/>
      <c r="W59935" s="276"/>
    </row>
    <row r="59936" spans="19:23">
      <c r="S59936" s="275"/>
      <c r="T59936" s="274"/>
      <c r="W59936" s="276"/>
    </row>
    <row r="59937" spans="19:23">
      <c r="S59937" s="275"/>
      <c r="T59937" s="274"/>
      <c r="W59937" s="276"/>
    </row>
    <row r="59938" spans="19:23">
      <c r="S59938" s="275"/>
      <c r="T59938" s="274"/>
      <c r="W59938" s="276"/>
    </row>
    <row r="59939" spans="19:23">
      <c r="S59939" s="275"/>
      <c r="T59939" s="274"/>
      <c r="W59939" s="276"/>
    </row>
    <row r="59940" spans="19:23">
      <c r="S59940" s="275"/>
      <c r="T59940" s="274"/>
      <c r="W59940" s="276"/>
    </row>
    <row r="59941" spans="19:23">
      <c r="S59941" s="275"/>
      <c r="T59941" s="274"/>
      <c r="W59941" s="276"/>
    </row>
    <row r="59942" spans="19:23">
      <c r="S59942" s="275"/>
      <c r="T59942" s="274"/>
      <c r="W59942" s="276"/>
    </row>
    <row r="59943" spans="19:23">
      <c r="S59943" s="275"/>
      <c r="T59943" s="274"/>
      <c r="W59943" s="276"/>
    </row>
    <row r="59944" spans="19:23">
      <c r="S59944" s="275"/>
      <c r="T59944" s="274"/>
      <c r="W59944" s="276"/>
    </row>
    <row r="59945" spans="19:23">
      <c r="S59945" s="275"/>
      <c r="T59945" s="274"/>
      <c r="W59945" s="276"/>
    </row>
    <row r="59946" spans="19:23">
      <c r="S59946" s="275"/>
      <c r="T59946" s="274"/>
      <c r="W59946" s="276"/>
    </row>
    <row r="59947" spans="19:23">
      <c r="S59947" s="275"/>
      <c r="T59947" s="274"/>
      <c r="W59947" s="276"/>
    </row>
    <row r="59948" spans="19:23">
      <c r="S59948" s="275"/>
      <c r="T59948" s="274"/>
      <c r="W59948" s="276"/>
    </row>
    <row r="59949" spans="19:23">
      <c r="S59949" s="275"/>
      <c r="T59949" s="274"/>
      <c r="W59949" s="276"/>
    </row>
    <row r="59950" spans="19:23">
      <c r="S59950" s="275"/>
      <c r="T59950" s="274"/>
      <c r="W59950" s="276"/>
    </row>
    <row r="59951" spans="19:23">
      <c r="S59951" s="275"/>
      <c r="T59951" s="274"/>
      <c r="W59951" s="276"/>
    </row>
    <row r="59952" spans="19:23">
      <c r="S59952" s="275"/>
      <c r="T59952" s="274"/>
      <c r="W59952" s="276"/>
    </row>
    <row r="59953" spans="19:23">
      <c r="S59953" s="275"/>
      <c r="T59953" s="274"/>
      <c r="W59953" s="276"/>
    </row>
    <row r="59954" spans="19:23">
      <c r="S59954" s="275"/>
      <c r="T59954" s="274"/>
      <c r="W59954" s="276"/>
    </row>
    <row r="59955" spans="19:23">
      <c r="S59955" s="275"/>
      <c r="T59955" s="274"/>
      <c r="W59955" s="276"/>
    </row>
    <row r="59956" spans="19:23">
      <c r="S59956" s="275"/>
      <c r="T59956" s="274"/>
      <c r="W59956" s="276"/>
    </row>
    <row r="59957" spans="19:23">
      <c r="S59957" s="275"/>
      <c r="T59957" s="274"/>
      <c r="W59957" s="276"/>
    </row>
    <row r="59958" spans="19:23">
      <c r="S59958" s="275"/>
      <c r="T59958" s="274"/>
      <c r="W59958" s="276"/>
    </row>
    <row r="59959" spans="19:23">
      <c r="S59959" s="275"/>
      <c r="T59959" s="274"/>
      <c r="W59959" s="276"/>
    </row>
    <row r="59960" spans="19:23">
      <c r="S59960" s="275"/>
      <c r="T59960" s="274"/>
      <c r="W59960" s="276"/>
    </row>
    <row r="59961" spans="19:23">
      <c r="S59961" s="275"/>
      <c r="T59961" s="274"/>
      <c r="W59961" s="276"/>
    </row>
    <row r="59962" spans="19:23">
      <c r="S59962" s="275"/>
      <c r="T59962" s="274"/>
      <c r="W59962" s="276"/>
    </row>
    <row r="59963" spans="19:23">
      <c r="S59963" s="275"/>
      <c r="T59963" s="274"/>
      <c r="W59963" s="276"/>
    </row>
    <row r="59964" spans="19:23">
      <c r="S59964" s="275"/>
      <c r="T59964" s="274"/>
      <c r="W59964" s="276"/>
    </row>
    <row r="59965" spans="19:23">
      <c r="S59965" s="275"/>
      <c r="T59965" s="274"/>
      <c r="W59965" s="276"/>
    </row>
    <row r="59966" spans="19:23">
      <c r="S59966" s="275"/>
      <c r="T59966" s="274"/>
      <c r="W59966" s="276"/>
    </row>
    <row r="59967" spans="19:23">
      <c r="S59967" s="275"/>
      <c r="T59967" s="274"/>
      <c r="W59967" s="276"/>
    </row>
    <row r="59968" spans="19:23">
      <c r="S59968" s="275"/>
      <c r="T59968" s="274"/>
      <c r="W59968" s="276"/>
    </row>
    <row r="59969" spans="19:23">
      <c r="S59969" s="275"/>
      <c r="T59969" s="274"/>
      <c r="W59969" s="276"/>
    </row>
    <row r="59970" spans="19:23">
      <c r="S59970" s="275"/>
      <c r="T59970" s="274"/>
      <c r="W59970" s="276"/>
    </row>
    <row r="59971" spans="19:23">
      <c r="S59971" s="275"/>
      <c r="T59971" s="274"/>
      <c r="W59971" s="276"/>
    </row>
    <row r="59972" spans="19:23">
      <c r="S59972" s="275"/>
      <c r="T59972" s="274"/>
      <c r="W59972" s="276"/>
    </row>
    <row r="59973" spans="19:23">
      <c r="S59973" s="275"/>
      <c r="T59973" s="274"/>
      <c r="W59973" s="276"/>
    </row>
    <row r="59974" spans="19:23">
      <c r="S59974" s="275"/>
      <c r="T59974" s="274"/>
      <c r="W59974" s="276"/>
    </row>
    <row r="59975" spans="19:23">
      <c r="S59975" s="275"/>
      <c r="T59975" s="274"/>
      <c r="W59975" s="276"/>
    </row>
    <row r="59976" spans="19:23">
      <c r="S59976" s="275"/>
      <c r="T59976" s="274"/>
      <c r="W59976" s="276"/>
    </row>
    <row r="59977" spans="19:23">
      <c r="S59977" s="275"/>
      <c r="T59977" s="274"/>
      <c r="W59977" s="276"/>
    </row>
    <row r="59978" spans="19:23">
      <c r="S59978" s="275"/>
      <c r="T59978" s="274"/>
      <c r="W59978" s="276"/>
    </row>
    <row r="59979" spans="19:23">
      <c r="S59979" s="275"/>
      <c r="T59979" s="274"/>
      <c r="W59979" s="276"/>
    </row>
    <row r="59980" spans="19:23">
      <c r="S59980" s="275"/>
      <c r="T59980" s="274"/>
      <c r="W59980" s="276"/>
    </row>
    <row r="59981" spans="19:23">
      <c r="S59981" s="275"/>
      <c r="T59981" s="274"/>
      <c r="W59981" s="276"/>
    </row>
    <row r="59982" spans="19:23">
      <c r="S59982" s="275"/>
      <c r="T59982" s="274"/>
      <c r="W59982" s="276"/>
    </row>
    <row r="59983" spans="19:23">
      <c r="S59983" s="275"/>
      <c r="T59983" s="274"/>
      <c r="W59983" s="276"/>
    </row>
    <row r="59984" spans="19:23">
      <c r="S59984" s="275"/>
      <c r="T59984" s="274"/>
      <c r="W59984" s="276"/>
    </row>
    <row r="59985" spans="19:23">
      <c r="S59985" s="275"/>
      <c r="T59985" s="274"/>
      <c r="W59985" s="276"/>
    </row>
    <row r="59986" spans="19:23">
      <c r="S59986" s="275"/>
      <c r="T59986" s="274"/>
      <c r="W59986" s="276"/>
    </row>
    <row r="59987" spans="19:23">
      <c r="S59987" s="275"/>
      <c r="T59987" s="274"/>
      <c r="W59987" s="276"/>
    </row>
    <row r="59988" spans="19:23">
      <c r="S59988" s="275"/>
      <c r="T59988" s="274"/>
      <c r="W59988" s="276"/>
    </row>
    <row r="59989" spans="19:23">
      <c r="S59989" s="275"/>
      <c r="T59989" s="274"/>
      <c r="W59989" s="276"/>
    </row>
    <row r="59990" spans="19:23">
      <c r="S59990" s="275"/>
      <c r="T59990" s="274"/>
      <c r="W59990" s="276"/>
    </row>
    <row r="59991" spans="19:23">
      <c r="S59991" s="275"/>
      <c r="T59991" s="274"/>
      <c r="W59991" s="276"/>
    </row>
    <row r="59992" spans="19:23">
      <c r="S59992" s="275"/>
      <c r="T59992" s="274"/>
      <c r="W59992" s="276"/>
    </row>
    <row r="59993" spans="19:23">
      <c r="S59993" s="275"/>
      <c r="T59993" s="274"/>
      <c r="W59993" s="276"/>
    </row>
    <row r="59994" spans="19:23">
      <c r="S59994" s="275"/>
      <c r="T59994" s="274"/>
      <c r="W59994" s="276"/>
    </row>
    <row r="59995" spans="19:23">
      <c r="S59995" s="275"/>
      <c r="T59995" s="274"/>
      <c r="W59995" s="276"/>
    </row>
    <row r="59996" spans="19:23">
      <c r="S59996" s="275"/>
      <c r="T59996" s="274"/>
      <c r="W59996" s="276"/>
    </row>
    <row r="59997" spans="19:23">
      <c r="S59997" s="275"/>
      <c r="T59997" s="274"/>
      <c r="W59997" s="276"/>
    </row>
    <row r="59998" spans="19:23">
      <c r="S59998" s="275"/>
      <c r="T59998" s="274"/>
      <c r="W59998" s="276"/>
    </row>
    <row r="59999" spans="19:23">
      <c r="S59999" s="275"/>
      <c r="T59999" s="274"/>
      <c r="W59999" s="276"/>
    </row>
    <row r="60000" spans="19:23">
      <c r="S60000" s="275"/>
      <c r="T60000" s="274"/>
      <c r="W60000" s="276"/>
    </row>
    <row r="60001" spans="19:23">
      <c r="S60001" s="275"/>
      <c r="T60001" s="274"/>
      <c r="W60001" s="276"/>
    </row>
    <row r="60002" spans="19:23">
      <c r="S60002" s="275"/>
      <c r="T60002" s="274"/>
      <c r="W60002" s="276"/>
    </row>
    <row r="60003" spans="19:23">
      <c r="S60003" s="275"/>
      <c r="T60003" s="274"/>
      <c r="W60003" s="276"/>
    </row>
    <row r="60004" spans="19:23">
      <c r="S60004" s="275"/>
      <c r="T60004" s="274"/>
      <c r="W60004" s="276"/>
    </row>
    <row r="60005" spans="19:23">
      <c r="S60005" s="275"/>
      <c r="T60005" s="274"/>
      <c r="W60005" s="276"/>
    </row>
    <row r="60006" spans="19:23">
      <c r="S60006" s="275"/>
      <c r="T60006" s="274"/>
      <c r="W60006" s="276"/>
    </row>
    <row r="60007" spans="19:23">
      <c r="S60007" s="275"/>
      <c r="T60007" s="274"/>
      <c r="W60007" s="276"/>
    </row>
    <row r="60008" spans="19:23">
      <c r="S60008" s="275"/>
      <c r="T60008" s="274"/>
      <c r="W60008" s="276"/>
    </row>
    <row r="60009" spans="19:23">
      <c r="S60009" s="275"/>
      <c r="T60009" s="274"/>
      <c r="W60009" s="276"/>
    </row>
    <row r="60010" spans="19:23">
      <c r="S60010" s="275"/>
      <c r="T60010" s="274"/>
      <c r="W60010" s="276"/>
    </row>
    <row r="60011" spans="19:23">
      <c r="S60011" s="275"/>
      <c r="T60011" s="274"/>
      <c r="W60011" s="276"/>
    </row>
    <row r="60012" spans="19:23">
      <c r="S60012" s="275"/>
      <c r="T60012" s="274"/>
      <c r="W60012" s="276"/>
    </row>
    <row r="60013" spans="19:23">
      <c r="S60013" s="275"/>
      <c r="T60013" s="274"/>
      <c r="W60013" s="276"/>
    </row>
    <row r="60014" spans="19:23">
      <c r="S60014" s="275"/>
      <c r="T60014" s="274"/>
      <c r="W60014" s="276"/>
    </row>
    <row r="60015" spans="19:23">
      <c r="S60015" s="275"/>
      <c r="T60015" s="274"/>
      <c r="W60015" s="276"/>
    </row>
    <row r="60016" spans="19:23">
      <c r="S60016" s="275"/>
      <c r="T60016" s="274"/>
      <c r="W60016" s="276"/>
    </row>
    <row r="60017" spans="19:23">
      <c r="S60017" s="275"/>
      <c r="T60017" s="274"/>
      <c r="W60017" s="276"/>
    </row>
    <row r="60018" spans="19:23">
      <c r="S60018" s="275"/>
      <c r="T60018" s="274"/>
      <c r="W60018" s="276"/>
    </row>
    <row r="60019" spans="19:23">
      <c r="S60019" s="275"/>
      <c r="T60019" s="274"/>
      <c r="W60019" s="276"/>
    </row>
    <row r="60020" spans="19:23">
      <c r="S60020" s="275"/>
      <c r="T60020" s="274"/>
      <c r="W60020" s="276"/>
    </row>
    <row r="60021" spans="19:23">
      <c r="S60021" s="275"/>
      <c r="T60021" s="274"/>
      <c r="W60021" s="276"/>
    </row>
    <row r="60022" spans="19:23">
      <c r="S60022" s="275"/>
      <c r="T60022" s="274"/>
      <c r="W60022" s="276"/>
    </row>
    <row r="60023" spans="19:23">
      <c r="S60023" s="275"/>
      <c r="T60023" s="274"/>
      <c r="W60023" s="276"/>
    </row>
    <row r="60024" spans="19:23">
      <c r="S60024" s="275"/>
      <c r="T60024" s="274"/>
      <c r="W60024" s="276"/>
    </row>
    <row r="60025" spans="19:23">
      <c r="S60025" s="275"/>
      <c r="T60025" s="274"/>
      <c r="W60025" s="276"/>
    </row>
    <row r="60026" spans="19:23">
      <c r="S60026" s="275"/>
      <c r="T60026" s="274"/>
      <c r="W60026" s="276"/>
    </row>
    <row r="60027" spans="19:23">
      <c r="S60027" s="275"/>
      <c r="T60027" s="274"/>
      <c r="W60027" s="276"/>
    </row>
    <row r="60028" spans="19:23">
      <c r="S60028" s="275"/>
      <c r="T60028" s="274"/>
      <c r="W60028" s="276"/>
    </row>
    <row r="60029" spans="19:23">
      <c r="S60029" s="275"/>
      <c r="T60029" s="274"/>
      <c r="W60029" s="276"/>
    </row>
    <row r="60030" spans="19:23">
      <c r="S60030" s="275"/>
      <c r="T60030" s="274"/>
      <c r="W60030" s="276"/>
    </row>
    <row r="60031" spans="19:23">
      <c r="S60031" s="275"/>
      <c r="T60031" s="274"/>
      <c r="W60031" s="276"/>
    </row>
    <row r="60032" spans="19:23">
      <c r="S60032" s="275"/>
      <c r="T60032" s="274"/>
      <c r="W60032" s="276"/>
    </row>
    <row r="60033" spans="19:23">
      <c r="S60033" s="275"/>
      <c r="T60033" s="274"/>
      <c r="W60033" s="276"/>
    </row>
    <row r="60034" spans="19:23">
      <c r="S60034" s="275"/>
      <c r="T60034" s="274"/>
      <c r="W60034" s="276"/>
    </row>
    <row r="60035" spans="19:23">
      <c r="S60035" s="275"/>
      <c r="T60035" s="274"/>
      <c r="W60035" s="276"/>
    </row>
    <row r="60036" spans="19:23">
      <c r="S60036" s="275"/>
      <c r="T60036" s="274"/>
      <c r="W60036" s="276"/>
    </row>
    <row r="60037" spans="19:23">
      <c r="S60037" s="275"/>
      <c r="T60037" s="274"/>
      <c r="W60037" s="276"/>
    </row>
    <row r="60038" spans="19:23">
      <c r="S60038" s="275"/>
      <c r="T60038" s="274"/>
      <c r="W60038" s="276"/>
    </row>
    <row r="60039" spans="19:23">
      <c r="S60039" s="275"/>
      <c r="T60039" s="274"/>
      <c r="W60039" s="276"/>
    </row>
    <row r="60040" spans="19:23">
      <c r="S60040" s="275"/>
      <c r="T60040" s="274"/>
      <c r="W60040" s="276"/>
    </row>
    <row r="60041" spans="19:23">
      <c r="S60041" s="275"/>
      <c r="T60041" s="274"/>
      <c r="W60041" s="276"/>
    </row>
    <row r="60042" spans="19:23">
      <c r="S60042" s="275"/>
      <c r="T60042" s="274"/>
      <c r="W60042" s="276"/>
    </row>
    <row r="60043" spans="19:23">
      <c r="S60043" s="275"/>
      <c r="T60043" s="274"/>
      <c r="W60043" s="276"/>
    </row>
    <row r="60044" spans="19:23">
      <c r="S60044" s="275"/>
      <c r="T60044" s="274"/>
      <c r="W60044" s="276"/>
    </row>
    <row r="60045" spans="19:23">
      <c r="S60045" s="275"/>
      <c r="T60045" s="274"/>
      <c r="W60045" s="276"/>
    </row>
    <row r="60046" spans="19:23">
      <c r="S60046" s="275"/>
      <c r="T60046" s="274"/>
      <c r="W60046" s="276"/>
    </row>
    <row r="60047" spans="19:23">
      <c r="S60047" s="275"/>
      <c r="T60047" s="274"/>
      <c r="W60047" s="276"/>
    </row>
    <row r="60048" spans="19:23">
      <c r="S60048" s="275"/>
      <c r="T60048" s="274"/>
      <c r="W60048" s="276"/>
    </row>
    <row r="60049" spans="19:23">
      <c r="S60049" s="275"/>
      <c r="T60049" s="274"/>
      <c r="W60049" s="276"/>
    </row>
    <row r="60050" spans="19:23">
      <c r="S60050" s="275"/>
      <c r="T60050" s="274"/>
      <c r="W60050" s="276"/>
    </row>
    <row r="60051" spans="19:23">
      <c r="S60051" s="275"/>
      <c r="T60051" s="274"/>
      <c r="W60051" s="276"/>
    </row>
    <row r="60052" spans="19:23">
      <c r="S60052" s="275"/>
      <c r="T60052" s="274"/>
      <c r="W60052" s="276"/>
    </row>
    <row r="60053" spans="19:23">
      <c r="S60053" s="275"/>
      <c r="T60053" s="274"/>
      <c r="W60053" s="276"/>
    </row>
    <row r="60054" spans="19:23">
      <c r="S60054" s="275"/>
      <c r="T60054" s="274"/>
      <c r="W60054" s="276"/>
    </row>
    <row r="60055" spans="19:23">
      <c r="S60055" s="275"/>
      <c r="T60055" s="274"/>
      <c r="W60055" s="276"/>
    </row>
    <row r="60056" spans="19:23">
      <c r="S60056" s="275"/>
      <c r="T60056" s="274"/>
      <c r="W60056" s="276"/>
    </row>
    <row r="60057" spans="19:23">
      <c r="S60057" s="275"/>
      <c r="T60057" s="274"/>
      <c r="W60057" s="276"/>
    </row>
    <row r="60058" spans="19:23">
      <c r="S60058" s="275"/>
      <c r="T60058" s="274"/>
      <c r="W60058" s="276"/>
    </row>
    <row r="60059" spans="19:23">
      <c r="S60059" s="275"/>
      <c r="T60059" s="274"/>
      <c r="W60059" s="276"/>
    </row>
    <row r="60060" spans="19:23">
      <c r="S60060" s="275"/>
      <c r="T60060" s="274"/>
      <c r="W60060" s="276"/>
    </row>
    <row r="60061" spans="19:23">
      <c r="S60061" s="275"/>
      <c r="T60061" s="274"/>
      <c r="W60061" s="276"/>
    </row>
    <row r="60062" spans="19:23">
      <c r="S60062" s="275"/>
      <c r="T60062" s="274"/>
      <c r="W60062" s="276"/>
    </row>
    <row r="60063" spans="19:23">
      <c r="S60063" s="275"/>
      <c r="T60063" s="274"/>
      <c r="W60063" s="276"/>
    </row>
    <row r="60064" spans="19:23">
      <c r="S60064" s="275"/>
      <c r="T60064" s="274"/>
      <c r="W60064" s="276"/>
    </row>
    <row r="60065" spans="19:23">
      <c r="S60065" s="275"/>
      <c r="T60065" s="274"/>
      <c r="W60065" s="276"/>
    </row>
    <row r="60066" spans="19:23">
      <c r="S60066" s="275"/>
      <c r="T60066" s="274"/>
      <c r="W60066" s="276"/>
    </row>
    <row r="60067" spans="19:23">
      <c r="S60067" s="275"/>
      <c r="T60067" s="274"/>
      <c r="W60067" s="276"/>
    </row>
    <row r="60068" spans="19:23">
      <c r="S60068" s="275"/>
      <c r="T60068" s="274"/>
      <c r="W60068" s="276"/>
    </row>
    <row r="60069" spans="19:23">
      <c r="S60069" s="275"/>
      <c r="T60069" s="274"/>
      <c r="W60069" s="276"/>
    </row>
    <row r="60070" spans="19:23">
      <c r="S60070" s="275"/>
      <c r="T60070" s="274"/>
      <c r="W60070" s="276"/>
    </row>
    <row r="60071" spans="19:23">
      <c r="S60071" s="275"/>
      <c r="T60071" s="274"/>
      <c r="W60071" s="276"/>
    </row>
    <row r="60072" spans="19:23">
      <c r="S60072" s="275"/>
      <c r="T60072" s="274"/>
      <c r="W60072" s="276"/>
    </row>
    <row r="60073" spans="19:23">
      <c r="S60073" s="275"/>
      <c r="T60073" s="274"/>
      <c r="W60073" s="276"/>
    </row>
    <row r="60074" spans="19:23">
      <c r="S60074" s="275"/>
      <c r="T60074" s="274"/>
      <c r="W60074" s="276"/>
    </row>
    <row r="60075" spans="19:23">
      <c r="S60075" s="275"/>
      <c r="T60075" s="274"/>
      <c r="W60075" s="276"/>
    </row>
    <row r="60076" spans="19:23">
      <c r="S60076" s="275"/>
      <c r="T60076" s="274"/>
      <c r="W60076" s="276"/>
    </row>
    <row r="60077" spans="19:23">
      <c r="S60077" s="275"/>
      <c r="T60077" s="274"/>
      <c r="W60077" s="276"/>
    </row>
    <row r="60078" spans="19:23">
      <c r="S60078" s="275"/>
      <c r="T60078" s="274"/>
      <c r="W60078" s="276"/>
    </row>
    <row r="60079" spans="19:23">
      <c r="S60079" s="275"/>
      <c r="T60079" s="274"/>
      <c r="W60079" s="276"/>
    </row>
    <row r="60080" spans="19:23">
      <c r="S60080" s="275"/>
      <c r="T60080" s="274"/>
      <c r="W60080" s="276"/>
    </row>
    <row r="60081" spans="19:23">
      <c r="S60081" s="275"/>
      <c r="T60081" s="274"/>
      <c r="W60081" s="276"/>
    </row>
    <row r="60082" spans="19:23">
      <c r="S60082" s="275"/>
      <c r="T60082" s="274"/>
      <c r="W60082" s="276"/>
    </row>
    <row r="60083" spans="19:23">
      <c r="S60083" s="275"/>
      <c r="T60083" s="274"/>
      <c r="W60083" s="276"/>
    </row>
    <row r="60084" spans="19:23">
      <c r="S60084" s="275"/>
      <c r="T60084" s="274"/>
      <c r="W60084" s="276"/>
    </row>
    <row r="60085" spans="19:23">
      <c r="S60085" s="275"/>
      <c r="T60085" s="274"/>
      <c r="W60085" s="276"/>
    </row>
    <row r="60086" spans="19:23">
      <c r="S60086" s="275"/>
      <c r="T60086" s="274"/>
      <c r="W60086" s="276"/>
    </row>
    <row r="60087" spans="19:23">
      <c r="S60087" s="275"/>
      <c r="T60087" s="274"/>
      <c r="W60087" s="276"/>
    </row>
    <row r="60088" spans="19:23">
      <c r="S60088" s="275"/>
      <c r="T60088" s="274"/>
      <c r="W60088" s="276"/>
    </row>
    <row r="60089" spans="19:23">
      <c r="S60089" s="275"/>
      <c r="T60089" s="274"/>
      <c r="W60089" s="276"/>
    </row>
    <row r="60090" spans="19:23">
      <c r="S60090" s="275"/>
      <c r="T60090" s="274"/>
      <c r="W60090" s="276"/>
    </row>
    <row r="60091" spans="19:23">
      <c r="S60091" s="275"/>
      <c r="T60091" s="274"/>
      <c r="W60091" s="276"/>
    </row>
    <row r="60092" spans="19:23">
      <c r="S60092" s="275"/>
      <c r="T60092" s="274"/>
      <c r="W60092" s="276"/>
    </row>
    <row r="60093" spans="19:23">
      <c r="S60093" s="275"/>
      <c r="T60093" s="274"/>
      <c r="W60093" s="276"/>
    </row>
    <row r="60094" spans="19:23">
      <c r="S60094" s="275"/>
      <c r="T60094" s="274"/>
      <c r="W60094" s="276"/>
    </row>
    <row r="60095" spans="19:23">
      <c r="S60095" s="275"/>
      <c r="T60095" s="274"/>
      <c r="W60095" s="276"/>
    </row>
    <row r="60096" spans="19:23">
      <c r="S60096" s="275"/>
      <c r="T60096" s="274"/>
      <c r="W60096" s="276"/>
    </row>
    <row r="60097" spans="19:23">
      <c r="S60097" s="275"/>
      <c r="T60097" s="274"/>
      <c r="W60097" s="276"/>
    </row>
    <row r="60098" spans="19:23">
      <c r="S60098" s="275"/>
      <c r="T60098" s="274"/>
      <c r="W60098" s="276"/>
    </row>
    <row r="60099" spans="19:23">
      <c r="S60099" s="275"/>
      <c r="T60099" s="274"/>
      <c r="W60099" s="276"/>
    </row>
    <row r="60100" spans="19:23">
      <c r="S60100" s="275"/>
      <c r="T60100" s="274"/>
      <c r="W60100" s="276"/>
    </row>
    <row r="60101" spans="19:23">
      <c r="S60101" s="275"/>
      <c r="T60101" s="274"/>
      <c r="W60101" s="276"/>
    </row>
    <row r="60102" spans="19:23">
      <c r="S60102" s="275"/>
      <c r="T60102" s="274"/>
      <c r="W60102" s="276"/>
    </row>
    <row r="60103" spans="19:23">
      <c r="S60103" s="275"/>
      <c r="T60103" s="274"/>
      <c r="W60103" s="276"/>
    </row>
    <row r="60104" spans="19:23">
      <c r="S60104" s="275"/>
      <c r="T60104" s="274"/>
      <c r="W60104" s="276"/>
    </row>
    <row r="60105" spans="19:23">
      <c r="S60105" s="275"/>
      <c r="T60105" s="274"/>
      <c r="W60105" s="276"/>
    </row>
    <row r="60106" spans="19:23">
      <c r="S60106" s="275"/>
      <c r="T60106" s="274"/>
      <c r="W60106" s="276"/>
    </row>
    <row r="60107" spans="19:23">
      <c r="S60107" s="275"/>
      <c r="T60107" s="274"/>
      <c r="W60107" s="276"/>
    </row>
    <row r="60108" spans="19:23">
      <c r="S60108" s="275"/>
      <c r="T60108" s="274"/>
      <c r="W60108" s="276"/>
    </row>
    <row r="60109" spans="19:23">
      <c r="S60109" s="275"/>
      <c r="T60109" s="274"/>
      <c r="W60109" s="276"/>
    </row>
    <row r="60110" spans="19:23">
      <c r="S60110" s="275"/>
      <c r="T60110" s="274"/>
      <c r="W60110" s="276"/>
    </row>
    <row r="60111" spans="19:23">
      <c r="S60111" s="275"/>
      <c r="T60111" s="274"/>
      <c r="W60111" s="276"/>
    </row>
    <row r="60112" spans="19:23">
      <c r="S60112" s="275"/>
      <c r="T60112" s="274"/>
      <c r="W60112" s="276"/>
    </row>
    <row r="60113" spans="19:23">
      <c r="S60113" s="275"/>
      <c r="T60113" s="274"/>
      <c r="W60113" s="276"/>
    </row>
    <row r="60114" spans="19:23">
      <c r="S60114" s="275"/>
      <c r="T60114" s="274"/>
      <c r="W60114" s="276"/>
    </row>
    <row r="60115" spans="19:23">
      <c r="S60115" s="275"/>
      <c r="T60115" s="274"/>
      <c r="W60115" s="276"/>
    </row>
    <row r="60116" spans="19:23">
      <c r="S60116" s="275"/>
      <c r="T60116" s="274"/>
      <c r="W60116" s="276"/>
    </row>
    <row r="60117" spans="19:23">
      <c r="S60117" s="275"/>
      <c r="T60117" s="274"/>
      <c r="W60117" s="276"/>
    </row>
    <row r="60118" spans="19:23">
      <c r="S60118" s="275"/>
      <c r="T60118" s="274"/>
      <c r="W60118" s="276"/>
    </row>
    <row r="60119" spans="19:23">
      <c r="S60119" s="275"/>
      <c r="T60119" s="274"/>
      <c r="W60119" s="276"/>
    </row>
    <row r="60120" spans="19:23">
      <c r="S60120" s="275"/>
      <c r="T60120" s="274"/>
      <c r="W60120" s="276"/>
    </row>
    <row r="60121" spans="19:23">
      <c r="S60121" s="275"/>
      <c r="T60121" s="274"/>
      <c r="W60121" s="276"/>
    </row>
    <row r="60122" spans="19:23">
      <c r="S60122" s="275"/>
      <c r="T60122" s="274"/>
      <c r="W60122" s="276"/>
    </row>
    <row r="60123" spans="19:23">
      <c r="S60123" s="275"/>
      <c r="T60123" s="274"/>
      <c r="W60123" s="276"/>
    </row>
    <row r="60124" spans="19:23">
      <c r="S60124" s="275"/>
      <c r="T60124" s="274"/>
      <c r="W60124" s="276"/>
    </row>
    <row r="60125" spans="19:23">
      <c r="S60125" s="275"/>
      <c r="T60125" s="274"/>
      <c r="W60125" s="276"/>
    </row>
    <row r="60126" spans="19:23">
      <c r="S60126" s="275"/>
      <c r="T60126" s="274"/>
      <c r="W60126" s="276"/>
    </row>
    <row r="60127" spans="19:23">
      <c r="S60127" s="275"/>
      <c r="T60127" s="274"/>
      <c r="W60127" s="276"/>
    </row>
    <row r="60128" spans="19:23">
      <c r="S60128" s="275"/>
      <c r="T60128" s="274"/>
      <c r="W60128" s="276"/>
    </row>
    <row r="60129" spans="19:23">
      <c r="S60129" s="275"/>
      <c r="T60129" s="274"/>
      <c r="W60129" s="276"/>
    </row>
    <row r="60130" spans="19:23">
      <c r="S60130" s="275"/>
      <c r="T60130" s="274"/>
      <c r="W60130" s="276"/>
    </row>
    <row r="60131" spans="19:23">
      <c r="S60131" s="275"/>
      <c r="T60131" s="274"/>
      <c r="W60131" s="276"/>
    </row>
    <row r="60132" spans="19:23">
      <c r="S60132" s="275"/>
      <c r="T60132" s="274"/>
      <c r="W60132" s="276"/>
    </row>
    <row r="60133" spans="19:23">
      <c r="S60133" s="275"/>
      <c r="T60133" s="274"/>
      <c r="W60133" s="276"/>
    </row>
    <row r="60134" spans="19:23">
      <c r="S60134" s="275"/>
      <c r="T60134" s="274"/>
      <c r="W60134" s="276"/>
    </row>
    <row r="60135" spans="19:23">
      <c r="S60135" s="275"/>
      <c r="T60135" s="274"/>
      <c r="W60135" s="276"/>
    </row>
    <row r="60136" spans="19:23">
      <c r="S60136" s="275"/>
      <c r="T60136" s="274"/>
      <c r="W60136" s="276"/>
    </row>
    <row r="60137" spans="19:23">
      <c r="S60137" s="275"/>
      <c r="T60137" s="274"/>
      <c r="W60137" s="276"/>
    </row>
    <row r="60138" spans="19:23">
      <c r="S60138" s="275"/>
      <c r="T60138" s="274"/>
      <c r="W60138" s="276"/>
    </row>
    <row r="60139" spans="19:23">
      <c r="S60139" s="275"/>
      <c r="T60139" s="274"/>
      <c r="W60139" s="276"/>
    </row>
    <row r="60140" spans="19:23">
      <c r="S60140" s="275"/>
      <c r="T60140" s="274"/>
      <c r="W60140" s="276"/>
    </row>
    <row r="60141" spans="19:23">
      <c r="S60141" s="275"/>
      <c r="T60141" s="274"/>
      <c r="W60141" s="276"/>
    </row>
    <row r="60142" spans="19:23">
      <c r="S60142" s="275"/>
      <c r="T60142" s="274"/>
      <c r="W60142" s="276"/>
    </row>
    <row r="60143" spans="19:23">
      <c r="S60143" s="275"/>
      <c r="T60143" s="274"/>
      <c r="W60143" s="276"/>
    </row>
    <row r="60144" spans="19:23">
      <c r="S60144" s="275"/>
      <c r="T60144" s="274"/>
      <c r="W60144" s="276"/>
    </row>
    <row r="60145" spans="19:23">
      <c r="S60145" s="275"/>
      <c r="T60145" s="274"/>
      <c r="W60145" s="276"/>
    </row>
    <row r="60146" spans="19:23">
      <c r="S60146" s="275"/>
      <c r="T60146" s="274"/>
      <c r="W60146" s="276"/>
    </row>
    <row r="60147" spans="19:23">
      <c r="S60147" s="275"/>
      <c r="T60147" s="274"/>
      <c r="W60147" s="276"/>
    </row>
    <row r="60148" spans="19:23">
      <c r="S60148" s="275"/>
      <c r="T60148" s="274"/>
      <c r="W60148" s="276"/>
    </row>
    <row r="60149" spans="19:23">
      <c r="S60149" s="275"/>
      <c r="T60149" s="274"/>
      <c r="W60149" s="276"/>
    </row>
    <row r="60150" spans="19:23">
      <c r="S60150" s="275"/>
      <c r="T60150" s="274"/>
      <c r="W60150" s="276"/>
    </row>
    <row r="60151" spans="19:23">
      <c r="S60151" s="275"/>
      <c r="T60151" s="274"/>
      <c r="W60151" s="276"/>
    </row>
    <row r="60152" spans="19:23">
      <c r="S60152" s="275"/>
      <c r="T60152" s="274"/>
      <c r="W60152" s="276"/>
    </row>
    <row r="60153" spans="19:23">
      <c r="S60153" s="275"/>
      <c r="T60153" s="274"/>
      <c r="W60153" s="276"/>
    </row>
    <row r="60154" spans="19:23">
      <c r="S60154" s="275"/>
      <c r="T60154" s="274"/>
      <c r="W60154" s="276"/>
    </row>
    <row r="60155" spans="19:23">
      <c r="S60155" s="275"/>
      <c r="T60155" s="274"/>
      <c r="W60155" s="276"/>
    </row>
    <row r="60156" spans="19:23">
      <c r="S60156" s="275"/>
      <c r="T60156" s="274"/>
      <c r="W60156" s="276"/>
    </row>
    <row r="60157" spans="19:23">
      <c r="S60157" s="275"/>
      <c r="T60157" s="274"/>
      <c r="W60157" s="276"/>
    </row>
    <row r="60158" spans="19:23">
      <c r="S60158" s="275"/>
      <c r="T60158" s="274"/>
      <c r="W60158" s="276"/>
    </row>
    <row r="60159" spans="19:23">
      <c r="S60159" s="275"/>
      <c r="T60159" s="274"/>
      <c r="W60159" s="276"/>
    </row>
    <row r="60160" spans="19:23">
      <c r="S60160" s="275"/>
      <c r="T60160" s="274"/>
      <c r="W60160" s="276"/>
    </row>
    <row r="60161" spans="19:23">
      <c r="S60161" s="275"/>
      <c r="T60161" s="274"/>
      <c r="W60161" s="276"/>
    </row>
    <row r="60162" spans="19:23">
      <c r="S60162" s="275"/>
      <c r="T60162" s="274"/>
      <c r="W60162" s="276"/>
    </row>
    <row r="60163" spans="19:23">
      <c r="S60163" s="275"/>
      <c r="T60163" s="274"/>
      <c r="W60163" s="276"/>
    </row>
    <row r="60164" spans="19:23">
      <c r="S60164" s="275"/>
      <c r="T60164" s="274"/>
      <c r="W60164" s="276"/>
    </row>
    <row r="60165" spans="19:23">
      <c r="S60165" s="275"/>
      <c r="T60165" s="274"/>
      <c r="W60165" s="276"/>
    </row>
    <row r="60166" spans="19:23">
      <c r="S60166" s="275"/>
      <c r="T60166" s="274"/>
      <c r="W60166" s="276"/>
    </row>
    <row r="60167" spans="19:23">
      <c r="S60167" s="275"/>
      <c r="T60167" s="274"/>
      <c r="W60167" s="276"/>
    </row>
    <row r="60168" spans="19:23">
      <c r="S60168" s="275"/>
      <c r="T60168" s="274"/>
      <c r="W60168" s="276"/>
    </row>
    <row r="60169" spans="19:23">
      <c r="S60169" s="275"/>
      <c r="T60169" s="274"/>
      <c r="W60169" s="276"/>
    </row>
    <row r="60170" spans="19:23">
      <c r="S60170" s="275"/>
      <c r="T60170" s="274"/>
      <c r="W60170" s="276"/>
    </row>
    <row r="60171" spans="19:23">
      <c r="S60171" s="275"/>
      <c r="T60171" s="274"/>
      <c r="W60171" s="276"/>
    </row>
    <row r="60172" spans="19:23">
      <c r="S60172" s="275"/>
      <c r="T60172" s="274"/>
      <c r="W60172" s="276"/>
    </row>
    <row r="60173" spans="19:23">
      <c r="S60173" s="275"/>
      <c r="T60173" s="274"/>
      <c r="W60173" s="276"/>
    </row>
    <row r="60174" spans="19:23">
      <c r="S60174" s="275"/>
      <c r="T60174" s="274"/>
      <c r="W60174" s="276"/>
    </row>
    <row r="60175" spans="19:23">
      <c r="S60175" s="275"/>
      <c r="T60175" s="274"/>
      <c r="W60175" s="276"/>
    </row>
    <row r="60176" spans="19:23">
      <c r="S60176" s="275"/>
      <c r="T60176" s="274"/>
      <c r="W60176" s="276"/>
    </row>
    <row r="60177" spans="19:23">
      <c r="S60177" s="275"/>
      <c r="T60177" s="274"/>
      <c r="W60177" s="276"/>
    </row>
    <row r="60178" spans="19:23">
      <c r="S60178" s="275"/>
      <c r="T60178" s="274"/>
      <c r="W60178" s="276"/>
    </row>
    <row r="60179" spans="19:23">
      <c r="S60179" s="275"/>
      <c r="T60179" s="274"/>
      <c r="W60179" s="276"/>
    </row>
    <row r="60180" spans="19:23">
      <c r="S60180" s="275"/>
      <c r="T60180" s="274"/>
      <c r="W60180" s="276"/>
    </row>
    <row r="60181" spans="19:23">
      <c r="S60181" s="275"/>
      <c r="T60181" s="274"/>
      <c r="W60181" s="276"/>
    </row>
    <row r="60182" spans="19:23">
      <c r="S60182" s="275"/>
      <c r="T60182" s="274"/>
      <c r="W60182" s="276"/>
    </row>
    <row r="60183" spans="19:23">
      <c r="S60183" s="275"/>
      <c r="T60183" s="274"/>
      <c r="W60183" s="276"/>
    </row>
    <row r="60184" spans="19:23">
      <c r="S60184" s="275"/>
      <c r="T60184" s="274"/>
      <c r="W60184" s="276"/>
    </row>
    <row r="60185" spans="19:23">
      <c r="S60185" s="275"/>
      <c r="T60185" s="274"/>
      <c r="W60185" s="276"/>
    </row>
    <row r="60186" spans="19:23">
      <c r="S60186" s="275"/>
      <c r="T60186" s="274"/>
      <c r="W60186" s="276"/>
    </row>
    <row r="60187" spans="19:23">
      <c r="S60187" s="275"/>
      <c r="T60187" s="274"/>
      <c r="W60187" s="276"/>
    </row>
    <row r="60188" spans="19:23">
      <c r="S60188" s="275"/>
      <c r="T60188" s="274"/>
      <c r="W60188" s="276"/>
    </row>
    <row r="60189" spans="19:23">
      <c r="S60189" s="275"/>
      <c r="T60189" s="274"/>
      <c r="W60189" s="276"/>
    </row>
    <row r="60190" spans="19:23">
      <c r="S60190" s="275"/>
      <c r="T60190" s="274"/>
      <c r="W60190" s="276"/>
    </row>
    <row r="60191" spans="19:23">
      <c r="S60191" s="275"/>
      <c r="T60191" s="274"/>
      <c r="W60191" s="276"/>
    </row>
    <row r="60192" spans="19:23">
      <c r="S60192" s="275"/>
      <c r="T60192" s="274"/>
      <c r="W60192" s="276"/>
    </row>
    <row r="60193" spans="19:23">
      <c r="S60193" s="275"/>
      <c r="T60193" s="274"/>
      <c r="W60193" s="276"/>
    </row>
    <row r="60194" spans="19:23">
      <c r="S60194" s="275"/>
      <c r="T60194" s="274"/>
      <c r="W60194" s="276"/>
    </row>
    <row r="60195" spans="19:23">
      <c r="S60195" s="275"/>
      <c r="T60195" s="274"/>
      <c r="W60195" s="276"/>
    </row>
    <row r="60196" spans="19:23">
      <c r="S60196" s="275"/>
      <c r="T60196" s="274"/>
      <c r="W60196" s="276"/>
    </row>
    <row r="60197" spans="19:23">
      <c r="S60197" s="275"/>
      <c r="T60197" s="274"/>
      <c r="W60197" s="276"/>
    </row>
    <row r="60198" spans="19:23">
      <c r="S60198" s="275"/>
      <c r="T60198" s="274"/>
      <c r="W60198" s="276"/>
    </row>
    <row r="60199" spans="19:23">
      <c r="S60199" s="275"/>
      <c r="T60199" s="274"/>
      <c r="W60199" s="276"/>
    </row>
    <row r="60200" spans="19:23">
      <c r="S60200" s="275"/>
      <c r="T60200" s="274"/>
      <c r="W60200" s="276"/>
    </row>
    <row r="60201" spans="19:23">
      <c r="S60201" s="275"/>
      <c r="T60201" s="274"/>
      <c r="W60201" s="276"/>
    </row>
    <row r="60202" spans="19:23">
      <c r="S60202" s="275"/>
      <c r="T60202" s="274"/>
      <c r="W60202" s="276"/>
    </row>
    <row r="60203" spans="19:23">
      <c r="S60203" s="275"/>
      <c r="T60203" s="274"/>
      <c r="W60203" s="276"/>
    </row>
    <row r="60204" spans="19:23">
      <c r="S60204" s="275"/>
      <c r="T60204" s="274"/>
      <c r="W60204" s="276"/>
    </row>
    <row r="60205" spans="19:23">
      <c r="S60205" s="275"/>
      <c r="T60205" s="274"/>
      <c r="W60205" s="276"/>
    </row>
    <row r="60206" spans="19:23">
      <c r="S60206" s="275"/>
      <c r="T60206" s="274"/>
      <c r="W60206" s="276"/>
    </row>
    <row r="60207" spans="19:23">
      <c r="S60207" s="275"/>
      <c r="T60207" s="274"/>
      <c r="W60207" s="276"/>
    </row>
    <row r="60208" spans="19:23">
      <c r="S60208" s="275"/>
      <c r="T60208" s="274"/>
      <c r="W60208" s="276"/>
    </row>
    <row r="60209" spans="19:23">
      <c r="S60209" s="275"/>
      <c r="T60209" s="274"/>
      <c r="W60209" s="276"/>
    </row>
    <row r="60210" spans="19:23">
      <c r="S60210" s="275"/>
      <c r="T60210" s="274"/>
      <c r="W60210" s="276"/>
    </row>
    <row r="60211" spans="19:23">
      <c r="S60211" s="275"/>
      <c r="T60211" s="274"/>
      <c r="W60211" s="276"/>
    </row>
    <row r="60212" spans="19:23">
      <c r="S60212" s="275"/>
      <c r="T60212" s="274"/>
      <c r="W60212" s="276"/>
    </row>
    <row r="60213" spans="19:23">
      <c r="S60213" s="275"/>
      <c r="T60213" s="274"/>
      <c r="W60213" s="276"/>
    </row>
    <row r="60214" spans="19:23">
      <c r="S60214" s="275"/>
      <c r="T60214" s="274"/>
      <c r="W60214" s="276"/>
    </row>
    <row r="60215" spans="19:23">
      <c r="S60215" s="275"/>
      <c r="T60215" s="274"/>
      <c r="W60215" s="276"/>
    </row>
    <row r="60216" spans="19:23">
      <c r="S60216" s="275"/>
      <c r="T60216" s="274"/>
      <c r="W60216" s="276"/>
    </row>
    <row r="60217" spans="19:23">
      <c r="S60217" s="275"/>
      <c r="T60217" s="274"/>
      <c r="W60217" s="276"/>
    </row>
    <row r="60218" spans="19:23">
      <c r="S60218" s="275"/>
      <c r="T60218" s="274"/>
      <c r="W60218" s="276"/>
    </row>
    <row r="60219" spans="19:23">
      <c r="S60219" s="275"/>
      <c r="T60219" s="274"/>
      <c r="W60219" s="276"/>
    </row>
    <row r="60220" spans="19:23">
      <c r="S60220" s="275"/>
      <c r="T60220" s="274"/>
      <c r="W60220" s="276"/>
    </row>
    <row r="60221" spans="19:23">
      <c r="S60221" s="275"/>
      <c r="T60221" s="274"/>
      <c r="W60221" s="276"/>
    </row>
    <row r="60222" spans="19:23">
      <c r="S60222" s="275"/>
      <c r="T60222" s="274"/>
      <c r="W60222" s="276"/>
    </row>
    <row r="60223" spans="19:23">
      <c r="S60223" s="275"/>
      <c r="T60223" s="274"/>
      <c r="W60223" s="276"/>
    </row>
    <row r="60224" spans="19:23">
      <c r="S60224" s="275"/>
      <c r="T60224" s="274"/>
      <c r="W60224" s="276"/>
    </row>
    <row r="60225" spans="19:23">
      <c r="S60225" s="275"/>
      <c r="T60225" s="274"/>
      <c r="W60225" s="276"/>
    </row>
    <row r="60226" spans="19:23">
      <c r="S60226" s="275"/>
      <c r="T60226" s="274"/>
      <c r="W60226" s="276"/>
    </row>
    <row r="60227" spans="19:23">
      <c r="S60227" s="275"/>
      <c r="T60227" s="274"/>
      <c r="W60227" s="276"/>
    </row>
    <row r="60228" spans="19:23">
      <c r="S60228" s="275"/>
      <c r="T60228" s="274"/>
      <c r="W60228" s="276"/>
    </row>
    <row r="60229" spans="19:23">
      <c r="S60229" s="275"/>
      <c r="T60229" s="274"/>
      <c r="W60229" s="276"/>
    </row>
    <row r="60230" spans="19:23">
      <c r="S60230" s="275"/>
      <c r="T60230" s="274"/>
      <c r="W60230" s="276"/>
    </row>
    <row r="60231" spans="19:23">
      <c r="S60231" s="275"/>
      <c r="T60231" s="274"/>
      <c r="W60231" s="276"/>
    </row>
    <row r="60232" spans="19:23">
      <c r="S60232" s="275"/>
      <c r="T60232" s="274"/>
      <c r="W60232" s="276"/>
    </row>
    <row r="60233" spans="19:23">
      <c r="S60233" s="275"/>
      <c r="T60233" s="274"/>
      <c r="W60233" s="276"/>
    </row>
    <row r="60234" spans="19:23">
      <c r="S60234" s="275"/>
      <c r="T60234" s="274"/>
      <c r="W60234" s="276"/>
    </row>
    <row r="60235" spans="19:23">
      <c r="S60235" s="275"/>
      <c r="T60235" s="274"/>
      <c r="W60235" s="276"/>
    </row>
    <row r="60236" spans="19:23">
      <c r="S60236" s="275"/>
      <c r="T60236" s="274"/>
      <c r="W60236" s="276"/>
    </row>
    <row r="60237" spans="19:23">
      <c r="S60237" s="275"/>
      <c r="T60237" s="274"/>
      <c r="W60237" s="276"/>
    </row>
    <row r="60238" spans="19:23">
      <c r="S60238" s="275"/>
      <c r="T60238" s="274"/>
      <c r="W60238" s="276"/>
    </row>
    <row r="60239" spans="19:23">
      <c r="S60239" s="275"/>
      <c r="T60239" s="274"/>
      <c r="W60239" s="276"/>
    </row>
    <row r="60240" spans="19:23">
      <c r="S60240" s="275"/>
      <c r="T60240" s="274"/>
      <c r="W60240" s="276"/>
    </row>
    <row r="60241" spans="19:23">
      <c r="S60241" s="275"/>
      <c r="T60241" s="274"/>
      <c r="W60241" s="276"/>
    </row>
    <row r="60242" spans="19:23">
      <c r="S60242" s="275"/>
      <c r="T60242" s="274"/>
      <c r="W60242" s="276"/>
    </row>
    <row r="60243" spans="19:23">
      <c r="S60243" s="275"/>
      <c r="T60243" s="274"/>
      <c r="W60243" s="276"/>
    </row>
    <row r="60244" spans="19:23">
      <c r="S60244" s="275"/>
      <c r="T60244" s="274"/>
      <c r="W60244" s="276"/>
    </row>
    <row r="60245" spans="19:23">
      <c r="S60245" s="275"/>
      <c r="T60245" s="274"/>
      <c r="W60245" s="276"/>
    </row>
    <row r="60246" spans="19:23">
      <c r="S60246" s="275"/>
      <c r="T60246" s="274"/>
      <c r="W60246" s="276"/>
    </row>
    <row r="60247" spans="19:23">
      <c r="S60247" s="275"/>
      <c r="T60247" s="274"/>
      <c r="W60247" s="276"/>
    </row>
    <row r="60248" spans="19:23">
      <c r="S60248" s="275"/>
      <c r="T60248" s="274"/>
      <c r="W60248" s="276"/>
    </row>
    <row r="60249" spans="19:23">
      <c r="S60249" s="275"/>
      <c r="T60249" s="274"/>
      <c r="W60249" s="276"/>
    </row>
    <row r="60250" spans="19:23">
      <c r="S60250" s="275"/>
      <c r="T60250" s="274"/>
      <c r="W60250" s="276"/>
    </row>
    <row r="60251" spans="19:23">
      <c r="S60251" s="275"/>
      <c r="T60251" s="274"/>
      <c r="W60251" s="276"/>
    </row>
    <row r="60252" spans="19:23">
      <c r="S60252" s="275"/>
      <c r="T60252" s="274"/>
      <c r="W60252" s="276"/>
    </row>
    <row r="60253" spans="19:23">
      <c r="S60253" s="275"/>
      <c r="T60253" s="274"/>
      <c r="W60253" s="276"/>
    </row>
    <row r="60254" spans="19:23">
      <c r="S60254" s="275"/>
      <c r="T60254" s="274"/>
      <c r="W60254" s="276"/>
    </row>
    <row r="60255" spans="19:23">
      <c r="S60255" s="275"/>
      <c r="T60255" s="274"/>
      <c r="W60255" s="276"/>
    </row>
    <row r="60256" spans="19:23">
      <c r="S60256" s="275"/>
      <c r="T60256" s="274"/>
      <c r="W60256" s="276"/>
    </row>
    <row r="60257" spans="19:23">
      <c r="S60257" s="275"/>
      <c r="T60257" s="274"/>
      <c r="W60257" s="276"/>
    </row>
    <row r="60258" spans="19:23">
      <c r="S60258" s="275"/>
      <c r="T60258" s="274"/>
      <c r="W60258" s="276"/>
    </row>
    <row r="60259" spans="19:23">
      <c r="S60259" s="275"/>
      <c r="T60259" s="274"/>
      <c r="W60259" s="276"/>
    </row>
    <row r="60260" spans="19:23">
      <c r="S60260" s="275"/>
      <c r="T60260" s="274"/>
      <c r="W60260" s="276"/>
    </row>
    <row r="60261" spans="19:23">
      <c r="S60261" s="275"/>
      <c r="T60261" s="274"/>
      <c r="W60261" s="276"/>
    </row>
    <row r="60262" spans="19:23">
      <c r="S60262" s="275"/>
      <c r="T60262" s="274"/>
      <c r="W60262" s="276"/>
    </row>
    <row r="60263" spans="19:23">
      <c r="S60263" s="275"/>
      <c r="T60263" s="274"/>
      <c r="W60263" s="276"/>
    </row>
    <row r="60264" spans="19:23">
      <c r="S60264" s="275"/>
      <c r="T60264" s="274"/>
      <c r="W60264" s="276"/>
    </row>
    <row r="60265" spans="19:23">
      <c r="S60265" s="275"/>
      <c r="T60265" s="274"/>
      <c r="W60265" s="276"/>
    </row>
    <row r="60266" spans="19:23">
      <c r="S60266" s="275"/>
      <c r="T60266" s="274"/>
      <c r="W60266" s="276"/>
    </row>
    <row r="60267" spans="19:23">
      <c r="S60267" s="275"/>
      <c r="T60267" s="274"/>
      <c r="W60267" s="276"/>
    </row>
    <row r="60268" spans="19:23">
      <c r="S60268" s="275"/>
      <c r="T60268" s="274"/>
      <c r="W60268" s="276"/>
    </row>
    <row r="60269" spans="19:23">
      <c r="S60269" s="275"/>
      <c r="T60269" s="274"/>
      <c r="W60269" s="276"/>
    </row>
    <row r="60270" spans="19:23">
      <c r="S60270" s="275"/>
      <c r="T60270" s="274"/>
      <c r="W60270" s="276"/>
    </row>
    <row r="60271" spans="19:23">
      <c r="S60271" s="275"/>
      <c r="T60271" s="274"/>
      <c r="W60271" s="276"/>
    </row>
    <row r="60272" spans="19:23">
      <c r="S60272" s="275"/>
      <c r="T60272" s="274"/>
      <c r="W60272" s="276"/>
    </row>
    <row r="60273" spans="19:23">
      <c r="S60273" s="275"/>
      <c r="T60273" s="274"/>
      <c r="W60273" s="276"/>
    </row>
    <row r="60274" spans="19:23">
      <c r="S60274" s="275"/>
      <c r="T60274" s="274"/>
      <c r="W60274" s="276"/>
    </row>
    <row r="60275" spans="19:23">
      <c r="S60275" s="275"/>
      <c r="T60275" s="274"/>
      <c r="W60275" s="276"/>
    </row>
    <row r="60276" spans="19:23">
      <c r="S60276" s="275"/>
      <c r="T60276" s="274"/>
      <c r="W60276" s="276"/>
    </row>
    <row r="60277" spans="19:23">
      <c r="S60277" s="275"/>
      <c r="T60277" s="274"/>
      <c r="W60277" s="276"/>
    </row>
    <row r="60278" spans="19:23">
      <c r="S60278" s="275"/>
      <c r="T60278" s="274"/>
      <c r="W60278" s="276"/>
    </row>
    <row r="60279" spans="19:23">
      <c r="S60279" s="275"/>
      <c r="T60279" s="274"/>
      <c r="W60279" s="276"/>
    </row>
    <row r="60280" spans="19:23">
      <c r="S60280" s="275"/>
      <c r="T60280" s="274"/>
      <c r="W60280" s="276"/>
    </row>
    <row r="60281" spans="19:23">
      <c r="S60281" s="275"/>
      <c r="T60281" s="274"/>
      <c r="W60281" s="276"/>
    </row>
    <row r="60282" spans="19:23">
      <c r="S60282" s="275"/>
      <c r="T60282" s="274"/>
      <c r="W60282" s="276"/>
    </row>
    <row r="60283" spans="19:23">
      <c r="S60283" s="275"/>
      <c r="T60283" s="274"/>
      <c r="W60283" s="276"/>
    </row>
    <row r="60284" spans="19:23">
      <c r="S60284" s="275"/>
      <c r="T60284" s="274"/>
      <c r="W60284" s="276"/>
    </row>
    <row r="60285" spans="19:23">
      <c r="S60285" s="275"/>
      <c r="T60285" s="274"/>
      <c r="W60285" s="276"/>
    </row>
    <row r="60286" spans="19:23">
      <c r="S60286" s="275"/>
      <c r="T60286" s="274"/>
      <c r="W60286" s="276"/>
    </row>
    <row r="60287" spans="19:23">
      <c r="S60287" s="275"/>
      <c r="T60287" s="274"/>
      <c r="W60287" s="276"/>
    </row>
    <row r="60288" spans="19:23">
      <c r="S60288" s="275"/>
      <c r="T60288" s="274"/>
      <c r="W60288" s="276"/>
    </row>
    <row r="60289" spans="19:23">
      <c r="S60289" s="275"/>
      <c r="T60289" s="274"/>
      <c r="W60289" s="276"/>
    </row>
    <row r="60290" spans="19:23">
      <c r="S60290" s="275"/>
      <c r="T60290" s="274"/>
      <c r="W60290" s="276"/>
    </row>
    <row r="60291" spans="19:23">
      <c r="S60291" s="275"/>
      <c r="T60291" s="274"/>
      <c r="W60291" s="276"/>
    </row>
    <row r="60292" spans="19:23">
      <c r="S60292" s="275"/>
      <c r="T60292" s="274"/>
      <c r="W60292" s="276"/>
    </row>
    <row r="60293" spans="19:23">
      <c r="S60293" s="275"/>
      <c r="T60293" s="274"/>
      <c r="W60293" s="276"/>
    </row>
    <row r="60294" spans="19:23">
      <c r="S60294" s="275"/>
      <c r="T60294" s="274"/>
      <c r="W60294" s="276"/>
    </row>
    <row r="60295" spans="19:23">
      <c r="S60295" s="275"/>
      <c r="T60295" s="274"/>
      <c r="W60295" s="276"/>
    </row>
    <row r="60296" spans="19:23">
      <c r="S60296" s="275"/>
      <c r="T60296" s="274"/>
      <c r="W60296" s="276"/>
    </row>
    <row r="60297" spans="19:23">
      <c r="S60297" s="275"/>
      <c r="T60297" s="274"/>
      <c r="W60297" s="276"/>
    </row>
    <row r="60298" spans="19:23">
      <c r="S60298" s="275"/>
      <c r="T60298" s="274"/>
      <c r="W60298" s="276"/>
    </row>
    <row r="60299" spans="19:23">
      <c r="S60299" s="275"/>
      <c r="T60299" s="274"/>
      <c r="W60299" s="276"/>
    </row>
    <row r="60300" spans="19:23">
      <c r="S60300" s="275"/>
      <c r="T60300" s="274"/>
      <c r="W60300" s="276"/>
    </row>
    <row r="60301" spans="19:23">
      <c r="S60301" s="275"/>
      <c r="T60301" s="274"/>
      <c r="W60301" s="276"/>
    </row>
    <row r="60302" spans="19:23">
      <c r="S60302" s="275"/>
      <c r="T60302" s="274"/>
      <c r="W60302" s="276"/>
    </row>
    <row r="60303" spans="19:23">
      <c r="S60303" s="275"/>
      <c r="T60303" s="274"/>
      <c r="W60303" s="276"/>
    </row>
    <row r="60304" spans="19:23">
      <c r="S60304" s="275"/>
      <c r="T60304" s="274"/>
      <c r="W60304" s="276"/>
    </row>
    <row r="60305" spans="19:23">
      <c r="S60305" s="275"/>
      <c r="T60305" s="274"/>
      <c r="W60305" s="276"/>
    </row>
    <row r="60306" spans="19:23">
      <c r="S60306" s="275"/>
      <c r="T60306" s="274"/>
      <c r="W60306" s="276"/>
    </row>
    <row r="60307" spans="19:23">
      <c r="S60307" s="275"/>
      <c r="T60307" s="274"/>
      <c r="W60307" s="276"/>
    </row>
    <row r="60308" spans="19:23">
      <c r="S60308" s="275"/>
      <c r="T60308" s="274"/>
      <c r="W60308" s="276"/>
    </row>
    <row r="60309" spans="19:23">
      <c r="S60309" s="275"/>
      <c r="T60309" s="274"/>
      <c r="W60309" s="276"/>
    </row>
    <row r="60310" spans="19:23">
      <c r="S60310" s="275"/>
      <c r="T60310" s="274"/>
      <c r="W60310" s="276"/>
    </row>
    <row r="60311" spans="19:23">
      <c r="S60311" s="275"/>
      <c r="T60311" s="274"/>
      <c r="W60311" s="276"/>
    </row>
    <row r="60312" spans="19:23">
      <c r="S60312" s="275"/>
      <c r="T60312" s="274"/>
      <c r="W60312" s="276"/>
    </row>
    <row r="60313" spans="19:23">
      <c r="S60313" s="275"/>
      <c r="T60313" s="274"/>
      <c r="W60313" s="276"/>
    </row>
    <row r="60314" spans="19:23">
      <c r="S60314" s="275"/>
      <c r="T60314" s="274"/>
      <c r="W60314" s="276"/>
    </row>
    <row r="60315" spans="19:23">
      <c r="S60315" s="275"/>
      <c r="T60315" s="274"/>
      <c r="W60315" s="276"/>
    </row>
    <row r="60316" spans="19:23">
      <c r="S60316" s="275"/>
      <c r="T60316" s="274"/>
      <c r="W60316" s="276"/>
    </row>
    <row r="60317" spans="19:23">
      <c r="S60317" s="275"/>
      <c r="T60317" s="274"/>
      <c r="W60317" s="276"/>
    </row>
    <row r="60318" spans="19:23">
      <c r="S60318" s="275"/>
      <c r="T60318" s="274"/>
      <c r="W60318" s="276"/>
    </row>
    <row r="60319" spans="19:23">
      <c r="S60319" s="275"/>
      <c r="T60319" s="274"/>
      <c r="W60319" s="276"/>
    </row>
    <row r="60320" spans="19:23">
      <c r="S60320" s="275"/>
      <c r="T60320" s="274"/>
      <c r="W60320" s="276"/>
    </row>
    <row r="60321" spans="19:23">
      <c r="S60321" s="275"/>
      <c r="T60321" s="274"/>
      <c r="W60321" s="276"/>
    </row>
    <row r="60322" spans="19:23">
      <c r="S60322" s="275"/>
      <c r="T60322" s="274"/>
      <c r="W60322" s="276"/>
    </row>
    <row r="60323" spans="19:23">
      <c r="S60323" s="275"/>
      <c r="T60323" s="274"/>
      <c r="W60323" s="276"/>
    </row>
    <row r="60324" spans="19:23">
      <c r="S60324" s="275"/>
      <c r="T60324" s="274"/>
      <c r="W60324" s="276"/>
    </row>
    <row r="60325" spans="19:23">
      <c r="S60325" s="275"/>
      <c r="T60325" s="274"/>
      <c r="W60325" s="276"/>
    </row>
    <row r="60326" spans="19:23">
      <c r="S60326" s="275"/>
      <c r="T60326" s="274"/>
      <c r="W60326" s="276"/>
    </row>
    <row r="60327" spans="19:23">
      <c r="S60327" s="275"/>
      <c r="T60327" s="274"/>
      <c r="W60327" s="276"/>
    </row>
    <row r="60328" spans="19:23">
      <c r="S60328" s="275"/>
      <c r="T60328" s="274"/>
      <c r="W60328" s="276"/>
    </row>
    <row r="60329" spans="19:23">
      <c r="S60329" s="275"/>
      <c r="T60329" s="274"/>
      <c r="W60329" s="276"/>
    </row>
    <row r="60330" spans="19:23">
      <c r="S60330" s="275"/>
      <c r="T60330" s="274"/>
      <c r="W60330" s="276"/>
    </row>
    <row r="60331" spans="19:23">
      <c r="S60331" s="275"/>
      <c r="T60331" s="274"/>
      <c r="W60331" s="276"/>
    </row>
    <row r="60332" spans="19:23">
      <c r="S60332" s="275"/>
      <c r="T60332" s="274"/>
      <c r="W60332" s="276"/>
    </row>
    <row r="60333" spans="19:23">
      <c r="S60333" s="275"/>
      <c r="T60333" s="274"/>
      <c r="W60333" s="276"/>
    </row>
    <row r="60334" spans="19:23">
      <c r="S60334" s="275"/>
      <c r="T60334" s="274"/>
      <c r="W60334" s="276"/>
    </row>
    <row r="60335" spans="19:23">
      <c r="S60335" s="275"/>
      <c r="T60335" s="274"/>
      <c r="W60335" s="276"/>
    </row>
    <row r="60336" spans="19:23">
      <c r="S60336" s="275"/>
      <c r="T60336" s="274"/>
      <c r="W60336" s="276"/>
    </row>
    <row r="60337" spans="19:23">
      <c r="S60337" s="275"/>
      <c r="T60337" s="274"/>
      <c r="W60337" s="276"/>
    </row>
    <row r="60338" spans="19:23">
      <c r="S60338" s="275"/>
      <c r="T60338" s="274"/>
      <c r="W60338" s="276"/>
    </row>
    <row r="60339" spans="19:23">
      <c r="S60339" s="275"/>
      <c r="T60339" s="274"/>
      <c r="W60339" s="276"/>
    </row>
    <row r="60340" spans="19:23">
      <c r="S60340" s="275"/>
      <c r="T60340" s="274"/>
      <c r="W60340" s="276"/>
    </row>
    <row r="60341" spans="19:23">
      <c r="S60341" s="275"/>
      <c r="T60341" s="274"/>
      <c r="W60341" s="276"/>
    </row>
    <row r="60342" spans="19:23">
      <c r="S60342" s="275"/>
      <c r="T60342" s="274"/>
      <c r="W60342" s="276"/>
    </row>
    <row r="60343" spans="19:23">
      <c r="S60343" s="275"/>
      <c r="T60343" s="274"/>
      <c r="W60343" s="276"/>
    </row>
    <row r="60344" spans="19:23">
      <c r="S60344" s="275"/>
      <c r="T60344" s="274"/>
      <c r="W60344" s="276"/>
    </row>
    <row r="60345" spans="19:23">
      <c r="S60345" s="275"/>
      <c r="T60345" s="274"/>
      <c r="W60345" s="276"/>
    </row>
    <row r="60346" spans="19:23">
      <c r="S60346" s="275"/>
      <c r="T60346" s="274"/>
      <c r="W60346" s="276"/>
    </row>
    <row r="60347" spans="19:23">
      <c r="S60347" s="275"/>
      <c r="T60347" s="274"/>
      <c r="W60347" s="276"/>
    </row>
    <row r="60348" spans="19:23">
      <c r="S60348" s="275"/>
      <c r="T60348" s="274"/>
      <c r="W60348" s="276"/>
    </row>
    <row r="60349" spans="19:23">
      <c r="S60349" s="275"/>
      <c r="T60349" s="274"/>
      <c r="W60349" s="276"/>
    </row>
    <row r="60350" spans="19:23">
      <c r="S60350" s="275"/>
      <c r="T60350" s="274"/>
      <c r="W60350" s="276"/>
    </row>
    <row r="60351" spans="19:23">
      <c r="S60351" s="275"/>
      <c r="T60351" s="274"/>
      <c r="W60351" s="276"/>
    </row>
    <row r="60352" spans="19:23">
      <c r="S60352" s="275"/>
      <c r="T60352" s="274"/>
      <c r="W60352" s="276"/>
    </row>
    <row r="60353" spans="19:23">
      <c r="S60353" s="275"/>
      <c r="T60353" s="274"/>
      <c r="W60353" s="276"/>
    </row>
    <row r="60354" spans="19:23">
      <c r="S60354" s="275"/>
      <c r="T60354" s="274"/>
      <c r="W60354" s="276"/>
    </row>
    <row r="60355" spans="19:23">
      <c r="S60355" s="275"/>
      <c r="T60355" s="274"/>
      <c r="W60355" s="276"/>
    </row>
    <row r="60356" spans="19:23">
      <c r="S60356" s="275"/>
      <c r="T60356" s="274"/>
      <c r="W60356" s="276"/>
    </row>
    <row r="60357" spans="19:23">
      <c r="S60357" s="275"/>
      <c r="T60357" s="274"/>
      <c r="W60357" s="276"/>
    </row>
    <row r="60358" spans="19:23">
      <c r="S60358" s="275"/>
      <c r="T60358" s="274"/>
      <c r="W60358" s="276"/>
    </row>
    <row r="60359" spans="19:23">
      <c r="S60359" s="275"/>
      <c r="T60359" s="274"/>
      <c r="W60359" s="276"/>
    </row>
    <row r="60360" spans="19:23">
      <c r="S60360" s="275"/>
      <c r="T60360" s="274"/>
      <c r="W60360" s="276"/>
    </row>
    <row r="60361" spans="19:23">
      <c r="S60361" s="275"/>
      <c r="T60361" s="274"/>
      <c r="W60361" s="276"/>
    </row>
    <row r="60362" spans="19:23">
      <c r="S60362" s="275"/>
      <c r="T60362" s="274"/>
      <c r="W60362" s="276"/>
    </row>
    <row r="60363" spans="19:23">
      <c r="S60363" s="275"/>
      <c r="T60363" s="274"/>
      <c r="W60363" s="276"/>
    </row>
    <row r="60364" spans="19:23">
      <c r="S60364" s="275"/>
      <c r="T60364" s="274"/>
      <c r="W60364" s="276"/>
    </row>
    <row r="60365" spans="19:23">
      <c r="S60365" s="275"/>
      <c r="T60365" s="274"/>
      <c r="W60365" s="276"/>
    </row>
    <row r="60366" spans="19:23">
      <c r="S60366" s="275"/>
      <c r="T60366" s="274"/>
      <c r="W60366" s="276"/>
    </row>
    <row r="60367" spans="19:23">
      <c r="S60367" s="275"/>
      <c r="T60367" s="274"/>
      <c r="W60367" s="276"/>
    </row>
    <row r="60368" spans="19:23">
      <c r="S60368" s="275"/>
      <c r="T60368" s="274"/>
      <c r="W60368" s="276"/>
    </row>
    <row r="60369" spans="19:23">
      <c r="S60369" s="275"/>
      <c r="T60369" s="274"/>
      <c r="W60369" s="276"/>
    </row>
    <row r="60370" spans="19:23">
      <c r="S60370" s="275"/>
      <c r="T60370" s="274"/>
      <c r="W60370" s="276"/>
    </row>
    <row r="60371" spans="19:23">
      <c r="S60371" s="275"/>
      <c r="T60371" s="274"/>
      <c r="W60371" s="276"/>
    </row>
    <row r="60372" spans="19:23">
      <c r="S60372" s="275"/>
      <c r="T60372" s="274"/>
      <c r="W60372" s="276"/>
    </row>
    <row r="60373" spans="19:23">
      <c r="S60373" s="275"/>
      <c r="T60373" s="274"/>
      <c r="W60373" s="276"/>
    </row>
    <row r="60374" spans="19:23">
      <c r="S60374" s="275"/>
      <c r="T60374" s="274"/>
      <c r="W60374" s="276"/>
    </row>
    <row r="60375" spans="19:23">
      <c r="S60375" s="275"/>
      <c r="T60375" s="274"/>
      <c r="W60375" s="276"/>
    </row>
    <row r="60376" spans="19:23">
      <c r="S60376" s="275"/>
      <c r="T60376" s="274"/>
      <c r="W60376" s="276"/>
    </row>
    <row r="60377" spans="19:23">
      <c r="S60377" s="275"/>
      <c r="T60377" s="274"/>
      <c r="W60377" s="276"/>
    </row>
    <row r="60378" spans="19:23">
      <c r="S60378" s="275"/>
      <c r="T60378" s="274"/>
      <c r="W60378" s="276"/>
    </row>
    <row r="60379" spans="19:23">
      <c r="S60379" s="275"/>
      <c r="T60379" s="274"/>
      <c r="W60379" s="276"/>
    </row>
    <row r="60380" spans="19:23">
      <c r="S60380" s="275"/>
      <c r="T60380" s="274"/>
      <c r="W60380" s="276"/>
    </row>
    <row r="60381" spans="19:23">
      <c r="S60381" s="275"/>
      <c r="T60381" s="274"/>
      <c r="W60381" s="276"/>
    </row>
    <row r="60382" spans="19:23">
      <c r="S60382" s="275"/>
      <c r="T60382" s="274"/>
      <c r="W60382" s="276"/>
    </row>
    <row r="60383" spans="19:23">
      <c r="S60383" s="275"/>
      <c r="T60383" s="274"/>
      <c r="W60383" s="276"/>
    </row>
    <row r="60384" spans="19:23">
      <c r="S60384" s="275"/>
      <c r="T60384" s="274"/>
      <c r="W60384" s="276"/>
    </row>
    <row r="60385" spans="19:23">
      <c r="S60385" s="275"/>
      <c r="T60385" s="274"/>
      <c r="W60385" s="276"/>
    </row>
    <row r="60386" spans="19:23">
      <c r="S60386" s="275"/>
      <c r="T60386" s="274"/>
      <c r="W60386" s="276"/>
    </row>
    <row r="60387" spans="19:23">
      <c r="S60387" s="275"/>
      <c r="T60387" s="274"/>
      <c r="W60387" s="276"/>
    </row>
    <row r="60388" spans="19:23">
      <c r="S60388" s="275"/>
      <c r="T60388" s="274"/>
      <c r="W60388" s="276"/>
    </row>
    <row r="60389" spans="19:23">
      <c r="S60389" s="275"/>
      <c r="T60389" s="274"/>
      <c r="W60389" s="276"/>
    </row>
    <row r="60390" spans="19:23">
      <c r="S60390" s="275"/>
      <c r="T60390" s="274"/>
      <c r="W60390" s="276"/>
    </row>
    <row r="60391" spans="19:23">
      <c r="S60391" s="275"/>
      <c r="T60391" s="274"/>
      <c r="W60391" s="276"/>
    </row>
    <row r="60392" spans="19:23">
      <c r="S60392" s="275"/>
      <c r="T60392" s="274"/>
      <c r="W60392" s="276"/>
    </row>
    <row r="60393" spans="19:23">
      <c r="S60393" s="275"/>
      <c r="T60393" s="274"/>
      <c r="W60393" s="276"/>
    </row>
    <row r="60394" spans="19:23">
      <c r="S60394" s="275"/>
      <c r="T60394" s="274"/>
      <c r="W60394" s="276"/>
    </row>
    <row r="60395" spans="19:23">
      <c r="S60395" s="275"/>
      <c r="T60395" s="274"/>
      <c r="W60395" s="276"/>
    </row>
    <row r="60396" spans="19:23">
      <c r="S60396" s="275"/>
      <c r="T60396" s="274"/>
      <c r="W60396" s="276"/>
    </row>
    <row r="60397" spans="19:23">
      <c r="S60397" s="275"/>
      <c r="T60397" s="274"/>
      <c r="W60397" s="276"/>
    </row>
    <row r="60398" spans="19:23">
      <c r="S60398" s="275"/>
      <c r="T60398" s="274"/>
      <c r="W60398" s="276"/>
    </row>
    <row r="60399" spans="19:23">
      <c r="S60399" s="275"/>
      <c r="T60399" s="274"/>
      <c r="W60399" s="276"/>
    </row>
    <row r="60400" spans="19:23">
      <c r="S60400" s="275"/>
      <c r="T60400" s="274"/>
      <c r="W60400" s="276"/>
    </row>
    <row r="60401" spans="19:23">
      <c r="S60401" s="275"/>
      <c r="T60401" s="274"/>
      <c r="W60401" s="276"/>
    </row>
    <row r="60402" spans="19:23">
      <c r="S60402" s="275"/>
      <c r="T60402" s="274"/>
      <c r="W60402" s="276"/>
    </row>
    <row r="60403" spans="19:23">
      <c r="S60403" s="275"/>
      <c r="T60403" s="274"/>
      <c r="W60403" s="276"/>
    </row>
    <row r="60404" spans="19:23">
      <c r="S60404" s="275"/>
      <c r="T60404" s="274"/>
      <c r="W60404" s="276"/>
    </row>
    <row r="60405" spans="19:23">
      <c r="S60405" s="275"/>
      <c r="T60405" s="274"/>
      <c r="W60405" s="276"/>
    </row>
    <row r="60406" spans="19:23">
      <c r="S60406" s="275"/>
      <c r="T60406" s="274"/>
      <c r="W60406" s="276"/>
    </row>
    <row r="60407" spans="19:23">
      <c r="S60407" s="275"/>
      <c r="T60407" s="274"/>
      <c r="W60407" s="276"/>
    </row>
    <row r="60408" spans="19:23">
      <c r="S60408" s="275"/>
      <c r="T60408" s="274"/>
      <c r="W60408" s="276"/>
    </row>
    <row r="60409" spans="19:23">
      <c r="S60409" s="275"/>
      <c r="T60409" s="274"/>
      <c r="W60409" s="276"/>
    </row>
    <row r="60410" spans="19:23">
      <c r="S60410" s="275"/>
      <c r="T60410" s="274"/>
      <c r="W60410" s="276"/>
    </row>
    <row r="60411" spans="19:23">
      <c r="S60411" s="275"/>
      <c r="T60411" s="274"/>
      <c r="W60411" s="276"/>
    </row>
    <row r="60412" spans="19:23">
      <c r="S60412" s="275"/>
      <c r="T60412" s="274"/>
      <c r="W60412" s="276"/>
    </row>
    <row r="60413" spans="19:23">
      <c r="S60413" s="275"/>
      <c r="T60413" s="274"/>
      <c r="W60413" s="276"/>
    </row>
    <row r="60414" spans="19:23">
      <c r="S60414" s="275"/>
      <c r="T60414" s="274"/>
      <c r="W60414" s="276"/>
    </row>
    <row r="60415" spans="19:23">
      <c r="S60415" s="275"/>
      <c r="T60415" s="274"/>
      <c r="W60415" s="276"/>
    </row>
    <row r="60416" spans="19:23">
      <c r="S60416" s="275"/>
      <c r="T60416" s="274"/>
      <c r="W60416" s="276"/>
    </row>
    <row r="60417" spans="19:23">
      <c r="S60417" s="275"/>
      <c r="T60417" s="274"/>
      <c r="W60417" s="276"/>
    </row>
    <row r="60418" spans="19:23">
      <c r="S60418" s="275"/>
      <c r="T60418" s="274"/>
      <c r="W60418" s="276"/>
    </row>
    <row r="60419" spans="19:23">
      <c r="S60419" s="275"/>
      <c r="T60419" s="274"/>
      <c r="W60419" s="276"/>
    </row>
    <row r="60420" spans="19:23">
      <c r="S60420" s="275"/>
      <c r="T60420" s="274"/>
      <c r="W60420" s="276"/>
    </row>
    <row r="60421" spans="19:23">
      <c r="S60421" s="275"/>
      <c r="T60421" s="274"/>
      <c r="W60421" s="276"/>
    </row>
    <row r="60422" spans="19:23">
      <c r="S60422" s="275"/>
      <c r="T60422" s="274"/>
      <c r="W60422" s="276"/>
    </row>
    <row r="60423" spans="19:23">
      <c r="S60423" s="275"/>
      <c r="T60423" s="274"/>
      <c r="W60423" s="276"/>
    </row>
    <row r="60424" spans="19:23">
      <c r="S60424" s="275"/>
      <c r="T60424" s="274"/>
      <c r="W60424" s="276"/>
    </row>
    <row r="60425" spans="19:23">
      <c r="S60425" s="275"/>
      <c r="T60425" s="274"/>
      <c r="W60425" s="276"/>
    </row>
    <row r="60426" spans="19:23">
      <c r="S60426" s="275"/>
      <c r="T60426" s="274"/>
      <c r="W60426" s="276"/>
    </row>
    <row r="60427" spans="19:23">
      <c r="S60427" s="275"/>
      <c r="T60427" s="274"/>
      <c r="W60427" s="276"/>
    </row>
    <row r="60428" spans="19:23">
      <c r="S60428" s="275"/>
      <c r="T60428" s="274"/>
      <c r="W60428" s="276"/>
    </row>
    <row r="60429" spans="19:23">
      <c r="S60429" s="275"/>
      <c r="T60429" s="274"/>
      <c r="W60429" s="276"/>
    </row>
    <row r="60430" spans="19:23">
      <c r="S60430" s="275"/>
      <c r="T60430" s="274"/>
      <c r="W60430" s="276"/>
    </row>
    <row r="60431" spans="19:23">
      <c r="S60431" s="275"/>
      <c r="T60431" s="274"/>
      <c r="W60431" s="276"/>
    </row>
    <row r="60432" spans="19:23">
      <c r="S60432" s="275"/>
      <c r="T60432" s="274"/>
      <c r="W60432" s="276"/>
    </row>
    <row r="60433" spans="19:23">
      <c r="S60433" s="275"/>
      <c r="T60433" s="274"/>
      <c r="W60433" s="276"/>
    </row>
    <row r="60434" spans="19:23">
      <c r="S60434" s="275"/>
      <c r="T60434" s="274"/>
      <c r="W60434" s="276"/>
    </row>
    <row r="60435" spans="19:23">
      <c r="S60435" s="275"/>
      <c r="T60435" s="274"/>
      <c r="W60435" s="276"/>
    </row>
    <row r="60436" spans="19:23">
      <c r="S60436" s="275"/>
      <c r="T60436" s="274"/>
      <c r="W60436" s="276"/>
    </row>
    <row r="60437" spans="19:23">
      <c r="S60437" s="275"/>
      <c r="T60437" s="274"/>
      <c r="W60437" s="276"/>
    </row>
    <row r="60438" spans="19:23">
      <c r="S60438" s="275"/>
      <c r="T60438" s="274"/>
      <c r="W60438" s="276"/>
    </row>
    <row r="60439" spans="19:23">
      <c r="S60439" s="275"/>
      <c r="T60439" s="274"/>
      <c r="W60439" s="276"/>
    </row>
    <row r="60440" spans="19:23">
      <c r="S60440" s="275"/>
      <c r="T60440" s="274"/>
      <c r="W60440" s="276"/>
    </row>
    <row r="60441" spans="19:23">
      <c r="S60441" s="275"/>
      <c r="T60441" s="274"/>
      <c r="W60441" s="276"/>
    </row>
    <row r="60442" spans="19:23">
      <c r="S60442" s="275"/>
      <c r="T60442" s="274"/>
      <c r="W60442" s="276"/>
    </row>
    <row r="60443" spans="19:23">
      <c r="S60443" s="275"/>
      <c r="T60443" s="274"/>
      <c r="W60443" s="276"/>
    </row>
    <row r="60444" spans="19:23">
      <c r="S60444" s="275"/>
      <c r="T60444" s="274"/>
      <c r="W60444" s="276"/>
    </row>
    <row r="60445" spans="19:23">
      <c r="S60445" s="275"/>
      <c r="T60445" s="274"/>
      <c r="W60445" s="276"/>
    </row>
    <row r="60446" spans="19:23">
      <c r="S60446" s="275"/>
      <c r="T60446" s="274"/>
      <c r="W60446" s="276"/>
    </row>
    <row r="60447" spans="19:23">
      <c r="S60447" s="275"/>
      <c r="T60447" s="274"/>
      <c r="W60447" s="276"/>
    </row>
    <row r="60448" spans="19:23">
      <c r="S60448" s="275"/>
      <c r="T60448" s="274"/>
      <c r="W60448" s="276"/>
    </row>
    <row r="60449" spans="19:23">
      <c r="S60449" s="275"/>
      <c r="T60449" s="274"/>
      <c r="W60449" s="276"/>
    </row>
    <row r="60450" spans="19:23">
      <c r="S60450" s="275"/>
      <c r="T60450" s="274"/>
      <c r="W60450" s="276"/>
    </row>
    <row r="60451" spans="19:23">
      <c r="S60451" s="275"/>
      <c r="T60451" s="274"/>
      <c r="W60451" s="276"/>
    </row>
    <row r="60452" spans="19:23">
      <c r="S60452" s="275"/>
      <c r="T60452" s="274"/>
      <c r="W60452" s="276"/>
    </row>
    <row r="60453" spans="19:23">
      <c r="S60453" s="275"/>
      <c r="T60453" s="274"/>
      <c r="W60453" s="276"/>
    </row>
    <row r="60454" spans="19:23">
      <c r="S60454" s="275"/>
      <c r="T60454" s="274"/>
      <c r="W60454" s="276"/>
    </row>
    <row r="60455" spans="19:23">
      <c r="S60455" s="275"/>
      <c r="T60455" s="274"/>
      <c r="W60455" s="276"/>
    </row>
    <row r="60456" spans="19:23">
      <c r="S60456" s="275"/>
      <c r="T60456" s="274"/>
      <c r="W60456" s="276"/>
    </row>
    <row r="60457" spans="19:23">
      <c r="S60457" s="275"/>
      <c r="T60457" s="274"/>
      <c r="W60457" s="276"/>
    </row>
    <row r="60458" spans="19:23">
      <c r="S60458" s="275"/>
      <c r="T60458" s="274"/>
      <c r="W60458" s="276"/>
    </row>
    <row r="60459" spans="19:23">
      <c r="S60459" s="275"/>
      <c r="T60459" s="274"/>
      <c r="W60459" s="276"/>
    </row>
    <row r="60460" spans="19:23">
      <c r="S60460" s="275"/>
      <c r="T60460" s="274"/>
      <c r="W60460" s="276"/>
    </row>
    <row r="60461" spans="19:23">
      <c r="S60461" s="275"/>
      <c r="T60461" s="274"/>
      <c r="W60461" s="276"/>
    </row>
    <row r="60462" spans="19:23">
      <c r="S60462" s="275"/>
      <c r="T60462" s="274"/>
      <c r="W60462" s="276"/>
    </row>
    <row r="60463" spans="19:23">
      <c r="S60463" s="275"/>
      <c r="T60463" s="274"/>
      <c r="W60463" s="276"/>
    </row>
    <row r="60464" spans="19:23">
      <c r="S60464" s="275"/>
      <c r="T60464" s="274"/>
      <c r="W60464" s="276"/>
    </row>
    <row r="60465" spans="19:23">
      <c r="S60465" s="275"/>
      <c r="T60465" s="274"/>
      <c r="W60465" s="276"/>
    </row>
    <row r="60466" spans="19:23">
      <c r="S60466" s="275"/>
      <c r="T60466" s="274"/>
      <c r="W60466" s="276"/>
    </row>
    <row r="60467" spans="19:23">
      <c r="S60467" s="275"/>
      <c r="T60467" s="274"/>
      <c r="W60467" s="276"/>
    </row>
    <row r="60468" spans="19:23">
      <c r="S60468" s="275"/>
      <c r="T60468" s="274"/>
      <c r="W60468" s="276"/>
    </row>
    <row r="60469" spans="19:23">
      <c r="S60469" s="275"/>
      <c r="T60469" s="274"/>
      <c r="W60469" s="276"/>
    </row>
    <row r="60470" spans="19:23">
      <c r="S60470" s="275"/>
      <c r="T60470" s="274"/>
      <c r="W60470" s="276"/>
    </row>
    <row r="60471" spans="19:23">
      <c r="S60471" s="275"/>
      <c r="T60471" s="274"/>
      <c r="W60471" s="276"/>
    </row>
    <row r="60472" spans="19:23">
      <c r="S60472" s="275"/>
      <c r="T60472" s="274"/>
      <c r="W60472" s="276"/>
    </row>
    <row r="60473" spans="19:23">
      <c r="S60473" s="275"/>
      <c r="T60473" s="274"/>
      <c r="W60473" s="276"/>
    </row>
    <row r="60474" spans="19:23">
      <c r="S60474" s="275"/>
      <c r="T60474" s="274"/>
      <c r="W60474" s="276"/>
    </row>
    <row r="60475" spans="19:23">
      <c r="S60475" s="275"/>
      <c r="T60475" s="274"/>
      <c r="W60475" s="276"/>
    </row>
    <row r="60476" spans="19:23">
      <c r="S60476" s="275"/>
      <c r="T60476" s="274"/>
      <c r="W60476" s="276"/>
    </row>
    <row r="60477" spans="19:23">
      <c r="S60477" s="275"/>
      <c r="T60477" s="274"/>
      <c r="W60477" s="276"/>
    </row>
    <row r="60478" spans="19:23">
      <c r="S60478" s="275"/>
      <c r="T60478" s="274"/>
      <c r="W60478" s="276"/>
    </row>
    <row r="60479" spans="19:23">
      <c r="S60479" s="275"/>
      <c r="T60479" s="274"/>
      <c r="W60479" s="276"/>
    </row>
    <row r="60480" spans="19:23">
      <c r="S60480" s="275"/>
      <c r="T60480" s="274"/>
      <c r="W60480" s="276"/>
    </row>
    <row r="60481" spans="19:23">
      <c r="S60481" s="275"/>
      <c r="T60481" s="274"/>
      <c r="W60481" s="276"/>
    </row>
    <row r="60482" spans="19:23">
      <c r="S60482" s="275"/>
      <c r="T60482" s="274"/>
      <c r="W60482" s="276"/>
    </row>
    <row r="60483" spans="19:23">
      <c r="S60483" s="275"/>
      <c r="T60483" s="274"/>
      <c r="W60483" s="276"/>
    </row>
    <row r="60484" spans="19:23">
      <c r="S60484" s="275"/>
      <c r="T60484" s="274"/>
      <c r="W60484" s="276"/>
    </row>
    <row r="60485" spans="19:23">
      <c r="S60485" s="275"/>
      <c r="T60485" s="274"/>
      <c r="W60485" s="276"/>
    </row>
    <row r="60486" spans="19:23">
      <c r="S60486" s="275"/>
      <c r="T60486" s="274"/>
      <c r="W60486" s="276"/>
    </row>
    <row r="60487" spans="19:23">
      <c r="S60487" s="275"/>
      <c r="T60487" s="274"/>
      <c r="W60487" s="276"/>
    </row>
    <row r="60488" spans="19:23">
      <c r="S60488" s="275"/>
      <c r="T60488" s="274"/>
      <c r="W60488" s="276"/>
    </row>
    <row r="60489" spans="19:23">
      <c r="S60489" s="275"/>
      <c r="T60489" s="274"/>
      <c r="W60489" s="276"/>
    </row>
    <row r="60490" spans="19:23">
      <c r="S60490" s="275"/>
      <c r="T60490" s="274"/>
      <c r="W60490" s="276"/>
    </row>
    <row r="60491" spans="19:23">
      <c r="S60491" s="275"/>
      <c r="T60491" s="274"/>
      <c r="W60491" s="276"/>
    </row>
    <row r="60492" spans="19:23">
      <c r="S60492" s="275"/>
      <c r="T60492" s="274"/>
      <c r="W60492" s="276"/>
    </row>
    <row r="60493" spans="19:23">
      <c r="S60493" s="275"/>
      <c r="T60493" s="274"/>
      <c r="W60493" s="276"/>
    </row>
    <row r="60494" spans="19:23">
      <c r="S60494" s="275"/>
      <c r="T60494" s="274"/>
      <c r="W60494" s="276"/>
    </row>
    <row r="60495" spans="19:23">
      <c r="S60495" s="275"/>
      <c r="T60495" s="274"/>
      <c r="W60495" s="276"/>
    </row>
    <row r="60496" spans="19:23">
      <c r="S60496" s="275"/>
      <c r="T60496" s="274"/>
      <c r="W60496" s="276"/>
    </row>
    <row r="60497" spans="19:23">
      <c r="S60497" s="275"/>
      <c r="T60497" s="274"/>
      <c r="W60497" s="276"/>
    </row>
    <row r="60498" spans="19:23">
      <c r="S60498" s="275"/>
      <c r="T60498" s="274"/>
      <c r="W60498" s="276"/>
    </row>
    <row r="60499" spans="19:23">
      <c r="S60499" s="275"/>
      <c r="T60499" s="274"/>
      <c r="W60499" s="276"/>
    </row>
    <row r="60500" spans="19:23">
      <c r="S60500" s="275"/>
      <c r="T60500" s="274"/>
      <c r="W60500" s="276"/>
    </row>
    <row r="60501" spans="19:23">
      <c r="S60501" s="275"/>
      <c r="T60501" s="274"/>
      <c r="W60501" s="276"/>
    </row>
    <row r="60502" spans="19:23">
      <c r="S60502" s="275"/>
      <c r="T60502" s="274"/>
      <c r="W60502" s="276"/>
    </row>
    <row r="60503" spans="19:23">
      <c r="S60503" s="275"/>
      <c r="T60503" s="274"/>
      <c r="W60503" s="276"/>
    </row>
    <row r="60504" spans="19:23">
      <c r="S60504" s="275"/>
      <c r="T60504" s="274"/>
      <c r="W60504" s="276"/>
    </row>
    <row r="60505" spans="19:23">
      <c r="S60505" s="275"/>
      <c r="T60505" s="274"/>
      <c r="W60505" s="276"/>
    </row>
    <row r="60506" spans="19:23">
      <c r="S60506" s="275"/>
      <c r="T60506" s="274"/>
      <c r="W60506" s="276"/>
    </row>
    <row r="60507" spans="19:23">
      <c r="S60507" s="275"/>
      <c r="T60507" s="274"/>
      <c r="W60507" s="276"/>
    </row>
    <row r="60508" spans="19:23">
      <c r="S60508" s="275"/>
      <c r="T60508" s="274"/>
      <c r="W60508" s="276"/>
    </row>
    <row r="60509" spans="19:23">
      <c r="S60509" s="275"/>
      <c r="T60509" s="274"/>
      <c r="W60509" s="276"/>
    </row>
    <row r="60510" spans="19:23">
      <c r="S60510" s="275"/>
      <c r="T60510" s="274"/>
      <c r="W60510" s="276"/>
    </row>
    <row r="60511" spans="19:23">
      <c r="S60511" s="275"/>
      <c r="T60511" s="274"/>
      <c r="W60511" s="276"/>
    </row>
    <row r="60512" spans="19:23">
      <c r="S60512" s="275"/>
      <c r="T60512" s="274"/>
      <c r="W60512" s="276"/>
    </row>
    <row r="60513" spans="19:23">
      <c r="S60513" s="275"/>
      <c r="T60513" s="274"/>
      <c r="W60513" s="276"/>
    </row>
    <row r="60514" spans="19:23">
      <c r="S60514" s="275"/>
      <c r="T60514" s="274"/>
      <c r="W60514" s="276"/>
    </row>
    <row r="60515" spans="19:23">
      <c r="S60515" s="275"/>
      <c r="T60515" s="274"/>
      <c r="W60515" s="276"/>
    </row>
    <row r="60516" spans="19:23">
      <c r="S60516" s="275"/>
      <c r="T60516" s="274"/>
      <c r="W60516" s="276"/>
    </row>
    <row r="60517" spans="19:23">
      <c r="S60517" s="275"/>
      <c r="T60517" s="274"/>
      <c r="W60517" s="276"/>
    </row>
    <row r="60518" spans="19:23">
      <c r="S60518" s="275"/>
      <c r="T60518" s="274"/>
      <c r="W60518" s="276"/>
    </row>
    <row r="60519" spans="19:23">
      <c r="S60519" s="275"/>
      <c r="T60519" s="274"/>
      <c r="W60519" s="276"/>
    </row>
    <row r="60520" spans="19:23">
      <c r="S60520" s="275"/>
      <c r="T60520" s="274"/>
      <c r="W60520" s="276"/>
    </row>
    <row r="60521" spans="19:23">
      <c r="S60521" s="275"/>
      <c r="T60521" s="274"/>
      <c r="W60521" s="276"/>
    </row>
    <row r="60522" spans="19:23">
      <c r="S60522" s="275"/>
      <c r="T60522" s="274"/>
      <c r="W60522" s="276"/>
    </row>
    <row r="60523" spans="19:23">
      <c r="S60523" s="275"/>
      <c r="T60523" s="274"/>
      <c r="W60523" s="276"/>
    </row>
    <row r="60524" spans="19:23">
      <c r="S60524" s="275"/>
      <c r="T60524" s="274"/>
      <c r="W60524" s="276"/>
    </row>
    <row r="60525" spans="19:23">
      <c r="S60525" s="275"/>
      <c r="T60525" s="274"/>
      <c r="W60525" s="276"/>
    </row>
    <row r="60526" spans="19:23">
      <c r="S60526" s="275"/>
      <c r="T60526" s="274"/>
      <c r="W60526" s="276"/>
    </row>
    <row r="60527" spans="19:23">
      <c r="S60527" s="275"/>
      <c r="T60527" s="274"/>
      <c r="W60527" s="276"/>
    </row>
    <row r="60528" spans="19:23">
      <c r="S60528" s="275"/>
      <c r="T60528" s="274"/>
      <c r="W60528" s="276"/>
    </row>
    <row r="60529" spans="19:23">
      <c r="S60529" s="275"/>
      <c r="T60529" s="274"/>
      <c r="W60529" s="276"/>
    </row>
    <row r="60530" spans="19:23">
      <c r="S60530" s="275"/>
      <c r="T60530" s="274"/>
      <c r="W60530" s="276"/>
    </row>
    <row r="60531" spans="19:23">
      <c r="S60531" s="275"/>
      <c r="T60531" s="274"/>
      <c r="W60531" s="276"/>
    </row>
    <row r="60532" spans="19:23">
      <c r="S60532" s="275"/>
      <c r="T60532" s="274"/>
      <c r="W60532" s="276"/>
    </row>
    <row r="60533" spans="19:23">
      <c r="S60533" s="275"/>
      <c r="T60533" s="274"/>
      <c r="W60533" s="276"/>
    </row>
    <row r="60534" spans="19:23">
      <c r="S60534" s="275"/>
      <c r="T60534" s="274"/>
      <c r="W60534" s="276"/>
    </row>
    <row r="60535" spans="19:23">
      <c r="S60535" s="275"/>
      <c r="T60535" s="274"/>
      <c r="W60535" s="276"/>
    </row>
    <row r="60536" spans="19:23">
      <c r="S60536" s="275"/>
      <c r="T60536" s="274"/>
      <c r="W60536" s="276"/>
    </row>
    <row r="60537" spans="19:23">
      <c r="S60537" s="275"/>
      <c r="T60537" s="274"/>
      <c r="W60537" s="276"/>
    </row>
    <row r="60538" spans="19:23">
      <c r="S60538" s="275"/>
      <c r="T60538" s="274"/>
      <c r="W60538" s="276"/>
    </row>
    <row r="60539" spans="19:23">
      <c r="S60539" s="275"/>
      <c r="T60539" s="274"/>
      <c r="W60539" s="276"/>
    </row>
    <row r="60540" spans="19:23">
      <c r="S60540" s="275"/>
      <c r="T60540" s="274"/>
      <c r="W60540" s="276"/>
    </row>
    <row r="60541" spans="19:23">
      <c r="S60541" s="275"/>
      <c r="T60541" s="274"/>
      <c r="W60541" s="276"/>
    </row>
    <row r="60542" spans="19:23">
      <c r="S60542" s="275"/>
      <c r="T60542" s="274"/>
      <c r="W60542" s="276"/>
    </row>
    <row r="60543" spans="19:23">
      <c r="S60543" s="275"/>
      <c r="T60543" s="274"/>
      <c r="W60543" s="276"/>
    </row>
    <row r="60544" spans="19:23">
      <c r="S60544" s="275"/>
      <c r="T60544" s="274"/>
      <c r="W60544" s="276"/>
    </row>
    <row r="60545" spans="19:23">
      <c r="S60545" s="275"/>
      <c r="T60545" s="274"/>
      <c r="W60545" s="276"/>
    </row>
    <row r="60546" spans="19:23">
      <c r="S60546" s="275"/>
      <c r="T60546" s="274"/>
      <c r="W60546" s="276"/>
    </row>
    <row r="60547" spans="19:23">
      <c r="S60547" s="275"/>
      <c r="T60547" s="274"/>
      <c r="W60547" s="276"/>
    </row>
    <row r="60548" spans="19:23">
      <c r="S60548" s="275"/>
      <c r="T60548" s="274"/>
      <c r="W60548" s="276"/>
    </row>
    <row r="60549" spans="19:23">
      <c r="S60549" s="275"/>
      <c r="T60549" s="274"/>
      <c r="W60549" s="276"/>
    </row>
    <row r="60550" spans="19:23">
      <c r="S60550" s="275"/>
      <c r="T60550" s="274"/>
      <c r="W60550" s="276"/>
    </row>
    <row r="60551" spans="19:23">
      <c r="S60551" s="275"/>
      <c r="T60551" s="274"/>
      <c r="W60551" s="276"/>
    </row>
    <row r="60552" spans="19:23">
      <c r="S60552" s="275"/>
      <c r="T60552" s="274"/>
      <c r="W60552" s="276"/>
    </row>
    <row r="60553" spans="19:23">
      <c r="S60553" s="275"/>
      <c r="T60553" s="274"/>
      <c r="W60553" s="276"/>
    </row>
    <row r="60554" spans="19:23">
      <c r="S60554" s="275"/>
      <c r="T60554" s="274"/>
      <c r="W60554" s="276"/>
    </row>
    <row r="60555" spans="19:23">
      <c r="S60555" s="275"/>
      <c r="T60555" s="274"/>
      <c r="W60555" s="276"/>
    </row>
    <row r="60556" spans="19:23">
      <c r="S60556" s="275"/>
      <c r="T60556" s="274"/>
      <c r="W60556" s="276"/>
    </row>
    <row r="60557" spans="19:23">
      <c r="S60557" s="275"/>
      <c r="T60557" s="274"/>
      <c r="W60557" s="276"/>
    </row>
    <row r="60558" spans="19:23">
      <c r="S60558" s="275"/>
      <c r="T60558" s="274"/>
      <c r="W60558" s="276"/>
    </row>
    <row r="60559" spans="19:23">
      <c r="S60559" s="275"/>
      <c r="T60559" s="274"/>
      <c r="W60559" s="276"/>
    </row>
    <row r="60560" spans="19:23">
      <c r="S60560" s="275"/>
      <c r="T60560" s="274"/>
      <c r="W60560" s="276"/>
    </row>
    <row r="60561" spans="19:23">
      <c r="S60561" s="275"/>
      <c r="T60561" s="274"/>
      <c r="W60561" s="276"/>
    </row>
    <row r="60562" spans="19:23">
      <c r="S60562" s="275"/>
      <c r="T60562" s="274"/>
      <c r="W60562" s="276"/>
    </row>
    <row r="60563" spans="19:23">
      <c r="S60563" s="275"/>
      <c r="T60563" s="274"/>
      <c r="W60563" s="276"/>
    </row>
    <row r="60564" spans="19:23">
      <c r="S60564" s="275"/>
      <c r="T60564" s="274"/>
      <c r="W60564" s="276"/>
    </row>
    <row r="60565" spans="19:23">
      <c r="S60565" s="275"/>
      <c r="T60565" s="274"/>
      <c r="W60565" s="276"/>
    </row>
    <row r="60566" spans="19:23">
      <c r="S60566" s="275"/>
      <c r="T60566" s="274"/>
      <c r="W60566" s="276"/>
    </row>
    <row r="60567" spans="19:23">
      <c r="S60567" s="275"/>
      <c r="T60567" s="274"/>
      <c r="W60567" s="276"/>
    </row>
    <row r="60568" spans="19:23">
      <c r="S60568" s="275"/>
      <c r="T60568" s="274"/>
      <c r="W60568" s="276"/>
    </row>
    <row r="60569" spans="19:23">
      <c r="S60569" s="275"/>
      <c r="T60569" s="274"/>
      <c r="W60569" s="276"/>
    </row>
    <row r="60570" spans="19:23">
      <c r="S60570" s="275"/>
      <c r="T60570" s="274"/>
      <c r="W60570" s="276"/>
    </row>
    <row r="60571" spans="19:23">
      <c r="S60571" s="275"/>
      <c r="T60571" s="274"/>
      <c r="W60571" s="276"/>
    </row>
    <row r="60572" spans="19:23">
      <c r="S60572" s="275"/>
      <c r="T60572" s="274"/>
      <c r="W60572" s="276"/>
    </row>
    <row r="60573" spans="19:23">
      <c r="S60573" s="275"/>
      <c r="T60573" s="274"/>
      <c r="W60573" s="276"/>
    </row>
    <row r="60574" spans="19:23">
      <c r="S60574" s="275"/>
      <c r="T60574" s="274"/>
      <c r="W60574" s="276"/>
    </row>
    <row r="60575" spans="19:23">
      <c r="S60575" s="275"/>
      <c r="T60575" s="274"/>
      <c r="W60575" s="276"/>
    </row>
    <row r="60576" spans="19:23">
      <c r="S60576" s="275"/>
      <c r="T60576" s="274"/>
      <c r="W60576" s="276"/>
    </row>
    <row r="60577" spans="19:23">
      <c r="S60577" s="275"/>
      <c r="T60577" s="274"/>
      <c r="W60577" s="276"/>
    </row>
    <row r="60578" spans="19:23">
      <c r="S60578" s="275"/>
      <c r="T60578" s="274"/>
      <c r="W60578" s="276"/>
    </row>
    <row r="60579" spans="19:23">
      <c r="S60579" s="275"/>
      <c r="T60579" s="274"/>
      <c r="W60579" s="276"/>
    </row>
    <row r="60580" spans="19:23">
      <c r="S60580" s="275"/>
      <c r="T60580" s="274"/>
      <c r="W60580" s="276"/>
    </row>
    <row r="60581" spans="19:23">
      <c r="S60581" s="275"/>
      <c r="T60581" s="274"/>
      <c r="W60581" s="276"/>
    </row>
    <row r="60582" spans="19:23">
      <c r="S60582" s="275"/>
      <c r="T60582" s="274"/>
      <c r="W60582" s="276"/>
    </row>
    <row r="60583" spans="19:23">
      <c r="S60583" s="275"/>
      <c r="T60583" s="274"/>
      <c r="W60583" s="276"/>
    </row>
    <row r="60584" spans="19:23">
      <c r="S60584" s="275"/>
      <c r="T60584" s="274"/>
      <c r="W60584" s="276"/>
    </row>
    <row r="60585" spans="19:23">
      <c r="S60585" s="275"/>
      <c r="T60585" s="274"/>
      <c r="W60585" s="276"/>
    </row>
    <row r="60586" spans="19:23">
      <c r="S60586" s="275"/>
      <c r="T60586" s="274"/>
      <c r="W60586" s="276"/>
    </row>
    <row r="60587" spans="19:23">
      <c r="S60587" s="275"/>
      <c r="T60587" s="274"/>
      <c r="W60587" s="276"/>
    </row>
    <row r="60588" spans="19:23">
      <c r="S60588" s="275"/>
      <c r="T60588" s="274"/>
      <c r="W60588" s="276"/>
    </row>
    <row r="60589" spans="19:23">
      <c r="S60589" s="275"/>
      <c r="T60589" s="274"/>
      <c r="W60589" s="276"/>
    </row>
    <row r="60590" spans="19:23">
      <c r="S60590" s="275"/>
      <c r="T60590" s="274"/>
      <c r="W60590" s="276"/>
    </row>
    <row r="60591" spans="19:23">
      <c r="S60591" s="275"/>
      <c r="T60591" s="274"/>
      <c r="W60591" s="276"/>
    </row>
    <row r="60592" spans="19:23">
      <c r="S60592" s="275"/>
      <c r="T60592" s="274"/>
      <c r="W60592" s="276"/>
    </row>
    <row r="60593" spans="19:23">
      <c r="S60593" s="275"/>
      <c r="T60593" s="274"/>
      <c r="W60593" s="276"/>
    </row>
    <row r="60594" spans="19:23">
      <c r="S60594" s="275"/>
      <c r="T60594" s="274"/>
      <c r="W60594" s="276"/>
    </row>
    <row r="60595" spans="19:23">
      <c r="S60595" s="275"/>
      <c r="T60595" s="274"/>
      <c r="W60595" s="276"/>
    </row>
    <row r="60596" spans="19:23">
      <c r="S60596" s="275"/>
      <c r="T60596" s="274"/>
      <c r="W60596" s="276"/>
    </row>
    <row r="60597" spans="19:23">
      <c r="S60597" s="275"/>
      <c r="T60597" s="274"/>
      <c r="W60597" s="276"/>
    </row>
    <row r="60598" spans="19:23">
      <c r="S60598" s="275"/>
      <c r="T60598" s="274"/>
      <c r="W60598" s="276"/>
    </row>
    <row r="60599" spans="19:23">
      <c r="S60599" s="275"/>
      <c r="T60599" s="274"/>
      <c r="W60599" s="276"/>
    </row>
    <row r="60600" spans="19:23">
      <c r="S60600" s="275"/>
      <c r="T60600" s="274"/>
      <c r="W60600" s="276"/>
    </row>
    <row r="60601" spans="19:23">
      <c r="S60601" s="275"/>
      <c r="T60601" s="274"/>
      <c r="W60601" s="276"/>
    </row>
    <row r="60602" spans="19:23">
      <c r="S60602" s="275"/>
      <c r="T60602" s="274"/>
      <c r="W60602" s="276"/>
    </row>
    <row r="60603" spans="19:23">
      <c r="S60603" s="275"/>
      <c r="T60603" s="274"/>
      <c r="W60603" s="276"/>
    </row>
    <row r="60604" spans="19:23">
      <c r="S60604" s="275"/>
      <c r="T60604" s="274"/>
      <c r="W60604" s="276"/>
    </row>
    <row r="60605" spans="19:23">
      <c r="S60605" s="275"/>
      <c r="T60605" s="274"/>
      <c r="W60605" s="276"/>
    </row>
    <row r="60606" spans="19:23">
      <c r="S60606" s="275"/>
      <c r="T60606" s="274"/>
      <c r="W60606" s="276"/>
    </row>
    <row r="60607" spans="19:23">
      <c r="S60607" s="275"/>
      <c r="T60607" s="274"/>
      <c r="W60607" s="276"/>
    </row>
    <row r="60608" spans="19:23">
      <c r="S60608" s="275"/>
      <c r="T60608" s="274"/>
      <c r="W60608" s="276"/>
    </row>
    <row r="60609" spans="19:23">
      <c r="S60609" s="275"/>
      <c r="T60609" s="274"/>
      <c r="W60609" s="276"/>
    </row>
    <row r="60610" spans="19:23">
      <c r="S60610" s="275"/>
      <c r="T60610" s="274"/>
      <c r="W60610" s="276"/>
    </row>
    <row r="60611" spans="19:23">
      <c r="S60611" s="275"/>
      <c r="T60611" s="274"/>
      <c r="W60611" s="276"/>
    </row>
    <row r="60612" spans="19:23">
      <c r="S60612" s="275"/>
      <c r="T60612" s="274"/>
      <c r="W60612" s="276"/>
    </row>
    <row r="60613" spans="19:23">
      <c r="S60613" s="275"/>
      <c r="T60613" s="274"/>
      <c r="W60613" s="276"/>
    </row>
    <row r="60614" spans="19:23">
      <c r="S60614" s="275"/>
      <c r="T60614" s="274"/>
      <c r="W60614" s="276"/>
    </row>
    <row r="60615" spans="19:23">
      <c r="S60615" s="275"/>
      <c r="T60615" s="274"/>
      <c r="W60615" s="276"/>
    </row>
    <row r="60616" spans="19:23">
      <c r="S60616" s="275"/>
      <c r="T60616" s="274"/>
      <c r="W60616" s="276"/>
    </row>
    <row r="60617" spans="19:23">
      <c r="S60617" s="275"/>
      <c r="T60617" s="274"/>
      <c r="W60617" s="276"/>
    </row>
    <row r="60618" spans="19:23">
      <c r="S60618" s="275"/>
      <c r="T60618" s="274"/>
      <c r="W60618" s="276"/>
    </row>
    <row r="60619" spans="19:23">
      <c r="S60619" s="275"/>
      <c r="T60619" s="274"/>
      <c r="W60619" s="276"/>
    </row>
    <row r="60620" spans="19:23">
      <c r="S60620" s="275"/>
      <c r="T60620" s="274"/>
      <c r="W60620" s="276"/>
    </row>
    <row r="60621" spans="19:23">
      <c r="S60621" s="275"/>
      <c r="T60621" s="274"/>
      <c r="W60621" s="276"/>
    </row>
    <row r="60622" spans="19:23">
      <c r="S60622" s="275"/>
      <c r="T60622" s="274"/>
      <c r="W60622" s="276"/>
    </row>
    <row r="60623" spans="19:23">
      <c r="S60623" s="275"/>
      <c r="T60623" s="274"/>
      <c r="W60623" s="276"/>
    </row>
    <row r="60624" spans="19:23">
      <c r="S60624" s="275"/>
      <c r="T60624" s="274"/>
      <c r="W60624" s="276"/>
    </row>
    <row r="60625" spans="19:23">
      <c r="S60625" s="275"/>
      <c r="T60625" s="274"/>
      <c r="W60625" s="276"/>
    </row>
    <row r="60626" spans="19:23">
      <c r="S60626" s="275"/>
      <c r="T60626" s="274"/>
      <c r="W60626" s="276"/>
    </row>
    <row r="60627" spans="19:23">
      <c r="S60627" s="275"/>
      <c r="T60627" s="274"/>
      <c r="W60627" s="276"/>
    </row>
    <row r="60628" spans="19:23">
      <c r="S60628" s="275"/>
      <c r="T60628" s="274"/>
      <c r="W60628" s="276"/>
    </row>
    <row r="60629" spans="19:23">
      <c r="S60629" s="275"/>
      <c r="T60629" s="274"/>
      <c r="W60629" s="276"/>
    </row>
    <row r="60630" spans="19:23">
      <c r="S60630" s="275"/>
      <c r="T60630" s="274"/>
      <c r="W60630" s="276"/>
    </row>
    <row r="60631" spans="19:23">
      <c r="S60631" s="275"/>
      <c r="T60631" s="274"/>
      <c r="W60631" s="276"/>
    </row>
    <row r="60632" spans="19:23">
      <c r="S60632" s="275"/>
      <c r="T60632" s="274"/>
      <c r="W60632" s="276"/>
    </row>
    <row r="60633" spans="19:23">
      <c r="S60633" s="275"/>
      <c r="T60633" s="274"/>
      <c r="W60633" s="276"/>
    </row>
    <row r="60634" spans="19:23">
      <c r="S60634" s="275"/>
      <c r="T60634" s="274"/>
      <c r="W60634" s="276"/>
    </row>
    <row r="60635" spans="19:23">
      <c r="S60635" s="275"/>
      <c r="T60635" s="274"/>
      <c r="W60635" s="276"/>
    </row>
    <row r="60636" spans="19:23">
      <c r="S60636" s="275"/>
      <c r="T60636" s="274"/>
      <c r="W60636" s="276"/>
    </row>
    <row r="60637" spans="19:23">
      <c r="S60637" s="275"/>
      <c r="T60637" s="274"/>
      <c r="W60637" s="276"/>
    </row>
    <row r="60638" spans="19:23">
      <c r="S60638" s="275"/>
      <c r="T60638" s="274"/>
      <c r="W60638" s="276"/>
    </row>
    <row r="60639" spans="19:23">
      <c r="S60639" s="275"/>
      <c r="T60639" s="274"/>
      <c r="W60639" s="276"/>
    </row>
    <row r="60640" spans="19:23">
      <c r="S60640" s="275"/>
      <c r="T60640" s="274"/>
      <c r="W60640" s="276"/>
    </row>
    <row r="60641" spans="19:23">
      <c r="S60641" s="275"/>
      <c r="T60641" s="274"/>
      <c r="W60641" s="276"/>
    </row>
    <row r="60642" spans="19:23">
      <c r="S60642" s="275"/>
      <c r="T60642" s="274"/>
      <c r="W60642" s="276"/>
    </row>
    <row r="60643" spans="19:23">
      <c r="S60643" s="275"/>
      <c r="T60643" s="274"/>
      <c r="W60643" s="276"/>
    </row>
    <row r="60644" spans="19:23">
      <c r="S60644" s="275"/>
      <c r="T60644" s="274"/>
      <c r="W60644" s="276"/>
    </row>
    <row r="60645" spans="19:23">
      <c r="S60645" s="275"/>
      <c r="T60645" s="274"/>
      <c r="W60645" s="276"/>
    </row>
    <row r="60646" spans="19:23">
      <c r="S60646" s="275"/>
      <c r="T60646" s="274"/>
      <c r="W60646" s="276"/>
    </row>
    <row r="60647" spans="19:23">
      <c r="S60647" s="275"/>
      <c r="T60647" s="274"/>
      <c r="W60647" s="276"/>
    </row>
    <row r="60648" spans="19:23">
      <c r="S60648" s="275"/>
      <c r="T60648" s="274"/>
      <c r="W60648" s="276"/>
    </row>
    <row r="60649" spans="19:23">
      <c r="S60649" s="275"/>
      <c r="T60649" s="274"/>
      <c r="W60649" s="276"/>
    </row>
    <row r="60650" spans="19:23">
      <c r="S60650" s="275"/>
      <c r="T60650" s="274"/>
      <c r="W60650" s="276"/>
    </row>
    <row r="60651" spans="19:23">
      <c r="S60651" s="275"/>
      <c r="T60651" s="274"/>
      <c r="W60651" s="276"/>
    </row>
    <row r="60652" spans="19:23">
      <c r="S60652" s="275"/>
      <c r="T60652" s="274"/>
      <c r="W60652" s="276"/>
    </row>
    <row r="60653" spans="19:23">
      <c r="S60653" s="275"/>
      <c r="T60653" s="274"/>
      <c r="W60653" s="276"/>
    </row>
    <row r="60654" spans="19:23">
      <c r="S60654" s="275"/>
      <c r="T60654" s="274"/>
      <c r="W60654" s="276"/>
    </row>
    <row r="60655" spans="19:23">
      <c r="S60655" s="275"/>
      <c r="T60655" s="274"/>
      <c r="W60655" s="276"/>
    </row>
    <row r="60656" spans="19:23">
      <c r="S60656" s="275"/>
      <c r="T60656" s="274"/>
      <c r="W60656" s="276"/>
    </row>
    <row r="60657" spans="19:23">
      <c r="S60657" s="275"/>
      <c r="T60657" s="274"/>
      <c r="W60657" s="276"/>
    </row>
    <row r="60658" spans="19:23">
      <c r="S60658" s="275"/>
      <c r="T60658" s="274"/>
      <c r="W60658" s="276"/>
    </row>
    <row r="60659" spans="19:23">
      <c r="S60659" s="275"/>
      <c r="T60659" s="274"/>
      <c r="W60659" s="276"/>
    </row>
    <row r="60660" spans="19:23">
      <c r="S60660" s="275"/>
      <c r="T60660" s="274"/>
      <c r="W60660" s="276"/>
    </row>
    <row r="60661" spans="19:23">
      <c r="S60661" s="275"/>
      <c r="T60661" s="274"/>
      <c r="W60661" s="276"/>
    </row>
    <row r="60662" spans="19:23">
      <c r="S60662" s="275"/>
      <c r="T60662" s="274"/>
      <c r="W60662" s="276"/>
    </row>
    <row r="60663" spans="19:23">
      <c r="S60663" s="275"/>
      <c r="T60663" s="274"/>
      <c r="W60663" s="276"/>
    </row>
    <row r="60664" spans="19:23">
      <c r="S60664" s="275"/>
      <c r="T60664" s="274"/>
      <c r="W60664" s="276"/>
    </row>
    <row r="60665" spans="19:23">
      <c r="S60665" s="275"/>
      <c r="T60665" s="274"/>
      <c r="W60665" s="276"/>
    </row>
    <row r="60666" spans="19:23">
      <c r="S60666" s="275"/>
      <c r="T60666" s="274"/>
      <c r="W60666" s="276"/>
    </row>
    <row r="60667" spans="19:23">
      <c r="S60667" s="275"/>
      <c r="T60667" s="274"/>
      <c r="W60667" s="276"/>
    </row>
    <row r="60668" spans="19:23">
      <c r="S60668" s="275"/>
      <c r="T60668" s="274"/>
      <c r="W60668" s="276"/>
    </row>
    <row r="60669" spans="19:23">
      <c r="S60669" s="275"/>
      <c r="T60669" s="274"/>
      <c r="W60669" s="276"/>
    </row>
    <row r="60670" spans="19:23">
      <c r="S60670" s="275"/>
      <c r="T60670" s="274"/>
      <c r="W60670" s="276"/>
    </row>
    <row r="60671" spans="19:23">
      <c r="S60671" s="275"/>
      <c r="T60671" s="274"/>
      <c r="W60671" s="276"/>
    </row>
    <row r="60672" spans="19:23">
      <c r="S60672" s="275"/>
      <c r="T60672" s="274"/>
      <c r="W60672" s="276"/>
    </row>
    <row r="60673" spans="19:23">
      <c r="S60673" s="275"/>
      <c r="T60673" s="274"/>
      <c r="W60673" s="276"/>
    </row>
    <row r="60674" spans="19:23">
      <c r="S60674" s="275"/>
      <c r="T60674" s="274"/>
      <c r="W60674" s="276"/>
    </row>
    <row r="60675" spans="19:23">
      <c r="S60675" s="275"/>
      <c r="T60675" s="274"/>
      <c r="W60675" s="276"/>
    </row>
    <row r="60676" spans="19:23">
      <c r="S60676" s="275"/>
      <c r="T60676" s="274"/>
      <c r="W60676" s="276"/>
    </row>
    <row r="60677" spans="19:23">
      <c r="S60677" s="275"/>
      <c r="T60677" s="274"/>
      <c r="W60677" s="276"/>
    </row>
    <row r="60678" spans="19:23">
      <c r="S60678" s="275"/>
      <c r="T60678" s="274"/>
      <c r="W60678" s="276"/>
    </row>
    <row r="60679" spans="19:23">
      <c r="S60679" s="275"/>
      <c r="T60679" s="274"/>
      <c r="W60679" s="276"/>
    </row>
    <row r="60680" spans="19:23">
      <c r="S60680" s="275"/>
      <c r="T60680" s="274"/>
      <c r="W60680" s="276"/>
    </row>
    <row r="60681" spans="19:23">
      <c r="S60681" s="275"/>
      <c r="T60681" s="274"/>
      <c r="W60681" s="276"/>
    </row>
    <row r="60682" spans="19:23">
      <c r="S60682" s="275"/>
      <c r="T60682" s="274"/>
      <c r="W60682" s="276"/>
    </row>
    <row r="60683" spans="19:23">
      <c r="S60683" s="275"/>
      <c r="T60683" s="274"/>
      <c r="W60683" s="276"/>
    </row>
    <row r="60684" spans="19:23">
      <c r="S60684" s="275"/>
      <c r="T60684" s="274"/>
      <c r="W60684" s="276"/>
    </row>
    <row r="60685" spans="19:23">
      <c r="S60685" s="275"/>
      <c r="T60685" s="274"/>
      <c r="W60685" s="276"/>
    </row>
    <row r="60686" spans="19:23">
      <c r="S60686" s="275"/>
      <c r="T60686" s="274"/>
      <c r="W60686" s="276"/>
    </row>
    <row r="60687" spans="19:23">
      <c r="S60687" s="275"/>
      <c r="T60687" s="274"/>
      <c r="W60687" s="276"/>
    </row>
    <row r="60688" spans="19:23">
      <c r="S60688" s="275"/>
      <c r="T60688" s="274"/>
      <c r="W60688" s="276"/>
    </row>
    <row r="60689" spans="19:23">
      <c r="S60689" s="275"/>
      <c r="T60689" s="274"/>
      <c r="W60689" s="276"/>
    </row>
    <row r="60690" spans="19:23">
      <c r="S60690" s="275"/>
      <c r="T60690" s="274"/>
      <c r="W60690" s="276"/>
    </row>
    <row r="60691" spans="19:23">
      <c r="S60691" s="275"/>
      <c r="T60691" s="274"/>
      <c r="W60691" s="276"/>
    </row>
    <row r="60692" spans="19:23">
      <c r="S60692" s="275"/>
      <c r="T60692" s="274"/>
      <c r="W60692" s="276"/>
    </row>
    <row r="60693" spans="19:23">
      <c r="S60693" s="275"/>
      <c r="T60693" s="274"/>
      <c r="W60693" s="276"/>
    </row>
    <row r="60694" spans="19:23">
      <c r="S60694" s="275"/>
      <c r="T60694" s="274"/>
      <c r="W60694" s="276"/>
    </row>
    <row r="60695" spans="19:23">
      <c r="S60695" s="275"/>
      <c r="T60695" s="274"/>
      <c r="W60695" s="276"/>
    </row>
    <row r="60696" spans="19:23">
      <c r="S60696" s="275"/>
      <c r="T60696" s="274"/>
      <c r="W60696" s="276"/>
    </row>
    <row r="60697" spans="19:23">
      <c r="S60697" s="275"/>
      <c r="T60697" s="274"/>
      <c r="W60697" s="276"/>
    </row>
    <row r="60698" spans="19:23">
      <c r="S60698" s="275"/>
      <c r="T60698" s="274"/>
      <c r="W60698" s="276"/>
    </row>
    <row r="60699" spans="19:23">
      <c r="S60699" s="275"/>
      <c r="T60699" s="274"/>
      <c r="W60699" s="276"/>
    </row>
    <row r="60700" spans="19:23">
      <c r="S60700" s="275"/>
      <c r="T60700" s="274"/>
      <c r="W60700" s="276"/>
    </row>
    <row r="60701" spans="19:23">
      <c r="S60701" s="275"/>
      <c r="T60701" s="274"/>
      <c r="W60701" s="276"/>
    </row>
    <row r="60702" spans="19:23">
      <c r="S60702" s="275"/>
      <c r="T60702" s="274"/>
      <c r="W60702" s="276"/>
    </row>
    <row r="60703" spans="19:23">
      <c r="S60703" s="275"/>
      <c r="T60703" s="274"/>
      <c r="W60703" s="276"/>
    </row>
    <row r="60704" spans="19:23">
      <c r="S60704" s="275"/>
      <c r="T60704" s="274"/>
      <c r="W60704" s="276"/>
    </row>
    <row r="60705" spans="19:23">
      <c r="S60705" s="275"/>
      <c r="T60705" s="274"/>
      <c r="W60705" s="276"/>
    </row>
    <row r="60706" spans="19:23">
      <c r="S60706" s="275"/>
      <c r="T60706" s="274"/>
      <c r="W60706" s="276"/>
    </row>
    <row r="60707" spans="19:23">
      <c r="S60707" s="275"/>
      <c r="T60707" s="274"/>
      <c r="W60707" s="276"/>
    </row>
    <row r="60708" spans="19:23">
      <c r="S60708" s="275"/>
      <c r="T60708" s="274"/>
      <c r="W60708" s="276"/>
    </row>
    <row r="60709" spans="19:23">
      <c r="S60709" s="275"/>
      <c r="T60709" s="274"/>
      <c r="W60709" s="276"/>
    </row>
    <row r="60710" spans="19:23">
      <c r="S60710" s="275"/>
      <c r="T60710" s="274"/>
      <c r="W60710" s="276"/>
    </row>
    <row r="60711" spans="19:23">
      <c r="S60711" s="275"/>
      <c r="T60711" s="274"/>
      <c r="W60711" s="276"/>
    </row>
    <row r="60712" spans="19:23">
      <c r="S60712" s="275"/>
      <c r="T60712" s="274"/>
      <c r="W60712" s="276"/>
    </row>
    <row r="60713" spans="19:23">
      <c r="S60713" s="275"/>
      <c r="T60713" s="274"/>
      <c r="W60713" s="276"/>
    </row>
    <row r="60714" spans="19:23">
      <c r="S60714" s="275"/>
      <c r="T60714" s="274"/>
      <c r="W60714" s="276"/>
    </row>
    <row r="60715" spans="19:23">
      <c r="S60715" s="275"/>
      <c r="T60715" s="274"/>
      <c r="W60715" s="276"/>
    </row>
    <row r="60716" spans="19:23">
      <c r="S60716" s="275"/>
      <c r="T60716" s="274"/>
      <c r="W60716" s="276"/>
    </row>
    <row r="60717" spans="19:23">
      <c r="S60717" s="275"/>
      <c r="T60717" s="274"/>
      <c r="W60717" s="276"/>
    </row>
    <row r="60718" spans="19:23">
      <c r="S60718" s="275"/>
      <c r="T60718" s="274"/>
      <c r="W60718" s="276"/>
    </row>
    <row r="60719" spans="19:23">
      <c r="S60719" s="275"/>
      <c r="T60719" s="274"/>
      <c r="W60719" s="276"/>
    </row>
    <row r="60720" spans="19:23">
      <c r="S60720" s="275"/>
      <c r="T60720" s="274"/>
      <c r="W60720" s="276"/>
    </row>
    <row r="60721" spans="19:23">
      <c r="S60721" s="275"/>
      <c r="T60721" s="274"/>
      <c r="W60721" s="276"/>
    </row>
    <row r="60722" spans="19:23">
      <c r="S60722" s="275"/>
      <c r="T60722" s="274"/>
      <c r="W60722" s="276"/>
    </row>
    <row r="60723" spans="19:23">
      <c r="S60723" s="275"/>
      <c r="T60723" s="274"/>
      <c r="W60723" s="276"/>
    </row>
    <row r="60724" spans="19:23">
      <c r="S60724" s="275"/>
      <c r="T60724" s="274"/>
      <c r="W60724" s="276"/>
    </row>
    <row r="60725" spans="19:23">
      <c r="S60725" s="275"/>
      <c r="T60725" s="274"/>
      <c r="W60725" s="276"/>
    </row>
    <row r="60726" spans="19:23">
      <c r="S60726" s="275"/>
      <c r="T60726" s="274"/>
      <c r="W60726" s="276"/>
    </row>
    <row r="60727" spans="19:23">
      <c r="S60727" s="275"/>
      <c r="T60727" s="274"/>
      <c r="W60727" s="276"/>
    </row>
    <row r="60728" spans="19:23">
      <c r="S60728" s="275"/>
      <c r="T60728" s="274"/>
      <c r="W60728" s="276"/>
    </row>
    <row r="60729" spans="19:23">
      <c r="S60729" s="275"/>
      <c r="T60729" s="274"/>
      <c r="W60729" s="276"/>
    </row>
    <row r="60730" spans="19:23">
      <c r="S60730" s="275"/>
      <c r="T60730" s="274"/>
      <c r="W60730" s="276"/>
    </row>
    <row r="60731" spans="19:23">
      <c r="S60731" s="275"/>
      <c r="T60731" s="274"/>
      <c r="W60731" s="276"/>
    </row>
    <row r="60732" spans="19:23">
      <c r="S60732" s="275"/>
      <c r="T60732" s="274"/>
      <c r="W60732" s="276"/>
    </row>
    <row r="60733" spans="19:23">
      <c r="S60733" s="275"/>
      <c r="T60733" s="274"/>
      <c r="W60733" s="276"/>
    </row>
    <row r="60734" spans="19:23">
      <c r="S60734" s="275"/>
      <c r="T60734" s="274"/>
      <c r="W60734" s="276"/>
    </row>
    <row r="60735" spans="19:23">
      <c r="S60735" s="275"/>
      <c r="T60735" s="274"/>
      <c r="W60735" s="276"/>
    </row>
    <row r="60736" spans="19:23">
      <c r="S60736" s="275"/>
      <c r="T60736" s="274"/>
      <c r="W60736" s="276"/>
    </row>
    <row r="60737" spans="19:23">
      <c r="S60737" s="275"/>
      <c r="T60737" s="274"/>
      <c r="W60737" s="276"/>
    </row>
    <row r="60738" spans="19:23">
      <c r="S60738" s="275"/>
      <c r="T60738" s="274"/>
      <c r="W60738" s="276"/>
    </row>
    <row r="60739" spans="19:23">
      <c r="S60739" s="275"/>
      <c r="T60739" s="274"/>
      <c r="W60739" s="276"/>
    </row>
    <row r="60740" spans="19:23">
      <c r="S60740" s="275"/>
      <c r="T60740" s="274"/>
      <c r="W60740" s="276"/>
    </row>
    <row r="60741" spans="19:23">
      <c r="S60741" s="275"/>
      <c r="T60741" s="274"/>
      <c r="W60741" s="276"/>
    </row>
    <row r="60742" spans="19:23">
      <c r="S60742" s="275"/>
      <c r="T60742" s="274"/>
      <c r="W60742" s="276"/>
    </row>
    <row r="60743" spans="19:23">
      <c r="S60743" s="275"/>
      <c r="T60743" s="274"/>
      <c r="W60743" s="276"/>
    </row>
    <row r="60744" spans="19:23">
      <c r="S60744" s="275"/>
      <c r="T60744" s="274"/>
      <c r="W60744" s="276"/>
    </row>
    <row r="60745" spans="19:23">
      <c r="S60745" s="275"/>
      <c r="T60745" s="274"/>
      <c r="W60745" s="276"/>
    </row>
    <row r="60746" spans="19:23">
      <c r="S60746" s="275"/>
      <c r="T60746" s="274"/>
      <c r="W60746" s="276"/>
    </row>
    <row r="60747" spans="19:23">
      <c r="S60747" s="275"/>
      <c r="T60747" s="274"/>
      <c r="W60747" s="276"/>
    </row>
    <row r="60748" spans="19:23">
      <c r="S60748" s="275"/>
      <c r="T60748" s="274"/>
      <c r="W60748" s="276"/>
    </row>
    <row r="60749" spans="19:23">
      <c r="S60749" s="275"/>
      <c r="T60749" s="274"/>
      <c r="W60749" s="276"/>
    </row>
    <row r="60750" spans="19:23">
      <c r="S60750" s="275"/>
      <c r="T60750" s="274"/>
      <c r="W60750" s="276"/>
    </row>
    <row r="60751" spans="19:23">
      <c r="S60751" s="275"/>
      <c r="T60751" s="274"/>
      <c r="W60751" s="276"/>
    </row>
    <row r="60752" spans="19:23">
      <c r="S60752" s="275"/>
      <c r="T60752" s="274"/>
      <c r="W60752" s="276"/>
    </row>
    <row r="60753" spans="19:23">
      <c r="S60753" s="275"/>
      <c r="T60753" s="274"/>
      <c r="W60753" s="276"/>
    </row>
    <row r="60754" spans="19:23">
      <c r="S60754" s="275"/>
      <c r="T60754" s="274"/>
      <c r="W60754" s="276"/>
    </row>
    <row r="60755" spans="19:23">
      <c r="S60755" s="275"/>
      <c r="T60755" s="274"/>
      <c r="W60755" s="276"/>
    </row>
    <row r="60756" spans="19:23">
      <c r="S60756" s="275"/>
      <c r="T60756" s="274"/>
      <c r="W60756" s="276"/>
    </row>
    <row r="60757" spans="19:23">
      <c r="S60757" s="275"/>
      <c r="T60757" s="274"/>
      <c r="W60757" s="276"/>
    </row>
    <row r="60758" spans="19:23">
      <c r="S60758" s="275"/>
      <c r="T60758" s="274"/>
      <c r="W60758" s="276"/>
    </row>
    <row r="60759" spans="19:23">
      <c r="S60759" s="275"/>
      <c r="T60759" s="274"/>
      <c r="W60759" s="276"/>
    </row>
    <row r="60760" spans="19:23">
      <c r="S60760" s="275"/>
      <c r="T60760" s="274"/>
      <c r="W60760" s="276"/>
    </row>
    <row r="60761" spans="19:23">
      <c r="S60761" s="275"/>
      <c r="T60761" s="274"/>
      <c r="W60761" s="276"/>
    </row>
    <row r="60762" spans="19:23">
      <c r="S60762" s="275"/>
      <c r="T60762" s="274"/>
      <c r="W60762" s="276"/>
    </row>
    <row r="60763" spans="19:23">
      <c r="S60763" s="275"/>
      <c r="T60763" s="274"/>
      <c r="W60763" s="276"/>
    </row>
    <row r="60764" spans="19:23">
      <c r="S60764" s="275"/>
      <c r="T60764" s="274"/>
      <c r="W60764" s="276"/>
    </row>
    <row r="60765" spans="19:23">
      <c r="S60765" s="275"/>
      <c r="T60765" s="274"/>
      <c r="W60765" s="276"/>
    </row>
    <row r="60766" spans="19:23">
      <c r="S60766" s="275"/>
      <c r="T60766" s="274"/>
      <c r="W60766" s="276"/>
    </row>
    <row r="60767" spans="19:23">
      <c r="S60767" s="275"/>
      <c r="T60767" s="274"/>
      <c r="W60767" s="276"/>
    </row>
    <row r="60768" spans="19:23">
      <c r="S60768" s="275"/>
      <c r="T60768" s="274"/>
      <c r="W60768" s="276"/>
    </row>
    <row r="60769" spans="19:23">
      <c r="S60769" s="275"/>
      <c r="T60769" s="274"/>
      <c r="W60769" s="276"/>
    </row>
    <row r="60770" spans="19:23">
      <c r="S60770" s="275"/>
      <c r="T60770" s="274"/>
      <c r="W60770" s="276"/>
    </row>
    <row r="60771" spans="19:23">
      <c r="S60771" s="275"/>
      <c r="T60771" s="274"/>
      <c r="W60771" s="276"/>
    </row>
    <row r="60772" spans="19:23">
      <c r="S60772" s="275"/>
      <c r="T60772" s="274"/>
      <c r="W60772" s="276"/>
    </row>
    <row r="60773" spans="19:23">
      <c r="S60773" s="275"/>
      <c r="T60773" s="274"/>
      <c r="W60773" s="276"/>
    </row>
    <row r="60774" spans="19:23">
      <c r="S60774" s="275"/>
      <c r="T60774" s="274"/>
      <c r="W60774" s="276"/>
    </row>
    <row r="60775" spans="19:23">
      <c r="S60775" s="275"/>
      <c r="T60775" s="274"/>
      <c r="W60775" s="276"/>
    </row>
    <row r="60776" spans="19:23">
      <c r="S60776" s="275"/>
      <c r="T60776" s="274"/>
      <c r="W60776" s="276"/>
    </row>
    <row r="60777" spans="19:23">
      <c r="S60777" s="275"/>
      <c r="T60777" s="274"/>
      <c r="W60777" s="276"/>
    </row>
    <row r="60778" spans="19:23">
      <c r="S60778" s="275"/>
      <c r="T60778" s="274"/>
      <c r="W60778" s="276"/>
    </row>
    <row r="60779" spans="19:23">
      <c r="S60779" s="275"/>
      <c r="T60779" s="274"/>
      <c r="W60779" s="276"/>
    </row>
    <row r="60780" spans="19:23">
      <c r="S60780" s="275"/>
      <c r="T60780" s="274"/>
      <c r="W60780" s="276"/>
    </row>
    <row r="60781" spans="19:23">
      <c r="S60781" s="275"/>
      <c r="T60781" s="274"/>
      <c r="W60781" s="276"/>
    </row>
    <row r="60782" spans="19:23">
      <c r="S60782" s="275"/>
      <c r="T60782" s="274"/>
      <c r="W60782" s="276"/>
    </row>
    <row r="60783" spans="19:23">
      <c r="S60783" s="275"/>
      <c r="T60783" s="274"/>
      <c r="W60783" s="276"/>
    </row>
    <row r="60784" spans="19:23">
      <c r="S60784" s="275"/>
      <c r="T60784" s="274"/>
      <c r="W60784" s="276"/>
    </row>
    <row r="60785" spans="19:23">
      <c r="S60785" s="275"/>
      <c r="T60785" s="274"/>
      <c r="W60785" s="276"/>
    </row>
    <row r="60786" spans="19:23">
      <c r="S60786" s="275"/>
      <c r="T60786" s="274"/>
      <c r="W60786" s="276"/>
    </row>
    <row r="60787" spans="19:23">
      <c r="S60787" s="275"/>
      <c r="T60787" s="274"/>
      <c r="W60787" s="276"/>
    </row>
    <row r="60788" spans="19:23">
      <c r="S60788" s="275"/>
      <c r="T60788" s="274"/>
      <c r="W60788" s="276"/>
    </row>
    <row r="60789" spans="19:23">
      <c r="S60789" s="275"/>
      <c r="T60789" s="274"/>
      <c r="W60789" s="276"/>
    </row>
    <row r="60790" spans="19:23">
      <c r="S60790" s="275"/>
      <c r="T60790" s="274"/>
      <c r="W60790" s="276"/>
    </row>
    <row r="60791" spans="19:23">
      <c r="S60791" s="275"/>
      <c r="T60791" s="274"/>
      <c r="W60791" s="276"/>
    </row>
    <row r="60792" spans="19:23">
      <c r="S60792" s="275"/>
      <c r="T60792" s="274"/>
      <c r="W60792" s="276"/>
    </row>
    <row r="60793" spans="19:23">
      <c r="S60793" s="275"/>
      <c r="T60793" s="274"/>
      <c r="W60793" s="276"/>
    </row>
    <row r="60794" spans="19:23">
      <c r="S60794" s="275"/>
      <c r="T60794" s="274"/>
      <c r="W60794" s="276"/>
    </row>
    <row r="60795" spans="19:23">
      <c r="S60795" s="275"/>
      <c r="T60795" s="274"/>
      <c r="W60795" s="276"/>
    </row>
    <row r="60796" spans="19:23">
      <c r="S60796" s="275"/>
      <c r="T60796" s="274"/>
      <c r="W60796" s="276"/>
    </row>
    <row r="60797" spans="19:23">
      <c r="S60797" s="275"/>
      <c r="T60797" s="274"/>
      <c r="W60797" s="276"/>
    </row>
    <row r="60798" spans="19:23">
      <c r="S60798" s="275"/>
      <c r="T60798" s="274"/>
      <c r="W60798" s="276"/>
    </row>
    <row r="60799" spans="19:23">
      <c r="S60799" s="275"/>
      <c r="T60799" s="274"/>
      <c r="W60799" s="276"/>
    </row>
    <row r="60800" spans="19:23">
      <c r="S60800" s="275"/>
      <c r="T60800" s="274"/>
      <c r="W60800" s="276"/>
    </row>
    <row r="60801" spans="19:23">
      <c r="S60801" s="275"/>
      <c r="T60801" s="274"/>
      <c r="W60801" s="276"/>
    </row>
    <row r="60802" spans="19:23">
      <c r="S60802" s="275"/>
      <c r="T60802" s="274"/>
      <c r="W60802" s="276"/>
    </row>
    <row r="60803" spans="19:23">
      <c r="S60803" s="275"/>
      <c r="T60803" s="274"/>
      <c r="W60803" s="276"/>
    </row>
    <row r="60804" spans="19:23">
      <c r="S60804" s="275"/>
      <c r="T60804" s="274"/>
      <c r="W60804" s="276"/>
    </row>
    <row r="60805" spans="19:23">
      <c r="S60805" s="275"/>
      <c r="T60805" s="274"/>
      <c r="W60805" s="276"/>
    </row>
    <row r="60806" spans="19:23">
      <c r="S60806" s="275"/>
      <c r="T60806" s="274"/>
      <c r="W60806" s="276"/>
    </row>
    <row r="60807" spans="19:23">
      <c r="S60807" s="275"/>
      <c r="T60807" s="274"/>
      <c r="W60807" s="276"/>
    </row>
    <row r="60808" spans="19:23">
      <c r="S60808" s="275"/>
      <c r="T60808" s="274"/>
      <c r="W60808" s="276"/>
    </row>
    <row r="60809" spans="19:23">
      <c r="S60809" s="275"/>
      <c r="T60809" s="274"/>
      <c r="W60809" s="276"/>
    </row>
    <row r="60810" spans="19:23">
      <c r="S60810" s="275"/>
      <c r="T60810" s="274"/>
      <c r="W60810" s="276"/>
    </row>
    <row r="60811" spans="19:23">
      <c r="S60811" s="275"/>
      <c r="T60811" s="274"/>
      <c r="W60811" s="276"/>
    </row>
    <row r="60812" spans="19:23">
      <c r="S60812" s="275"/>
      <c r="T60812" s="274"/>
      <c r="W60812" s="276"/>
    </row>
    <row r="60813" spans="19:23">
      <c r="S60813" s="275"/>
      <c r="T60813" s="274"/>
      <c r="W60813" s="276"/>
    </row>
    <row r="60814" spans="19:23">
      <c r="S60814" s="275"/>
      <c r="T60814" s="274"/>
      <c r="W60814" s="276"/>
    </row>
    <row r="60815" spans="19:23">
      <c r="S60815" s="275"/>
      <c r="T60815" s="274"/>
      <c r="W60815" s="276"/>
    </row>
    <row r="60816" spans="19:23">
      <c r="S60816" s="275"/>
      <c r="T60816" s="274"/>
      <c r="W60816" s="276"/>
    </row>
    <row r="60817" spans="19:23">
      <c r="S60817" s="275"/>
      <c r="T60817" s="274"/>
      <c r="W60817" s="276"/>
    </row>
    <row r="60818" spans="19:23">
      <c r="S60818" s="275"/>
      <c r="T60818" s="274"/>
      <c r="W60818" s="276"/>
    </row>
    <row r="60819" spans="19:23">
      <c r="S60819" s="275"/>
      <c r="T60819" s="274"/>
      <c r="W60819" s="276"/>
    </row>
    <row r="60820" spans="19:23">
      <c r="S60820" s="275"/>
      <c r="T60820" s="274"/>
      <c r="W60820" s="276"/>
    </row>
    <row r="60821" spans="19:23">
      <c r="S60821" s="275"/>
      <c r="T60821" s="274"/>
      <c r="W60821" s="276"/>
    </row>
    <row r="60822" spans="19:23">
      <c r="S60822" s="275"/>
      <c r="T60822" s="274"/>
      <c r="W60822" s="276"/>
    </row>
    <row r="60823" spans="19:23">
      <c r="S60823" s="275"/>
      <c r="T60823" s="274"/>
      <c r="W60823" s="276"/>
    </row>
    <row r="60824" spans="19:23">
      <c r="S60824" s="275"/>
      <c r="T60824" s="274"/>
      <c r="W60824" s="276"/>
    </row>
    <row r="60825" spans="19:23">
      <c r="S60825" s="275"/>
      <c r="T60825" s="274"/>
      <c r="W60825" s="276"/>
    </row>
    <row r="60826" spans="19:23">
      <c r="S60826" s="275"/>
      <c r="T60826" s="274"/>
      <c r="W60826" s="276"/>
    </row>
    <row r="60827" spans="19:23">
      <c r="S60827" s="275"/>
      <c r="T60827" s="274"/>
      <c r="W60827" s="276"/>
    </row>
    <row r="60828" spans="19:23">
      <c r="S60828" s="275"/>
      <c r="T60828" s="274"/>
      <c r="W60828" s="276"/>
    </row>
    <row r="60829" spans="19:23">
      <c r="S60829" s="275"/>
      <c r="T60829" s="274"/>
      <c r="W60829" s="276"/>
    </row>
    <row r="60830" spans="19:23">
      <c r="S60830" s="275"/>
      <c r="T60830" s="274"/>
      <c r="W60830" s="276"/>
    </row>
    <row r="60831" spans="19:23">
      <c r="S60831" s="275"/>
      <c r="T60831" s="274"/>
      <c r="W60831" s="276"/>
    </row>
    <row r="60832" spans="19:23">
      <c r="S60832" s="275"/>
      <c r="T60832" s="274"/>
      <c r="W60832" s="276"/>
    </row>
    <row r="60833" spans="19:23">
      <c r="S60833" s="275"/>
      <c r="T60833" s="274"/>
      <c r="W60833" s="276"/>
    </row>
    <row r="60834" spans="19:23">
      <c r="S60834" s="275"/>
      <c r="T60834" s="274"/>
      <c r="W60834" s="276"/>
    </row>
    <row r="60835" spans="19:23">
      <c r="S60835" s="275"/>
      <c r="T60835" s="274"/>
      <c r="W60835" s="276"/>
    </row>
    <row r="60836" spans="19:23">
      <c r="S60836" s="275"/>
      <c r="T60836" s="274"/>
      <c r="W60836" s="276"/>
    </row>
    <row r="60837" spans="19:23">
      <c r="S60837" s="275"/>
      <c r="T60837" s="274"/>
      <c r="W60837" s="276"/>
    </row>
    <row r="60838" spans="19:23">
      <c r="S60838" s="275"/>
      <c r="T60838" s="274"/>
      <c r="W60838" s="276"/>
    </row>
    <row r="60839" spans="19:23">
      <c r="S60839" s="275"/>
      <c r="T60839" s="274"/>
      <c r="W60839" s="276"/>
    </row>
    <row r="60840" spans="19:23">
      <c r="S60840" s="275"/>
      <c r="T60840" s="274"/>
      <c r="W60840" s="276"/>
    </row>
    <row r="60841" spans="19:23">
      <c r="S60841" s="275"/>
      <c r="T60841" s="274"/>
      <c r="W60841" s="276"/>
    </row>
    <row r="60842" spans="19:23">
      <c r="S60842" s="275"/>
      <c r="T60842" s="274"/>
      <c r="W60842" s="276"/>
    </row>
    <row r="60843" spans="19:23">
      <c r="S60843" s="275"/>
      <c r="T60843" s="274"/>
      <c r="W60843" s="276"/>
    </row>
    <row r="60844" spans="19:23">
      <c r="S60844" s="275"/>
      <c r="T60844" s="274"/>
      <c r="W60844" s="276"/>
    </row>
    <row r="60845" spans="19:23">
      <c r="S60845" s="275"/>
      <c r="T60845" s="274"/>
      <c r="W60845" s="276"/>
    </row>
    <row r="60846" spans="19:23">
      <c r="S60846" s="275"/>
      <c r="T60846" s="274"/>
      <c r="W60846" s="276"/>
    </row>
    <row r="60847" spans="19:23">
      <c r="S60847" s="275"/>
      <c r="T60847" s="274"/>
      <c r="W60847" s="276"/>
    </row>
    <row r="60848" spans="19:23">
      <c r="S60848" s="275"/>
      <c r="T60848" s="274"/>
      <c r="W60848" s="276"/>
    </row>
    <row r="60849" spans="19:23">
      <c r="S60849" s="275"/>
      <c r="T60849" s="274"/>
      <c r="W60849" s="276"/>
    </row>
    <row r="60850" spans="19:23">
      <c r="S60850" s="275"/>
      <c r="T60850" s="274"/>
      <c r="W60850" s="276"/>
    </row>
    <row r="60851" spans="19:23">
      <c r="S60851" s="275"/>
      <c r="T60851" s="274"/>
      <c r="W60851" s="276"/>
    </row>
    <row r="60852" spans="19:23">
      <c r="S60852" s="275"/>
      <c r="T60852" s="274"/>
      <c r="W60852" s="276"/>
    </row>
    <row r="60853" spans="19:23">
      <c r="S60853" s="275"/>
      <c r="T60853" s="274"/>
      <c r="W60853" s="276"/>
    </row>
    <row r="60854" spans="19:23">
      <c r="S60854" s="275"/>
      <c r="T60854" s="274"/>
      <c r="W60854" s="276"/>
    </row>
    <row r="60855" spans="19:23">
      <c r="S60855" s="275"/>
      <c r="T60855" s="274"/>
      <c r="W60855" s="276"/>
    </row>
    <row r="60856" spans="19:23">
      <c r="S60856" s="275"/>
      <c r="T60856" s="274"/>
      <c r="W60856" s="276"/>
    </row>
    <row r="60857" spans="19:23">
      <c r="S60857" s="275"/>
      <c r="T60857" s="274"/>
      <c r="W60857" s="276"/>
    </row>
    <row r="60858" spans="19:23">
      <c r="S60858" s="275"/>
      <c r="T60858" s="274"/>
      <c r="W60858" s="276"/>
    </row>
    <row r="60859" spans="19:23">
      <c r="S60859" s="275"/>
      <c r="T60859" s="274"/>
      <c r="W60859" s="276"/>
    </row>
    <row r="60860" spans="19:23">
      <c r="S60860" s="275"/>
      <c r="T60860" s="274"/>
      <c r="W60860" s="276"/>
    </row>
    <row r="60861" spans="19:23">
      <c r="S60861" s="275"/>
      <c r="T60861" s="274"/>
      <c r="W60861" s="276"/>
    </row>
    <row r="60862" spans="19:23">
      <c r="S60862" s="275"/>
      <c r="T60862" s="274"/>
      <c r="W60862" s="276"/>
    </row>
    <row r="60863" spans="19:23">
      <c r="S60863" s="275"/>
      <c r="T60863" s="274"/>
      <c r="W60863" s="276"/>
    </row>
    <row r="60864" spans="19:23">
      <c r="S60864" s="275"/>
      <c r="T60864" s="274"/>
      <c r="W60864" s="276"/>
    </row>
    <row r="60865" spans="19:23">
      <c r="S60865" s="275"/>
      <c r="T60865" s="274"/>
      <c r="W60865" s="276"/>
    </row>
    <row r="60866" spans="19:23">
      <c r="S60866" s="275"/>
      <c r="T60866" s="274"/>
      <c r="W60866" s="276"/>
    </row>
    <row r="60867" spans="19:23">
      <c r="S60867" s="275"/>
      <c r="T60867" s="274"/>
      <c r="W60867" s="276"/>
    </row>
    <row r="60868" spans="19:23">
      <c r="S60868" s="275"/>
      <c r="T60868" s="274"/>
      <c r="W60868" s="276"/>
    </row>
    <row r="60869" spans="19:23">
      <c r="S60869" s="275"/>
      <c r="T60869" s="274"/>
      <c r="W60869" s="276"/>
    </row>
    <row r="60870" spans="19:23">
      <c r="S60870" s="275"/>
      <c r="T60870" s="274"/>
      <c r="W60870" s="276"/>
    </row>
    <row r="60871" spans="19:23">
      <c r="S60871" s="275"/>
      <c r="T60871" s="274"/>
      <c r="W60871" s="276"/>
    </row>
    <row r="60872" spans="19:23">
      <c r="S60872" s="275"/>
      <c r="T60872" s="274"/>
      <c r="W60872" s="276"/>
    </row>
    <row r="60873" spans="19:23">
      <c r="S60873" s="275"/>
      <c r="T60873" s="274"/>
      <c r="W60873" s="276"/>
    </row>
    <row r="60874" spans="19:23">
      <c r="S60874" s="275"/>
      <c r="T60874" s="274"/>
      <c r="W60874" s="276"/>
    </row>
    <row r="60875" spans="19:23">
      <c r="S60875" s="275"/>
      <c r="T60875" s="274"/>
      <c r="W60875" s="276"/>
    </row>
    <row r="60876" spans="19:23">
      <c r="S60876" s="275"/>
      <c r="T60876" s="274"/>
      <c r="W60876" s="276"/>
    </row>
    <row r="60877" spans="19:23">
      <c r="S60877" s="275"/>
      <c r="T60877" s="274"/>
      <c r="W60877" s="276"/>
    </row>
    <row r="60878" spans="19:23">
      <c r="S60878" s="275"/>
      <c r="T60878" s="274"/>
      <c r="W60878" s="276"/>
    </row>
    <row r="60879" spans="19:23">
      <c r="S60879" s="275"/>
      <c r="T60879" s="274"/>
      <c r="W60879" s="276"/>
    </row>
    <row r="60880" spans="19:23">
      <c r="S60880" s="275"/>
      <c r="T60880" s="274"/>
      <c r="W60880" s="276"/>
    </row>
    <row r="60881" spans="19:23">
      <c r="S60881" s="275"/>
      <c r="T60881" s="274"/>
      <c r="W60881" s="276"/>
    </row>
    <row r="60882" spans="19:23">
      <c r="S60882" s="275"/>
      <c r="T60882" s="274"/>
      <c r="W60882" s="276"/>
    </row>
    <row r="60883" spans="19:23">
      <c r="S60883" s="275"/>
      <c r="T60883" s="274"/>
      <c r="W60883" s="276"/>
    </row>
    <row r="60884" spans="19:23">
      <c r="S60884" s="275"/>
      <c r="T60884" s="274"/>
      <c r="W60884" s="276"/>
    </row>
    <row r="60885" spans="19:23">
      <c r="S60885" s="275"/>
      <c r="T60885" s="274"/>
      <c r="W60885" s="276"/>
    </row>
    <row r="60886" spans="19:23">
      <c r="S60886" s="275"/>
      <c r="T60886" s="274"/>
      <c r="W60886" s="276"/>
    </row>
    <row r="60887" spans="19:23">
      <c r="S60887" s="275"/>
      <c r="T60887" s="274"/>
      <c r="W60887" s="276"/>
    </row>
    <row r="60888" spans="19:23">
      <c r="S60888" s="275"/>
      <c r="T60888" s="274"/>
      <c r="W60888" s="276"/>
    </row>
    <row r="60889" spans="19:23">
      <c r="S60889" s="275"/>
      <c r="T60889" s="274"/>
      <c r="W60889" s="276"/>
    </row>
    <row r="60890" spans="19:23">
      <c r="S60890" s="275"/>
      <c r="T60890" s="274"/>
      <c r="W60890" s="276"/>
    </row>
    <row r="60891" spans="19:23">
      <c r="S60891" s="275"/>
      <c r="T60891" s="274"/>
      <c r="W60891" s="276"/>
    </row>
    <row r="60892" spans="19:23">
      <c r="S60892" s="275"/>
      <c r="T60892" s="274"/>
      <c r="W60892" s="276"/>
    </row>
    <row r="60893" spans="19:23">
      <c r="S60893" s="275"/>
      <c r="T60893" s="274"/>
      <c r="W60893" s="276"/>
    </row>
    <row r="60894" spans="19:23">
      <c r="S60894" s="275"/>
      <c r="T60894" s="274"/>
      <c r="W60894" s="276"/>
    </row>
    <row r="60895" spans="19:23">
      <c r="S60895" s="275"/>
      <c r="T60895" s="274"/>
      <c r="W60895" s="276"/>
    </row>
    <row r="60896" spans="19:23">
      <c r="S60896" s="275"/>
      <c r="T60896" s="274"/>
      <c r="W60896" s="276"/>
    </row>
    <row r="60897" spans="19:23">
      <c r="S60897" s="275"/>
      <c r="T60897" s="274"/>
      <c r="W60897" s="276"/>
    </row>
    <row r="60898" spans="19:23">
      <c r="S60898" s="275"/>
      <c r="T60898" s="274"/>
      <c r="W60898" s="276"/>
    </row>
    <row r="60899" spans="19:23">
      <c r="S60899" s="275"/>
      <c r="T60899" s="274"/>
      <c r="W60899" s="276"/>
    </row>
    <row r="60900" spans="19:23">
      <c r="S60900" s="275"/>
      <c r="T60900" s="274"/>
      <c r="W60900" s="276"/>
    </row>
    <row r="60901" spans="19:23">
      <c r="S60901" s="275"/>
      <c r="T60901" s="274"/>
      <c r="W60901" s="276"/>
    </row>
    <row r="60902" spans="19:23">
      <c r="S60902" s="275"/>
      <c r="T60902" s="274"/>
      <c r="W60902" s="276"/>
    </row>
    <row r="60903" spans="19:23">
      <c r="S60903" s="275"/>
      <c r="T60903" s="274"/>
      <c r="W60903" s="276"/>
    </row>
    <row r="60904" spans="19:23">
      <c r="S60904" s="275"/>
      <c r="T60904" s="274"/>
      <c r="W60904" s="276"/>
    </row>
    <row r="60905" spans="19:23">
      <c r="S60905" s="275"/>
      <c r="T60905" s="274"/>
      <c r="W60905" s="276"/>
    </row>
    <row r="60906" spans="19:23">
      <c r="S60906" s="275"/>
      <c r="T60906" s="274"/>
      <c r="W60906" s="276"/>
    </row>
    <row r="60907" spans="19:23">
      <c r="S60907" s="275"/>
      <c r="T60907" s="274"/>
      <c r="W60907" s="276"/>
    </row>
    <row r="60908" spans="19:23">
      <c r="S60908" s="275"/>
      <c r="T60908" s="274"/>
      <c r="W60908" s="276"/>
    </row>
    <row r="60909" spans="19:23">
      <c r="S60909" s="275"/>
      <c r="T60909" s="274"/>
      <c r="W60909" s="276"/>
    </row>
    <row r="60910" spans="19:23">
      <c r="S60910" s="275"/>
      <c r="T60910" s="274"/>
      <c r="W60910" s="276"/>
    </row>
    <row r="60911" spans="19:23">
      <c r="S60911" s="275"/>
      <c r="T60911" s="274"/>
      <c r="W60911" s="276"/>
    </row>
    <row r="60912" spans="19:23">
      <c r="S60912" s="275"/>
      <c r="T60912" s="274"/>
      <c r="W60912" s="276"/>
    </row>
    <row r="60913" spans="19:23">
      <c r="S60913" s="275"/>
      <c r="T60913" s="274"/>
      <c r="W60913" s="276"/>
    </row>
    <row r="60914" spans="19:23">
      <c r="S60914" s="275"/>
      <c r="T60914" s="274"/>
      <c r="W60914" s="276"/>
    </row>
    <row r="60915" spans="19:23">
      <c r="S60915" s="275"/>
      <c r="T60915" s="274"/>
      <c r="W60915" s="276"/>
    </row>
    <row r="60916" spans="19:23">
      <c r="S60916" s="275"/>
      <c r="T60916" s="274"/>
      <c r="W60916" s="276"/>
    </row>
    <row r="60917" spans="19:23">
      <c r="S60917" s="275"/>
      <c r="T60917" s="274"/>
      <c r="W60917" s="276"/>
    </row>
    <row r="60918" spans="19:23">
      <c r="S60918" s="275"/>
      <c r="T60918" s="274"/>
      <c r="W60918" s="276"/>
    </row>
    <row r="60919" spans="19:23">
      <c r="S60919" s="275"/>
      <c r="T60919" s="274"/>
      <c r="W60919" s="276"/>
    </row>
    <row r="60920" spans="19:23">
      <c r="S60920" s="275"/>
      <c r="T60920" s="274"/>
      <c r="W60920" s="276"/>
    </row>
    <row r="60921" spans="19:23">
      <c r="S60921" s="275"/>
      <c r="T60921" s="274"/>
      <c r="W60921" s="276"/>
    </row>
    <row r="60922" spans="19:23">
      <c r="S60922" s="275"/>
      <c r="T60922" s="274"/>
      <c r="W60922" s="276"/>
    </row>
    <row r="60923" spans="19:23">
      <c r="S60923" s="275"/>
      <c r="T60923" s="274"/>
      <c r="W60923" s="276"/>
    </row>
    <row r="60924" spans="19:23">
      <c r="S60924" s="275"/>
      <c r="T60924" s="274"/>
      <c r="W60924" s="276"/>
    </row>
    <row r="60925" spans="19:23">
      <c r="S60925" s="275"/>
      <c r="T60925" s="274"/>
      <c r="W60925" s="276"/>
    </row>
    <row r="60926" spans="19:23">
      <c r="S60926" s="275"/>
      <c r="T60926" s="274"/>
      <c r="W60926" s="276"/>
    </row>
    <row r="60927" spans="19:23">
      <c r="S60927" s="275"/>
      <c r="T60927" s="274"/>
      <c r="W60927" s="276"/>
    </row>
    <row r="60928" spans="19:23">
      <c r="S60928" s="275"/>
      <c r="T60928" s="274"/>
      <c r="W60928" s="276"/>
    </row>
    <row r="60929" spans="19:23">
      <c r="S60929" s="275"/>
      <c r="T60929" s="274"/>
      <c r="W60929" s="276"/>
    </row>
    <row r="60930" spans="19:23">
      <c r="S60930" s="275"/>
      <c r="T60930" s="274"/>
      <c r="W60930" s="276"/>
    </row>
    <row r="60931" spans="19:23">
      <c r="S60931" s="275"/>
      <c r="T60931" s="274"/>
      <c r="W60931" s="276"/>
    </row>
    <row r="60932" spans="19:23">
      <c r="S60932" s="275"/>
      <c r="T60932" s="274"/>
      <c r="W60932" s="276"/>
    </row>
    <row r="60933" spans="19:23">
      <c r="S60933" s="275"/>
      <c r="T60933" s="274"/>
      <c r="W60933" s="276"/>
    </row>
    <row r="60934" spans="19:23">
      <c r="S60934" s="275"/>
      <c r="T60934" s="274"/>
      <c r="W60934" s="276"/>
    </row>
    <row r="60935" spans="19:23">
      <c r="S60935" s="275"/>
      <c r="T60935" s="274"/>
      <c r="W60935" s="276"/>
    </row>
    <row r="60936" spans="19:23">
      <c r="S60936" s="275"/>
      <c r="T60936" s="274"/>
      <c r="W60936" s="276"/>
    </row>
    <row r="60937" spans="19:23">
      <c r="S60937" s="275"/>
      <c r="T60937" s="274"/>
      <c r="W60937" s="276"/>
    </row>
    <row r="60938" spans="19:23">
      <c r="S60938" s="275"/>
      <c r="T60938" s="274"/>
      <c r="W60938" s="276"/>
    </row>
    <row r="60939" spans="19:23">
      <c r="S60939" s="275"/>
      <c r="T60939" s="274"/>
      <c r="W60939" s="276"/>
    </row>
    <row r="60940" spans="19:23">
      <c r="S60940" s="275"/>
      <c r="T60940" s="274"/>
      <c r="W60940" s="276"/>
    </row>
    <row r="60941" spans="19:23">
      <c r="S60941" s="275"/>
      <c r="T60941" s="274"/>
      <c r="W60941" s="276"/>
    </row>
    <row r="60942" spans="19:23">
      <c r="S60942" s="275"/>
      <c r="T60942" s="274"/>
      <c r="W60942" s="276"/>
    </row>
    <row r="60943" spans="19:23">
      <c r="S60943" s="275"/>
      <c r="T60943" s="274"/>
      <c r="W60943" s="276"/>
    </row>
    <row r="60944" spans="19:23">
      <c r="S60944" s="275"/>
      <c r="T60944" s="274"/>
      <c r="W60944" s="276"/>
    </row>
    <row r="60945" spans="19:23">
      <c r="S60945" s="275"/>
      <c r="T60945" s="274"/>
      <c r="W60945" s="276"/>
    </row>
    <row r="60946" spans="19:23">
      <c r="S60946" s="275"/>
      <c r="T60946" s="274"/>
      <c r="W60946" s="276"/>
    </row>
    <row r="60947" spans="19:23">
      <c r="S60947" s="275"/>
      <c r="T60947" s="274"/>
      <c r="W60947" s="276"/>
    </row>
    <row r="60948" spans="19:23">
      <c r="S60948" s="275"/>
      <c r="T60948" s="274"/>
      <c r="W60948" s="276"/>
    </row>
    <row r="60949" spans="19:23">
      <c r="S60949" s="275"/>
      <c r="T60949" s="274"/>
      <c r="W60949" s="276"/>
    </row>
    <row r="60950" spans="19:23">
      <c r="S60950" s="275"/>
      <c r="T60950" s="274"/>
      <c r="W60950" s="276"/>
    </row>
    <row r="60951" spans="19:23">
      <c r="S60951" s="275"/>
      <c r="T60951" s="274"/>
      <c r="W60951" s="276"/>
    </row>
    <row r="60952" spans="19:23">
      <c r="S60952" s="275"/>
      <c r="T60952" s="274"/>
      <c r="W60952" s="276"/>
    </row>
    <row r="60953" spans="19:23">
      <c r="S60953" s="275"/>
      <c r="T60953" s="274"/>
      <c r="W60953" s="276"/>
    </row>
    <row r="60954" spans="19:23">
      <c r="S60954" s="275"/>
      <c r="T60954" s="274"/>
      <c r="W60954" s="276"/>
    </row>
    <row r="60955" spans="19:23">
      <c r="S60955" s="275"/>
      <c r="T60955" s="274"/>
      <c r="W60955" s="276"/>
    </row>
    <row r="60956" spans="19:23">
      <c r="S60956" s="275"/>
      <c r="T60956" s="274"/>
      <c r="W60956" s="276"/>
    </row>
    <row r="60957" spans="19:23">
      <c r="S60957" s="275"/>
      <c r="T60957" s="274"/>
      <c r="W60957" s="276"/>
    </row>
    <row r="60958" spans="19:23">
      <c r="S60958" s="275"/>
      <c r="T60958" s="274"/>
      <c r="W60958" s="276"/>
    </row>
    <row r="60959" spans="19:23">
      <c r="S60959" s="275"/>
      <c r="T60959" s="274"/>
      <c r="W60959" s="276"/>
    </row>
    <row r="60960" spans="19:23">
      <c r="S60960" s="275"/>
      <c r="T60960" s="274"/>
      <c r="W60960" s="276"/>
    </row>
    <row r="60961" spans="19:23">
      <c r="S60961" s="275"/>
      <c r="T60961" s="274"/>
      <c r="W60961" s="276"/>
    </row>
    <row r="60962" spans="19:23">
      <c r="S60962" s="275"/>
      <c r="T60962" s="274"/>
      <c r="W60962" s="276"/>
    </row>
    <row r="60963" spans="19:23">
      <c r="S60963" s="275"/>
      <c r="T60963" s="274"/>
      <c r="W60963" s="276"/>
    </row>
    <row r="60964" spans="19:23">
      <c r="S60964" s="275"/>
      <c r="T60964" s="274"/>
      <c r="W60964" s="276"/>
    </row>
    <row r="60965" spans="19:23">
      <c r="S60965" s="275"/>
      <c r="T60965" s="274"/>
      <c r="W60965" s="276"/>
    </row>
    <row r="60966" spans="19:23">
      <c r="S60966" s="275"/>
      <c r="T60966" s="274"/>
      <c r="W60966" s="276"/>
    </row>
    <row r="60967" spans="19:23">
      <c r="S60967" s="275"/>
      <c r="T60967" s="274"/>
      <c r="W60967" s="276"/>
    </row>
    <row r="60968" spans="19:23">
      <c r="S60968" s="275"/>
      <c r="T60968" s="274"/>
      <c r="W60968" s="276"/>
    </row>
    <row r="60969" spans="19:23">
      <c r="S60969" s="275"/>
      <c r="T60969" s="274"/>
      <c r="W60969" s="276"/>
    </row>
    <row r="60970" spans="19:23">
      <c r="S60970" s="275"/>
      <c r="T60970" s="274"/>
      <c r="W60970" s="276"/>
    </row>
    <row r="60971" spans="19:23">
      <c r="S60971" s="275"/>
      <c r="T60971" s="274"/>
      <c r="W60971" s="276"/>
    </row>
    <row r="60972" spans="19:23">
      <c r="S60972" s="275"/>
      <c r="T60972" s="274"/>
      <c r="W60972" s="276"/>
    </row>
    <row r="60973" spans="19:23">
      <c r="S60973" s="275"/>
      <c r="T60973" s="274"/>
      <c r="W60973" s="276"/>
    </row>
    <row r="60974" spans="19:23">
      <c r="S60974" s="275"/>
      <c r="T60974" s="274"/>
      <c r="W60974" s="276"/>
    </row>
    <row r="60975" spans="19:23">
      <c r="S60975" s="275"/>
      <c r="T60975" s="274"/>
      <c r="W60975" s="276"/>
    </row>
    <row r="60976" spans="19:23">
      <c r="S60976" s="275"/>
      <c r="T60976" s="274"/>
      <c r="W60976" s="276"/>
    </row>
    <row r="60977" spans="19:23">
      <c r="S60977" s="275"/>
      <c r="T60977" s="274"/>
      <c r="W60977" s="276"/>
    </row>
    <row r="60978" spans="19:23">
      <c r="S60978" s="275"/>
      <c r="T60978" s="274"/>
      <c r="W60978" s="276"/>
    </row>
    <row r="60979" spans="19:23">
      <c r="S60979" s="275"/>
      <c r="T60979" s="274"/>
      <c r="W60979" s="276"/>
    </row>
    <row r="60980" spans="19:23">
      <c r="S60980" s="275"/>
      <c r="T60980" s="274"/>
      <c r="W60980" s="276"/>
    </row>
    <row r="60981" spans="19:23">
      <c r="S60981" s="275"/>
      <c r="T60981" s="274"/>
      <c r="W60981" s="276"/>
    </row>
    <row r="60982" spans="19:23">
      <c r="S60982" s="275"/>
      <c r="T60982" s="274"/>
      <c r="W60982" s="276"/>
    </row>
    <row r="60983" spans="19:23">
      <c r="S60983" s="275"/>
      <c r="T60983" s="274"/>
      <c r="W60983" s="276"/>
    </row>
    <row r="60984" spans="19:23">
      <c r="S60984" s="275"/>
      <c r="T60984" s="274"/>
      <c r="W60984" s="276"/>
    </row>
    <row r="60985" spans="19:23">
      <c r="S60985" s="275"/>
      <c r="T60985" s="274"/>
      <c r="W60985" s="276"/>
    </row>
    <row r="60986" spans="19:23">
      <c r="S60986" s="275"/>
      <c r="T60986" s="274"/>
      <c r="W60986" s="276"/>
    </row>
    <row r="60987" spans="19:23">
      <c r="S60987" s="275"/>
      <c r="T60987" s="274"/>
      <c r="W60987" s="276"/>
    </row>
    <row r="60988" spans="19:23">
      <c r="S60988" s="275"/>
      <c r="T60988" s="274"/>
      <c r="W60988" s="276"/>
    </row>
    <row r="60989" spans="19:23">
      <c r="S60989" s="275"/>
      <c r="T60989" s="274"/>
      <c r="W60989" s="276"/>
    </row>
    <row r="60990" spans="19:23">
      <c r="S60990" s="275"/>
      <c r="T60990" s="274"/>
      <c r="W60990" s="276"/>
    </row>
    <row r="60991" spans="19:23">
      <c r="S60991" s="275"/>
      <c r="T60991" s="274"/>
      <c r="W60991" s="276"/>
    </row>
    <row r="60992" spans="19:23">
      <c r="S60992" s="275"/>
      <c r="T60992" s="274"/>
      <c r="W60992" s="276"/>
    </row>
    <row r="60993" spans="19:23">
      <c r="S60993" s="275"/>
      <c r="T60993" s="274"/>
      <c r="W60993" s="276"/>
    </row>
    <row r="60994" spans="19:23">
      <c r="S60994" s="275"/>
      <c r="T60994" s="274"/>
      <c r="W60994" s="276"/>
    </row>
    <row r="60995" spans="19:23">
      <c r="S60995" s="275"/>
      <c r="T60995" s="274"/>
      <c r="W60995" s="276"/>
    </row>
    <row r="60996" spans="19:23">
      <c r="S60996" s="275"/>
      <c r="T60996" s="274"/>
      <c r="W60996" s="276"/>
    </row>
    <row r="60997" spans="19:23">
      <c r="S60997" s="275"/>
      <c r="T60997" s="274"/>
      <c r="W60997" s="276"/>
    </row>
    <row r="60998" spans="19:23">
      <c r="S60998" s="275"/>
      <c r="T60998" s="274"/>
      <c r="W60998" s="276"/>
    </row>
    <row r="60999" spans="19:23">
      <c r="S60999" s="275"/>
      <c r="T60999" s="274"/>
      <c r="W60999" s="276"/>
    </row>
    <row r="61000" spans="19:23">
      <c r="S61000" s="275"/>
      <c r="T61000" s="274"/>
      <c r="W61000" s="276"/>
    </row>
    <row r="61001" spans="19:23">
      <c r="S61001" s="275"/>
      <c r="T61001" s="274"/>
      <c r="W61001" s="276"/>
    </row>
    <row r="61002" spans="19:23">
      <c r="S61002" s="275"/>
      <c r="T61002" s="274"/>
      <c r="W61002" s="276"/>
    </row>
    <row r="61003" spans="19:23">
      <c r="S61003" s="275"/>
      <c r="T61003" s="274"/>
      <c r="W61003" s="276"/>
    </row>
    <row r="61004" spans="19:23">
      <c r="S61004" s="275"/>
      <c r="T61004" s="274"/>
      <c r="W61004" s="276"/>
    </row>
    <row r="61005" spans="19:23">
      <c r="S61005" s="275"/>
      <c r="T61005" s="274"/>
      <c r="W61005" s="276"/>
    </row>
    <row r="61006" spans="19:23">
      <c r="S61006" s="275"/>
      <c r="T61006" s="274"/>
      <c r="W61006" s="276"/>
    </row>
    <row r="61007" spans="19:23">
      <c r="S61007" s="275"/>
      <c r="T61007" s="274"/>
      <c r="W61007" s="276"/>
    </row>
    <row r="61008" spans="19:23">
      <c r="S61008" s="275"/>
      <c r="T61008" s="274"/>
      <c r="W61008" s="276"/>
    </row>
    <row r="61009" spans="19:23">
      <c r="S61009" s="275"/>
      <c r="T61009" s="274"/>
      <c r="W61009" s="276"/>
    </row>
    <row r="61010" spans="19:23">
      <c r="S61010" s="275"/>
      <c r="T61010" s="274"/>
      <c r="W61010" s="276"/>
    </row>
    <row r="61011" spans="19:23">
      <c r="S61011" s="275"/>
      <c r="T61011" s="274"/>
      <c r="W61011" s="276"/>
    </row>
    <row r="61012" spans="19:23">
      <c r="S61012" s="275"/>
      <c r="T61012" s="274"/>
      <c r="W61012" s="276"/>
    </row>
    <row r="61013" spans="19:23">
      <c r="S61013" s="275"/>
      <c r="T61013" s="274"/>
      <c r="W61013" s="276"/>
    </row>
    <row r="61014" spans="19:23">
      <c r="S61014" s="275"/>
      <c r="T61014" s="274"/>
      <c r="W61014" s="276"/>
    </row>
    <row r="61015" spans="19:23">
      <c r="S61015" s="275"/>
      <c r="T61015" s="274"/>
      <c r="W61015" s="276"/>
    </row>
    <row r="61016" spans="19:23">
      <c r="S61016" s="275"/>
      <c r="T61016" s="274"/>
      <c r="W61016" s="276"/>
    </row>
    <row r="61017" spans="19:23">
      <c r="S61017" s="275"/>
      <c r="T61017" s="274"/>
      <c r="W61017" s="276"/>
    </row>
    <row r="61018" spans="19:23">
      <c r="S61018" s="275"/>
      <c r="T61018" s="274"/>
      <c r="W61018" s="276"/>
    </row>
    <row r="61019" spans="19:23">
      <c r="S61019" s="275"/>
      <c r="T61019" s="274"/>
      <c r="W61019" s="276"/>
    </row>
    <row r="61020" spans="19:23">
      <c r="S61020" s="275"/>
      <c r="T61020" s="274"/>
      <c r="W61020" s="276"/>
    </row>
    <row r="61021" spans="19:23">
      <c r="S61021" s="275"/>
      <c r="T61021" s="274"/>
      <c r="W61021" s="276"/>
    </row>
    <row r="61022" spans="19:23">
      <c r="S61022" s="275"/>
      <c r="T61022" s="274"/>
      <c r="W61022" s="276"/>
    </row>
    <row r="61023" spans="19:23">
      <c r="S61023" s="275"/>
      <c r="T61023" s="274"/>
      <c r="W61023" s="276"/>
    </row>
    <row r="61024" spans="19:23">
      <c r="S61024" s="275"/>
      <c r="T61024" s="274"/>
      <c r="W61024" s="276"/>
    </row>
    <row r="61025" spans="19:23">
      <c r="S61025" s="275"/>
      <c r="T61025" s="274"/>
      <c r="W61025" s="276"/>
    </row>
    <row r="61026" spans="19:23">
      <c r="S61026" s="275"/>
      <c r="T61026" s="274"/>
      <c r="W61026" s="276"/>
    </row>
    <row r="61027" spans="19:23">
      <c r="S61027" s="275"/>
      <c r="T61027" s="274"/>
      <c r="W61027" s="276"/>
    </row>
    <row r="61028" spans="19:23">
      <c r="S61028" s="275"/>
      <c r="T61028" s="274"/>
      <c r="W61028" s="276"/>
    </row>
    <row r="61029" spans="19:23">
      <c r="S61029" s="275"/>
      <c r="T61029" s="274"/>
      <c r="W61029" s="276"/>
    </row>
    <row r="61030" spans="19:23">
      <c r="S61030" s="275"/>
      <c r="T61030" s="274"/>
      <c r="W61030" s="276"/>
    </row>
    <row r="61031" spans="19:23">
      <c r="S61031" s="275"/>
      <c r="T61031" s="274"/>
      <c r="W61031" s="276"/>
    </row>
    <row r="61032" spans="19:23">
      <c r="S61032" s="275"/>
      <c r="T61032" s="274"/>
      <c r="W61032" s="276"/>
    </row>
    <row r="61033" spans="19:23">
      <c r="S61033" s="275"/>
      <c r="T61033" s="274"/>
      <c r="W61033" s="276"/>
    </row>
    <row r="61034" spans="19:23">
      <c r="S61034" s="275"/>
      <c r="T61034" s="274"/>
      <c r="W61034" s="276"/>
    </row>
    <row r="61035" spans="19:23">
      <c r="S61035" s="275"/>
      <c r="T61035" s="274"/>
      <c r="W61035" s="276"/>
    </row>
    <row r="61036" spans="19:23">
      <c r="S61036" s="275"/>
      <c r="T61036" s="274"/>
      <c r="W61036" s="276"/>
    </row>
    <row r="61037" spans="19:23">
      <c r="S61037" s="275"/>
      <c r="T61037" s="274"/>
      <c r="W61037" s="276"/>
    </row>
    <row r="61038" spans="19:23">
      <c r="S61038" s="275"/>
      <c r="T61038" s="274"/>
      <c r="W61038" s="276"/>
    </row>
    <row r="61039" spans="19:23">
      <c r="S61039" s="275"/>
      <c r="T61039" s="274"/>
      <c r="W61039" s="276"/>
    </row>
    <row r="61040" spans="19:23">
      <c r="S61040" s="275"/>
      <c r="T61040" s="274"/>
      <c r="W61040" s="276"/>
    </row>
    <row r="61041" spans="19:23">
      <c r="S61041" s="275"/>
      <c r="T61041" s="274"/>
      <c r="W61041" s="276"/>
    </row>
    <row r="61042" spans="19:23">
      <c r="S61042" s="275"/>
      <c r="T61042" s="274"/>
      <c r="W61042" s="276"/>
    </row>
    <row r="61043" spans="19:23">
      <c r="S61043" s="275"/>
      <c r="T61043" s="274"/>
      <c r="W61043" s="276"/>
    </row>
    <row r="61044" spans="19:23">
      <c r="S61044" s="275"/>
      <c r="T61044" s="274"/>
      <c r="W61044" s="276"/>
    </row>
    <row r="61045" spans="19:23">
      <c r="S61045" s="275"/>
      <c r="T61045" s="274"/>
      <c r="W61045" s="276"/>
    </row>
    <row r="61046" spans="19:23">
      <c r="S61046" s="275"/>
      <c r="T61046" s="274"/>
      <c r="W61046" s="276"/>
    </row>
    <row r="61047" spans="19:23">
      <c r="S61047" s="275"/>
      <c r="T61047" s="274"/>
      <c r="W61047" s="276"/>
    </row>
    <row r="61048" spans="19:23">
      <c r="S61048" s="275"/>
      <c r="T61048" s="274"/>
      <c r="W61048" s="276"/>
    </row>
    <row r="61049" spans="19:23">
      <c r="S61049" s="275"/>
      <c r="T61049" s="274"/>
      <c r="W61049" s="276"/>
    </row>
    <row r="61050" spans="19:23">
      <c r="S61050" s="275"/>
      <c r="T61050" s="274"/>
      <c r="W61050" s="276"/>
    </row>
    <row r="61051" spans="19:23">
      <c r="S61051" s="275"/>
      <c r="T61051" s="274"/>
      <c r="W61051" s="276"/>
    </row>
    <row r="61052" spans="19:23">
      <c r="S61052" s="275"/>
      <c r="T61052" s="274"/>
      <c r="W61052" s="276"/>
    </row>
    <row r="61053" spans="19:23">
      <c r="S61053" s="275"/>
      <c r="T61053" s="274"/>
      <c r="W61053" s="276"/>
    </row>
    <row r="61054" spans="19:23">
      <c r="S61054" s="275"/>
      <c r="T61054" s="274"/>
      <c r="W61054" s="276"/>
    </row>
    <row r="61055" spans="19:23">
      <c r="S61055" s="275"/>
      <c r="T61055" s="274"/>
      <c r="W61055" s="276"/>
    </row>
    <row r="61056" spans="19:23">
      <c r="S61056" s="275"/>
      <c r="T61056" s="274"/>
      <c r="W61056" s="276"/>
    </row>
    <row r="61057" spans="19:23">
      <c r="S61057" s="275"/>
      <c r="T61057" s="274"/>
      <c r="W61057" s="276"/>
    </row>
    <row r="61058" spans="19:23">
      <c r="S61058" s="275"/>
      <c r="T61058" s="274"/>
      <c r="W61058" s="276"/>
    </row>
    <row r="61059" spans="19:23">
      <c r="S61059" s="275"/>
      <c r="T61059" s="274"/>
      <c r="W61059" s="276"/>
    </row>
    <row r="61060" spans="19:23">
      <c r="S61060" s="275"/>
      <c r="T61060" s="274"/>
      <c r="W61060" s="276"/>
    </row>
    <row r="61061" spans="19:23">
      <c r="S61061" s="275"/>
      <c r="T61061" s="274"/>
      <c r="W61061" s="276"/>
    </row>
    <row r="61062" spans="19:23">
      <c r="S61062" s="275"/>
      <c r="T61062" s="274"/>
      <c r="W61062" s="276"/>
    </row>
    <row r="61063" spans="19:23">
      <c r="S61063" s="275"/>
      <c r="T61063" s="274"/>
      <c r="W61063" s="276"/>
    </row>
    <row r="61064" spans="19:23">
      <c r="S61064" s="275"/>
      <c r="T61064" s="274"/>
      <c r="W61064" s="276"/>
    </row>
    <row r="61065" spans="19:23">
      <c r="S61065" s="275"/>
      <c r="T61065" s="274"/>
      <c r="W61065" s="276"/>
    </row>
    <row r="61066" spans="19:23">
      <c r="S61066" s="275"/>
      <c r="T61066" s="274"/>
      <c r="W61066" s="276"/>
    </row>
    <row r="61067" spans="19:23">
      <c r="S61067" s="275"/>
      <c r="T61067" s="274"/>
      <c r="W61067" s="276"/>
    </row>
    <row r="61068" spans="19:23">
      <c r="S61068" s="275"/>
      <c r="T61068" s="274"/>
      <c r="W61068" s="276"/>
    </row>
    <row r="61069" spans="19:23">
      <c r="S61069" s="275"/>
      <c r="T61069" s="274"/>
      <c r="W61069" s="276"/>
    </row>
    <row r="61070" spans="19:23">
      <c r="S61070" s="275"/>
      <c r="T61070" s="274"/>
      <c r="W61070" s="276"/>
    </row>
    <row r="61071" spans="19:23">
      <c r="S61071" s="275"/>
      <c r="T61071" s="274"/>
      <c r="W61071" s="276"/>
    </row>
    <row r="61072" spans="19:23">
      <c r="S61072" s="275"/>
      <c r="T61072" s="274"/>
      <c r="W61072" s="276"/>
    </row>
    <row r="61073" spans="19:23">
      <c r="S61073" s="275"/>
      <c r="T61073" s="274"/>
      <c r="W61073" s="276"/>
    </row>
    <row r="61074" spans="19:23">
      <c r="S61074" s="275"/>
      <c r="T61074" s="274"/>
      <c r="W61074" s="276"/>
    </row>
    <row r="61075" spans="19:23">
      <c r="S61075" s="275"/>
      <c r="T61075" s="274"/>
      <c r="W61075" s="276"/>
    </row>
    <row r="61076" spans="19:23">
      <c r="S61076" s="275"/>
      <c r="T61076" s="274"/>
      <c r="W61076" s="276"/>
    </row>
    <row r="61077" spans="19:23">
      <c r="S61077" s="275"/>
      <c r="T61077" s="274"/>
      <c r="W61077" s="276"/>
    </row>
    <row r="61078" spans="19:23">
      <c r="S61078" s="275"/>
      <c r="T61078" s="274"/>
      <c r="W61078" s="276"/>
    </row>
    <row r="61079" spans="19:23">
      <c r="S61079" s="275"/>
      <c r="T61079" s="274"/>
      <c r="W61079" s="276"/>
    </row>
    <row r="61080" spans="19:23">
      <c r="S61080" s="275"/>
      <c r="T61080" s="274"/>
      <c r="W61080" s="276"/>
    </row>
    <row r="61081" spans="19:23">
      <c r="S61081" s="275"/>
      <c r="T61081" s="274"/>
      <c r="W61081" s="276"/>
    </row>
    <row r="61082" spans="19:23">
      <c r="S61082" s="275"/>
      <c r="T61082" s="274"/>
      <c r="W61082" s="276"/>
    </row>
    <row r="61083" spans="19:23">
      <c r="S61083" s="275"/>
      <c r="T61083" s="274"/>
      <c r="W61083" s="276"/>
    </row>
    <row r="61084" spans="19:23">
      <c r="S61084" s="275"/>
      <c r="T61084" s="274"/>
      <c r="W61084" s="276"/>
    </row>
    <row r="61085" spans="19:23">
      <c r="S61085" s="275"/>
      <c r="T61085" s="274"/>
      <c r="W61085" s="276"/>
    </row>
    <row r="61086" spans="19:23">
      <c r="S61086" s="275"/>
      <c r="T61086" s="274"/>
      <c r="W61086" s="276"/>
    </row>
    <row r="61087" spans="19:23">
      <c r="S61087" s="275"/>
      <c r="T61087" s="274"/>
      <c r="W61087" s="276"/>
    </row>
    <row r="61088" spans="19:23">
      <c r="S61088" s="275"/>
      <c r="T61088" s="274"/>
      <c r="W61088" s="276"/>
    </row>
    <row r="61089" spans="19:23">
      <c r="S61089" s="275"/>
      <c r="T61089" s="274"/>
      <c r="W61089" s="276"/>
    </row>
    <row r="61090" spans="19:23">
      <c r="S61090" s="275"/>
      <c r="T61090" s="274"/>
      <c r="W61090" s="276"/>
    </row>
    <row r="61091" spans="19:23">
      <c r="S61091" s="275"/>
      <c r="T61091" s="274"/>
      <c r="W61091" s="276"/>
    </row>
    <row r="61092" spans="19:23">
      <c r="S61092" s="275"/>
      <c r="T61092" s="274"/>
      <c r="W61092" s="276"/>
    </row>
    <row r="61093" spans="19:23">
      <c r="S61093" s="275"/>
      <c r="T61093" s="274"/>
      <c r="W61093" s="276"/>
    </row>
    <row r="61094" spans="19:23">
      <c r="S61094" s="275"/>
      <c r="T61094" s="274"/>
      <c r="W61094" s="276"/>
    </row>
    <row r="61095" spans="19:23">
      <c r="S61095" s="275"/>
      <c r="T61095" s="274"/>
      <c r="W61095" s="276"/>
    </row>
    <row r="61096" spans="19:23">
      <c r="S61096" s="275"/>
      <c r="T61096" s="274"/>
      <c r="W61096" s="276"/>
    </row>
    <row r="61097" spans="19:23">
      <c r="S61097" s="275"/>
      <c r="T61097" s="274"/>
      <c r="W61097" s="276"/>
    </row>
    <row r="61098" spans="19:23">
      <c r="S61098" s="275"/>
      <c r="T61098" s="274"/>
      <c r="W61098" s="276"/>
    </row>
    <row r="61099" spans="19:23">
      <c r="S61099" s="275"/>
      <c r="T61099" s="274"/>
      <c r="W61099" s="276"/>
    </row>
    <row r="61100" spans="19:23">
      <c r="S61100" s="275"/>
      <c r="T61100" s="274"/>
      <c r="W61100" s="276"/>
    </row>
    <row r="61101" spans="19:23">
      <c r="S61101" s="275"/>
      <c r="T61101" s="274"/>
      <c r="W61101" s="276"/>
    </row>
    <row r="61102" spans="19:23">
      <c r="S61102" s="275"/>
      <c r="T61102" s="274"/>
      <c r="W61102" s="276"/>
    </row>
    <row r="61103" spans="19:23">
      <c r="S61103" s="275"/>
      <c r="T61103" s="274"/>
      <c r="W61103" s="276"/>
    </row>
    <row r="61104" spans="19:23">
      <c r="S61104" s="275"/>
      <c r="T61104" s="274"/>
      <c r="W61104" s="276"/>
    </row>
    <row r="61105" spans="19:23">
      <c r="S61105" s="275"/>
      <c r="T61105" s="274"/>
      <c r="W61105" s="276"/>
    </row>
    <row r="61106" spans="19:23">
      <c r="S61106" s="275"/>
      <c r="T61106" s="274"/>
      <c r="W61106" s="276"/>
    </row>
    <row r="61107" spans="19:23">
      <c r="S61107" s="275"/>
      <c r="T61107" s="274"/>
      <c r="W61107" s="276"/>
    </row>
    <row r="61108" spans="19:23">
      <c r="S61108" s="275"/>
      <c r="T61108" s="274"/>
      <c r="W61108" s="276"/>
    </row>
    <row r="61109" spans="19:23">
      <c r="S61109" s="275"/>
      <c r="T61109" s="274"/>
      <c r="W61109" s="276"/>
    </row>
    <row r="61110" spans="19:23">
      <c r="S61110" s="275"/>
      <c r="T61110" s="274"/>
      <c r="W61110" s="276"/>
    </row>
    <row r="61111" spans="19:23">
      <c r="S61111" s="275"/>
      <c r="T61111" s="274"/>
      <c r="W61111" s="276"/>
    </row>
    <row r="61112" spans="19:23">
      <c r="S61112" s="275"/>
      <c r="T61112" s="274"/>
      <c r="W61112" s="276"/>
    </row>
    <row r="61113" spans="19:23">
      <c r="S61113" s="275"/>
      <c r="T61113" s="274"/>
      <c r="W61113" s="276"/>
    </row>
    <row r="61114" spans="19:23">
      <c r="S61114" s="275"/>
      <c r="T61114" s="274"/>
      <c r="W61114" s="276"/>
    </row>
    <row r="61115" spans="19:23">
      <c r="S61115" s="275"/>
      <c r="T61115" s="274"/>
      <c r="W61115" s="276"/>
    </row>
    <row r="61116" spans="19:23">
      <c r="S61116" s="275"/>
      <c r="T61116" s="274"/>
      <c r="W61116" s="276"/>
    </row>
    <row r="61117" spans="19:23">
      <c r="S61117" s="275"/>
      <c r="T61117" s="274"/>
      <c r="W61117" s="276"/>
    </row>
    <row r="61118" spans="19:23">
      <c r="S61118" s="275"/>
      <c r="T61118" s="274"/>
      <c r="W61118" s="276"/>
    </row>
    <row r="61119" spans="19:23">
      <c r="S61119" s="275"/>
      <c r="T61119" s="274"/>
      <c r="W61119" s="276"/>
    </row>
    <row r="61120" spans="19:23">
      <c r="S61120" s="275"/>
      <c r="T61120" s="274"/>
      <c r="W61120" s="276"/>
    </row>
    <row r="61121" spans="19:23">
      <c r="S61121" s="275"/>
      <c r="T61121" s="274"/>
      <c r="W61121" s="276"/>
    </row>
    <row r="61122" spans="19:23">
      <c r="S61122" s="275"/>
      <c r="T61122" s="274"/>
      <c r="W61122" s="276"/>
    </row>
    <row r="61123" spans="19:23">
      <c r="S61123" s="275"/>
      <c r="T61123" s="274"/>
      <c r="W61123" s="276"/>
    </row>
    <row r="61124" spans="19:23">
      <c r="S61124" s="275"/>
      <c r="T61124" s="274"/>
      <c r="W61124" s="276"/>
    </row>
    <row r="61125" spans="19:23">
      <c r="S61125" s="275"/>
      <c r="T61125" s="274"/>
      <c r="W61125" s="276"/>
    </row>
    <row r="61126" spans="19:23">
      <c r="S61126" s="275"/>
      <c r="T61126" s="274"/>
      <c r="W61126" s="276"/>
    </row>
    <row r="61127" spans="19:23">
      <c r="S61127" s="275"/>
      <c r="T61127" s="274"/>
      <c r="W61127" s="276"/>
    </row>
    <row r="61128" spans="19:23">
      <c r="S61128" s="275"/>
      <c r="T61128" s="274"/>
      <c r="W61128" s="276"/>
    </row>
    <row r="61129" spans="19:23">
      <c r="S61129" s="275"/>
      <c r="T61129" s="274"/>
      <c r="W61129" s="276"/>
    </row>
    <row r="61130" spans="19:23">
      <c r="S61130" s="275"/>
      <c r="T61130" s="274"/>
      <c r="W61130" s="276"/>
    </row>
    <row r="61131" spans="19:23">
      <c r="S61131" s="275"/>
      <c r="T61131" s="274"/>
      <c r="W61131" s="276"/>
    </row>
    <row r="61132" spans="19:23">
      <c r="S61132" s="275"/>
      <c r="T61132" s="274"/>
      <c r="W61132" s="276"/>
    </row>
    <row r="61133" spans="19:23">
      <c r="S61133" s="275"/>
      <c r="T61133" s="274"/>
      <c r="W61133" s="276"/>
    </row>
    <row r="61134" spans="19:23">
      <c r="S61134" s="275"/>
      <c r="T61134" s="274"/>
      <c r="W61134" s="276"/>
    </row>
    <row r="61135" spans="19:23">
      <c r="S61135" s="275"/>
      <c r="T61135" s="274"/>
      <c r="W61135" s="276"/>
    </row>
    <row r="61136" spans="19:23">
      <c r="S61136" s="275"/>
      <c r="T61136" s="274"/>
      <c r="W61136" s="276"/>
    </row>
    <row r="61137" spans="19:23">
      <c r="S61137" s="275"/>
      <c r="T61137" s="274"/>
      <c r="W61137" s="276"/>
    </row>
    <row r="61138" spans="19:23">
      <c r="S61138" s="275"/>
      <c r="T61138" s="274"/>
      <c r="W61138" s="276"/>
    </row>
    <row r="61139" spans="19:23">
      <c r="S61139" s="275"/>
      <c r="T61139" s="274"/>
      <c r="W61139" s="276"/>
    </row>
    <row r="61140" spans="19:23">
      <c r="S61140" s="275"/>
      <c r="T61140" s="274"/>
      <c r="W61140" s="276"/>
    </row>
    <row r="61141" spans="19:23">
      <c r="S61141" s="275"/>
      <c r="T61141" s="274"/>
      <c r="W61141" s="276"/>
    </row>
    <row r="61142" spans="19:23">
      <c r="S61142" s="275"/>
      <c r="T61142" s="274"/>
      <c r="W61142" s="276"/>
    </row>
    <row r="61143" spans="19:23">
      <c r="S61143" s="275"/>
      <c r="T61143" s="274"/>
      <c r="W61143" s="276"/>
    </row>
    <row r="61144" spans="19:23">
      <c r="S61144" s="275"/>
      <c r="T61144" s="274"/>
      <c r="W61144" s="276"/>
    </row>
    <row r="61145" spans="19:23">
      <c r="S61145" s="275"/>
      <c r="T61145" s="274"/>
      <c r="W61145" s="276"/>
    </row>
    <row r="61146" spans="19:23">
      <c r="S61146" s="275"/>
      <c r="T61146" s="274"/>
      <c r="W61146" s="276"/>
    </row>
    <row r="61147" spans="19:23">
      <c r="S61147" s="275"/>
      <c r="T61147" s="274"/>
      <c r="W61147" s="276"/>
    </row>
    <row r="61148" spans="19:23">
      <c r="S61148" s="275"/>
      <c r="T61148" s="274"/>
      <c r="W61148" s="276"/>
    </row>
    <row r="61149" spans="19:23">
      <c r="S61149" s="275"/>
      <c r="T61149" s="274"/>
      <c r="W61149" s="276"/>
    </row>
    <row r="61150" spans="19:23">
      <c r="S61150" s="275"/>
      <c r="T61150" s="274"/>
      <c r="W61150" s="276"/>
    </row>
    <row r="61151" spans="19:23">
      <c r="S61151" s="275"/>
      <c r="T61151" s="274"/>
      <c r="W61151" s="276"/>
    </row>
    <row r="61152" spans="19:23">
      <c r="S61152" s="275"/>
      <c r="T61152" s="274"/>
      <c r="W61152" s="276"/>
    </row>
    <row r="61153" spans="19:23">
      <c r="S61153" s="275"/>
      <c r="T61153" s="274"/>
      <c r="W61153" s="276"/>
    </row>
    <row r="61154" spans="19:23">
      <c r="S61154" s="275"/>
      <c r="T61154" s="274"/>
      <c r="W61154" s="276"/>
    </row>
    <row r="61155" spans="19:23">
      <c r="S61155" s="275"/>
      <c r="T61155" s="274"/>
      <c r="W61155" s="276"/>
    </row>
    <row r="61156" spans="19:23">
      <c r="S61156" s="275"/>
      <c r="T61156" s="274"/>
      <c r="W61156" s="276"/>
    </row>
    <row r="61157" spans="19:23">
      <c r="S61157" s="275"/>
      <c r="T61157" s="274"/>
      <c r="W61157" s="276"/>
    </row>
    <row r="61158" spans="19:23">
      <c r="S61158" s="275"/>
      <c r="T61158" s="274"/>
      <c r="W61158" s="276"/>
    </row>
    <row r="61159" spans="19:23">
      <c r="S61159" s="275"/>
      <c r="T61159" s="274"/>
      <c r="W61159" s="276"/>
    </row>
    <row r="61160" spans="19:23">
      <c r="S61160" s="275"/>
      <c r="T61160" s="274"/>
      <c r="W61160" s="276"/>
    </row>
    <row r="61161" spans="19:23">
      <c r="S61161" s="275"/>
      <c r="T61161" s="274"/>
      <c r="W61161" s="276"/>
    </row>
    <row r="61162" spans="19:23">
      <c r="S61162" s="275"/>
      <c r="T61162" s="274"/>
      <c r="W61162" s="276"/>
    </row>
    <row r="61163" spans="19:23">
      <c r="S61163" s="275"/>
      <c r="T61163" s="274"/>
      <c r="W61163" s="276"/>
    </row>
    <row r="61164" spans="19:23">
      <c r="S61164" s="275"/>
      <c r="T61164" s="274"/>
      <c r="W61164" s="276"/>
    </row>
    <row r="61165" spans="19:23">
      <c r="S61165" s="275"/>
      <c r="T61165" s="274"/>
      <c r="W61165" s="276"/>
    </row>
    <row r="61166" spans="19:23">
      <c r="S61166" s="275"/>
      <c r="T61166" s="274"/>
      <c r="W61166" s="276"/>
    </row>
    <row r="61167" spans="19:23">
      <c r="S61167" s="275"/>
      <c r="T61167" s="274"/>
      <c r="W61167" s="276"/>
    </row>
    <row r="61168" spans="19:23">
      <c r="S61168" s="275"/>
      <c r="T61168" s="274"/>
      <c r="W61168" s="276"/>
    </row>
    <row r="61169" spans="19:23">
      <c r="S61169" s="275"/>
      <c r="T61169" s="274"/>
      <c r="W61169" s="276"/>
    </row>
    <row r="61170" spans="19:23">
      <c r="S61170" s="275"/>
      <c r="T61170" s="274"/>
      <c r="W61170" s="276"/>
    </row>
    <row r="61171" spans="19:23">
      <c r="S61171" s="275"/>
      <c r="T61171" s="274"/>
      <c r="W61171" s="276"/>
    </row>
    <row r="61172" spans="19:23">
      <c r="S61172" s="275"/>
      <c r="T61172" s="274"/>
      <c r="W61172" s="276"/>
    </row>
    <row r="61173" spans="19:23">
      <c r="S61173" s="275"/>
      <c r="T61173" s="274"/>
      <c r="W61173" s="276"/>
    </row>
    <row r="61174" spans="19:23">
      <c r="S61174" s="275"/>
      <c r="T61174" s="274"/>
      <c r="W61174" s="276"/>
    </row>
    <row r="61175" spans="19:23">
      <c r="S61175" s="275"/>
      <c r="T61175" s="274"/>
      <c r="W61175" s="276"/>
    </row>
    <row r="61176" spans="19:23">
      <c r="S61176" s="275"/>
      <c r="T61176" s="274"/>
      <c r="W61176" s="276"/>
    </row>
    <row r="61177" spans="19:23">
      <c r="S61177" s="275"/>
      <c r="T61177" s="274"/>
      <c r="W61177" s="276"/>
    </row>
    <row r="61178" spans="19:23">
      <c r="S61178" s="275"/>
      <c r="T61178" s="274"/>
      <c r="W61178" s="276"/>
    </row>
    <row r="61179" spans="19:23">
      <c r="S61179" s="275"/>
      <c r="T61179" s="274"/>
      <c r="W61179" s="276"/>
    </row>
    <row r="61180" spans="19:23">
      <c r="S61180" s="275"/>
      <c r="T61180" s="274"/>
      <c r="W61180" s="276"/>
    </row>
    <row r="61181" spans="19:23">
      <c r="S61181" s="275"/>
      <c r="T61181" s="274"/>
      <c r="W61181" s="276"/>
    </row>
    <row r="61182" spans="19:23">
      <c r="S61182" s="275"/>
      <c r="T61182" s="274"/>
      <c r="W61182" s="276"/>
    </row>
    <row r="61183" spans="19:23">
      <c r="S61183" s="275"/>
      <c r="T61183" s="274"/>
      <c r="W61183" s="276"/>
    </row>
    <row r="61184" spans="19:23">
      <c r="S61184" s="275"/>
      <c r="T61184" s="274"/>
      <c r="W61184" s="276"/>
    </row>
    <row r="61185" spans="19:23">
      <c r="S61185" s="275"/>
      <c r="T61185" s="274"/>
      <c r="W61185" s="276"/>
    </row>
    <row r="61186" spans="19:23">
      <c r="S61186" s="275"/>
      <c r="T61186" s="274"/>
      <c r="W61186" s="276"/>
    </row>
    <row r="61187" spans="19:23">
      <c r="S61187" s="275"/>
      <c r="T61187" s="274"/>
      <c r="W61187" s="276"/>
    </row>
    <row r="61188" spans="19:23">
      <c r="S61188" s="275"/>
      <c r="T61188" s="274"/>
      <c r="W61188" s="276"/>
    </row>
    <row r="61189" spans="19:23">
      <c r="S61189" s="275"/>
      <c r="T61189" s="274"/>
      <c r="W61189" s="276"/>
    </row>
    <row r="61190" spans="19:23">
      <c r="S61190" s="275"/>
      <c r="T61190" s="274"/>
      <c r="W61190" s="276"/>
    </row>
    <row r="61191" spans="19:23">
      <c r="S61191" s="275"/>
      <c r="T61191" s="274"/>
      <c r="W61191" s="276"/>
    </row>
    <row r="61192" spans="19:23">
      <c r="S61192" s="275"/>
      <c r="T61192" s="274"/>
      <c r="W61192" s="276"/>
    </row>
    <row r="61193" spans="19:23">
      <c r="S61193" s="275"/>
      <c r="T61193" s="274"/>
      <c r="W61193" s="276"/>
    </row>
    <row r="61194" spans="19:23">
      <c r="S61194" s="275"/>
      <c r="T61194" s="274"/>
      <c r="W61194" s="276"/>
    </row>
    <row r="61195" spans="19:23">
      <c r="S61195" s="275"/>
      <c r="T61195" s="274"/>
      <c r="W61195" s="276"/>
    </row>
    <row r="61196" spans="19:23">
      <c r="S61196" s="275"/>
      <c r="T61196" s="274"/>
      <c r="W61196" s="276"/>
    </row>
    <row r="61197" spans="19:23">
      <c r="S61197" s="275"/>
      <c r="T61197" s="274"/>
      <c r="W61197" s="276"/>
    </row>
    <row r="61198" spans="19:23">
      <c r="S61198" s="275"/>
      <c r="T61198" s="274"/>
      <c r="W61198" s="276"/>
    </row>
    <row r="61199" spans="19:23">
      <c r="S61199" s="275"/>
      <c r="T61199" s="274"/>
      <c r="W61199" s="276"/>
    </row>
    <row r="61200" spans="19:23">
      <c r="S61200" s="275"/>
      <c r="T61200" s="274"/>
      <c r="W61200" s="276"/>
    </row>
    <row r="61201" spans="19:23">
      <c r="S61201" s="275"/>
      <c r="T61201" s="274"/>
      <c r="W61201" s="276"/>
    </row>
    <row r="61202" spans="19:23">
      <c r="S61202" s="275"/>
      <c r="T61202" s="274"/>
      <c r="W61202" s="276"/>
    </row>
    <row r="61203" spans="19:23">
      <c r="S61203" s="275"/>
      <c r="T61203" s="274"/>
      <c r="W61203" s="276"/>
    </row>
    <row r="61204" spans="19:23">
      <c r="S61204" s="275"/>
      <c r="T61204" s="274"/>
      <c r="W61204" s="276"/>
    </row>
    <row r="61205" spans="19:23">
      <c r="S61205" s="275"/>
      <c r="T61205" s="274"/>
      <c r="W61205" s="276"/>
    </row>
    <row r="61206" spans="19:23">
      <c r="S61206" s="275"/>
      <c r="T61206" s="274"/>
      <c r="W61206" s="276"/>
    </row>
    <row r="61207" spans="19:23">
      <c r="S61207" s="275"/>
      <c r="T61207" s="274"/>
      <c r="W61207" s="276"/>
    </row>
    <row r="61208" spans="19:23">
      <c r="S61208" s="275"/>
      <c r="T61208" s="274"/>
      <c r="W61208" s="276"/>
    </row>
    <row r="61209" spans="19:23">
      <c r="S61209" s="275"/>
      <c r="T61209" s="274"/>
      <c r="W61209" s="276"/>
    </row>
    <row r="61210" spans="19:23">
      <c r="S61210" s="275"/>
      <c r="T61210" s="274"/>
      <c r="W61210" s="276"/>
    </row>
    <row r="61211" spans="19:23">
      <c r="S61211" s="275"/>
      <c r="T61211" s="274"/>
      <c r="W61211" s="276"/>
    </row>
    <row r="61212" spans="19:23">
      <c r="S61212" s="275"/>
      <c r="T61212" s="274"/>
      <c r="W61212" s="276"/>
    </row>
    <row r="61213" spans="19:23">
      <c r="S61213" s="275"/>
      <c r="T61213" s="274"/>
      <c r="W61213" s="276"/>
    </row>
    <row r="61214" spans="19:23">
      <c r="S61214" s="275"/>
      <c r="T61214" s="274"/>
      <c r="W61214" s="276"/>
    </row>
    <row r="61215" spans="19:23">
      <c r="S61215" s="275"/>
      <c r="T61215" s="274"/>
      <c r="W61215" s="276"/>
    </row>
    <row r="61216" spans="19:23">
      <c r="S61216" s="275"/>
      <c r="T61216" s="274"/>
      <c r="W61216" s="276"/>
    </row>
    <row r="61217" spans="19:23">
      <c r="S61217" s="275"/>
      <c r="T61217" s="274"/>
      <c r="W61217" s="276"/>
    </row>
    <row r="61218" spans="19:23">
      <c r="S61218" s="275"/>
      <c r="T61218" s="274"/>
      <c r="W61218" s="276"/>
    </row>
    <row r="61219" spans="19:23">
      <c r="S61219" s="275"/>
      <c r="T61219" s="274"/>
      <c r="W61219" s="276"/>
    </row>
    <row r="61220" spans="19:23">
      <c r="S61220" s="275"/>
      <c r="T61220" s="274"/>
      <c r="W61220" s="276"/>
    </row>
    <row r="61221" spans="19:23">
      <c r="S61221" s="275"/>
      <c r="T61221" s="274"/>
      <c r="W61221" s="276"/>
    </row>
    <row r="61222" spans="19:23">
      <c r="S61222" s="275"/>
      <c r="T61222" s="274"/>
      <c r="W61222" s="276"/>
    </row>
    <row r="61223" spans="19:23">
      <c r="S61223" s="275"/>
      <c r="T61223" s="274"/>
      <c r="W61223" s="276"/>
    </row>
    <row r="61224" spans="19:23">
      <c r="S61224" s="275"/>
      <c r="T61224" s="274"/>
      <c r="W61224" s="276"/>
    </row>
    <row r="61225" spans="19:23">
      <c r="S61225" s="275"/>
      <c r="T61225" s="274"/>
      <c r="W61225" s="276"/>
    </row>
    <row r="61226" spans="19:23">
      <c r="S61226" s="275"/>
      <c r="T61226" s="274"/>
      <c r="W61226" s="276"/>
    </row>
    <row r="61227" spans="19:23">
      <c r="S61227" s="275"/>
      <c r="T61227" s="274"/>
      <c r="W61227" s="276"/>
    </row>
    <row r="61228" spans="19:23">
      <c r="S61228" s="275"/>
      <c r="T61228" s="274"/>
      <c r="W61228" s="276"/>
    </row>
    <row r="61229" spans="19:23">
      <c r="S61229" s="275"/>
      <c r="T61229" s="274"/>
      <c r="W61229" s="276"/>
    </row>
    <row r="61230" spans="19:23">
      <c r="S61230" s="275"/>
      <c r="T61230" s="274"/>
      <c r="W61230" s="276"/>
    </row>
    <row r="61231" spans="19:23">
      <c r="S61231" s="275"/>
      <c r="T61231" s="274"/>
      <c r="W61231" s="276"/>
    </row>
    <row r="61232" spans="19:23">
      <c r="S61232" s="275"/>
      <c r="T61232" s="274"/>
      <c r="W61232" s="276"/>
    </row>
    <row r="61233" spans="19:23">
      <c r="S61233" s="275"/>
      <c r="T61233" s="274"/>
      <c r="W61233" s="276"/>
    </row>
    <row r="61234" spans="19:23">
      <c r="S61234" s="275"/>
      <c r="T61234" s="274"/>
      <c r="W61234" s="276"/>
    </row>
    <row r="61235" spans="19:23">
      <c r="S61235" s="275"/>
      <c r="T61235" s="274"/>
      <c r="W61235" s="276"/>
    </row>
    <row r="61236" spans="19:23">
      <c r="S61236" s="275"/>
      <c r="T61236" s="274"/>
      <c r="W61236" s="276"/>
    </row>
    <row r="61237" spans="19:23">
      <c r="S61237" s="275"/>
      <c r="T61237" s="274"/>
      <c r="W61237" s="276"/>
    </row>
    <row r="61238" spans="19:23">
      <c r="S61238" s="275"/>
      <c r="T61238" s="274"/>
      <c r="W61238" s="276"/>
    </row>
    <row r="61239" spans="19:23">
      <c r="S61239" s="275"/>
      <c r="T61239" s="274"/>
      <c r="W61239" s="276"/>
    </row>
    <row r="61240" spans="19:23">
      <c r="S61240" s="275"/>
      <c r="T61240" s="274"/>
      <c r="W61240" s="276"/>
    </row>
    <row r="61241" spans="19:23">
      <c r="S61241" s="275"/>
      <c r="T61241" s="274"/>
      <c r="W61241" s="276"/>
    </row>
    <row r="61242" spans="19:23">
      <c r="S61242" s="275"/>
      <c r="T61242" s="274"/>
      <c r="W61242" s="276"/>
    </row>
    <row r="61243" spans="19:23">
      <c r="S61243" s="275"/>
      <c r="T61243" s="274"/>
      <c r="W61243" s="276"/>
    </row>
    <row r="61244" spans="19:23">
      <c r="S61244" s="275"/>
      <c r="T61244" s="274"/>
      <c r="W61244" s="276"/>
    </row>
    <row r="61245" spans="19:23">
      <c r="S61245" s="275"/>
      <c r="T61245" s="274"/>
      <c r="W61245" s="276"/>
    </row>
    <row r="61246" spans="19:23">
      <c r="S61246" s="275"/>
      <c r="T61246" s="274"/>
      <c r="W61246" s="276"/>
    </row>
    <row r="61247" spans="19:23">
      <c r="S61247" s="275"/>
      <c r="T61247" s="274"/>
      <c r="W61247" s="276"/>
    </row>
    <row r="61248" spans="19:23">
      <c r="S61248" s="275"/>
      <c r="T61248" s="274"/>
      <c r="W61248" s="276"/>
    </row>
    <row r="61249" spans="19:23">
      <c r="S61249" s="275"/>
      <c r="T61249" s="274"/>
      <c r="W61249" s="276"/>
    </row>
    <row r="61250" spans="19:23">
      <c r="S61250" s="275"/>
      <c r="T61250" s="274"/>
      <c r="W61250" s="276"/>
    </row>
    <row r="61251" spans="19:23">
      <c r="S61251" s="275"/>
      <c r="T61251" s="274"/>
      <c r="W61251" s="276"/>
    </row>
    <row r="61252" spans="19:23">
      <c r="S61252" s="275"/>
      <c r="T61252" s="274"/>
      <c r="W61252" s="276"/>
    </row>
    <row r="61253" spans="19:23">
      <c r="S61253" s="275"/>
      <c r="T61253" s="274"/>
      <c r="W61253" s="276"/>
    </row>
    <row r="61254" spans="19:23">
      <c r="S61254" s="275"/>
      <c r="T61254" s="274"/>
      <c r="W61254" s="276"/>
    </row>
    <row r="61255" spans="19:23">
      <c r="S61255" s="275"/>
      <c r="T61255" s="274"/>
      <c r="W61255" s="276"/>
    </row>
    <row r="61256" spans="19:23">
      <c r="S61256" s="275"/>
      <c r="T61256" s="274"/>
      <c r="W61256" s="276"/>
    </row>
    <row r="61257" spans="19:23">
      <c r="S61257" s="275"/>
      <c r="T61257" s="274"/>
      <c r="W61257" s="276"/>
    </row>
    <row r="61258" spans="19:23">
      <c r="S61258" s="275"/>
      <c r="T61258" s="274"/>
      <c r="W61258" s="276"/>
    </row>
    <row r="61259" spans="19:23">
      <c r="S61259" s="275"/>
      <c r="T61259" s="274"/>
      <c r="W61259" s="276"/>
    </row>
    <row r="61260" spans="19:23">
      <c r="S61260" s="275"/>
      <c r="T61260" s="274"/>
      <c r="W61260" s="276"/>
    </row>
    <row r="61261" spans="19:23">
      <c r="S61261" s="275"/>
      <c r="T61261" s="274"/>
      <c r="W61261" s="276"/>
    </row>
    <row r="61262" spans="19:23">
      <c r="S61262" s="275"/>
      <c r="T61262" s="274"/>
      <c r="W61262" s="276"/>
    </row>
    <row r="61263" spans="19:23">
      <c r="S61263" s="275"/>
      <c r="T61263" s="274"/>
      <c r="W61263" s="276"/>
    </row>
    <row r="61264" spans="19:23">
      <c r="S61264" s="275"/>
      <c r="T61264" s="274"/>
      <c r="W61264" s="276"/>
    </row>
    <row r="61265" spans="19:23">
      <c r="S61265" s="275"/>
      <c r="T61265" s="274"/>
      <c r="W61265" s="276"/>
    </row>
    <row r="61266" spans="19:23">
      <c r="S61266" s="275"/>
      <c r="T61266" s="274"/>
      <c r="W61266" s="276"/>
    </row>
    <row r="61267" spans="19:23">
      <c r="S61267" s="275"/>
      <c r="T61267" s="274"/>
      <c r="W61267" s="276"/>
    </row>
    <row r="61268" spans="19:23">
      <c r="S61268" s="275"/>
      <c r="T61268" s="274"/>
      <c r="W61268" s="276"/>
    </row>
    <row r="61269" spans="19:23">
      <c r="S61269" s="275"/>
      <c r="T61269" s="274"/>
      <c r="W61269" s="276"/>
    </row>
    <row r="61270" spans="19:23">
      <c r="S61270" s="275"/>
      <c r="T61270" s="274"/>
      <c r="W61270" s="276"/>
    </row>
    <row r="61271" spans="19:23">
      <c r="S61271" s="275"/>
      <c r="T61271" s="274"/>
      <c r="W61271" s="276"/>
    </row>
    <row r="61272" spans="19:23">
      <c r="S61272" s="275"/>
      <c r="T61272" s="274"/>
      <c r="W61272" s="276"/>
    </row>
    <row r="61273" spans="19:23">
      <c r="S61273" s="275"/>
      <c r="T61273" s="274"/>
      <c r="W61273" s="276"/>
    </row>
    <row r="61274" spans="19:23">
      <c r="S61274" s="275"/>
      <c r="T61274" s="274"/>
      <c r="W61274" s="276"/>
    </row>
    <row r="61275" spans="19:23">
      <c r="S61275" s="275"/>
      <c r="T61275" s="274"/>
      <c r="W61275" s="276"/>
    </row>
    <row r="61276" spans="19:23">
      <c r="S61276" s="275"/>
      <c r="T61276" s="274"/>
      <c r="W61276" s="276"/>
    </row>
    <row r="61277" spans="19:23">
      <c r="S61277" s="275"/>
      <c r="T61277" s="274"/>
      <c r="W61277" s="276"/>
    </row>
    <row r="61278" spans="19:23">
      <c r="S61278" s="275"/>
      <c r="T61278" s="274"/>
      <c r="W61278" s="276"/>
    </row>
    <row r="61279" spans="19:23">
      <c r="S61279" s="275"/>
      <c r="T61279" s="274"/>
      <c r="W61279" s="276"/>
    </row>
    <row r="61280" spans="19:23">
      <c r="S61280" s="275"/>
      <c r="T61280" s="274"/>
      <c r="W61280" s="276"/>
    </row>
    <row r="61281" spans="19:23">
      <c r="S61281" s="275"/>
      <c r="T61281" s="274"/>
      <c r="W61281" s="276"/>
    </row>
    <row r="61282" spans="19:23">
      <c r="S61282" s="275"/>
      <c r="T61282" s="274"/>
      <c r="W61282" s="276"/>
    </row>
    <row r="61283" spans="19:23">
      <c r="S61283" s="275"/>
      <c r="T61283" s="274"/>
      <c r="W61283" s="276"/>
    </row>
    <row r="61284" spans="19:23">
      <c r="S61284" s="275"/>
      <c r="T61284" s="274"/>
      <c r="W61284" s="276"/>
    </row>
    <row r="61285" spans="19:23">
      <c r="S61285" s="275"/>
      <c r="T61285" s="274"/>
      <c r="W61285" s="276"/>
    </row>
    <row r="61286" spans="19:23">
      <c r="S61286" s="275"/>
      <c r="T61286" s="274"/>
      <c r="W61286" s="276"/>
    </row>
    <row r="61287" spans="19:23">
      <c r="S61287" s="275"/>
      <c r="T61287" s="274"/>
      <c r="W61287" s="276"/>
    </row>
    <row r="61288" spans="19:23">
      <c r="S61288" s="275"/>
      <c r="T61288" s="274"/>
      <c r="W61288" s="276"/>
    </row>
    <row r="61289" spans="19:23">
      <c r="S61289" s="275"/>
      <c r="T61289" s="274"/>
      <c r="W61289" s="276"/>
    </row>
    <row r="61290" spans="19:23">
      <c r="S61290" s="275"/>
      <c r="T61290" s="274"/>
      <c r="W61290" s="276"/>
    </row>
    <row r="61291" spans="19:23">
      <c r="S61291" s="275"/>
      <c r="T61291" s="274"/>
      <c r="W61291" s="276"/>
    </row>
    <row r="61292" spans="19:23">
      <c r="S61292" s="275"/>
      <c r="T61292" s="274"/>
      <c r="W61292" s="276"/>
    </row>
    <row r="61293" spans="19:23">
      <c r="S61293" s="275"/>
      <c r="T61293" s="274"/>
      <c r="W61293" s="276"/>
    </row>
    <row r="61294" spans="19:23">
      <c r="S61294" s="275"/>
      <c r="T61294" s="274"/>
      <c r="W61294" s="276"/>
    </row>
    <row r="61295" spans="19:23">
      <c r="S61295" s="275"/>
      <c r="T61295" s="274"/>
      <c r="W61295" s="276"/>
    </row>
    <row r="61296" spans="19:23">
      <c r="S61296" s="275"/>
      <c r="T61296" s="274"/>
      <c r="W61296" s="276"/>
    </row>
    <row r="61297" spans="19:23">
      <c r="S61297" s="275"/>
      <c r="T61297" s="274"/>
      <c r="W61297" s="276"/>
    </row>
    <row r="61298" spans="19:23">
      <c r="S61298" s="275"/>
      <c r="T61298" s="274"/>
      <c r="W61298" s="276"/>
    </row>
    <row r="61299" spans="19:23">
      <c r="S61299" s="275"/>
      <c r="T61299" s="274"/>
      <c r="W61299" s="276"/>
    </row>
    <row r="61300" spans="19:23">
      <c r="S61300" s="275"/>
      <c r="T61300" s="274"/>
      <c r="W61300" s="276"/>
    </row>
    <row r="61301" spans="19:23">
      <c r="S61301" s="275"/>
      <c r="T61301" s="274"/>
      <c r="W61301" s="276"/>
    </row>
    <row r="61302" spans="19:23">
      <c r="S61302" s="275"/>
      <c r="T61302" s="274"/>
      <c r="W61302" s="276"/>
    </row>
    <row r="61303" spans="19:23">
      <c r="S61303" s="275"/>
      <c r="T61303" s="274"/>
      <c r="W61303" s="276"/>
    </row>
    <row r="61304" spans="19:23">
      <c r="S61304" s="275"/>
      <c r="T61304" s="274"/>
      <c r="W61304" s="276"/>
    </row>
    <row r="61305" spans="19:23">
      <c r="S61305" s="275"/>
      <c r="T61305" s="274"/>
      <c r="W61305" s="276"/>
    </row>
    <row r="61306" spans="19:23">
      <c r="S61306" s="275"/>
      <c r="T61306" s="274"/>
      <c r="W61306" s="276"/>
    </row>
    <row r="61307" spans="19:23">
      <c r="S61307" s="275"/>
      <c r="T61307" s="274"/>
      <c r="W61307" s="276"/>
    </row>
    <row r="61308" spans="19:23">
      <c r="S61308" s="275"/>
      <c r="T61308" s="274"/>
      <c r="W61308" s="276"/>
    </row>
    <row r="61309" spans="19:23">
      <c r="S61309" s="275"/>
      <c r="T61309" s="274"/>
      <c r="W61309" s="276"/>
    </row>
    <row r="61310" spans="19:23">
      <c r="S61310" s="275"/>
      <c r="T61310" s="274"/>
      <c r="W61310" s="276"/>
    </row>
    <row r="61311" spans="19:23">
      <c r="S61311" s="275"/>
      <c r="T61311" s="274"/>
      <c r="W61311" s="276"/>
    </row>
    <row r="61312" spans="19:23">
      <c r="S61312" s="275"/>
      <c r="T61312" s="274"/>
      <c r="W61312" s="276"/>
    </row>
    <row r="61313" spans="19:23">
      <c r="S61313" s="275"/>
      <c r="T61313" s="274"/>
      <c r="W61313" s="276"/>
    </row>
    <row r="61314" spans="19:23">
      <c r="S61314" s="275"/>
      <c r="T61314" s="274"/>
      <c r="W61314" s="276"/>
    </row>
    <row r="61315" spans="19:23">
      <c r="S61315" s="275"/>
      <c r="T61315" s="274"/>
      <c r="W61315" s="276"/>
    </row>
    <row r="61316" spans="19:23">
      <c r="S61316" s="275"/>
      <c r="T61316" s="274"/>
      <c r="W61316" s="276"/>
    </row>
    <row r="61317" spans="19:23">
      <c r="S61317" s="275"/>
      <c r="T61317" s="274"/>
      <c r="W61317" s="276"/>
    </row>
    <row r="61318" spans="19:23">
      <c r="S61318" s="275"/>
      <c r="T61318" s="274"/>
      <c r="W61318" s="276"/>
    </row>
    <row r="61319" spans="19:23">
      <c r="S61319" s="275"/>
      <c r="T61319" s="274"/>
      <c r="W61319" s="276"/>
    </row>
    <row r="61320" spans="19:23">
      <c r="S61320" s="275"/>
      <c r="T61320" s="274"/>
      <c r="W61320" s="276"/>
    </row>
    <row r="61321" spans="19:23">
      <c r="S61321" s="275"/>
      <c r="T61321" s="274"/>
      <c r="W61321" s="276"/>
    </row>
    <row r="61322" spans="19:23">
      <c r="S61322" s="275"/>
      <c r="T61322" s="274"/>
      <c r="W61322" s="276"/>
    </row>
    <row r="61323" spans="19:23">
      <c r="S61323" s="275"/>
      <c r="T61323" s="274"/>
      <c r="W61323" s="276"/>
    </row>
    <row r="61324" spans="19:23">
      <c r="S61324" s="275"/>
      <c r="T61324" s="274"/>
      <c r="W61324" s="276"/>
    </row>
    <row r="61325" spans="19:23">
      <c r="S61325" s="275"/>
      <c r="T61325" s="274"/>
      <c r="W61325" s="276"/>
    </row>
    <row r="61326" spans="19:23">
      <c r="S61326" s="275"/>
      <c r="T61326" s="274"/>
      <c r="W61326" s="276"/>
    </row>
    <row r="61327" spans="19:23">
      <c r="S61327" s="275"/>
      <c r="T61327" s="274"/>
      <c r="W61327" s="276"/>
    </row>
    <row r="61328" spans="19:23">
      <c r="S61328" s="275"/>
      <c r="T61328" s="274"/>
      <c r="W61328" s="276"/>
    </row>
    <row r="61329" spans="19:23">
      <c r="S61329" s="275"/>
      <c r="T61329" s="274"/>
      <c r="W61329" s="276"/>
    </row>
    <row r="61330" spans="19:23">
      <c r="S61330" s="275"/>
      <c r="T61330" s="274"/>
      <c r="W61330" s="276"/>
    </row>
    <row r="61331" spans="19:23">
      <c r="S61331" s="275"/>
      <c r="T61331" s="274"/>
      <c r="W61331" s="276"/>
    </row>
    <row r="61332" spans="19:23">
      <c r="S61332" s="275"/>
      <c r="T61332" s="274"/>
      <c r="W61332" s="276"/>
    </row>
    <row r="61333" spans="19:23">
      <c r="S61333" s="275"/>
      <c r="T61333" s="274"/>
      <c r="W61333" s="276"/>
    </row>
    <row r="61334" spans="19:23">
      <c r="S61334" s="275"/>
      <c r="T61334" s="274"/>
      <c r="W61334" s="276"/>
    </row>
    <row r="61335" spans="19:23">
      <c r="S61335" s="275"/>
      <c r="T61335" s="274"/>
      <c r="W61335" s="276"/>
    </row>
    <row r="61336" spans="19:23">
      <c r="S61336" s="275"/>
      <c r="T61336" s="274"/>
      <c r="W61336" s="276"/>
    </row>
    <row r="61337" spans="19:23">
      <c r="S61337" s="275"/>
      <c r="T61337" s="274"/>
      <c r="W61337" s="276"/>
    </row>
    <row r="61338" spans="19:23">
      <c r="S61338" s="275"/>
      <c r="T61338" s="274"/>
      <c r="W61338" s="276"/>
    </row>
    <row r="61339" spans="19:23">
      <c r="S61339" s="275"/>
      <c r="T61339" s="274"/>
      <c r="W61339" s="276"/>
    </row>
    <row r="61340" spans="19:23">
      <c r="S61340" s="275"/>
      <c r="T61340" s="274"/>
      <c r="W61340" s="276"/>
    </row>
    <row r="61341" spans="19:23">
      <c r="S61341" s="275"/>
      <c r="T61341" s="274"/>
      <c r="W61341" s="276"/>
    </row>
    <row r="61342" spans="19:23">
      <c r="S61342" s="275"/>
      <c r="T61342" s="274"/>
      <c r="W61342" s="276"/>
    </row>
    <row r="61343" spans="19:23">
      <c r="S61343" s="275"/>
      <c r="T61343" s="274"/>
      <c r="W61343" s="276"/>
    </row>
    <row r="61344" spans="19:23">
      <c r="S61344" s="275"/>
      <c r="T61344" s="274"/>
      <c r="W61344" s="276"/>
    </row>
    <row r="61345" spans="19:23">
      <c r="S61345" s="275"/>
      <c r="T61345" s="274"/>
      <c r="W61345" s="276"/>
    </row>
    <row r="61346" spans="19:23">
      <c r="S61346" s="275"/>
      <c r="T61346" s="274"/>
      <c r="W61346" s="276"/>
    </row>
    <row r="61347" spans="19:23">
      <c r="S61347" s="275"/>
      <c r="T61347" s="274"/>
      <c r="W61347" s="276"/>
    </row>
    <row r="61348" spans="19:23">
      <c r="S61348" s="275"/>
      <c r="T61348" s="274"/>
      <c r="W61348" s="276"/>
    </row>
    <row r="61349" spans="19:23">
      <c r="S61349" s="275"/>
      <c r="T61349" s="274"/>
      <c r="W61349" s="276"/>
    </row>
    <row r="61350" spans="19:23">
      <c r="S61350" s="275"/>
      <c r="T61350" s="274"/>
      <c r="W61350" s="276"/>
    </row>
    <row r="61351" spans="19:23">
      <c r="S61351" s="275"/>
      <c r="T61351" s="274"/>
      <c r="W61351" s="276"/>
    </row>
    <row r="61352" spans="19:23">
      <c r="S61352" s="275"/>
      <c r="T61352" s="274"/>
      <c r="W61352" s="276"/>
    </row>
    <row r="61353" spans="19:23">
      <c r="S61353" s="275"/>
      <c r="T61353" s="274"/>
      <c r="W61353" s="276"/>
    </row>
    <row r="61354" spans="19:23">
      <c r="S61354" s="275"/>
      <c r="T61354" s="274"/>
      <c r="W61354" s="276"/>
    </row>
    <row r="61355" spans="19:23">
      <c r="S61355" s="275"/>
      <c r="T61355" s="274"/>
      <c r="W61355" s="276"/>
    </row>
    <row r="61356" spans="19:23">
      <c r="S61356" s="275"/>
      <c r="T61356" s="274"/>
      <c r="W61356" s="276"/>
    </row>
    <row r="61357" spans="19:23">
      <c r="S61357" s="275"/>
      <c r="T61357" s="274"/>
      <c r="W61357" s="276"/>
    </row>
    <row r="61358" spans="19:23">
      <c r="S61358" s="275"/>
      <c r="T61358" s="274"/>
      <c r="W61358" s="276"/>
    </row>
    <row r="61359" spans="19:23">
      <c r="S61359" s="275"/>
      <c r="T61359" s="274"/>
      <c r="W61359" s="276"/>
    </row>
    <row r="61360" spans="19:23">
      <c r="S61360" s="275"/>
      <c r="T61360" s="274"/>
      <c r="W61360" s="276"/>
    </row>
    <row r="61361" spans="19:23">
      <c r="S61361" s="275"/>
      <c r="T61361" s="274"/>
      <c r="W61361" s="276"/>
    </row>
    <row r="61362" spans="19:23">
      <c r="S61362" s="275"/>
      <c r="T61362" s="274"/>
      <c r="W61362" s="276"/>
    </row>
    <row r="61363" spans="19:23">
      <c r="S61363" s="275"/>
      <c r="T61363" s="274"/>
      <c r="W61363" s="276"/>
    </row>
    <row r="61364" spans="19:23">
      <c r="S61364" s="275"/>
      <c r="T61364" s="274"/>
      <c r="W61364" s="276"/>
    </row>
    <row r="61365" spans="19:23">
      <c r="S61365" s="275"/>
      <c r="T61365" s="274"/>
      <c r="W61365" s="276"/>
    </row>
    <row r="61366" spans="19:23">
      <c r="S61366" s="275"/>
      <c r="T61366" s="274"/>
      <c r="W61366" s="276"/>
    </row>
    <row r="61367" spans="19:23">
      <c r="S61367" s="275"/>
      <c r="T61367" s="274"/>
      <c r="W61367" s="276"/>
    </row>
    <row r="61368" spans="19:23">
      <c r="S61368" s="275"/>
      <c r="T61368" s="274"/>
      <c r="W61368" s="276"/>
    </row>
    <row r="61369" spans="19:23">
      <c r="S61369" s="275"/>
      <c r="T61369" s="274"/>
      <c r="W61369" s="276"/>
    </row>
    <row r="61370" spans="19:23">
      <c r="S61370" s="275"/>
      <c r="T61370" s="274"/>
      <c r="W61370" s="276"/>
    </row>
    <row r="61371" spans="19:23">
      <c r="S61371" s="275"/>
      <c r="T61371" s="274"/>
      <c r="W61371" s="276"/>
    </row>
    <row r="61372" spans="19:23">
      <c r="S61372" s="275"/>
      <c r="T61372" s="274"/>
      <c r="W61372" s="276"/>
    </row>
    <row r="61373" spans="19:23">
      <c r="S61373" s="275"/>
      <c r="T61373" s="274"/>
      <c r="W61373" s="276"/>
    </row>
    <row r="61374" spans="19:23">
      <c r="S61374" s="275"/>
      <c r="T61374" s="274"/>
      <c r="W61374" s="276"/>
    </row>
    <row r="61375" spans="19:23">
      <c r="S61375" s="275"/>
      <c r="T61375" s="274"/>
      <c r="W61375" s="276"/>
    </row>
    <row r="61376" spans="19:23">
      <c r="S61376" s="275"/>
      <c r="T61376" s="274"/>
      <c r="W61376" s="276"/>
    </row>
    <row r="61377" spans="19:23">
      <c r="S61377" s="275"/>
      <c r="T61377" s="274"/>
      <c r="W61377" s="276"/>
    </row>
    <row r="61378" spans="19:23">
      <c r="S61378" s="275"/>
      <c r="T61378" s="274"/>
      <c r="W61378" s="276"/>
    </row>
    <row r="61379" spans="19:23">
      <c r="S61379" s="275"/>
      <c r="T61379" s="274"/>
      <c r="W61379" s="276"/>
    </row>
    <row r="61380" spans="19:23">
      <c r="S61380" s="275"/>
      <c r="T61380" s="274"/>
      <c r="W61380" s="276"/>
    </row>
    <row r="61381" spans="19:23">
      <c r="S61381" s="275"/>
      <c r="T61381" s="274"/>
      <c r="W61381" s="276"/>
    </row>
    <row r="61382" spans="19:23">
      <c r="S61382" s="275"/>
      <c r="T61382" s="274"/>
      <c r="W61382" s="276"/>
    </row>
    <row r="61383" spans="19:23">
      <c r="S61383" s="275"/>
      <c r="T61383" s="274"/>
      <c r="W61383" s="276"/>
    </row>
    <row r="61384" spans="19:23">
      <c r="S61384" s="275"/>
      <c r="T61384" s="274"/>
      <c r="W61384" s="276"/>
    </row>
    <row r="61385" spans="19:23">
      <c r="S61385" s="275"/>
      <c r="T61385" s="274"/>
      <c r="W61385" s="276"/>
    </row>
    <row r="61386" spans="19:23">
      <c r="S61386" s="275"/>
      <c r="T61386" s="274"/>
      <c r="W61386" s="276"/>
    </row>
    <row r="61387" spans="19:23">
      <c r="S61387" s="275"/>
      <c r="T61387" s="274"/>
      <c r="W61387" s="276"/>
    </row>
    <row r="61388" spans="19:23">
      <c r="S61388" s="275"/>
      <c r="T61388" s="274"/>
      <c r="W61388" s="276"/>
    </row>
    <row r="61389" spans="19:23">
      <c r="S61389" s="275"/>
      <c r="T61389" s="274"/>
      <c r="W61389" s="276"/>
    </row>
    <row r="61390" spans="19:23">
      <c r="S61390" s="275"/>
      <c r="T61390" s="274"/>
      <c r="W61390" s="276"/>
    </row>
    <row r="61391" spans="19:23">
      <c r="S61391" s="275"/>
      <c r="T61391" s="274"/>
      <c r="W61391" s="276"/>
    </row>
    <row r="61392" spans="19:23">
      <c r="S61392" s="275"/>
      <c r="T61392" s="274"/>
      <c r="W61392" s="276"/>
    </row>
    <row r="61393" spans="19:23">
      <c r="S61393" s="275"/>
      <c r="T61393" s="274"/>
      <c r="W61393" s="276"/>
    </row>
    <row r="61394" spans="19:23">
      <c r="S61394" s="275"/>
      <c r="T61394" s="274"/>
      <c r="W61394" s="276"/>
    </row>
    <row r="61395" spans="19:23">
      <c r="S61395" s="275"/>
      <c r="T61395" s="274"/>
      <c r="W61395" s="276"/>
    </row>
    <row r="61396" spans="19:23">
      <c r="S61396" s="275"/>
      <c r="T61396" s="274"/>
      <c r="W61396" s="276"/>
    </row>
    <row r="61397" spans="19:23">
      <c r="S61397" s="275"/>
      <c r="T61397" s="274"/>
      <c r="W61397" s="276"/>
    </row>
    <row r="61398" spans="19:23">
      <c r="S61398" s="275"/>
      <c r="T61398" s="274"/>
      <c r="W61398" s="276"/>
    </row>
    <row r="61399" spans="19:23">
      <c r="S61399" s="275"/>
      <c r="T61399" s="274"/>
      <c r="W61399" s="276"/>
    </row>
    <row r="61400" spans="19:23">
      <c r="S61400" s="275"/>
      <c r="T61400" s="274"/>
      <c r="W61400" s="276"/>
    </row>
    <row r="61401" spans="19:23">
      <c r="S61401" s="275"/>
      <c r="T61401" s="274"/>
      <c r="W61401" s="276"/>
    </row>
    <row r="61402" spans="19:23">
      <c r="S61402" s="275"/>
      <c r="T61402" s="274"/>
      <c r="W61402" s="276"/>
    </row>
    <row r="61403" spans="19:23">
      <c r="S61403" s="275"/>
      <c r="T61403" s="274"/>
      <c r="W61403" s="276"/>
    </row>
    <row r="61404" spans="19:23">
      <c r="S61404" s="275"/>
      <c r="T61404" s="274"/>
      <c r="W61404" s="276"/>
    </row>
    <row r="61405" spans="19:23">
      <c r="S61405" s="275"/>
      <c r="T61405" s="274"/>
      <c r="W61405" s="276"/>
    </row>
    <row r="61406" spans="19:23">
      <c r="S61406" s="275"/>
      <c r="T61406" s="274"/>
      <c r="W61406" s="276"/>
    </row>
    <row r="61407" spans="19:23">
      <c r="S61407" s="275"/>
      <c r="T61407" s="274"/>
      <c r="W61407" s="276"/>
    </row>
    <row r="61408" spans="19:23">
      <c r="S61408" s="275"/>
      <c r="T61408" s="274"/>
      <c r="W61408" s="276"/>
    </row>
    <row r="61409" spans="19:23">
      <c r="S61409" s="275"/>
      <c r="T61409" s="274"/>
      <c r="W61409" s="276"/>
    </row>
    <row r="61410" spans="19:23">
      <c r="S61410" s="275"/>
      <c r="T61410" s="274"/>
      <c r="W61410" s="276"/>
    </row>
    <row r="61411" spans="19:23">
      <c r="S61411" s="275"/>
      <c r="T61411" s="274"/>
      <c r="W61411" s="276"/>
    </row>
    <row r="61412" spans="19:23">
      <c r="S61412" s="275"/>
      <c r="T61412" s="274"/>
      <c r="W61412" s="276"/>
    </row>
    <row r="61413" spans="19:23">
      <c r="S61413" s="275"/>
      <c r="T61413" s="274"/>
      <c r="W61413" s="276"/>
    </row>
    <row r="61414" spans="19:23">
      <c r="S61414" s="275"/>
      <c r="T61414" s="274"/>
      <c r="W61414" s="276"/>
    </row>
    <row r="61415" spans="19:23">
      <c r="S61415" s="275"/>
      <c r="T61415" s="274"/>
      <c r="W61415" s="276"/>
    </row>
    <row r="61416" spans="19:23">
      <c r="S61416" s="275"/>
      <c r="T61416" s="274"/>
      <c r="W61416" s="276"/>
    </row>
    <row r="61417" spans="19:23">
      <c r="S61417" s="275"/>
      <c r="T61417" s="274"/>
      <c r="W61417" s="276"/>
    </row>
    <row r="61418" spans="19:23">
      <c r="S61418" s="275"/>
      <c r="T61418" s="274"/>
      <c r="W61418" s="276"/>
    </row>
    <row r="61419" spans="19:23">
      <c r="S61419" s="275"/>
      <c r="T61419" s="274"/>
      <c r="W61419" s="276"/>
    </row>
    <row r="61420" spans="19:23">
      <c r="S61420" s="275"/>
      <c r="T61420" s="274"/>
      <c r="W61420" s="276"/>
    </row>
    <row r="61421" spans="19:23">
      <c r="S61421" s="275"/>
      <c r="T61421" s="274"/>
      <c r="W61421" s="276"/>
    </row>
    <row r="61422" spans="19:23">
      <c r="S61422" s="275"/>
      <c r="T61422" s="274"/>
      <c r="W61422" s="276"/>
    </row>
    <row r="61423" spans="19:23">
      <c r="S61423" s="275"/>
      <c r="T61423" s="274"/>
      <c r="W61423" s="276"/>
    </row>
    <row r="61424" spans="19:23">
      <c r="S61424" s="275"/>
      <c r="T61424" s="274"/>
      <c r="W61424" s="276"/>
    </row>
    <row r="61425" spans="19:23">
      <c r="S61425" s="275"/>
      <c r="T61425" s="274"/>
      <c r="W61425" s="276"/>
    </row>
    <row r="61426" spans="19:23">
      <c r="S61426" s="275"/>
      <c r="T61426" s="274"/>
      <c r="W61426" s="276"/>
    </row>
    <row r="61427" spans="19:23">
      <c r="S61427" s="275"/>
      <c r="T61427" s="274"/>
      <c r="W61427" s="276"/>
    </row>
    <row r="61428" spans="19:23">
      <c r="S61428" s="275"/>
      <c r="T61428" s="274"/>
      <c r="W61428" s="276"/>
    </row>
    <row r="61429" spans="19:23">
      <c r="S61429" s="275"/>
      <c r="T61429" s="274"/>
      <c r="W61429" s="276"/>
    </row>
    <row r="61430" spans="19:23">
      <c r="S61430" s="275"/>
      <c r="T61430" s="274"/>
      <c r="W61430" s="276"/>
    </row>
    <row r="61431" spans="19:23">
      <c r="S61431" s="275"/>
      <c r="T61431" s="274"/>
      <c r="W61431" s="276"/>
    </row>
    <row r="61432" spans="19:23">
      <c r="S61432" s="275"/>
      <c r="T61432" s="274"/>
      <c r="W61432" s="276"/>
    </row>
    <row r="61433" spans="19:23">
      <c r="S61433" s="275"/>
      <c r="T61433" s="274"/>
      <c r="W61433" s="276"/>
    </row>
    <row r="61434" spans="19:23">
      <c r="S61434" s="275"/>
      <c r="T61434" s="274"/>
      <c r="W61434" s="276"/>
    </row>
    <row r="61435" spans="19:23">
      <c r="S61435" s="275"/>
      <c r="T61435" s="274"/>
      <c r="W61435" s="276"/>
    </row>
    <row r="61436" spans="19:23">
      <c r="S61436" s="275"/>
      <c r="T61436" s="274"/>
      <c r="W61436" s="276"/>
    </row>
    <row r="61437" spans="19:23">
      <c r="S61437" s="275"/>
      <c r="T61437" s="274"/>
      <c r="W61437" s="276"/>
    </row>
    <row r="61438" spans="19:23">
      <c r="S61438" s="275"/>
      <c r="T61438" s="274"/>
      <c r="W61438" s="276"/>
    </row>
    <row r="61439" spans="19:23">
      <c r="S61439" s="275"/>
      <c r="T61439" s="274"/>
      <c r="W61439" s="276"/>
    </row>
    <row r="61440" spans="19:23">
      <c r="S61440" s="275"/>
      <c r="T61440" s="274"/>
      <c r="W61440" s="276"/>
    </row>
    <row r="61441" spans="19:23">
      <c r="S61441" s="275"/>
      <c r="T61441" s="274"/>
      <c r="W61441" s="276"/>
    </row>
    <row r="61442" spans="19:23">
      <c r="S61442" s="275"/>
      <c r="T61442" s="274"/>
      <c r="W61442" s="276"/>
    </row>
    <row r="61443" spans="19:23">
      <c r="S61443" s="275"/>
      <c r="T61443" s="274"/>
      <c r="W61443" s="276"/>
    </row>
    <row r="61444" spans="19:23">
      <c r="S61444" s="275"/>
      <c r="T61444" s="274"/>
      <c r="W61444" s="276"/>
    </row>
    <row r="61445" spans="19:23">
      <c r="S61445" s="275"/>
      <c r="T61445" s="274"/>
      <c r="W61445" s="276"/>
    </row>
    <row r="61446" spans="19:23">
      <c r="S61446" s="275"/>
      <c r="T61446" s="274"/>
      <c r="W61446" s="276"/>
    </row>
    <row r="61447" spans="19:23">
      <c r="S61447" s="275"/>
      <c r="T61447" s="274"/>
      <c r="W61447" s="276"/>
    </row>
    <row r="61448" spans="19:23">
      <c r="S61448" s="275"/>
      <c r="T61448" s="274"/>
      <c r="W61448" s="276"/>
    </row>
    <row r="61449" spans="19:23">
      <c r="S61449" s="275"/>
      <c r="T61449" s="274"/>
      <c r="W61449" s="276"/>
    </row>
    <row r="61450" spans="19:23">
      <c r="S61450" s="275"/>
      <c r="T61450" s="274"/>
      <c r="W61450" s="276"/>
    </row>
    <row r="61451" spans="19:23">
      <c r="S61451" s="275"/>
      <c r="T61451" s="274"/>
      <c r="W61451" s="276"/>
    </row>
    <row r="61452" spans="19:23">
      <c r="S61452" s="275"/>
      <c r="T61452" s="274"/>
      <c r="W61452" s="276"/>
    </row>
    <row r="61453" spans="19:23">
      <c r="S61453" s="275"/>
      <c r="T61453" s="274"/>
      <c r="W61453" s="276"/>
    </row>
    <row r="61454" spans="19:23">
      <c r="S61454" s="275"/>
      <c r="T61454" s="274"/>
      <c r="W61454" s="276"/>
    </row>
    <row r="61455" spans="19:23">
      <c r="S61455" s="275"/>
      <c r="T61455" s="274"/>
      <c r="W61455" s="276"/>
    </row>
    <row r="61456" spans="19:23">
      <c r="S61456" s="275"/>
      <c r="T61456" s="274"/>
      <c r="W61456" s="276"/>
    </row>
    <row r="61457" spans="19:23">
      <c r="S61457" s="275"/>
      <c r="T61457" s="274"/>
      <c r="W61457" s="276"/>
    </row>
    <row r="61458" spans="19:23">
      <c r="S61458" s="275"/>
      <c r="T61458" s="274"/>
      <c r="W61458" s="276"/>
    </row>
    <row r="61459" spans="19:23">
      <c r="S61459" s="275"/>
      <c r="T61459" s="274"/>
      <c r="W61459" s="276"/>
    </row>
    <row r="61460" spans="19:23">
      <c r="S61460" s="275"/>
      <c r="T61460" s="274"/>
      <c r="W61460" s="276"/>
    </row>
    <row r="61461" spans="19:23">
      <c r="S61461" s="275"/>
      <c r="T61461" s="274"/>
      <c r="W61461" s="276"/>
    </row>
    <row r="61462" spans="19:23">
      <c r="S61462" s="275"/>
      <c r="T61462" s="274"/>
      <c r="W61462" s="276"/>
    </row>
    <row r="61463" spans="19:23">
      <c r="S61463" s="275"/>
      <c r="T61463" s="274"/>
      <c r="W61463" s="276"/>
    </row>
    <row r="61464" spans="19:23">
      <c r="S61464" s="275"/>
      <c r="T61464" s="274"/>
      <c r="W61464" s="276"/>
    </row>
    <row r="61465" spans="19:23">
      <c r="S61465" s="275"/>
      <c r="T61465" s="274"/>
      <c r="W61465" s="276"/>
    </row>
    <row r="61466" spans="19:23">
      <c r="S61466" s="275"/>
      <c r="T61466" s="274"/>
      <c r="W61466" s="276"/>
    </row>
    <row r="61467" spans="19:23">
      <c r="S61467" s="275"/>
      <c r="T61467" s="274"/>
      <c r="W61467" s="276"/>
    </row>
    <row r="61468" spans="19:23">
      <c r="S61468" s="275"/>
      <c r="T61468" s="274"/>
      <c r="W61468" s="276"/>
    </row>
    <row r="61469" spans="19:23">
      <c r="S61469" s="275"/>
      <c r="T61469" s="274"/>
      <c r="W61469" s="276"/>
    </row>
    <row r="61470" spans="19:23">
      <c r="S61470" s="275"/>
      <c r="T61470" s="274"/>
      <c r="W61470" s="276"/>
    </row>
    <row r="61471" spans="19:23">
      <c r="S61471" s="275"/>
      <c r="T61471" s="274"/>
      <c r="W61471" s="276"/>
    </row>
    <row r="61472" spans="19:23">
      <c r="S61472" s="275"/>
      <c r="T61472" s="274"/>
      <c r="W61472" s="276"/>
    </row>
    <row r="61473" spans="19:23">
      <c r="S61473" s="275"/>
      <c r="T61473" s="274"/>
      <c r="W61473" s="276"/>
    </row>
    <row r="61474" spans="19:23">
      <c r="S61474" s="275"/>
      <c r="T61474" s="274"/>
      <c r="W61474" s="276"/>
    </row>
    <row r="61475" spans="19:23">
      <c r="S61475" s="275"/>
      <c r="T61475" s="274"/>
      <c r="W61475" s="276"/>
    </row>
    <row r="61476" spans="19:23">
      <c r="S61476" s="275"/>
      <c r="T61476" s="274"/>
      <c r="W61476" s="276"/>
    </row>
    <row r="61477" spans="19:23">
      <c r="S61477" s="275"/>
      <c r="T61477" s="274"/>
      <c r="W61477" s="276"/>
    </row>
    <row r="61478" spans="19:23">
      <c r="S61478" s="275"/>
      <c r="T61478" s="274"/>
      <c r="W61478" s="276"/>
    </row>
    <row r="61479" spans="19:23">
      <c r="S61479" s="275"/>
      <c r="T61479" s="274"/>
      <c r="W61479" s="276"/>
    </row>
    <row r="61480" spans="19:23">
      <c r="S61480" s="275"/>
      <c r="T61480" s="274"/>
      <c r="W61480" s="276"/>
    </row>
    <row r="61481" spans="19:23">
      <c r="S61481" s="275"/>
      <c r="T61481" s="274"/>
      <c r="W61481" s="276"/>
    </row>
    <row r="61482" spans="19:23">
      <c r="S61482" s="275"/>
      <c r="T61482" s="274"/>
      <c r="W61482" s="276"/>
    </row>
    <row r="61483" spans="19:23">
      <c r="S61483" s="275"/>
      <c r="T61483" s="274"/>
      <c r="W61483" s="276"/>
    </row>
    <row r="61484" spans="19:23">
      <c r="S61484" s="275"/>
      <c r="T61484" s="274"/>
      <c r="W61484" s="276"/>
    </row>
    <row r="61485" spans="19:23">
      <c r="S61485" s="275"/>
      <c r="T61485" s="274"/>
      <c r="W61485" s="276"/>
    </row>
    <row r="61486" spans="19:23">
      <c r="S61486" s="275"/>
      <c r="T61486" s="274"/>
      <c r="W61486" s="276"/>
    </row>
    <row r="61487" spans="19:23">
      <c r="S61487" s="275"/>
      <c r="T61487" s="274"/>
      <c r="W61487" s="276"/>
    </row>
    <row r="61488" spans="19:23">
      <c r="S61488" s="275"/>
      <c r="T61488" s="274"/>
      <c r="W61488" s="276"/>
    </row>
    <row r="61489" spans="19:23">
      <c r="S61489" s="275"/>
      <c r="T61489" s="274"/>
      <c r="W61489" s="276"/>
    </row>
    <row r="61490" spans="19:23">
      <c r="S61490" s="275"/>
      <c r="T61490" s="274"/>
      <c r="W61490" s="276"/>
    </row>
    <row r="61491" spans="19:23">
      <c r="S61491" s="275"/>
      <c r="T61491" s="274"/>
      <c r="W61491" s="276"/>
    </row>
    <row r="61492" spans="19:23">
      <c r="S61492" s="275"/>
      <c r="T61492" s="274"/>
      <c r="W61492" s="276"/>
    </row>
    <row r="61493" spans="19:23">
      <c r="S61493" s="275"/>
      <c r="T61493" s="274"/>
      <c r="W61493" s="276"/>
    </row>
    <row r="61494" spans="19:23">
      <c r="S61494" s="275"/>
      <c r="T61494" s="274"/>
      <c r="W61494" s="276"/>
    </row>
    <row r="61495" spans="19:23">
      <c r="S61495" s="275"/>
      <c r="T61495" s="274"/>
      <c r="W61495" s="276"/>
    </row>
    <row r="61496" spans="19:23">
      <c r="S61496" s="275"/>
      <c r="T61496" s="274"/>
      <c r="W61496" s="276"/>
    </row>
    <row r="61497" spans="19:23">
      <c r="S61497" s="275"/>
      <c r="T61497" s="274"/>
      <c r="W61497" s="276"/>
    </row>
    <row r="61498" spans="19:23">
      <c r="S61498" s="275"/>
      <c r="T61498" s="274"/>
      <c r="W61498" s="276"/>
    </row>
    <row r="61499" spans="19:23">
      <c r="S61499" s="275"/>
      <c r="T61499" s="274"/>
      <c r="W61499" s="276"/>
    </row>
    <row r="61500" spans="19:23">
      <c r="S61500" s="275"/>
      <c r="T61500" s="274"/>
      <c r="W61500" s="276"/>
    </row>
    <row r="61501" spans="19:23">
      <c r="S61501" s="275"/>
      <c r="T61501" s="274"/>
      <c r="W61501" s="276"/>
    </row>
    <row r="61502" spans="19:23">
      <c r="S61502" s="275"/>
      <c r="T61502" s="274"/>
      <c r="W61502" s="276"/>
    </row>
    <row r="61503" spans="19:23">
      <c r="S61503" s="275"/>
      <c r="T61503" s="274"/>
      <c r="W61503" s="276"/>
    </row>
    <row r="61504" spans="19:23">
      <c r="S61504" s="275"/>
      <c r="T61504" s="274"/>
      <c r="W61504" s="276"/>
    </row>
    <row r="61505" spans="19:23">
      <c r="S61505" s="275"/>
      <c r="T61505" s="274"/>
      <c r="W61505" s="276"/>
    </row>
    <row r="61506" spans="19:23">
      <c r="S61506" s="275"/>
      <c r="T61506" s="274"/>
      <c r="W61506" s="276"/>
    </row>
    <row r="61507" spans="19:23">
      <c r="S61507" s="275"/>
      <c r="T61507" s="274"/>
      <c r="W61507" s="276"/>
    </row>
    <row r="61508" spans="19:23">
      <c r="S61508" s="275"/>
      <c r="T61508" s="274"/>
      <c r="W61508" s="276"/>
    </row>
    <row r="61509" spans="19:23">
      <c r="S61509" s="275"/>
      <c r="T61509" s="274"/>
      <c r="W61509" s="276"/>
    </row>
    <row r="61510" spans="19:23">
      <c r="S61510" s="275"/>
      <c r="T61510" s="274"/>
      <c r="W61510" s="276"/>
    </row>
    <row r="61511" spans="19:23">
      <c r="S61511" s="275"/>
      <c r="T61511" s="274"/>
      <c r="W61511" s="276"/>
    </row>
    <row r="61512" spans="19:23">
      <c r="S61512" s="275"/>
      <c r="T61512" s="274"/>
      <c r="W61512" s="276"/>
    </row>
    <row r="61513" spans="19:23">
      <c r="S61513" s="275"/>
      <c r="T61513" s="274"/>
      <c r="W61513" s="276"/>
    </row>
    <row r="61514" spans="19:23">
      <c r="S61514" s="275"/>
      <c r="T61514" s="274"/>
      <c r="W61514" s="276"/>
    </row>
    <row r="61515" spans="19:23">
      <c r="S61515" s="275"/>
      <c r="T61515" s="274"/>
      <c r="W61515" s="276"/>
    </row>
    <row r="61516" spans="19:23">
      <c r="S61516" s="275"/>
      <c r="T61516" s="274"/>
      <c r="W61516" s="276"/>
    </row>
    <row r="61517" spans="19:23">
      <c r="S61517" s="275"/>
      <c r="T61517" s="274"/>
      <c r="W61517" s="276"/>
    </row>
    <row r="61518" spans="19:23">
      <c r="S61518" s="275"/>
      <c r="T61518" s="274"/>
      <c r="W61518" s="276"/>
    </row>
    <row r="61519" spans="19:23">
      <c r="S61519" s="275"/>
      <c r="T61519" s="274"/>
      <c r="W61519" s="276"/>
    </row>
    <row r="61520" spans="19:23">
      <c r="S61520" s="275"/>
      <c r="T61520" s="274"/>
      <c r="W61520" s="276"/>
    </row>
    <row r="61521" spans="19:23">
      <c r="S61521" s="275"/>
      <c r="T61521" s="274"/>
      <c r="W61521" s="276"/>
    </row>
    <row r="61522" spans="19:23">
      <c r="S61522" s="275"/>
      <c r="T61522" s="274"/>
      <c r="W61522" s="276"/>
    </row>
    <row r="61523" spans="19:23">
      <c r="S61523" s="275"/>
      <c r="T61523" s="274"/>
      <c r="W61523" s="276"/>
    </row>
    <row r="61524" spans="19:23">
      <c r="S61524" s="275"/>
      <c r="T61524" s="274"/>
      <c r="W61524" s="276"/>
    </row>
    <row r="61525" spans="19:23">
      <c r="S61525" s="275"/>
      <c r="T61525" s="274"/>
      <c r="W61525" s="276"/>
    </row>
    <row r="61526" spans="19:23">
      <c r="S61526" s="275"/>
      <c r="T61526" s="274"/>
      <c r="W61526" s="276"/>
    </row>
    <row r="61527" spans="19:23">
      <c r="S61527" s="275"/>
      <c r="T61527" s="274"/>
      <c r="W61527" s="276"/>
    </row>
    <row r="61528" spans="19:23">
      <c r="S61528" s="275"/>
      <c r="T61528" s="274"/>
      <c r="W61528" s="276"/>
    </row>
    <row r="61529" spans="19:23">
      <c r="S61529" s="275"/>
      <c r="T61529" s="274"/>
      <c r="W61529" s="276"/>
    </row>
    <row r="61530" spans="19:23">
      <c r="S61530" s="275"/>
      <c r="T61530" s="274"/>
      <c r="W61530" s="276"/>
    </row>
    <row r="61531" spans="19:23">
      <c r="S61531" s="275"/>
      <c r="T61531" s="274"/>
      <c r="W61531" s="276"/>
    </row>
    <row r="61532" spans="19:23">
      <c r="S61532" s="275"/>
      <c r="T61532" s="274"/>
      <c r="W61532" s="276"/>
    </row>
    <row r="61533" spans="19:23">
      <c r="S61533" s="275"/>
      <c r="T61533" s="274"/>
      <c r="W61533" s="276"/>
    </row>
    <row r="61534" spans="19:23">
      <c r="S61534" s="275"/>
      <c r="T61534" s="274"/>
      <c r="W61534" s="276"/>
    </row>
    <row r="61535" spans="19:23">
      <c r="S61535" s="275"/>
      <c r="T61535" s="274"/>
      <c r="W61535" s="276"/>
    </row>
    <row r="61536" spans="19:23">
      <c r="S61536" s="275"/>
      <c r="T61536" s="274"/>
      <c r="W61536" s="276"/>
    </row>
    <row r="61537" spans="19:23">
      <c r="S61537" s="275"/>
      <c r="T61537" s="274"/>
      <c r="W61537" s="276"/>
    </row>
    <row r="61538" spans="19:23">
      <c r="S61538" s="275"/>
      <c r="T61538" s="274"/>
      <c r="W61538" s="276"/>
    </row>
    <row r="61539" spans="19:23">
      <c r="S61539" s="275"/>
      <c r="T61539" s="274"/>
      <c r="W61539" s="276"/>
    </row>
    <row r="61540" spans="19:23">
      <c r="S61540" s="275"/>
      <c r="T61540" s="274"/>
      <c r="W61540" s="276"/>
    </row>
    <row r="61541" spans="19:23">
      <c r="S61541" s="275"/>
      <c r="T61541" s="274"/>
      <c r="W61541" s="276"/>
    </row>
    <row r="61542" spans="19:23">
      <c r="S61542" s="275"/>
      <c r="T61542" s="274"/>
      <c r="W61542" s="276"/>
    </row>
    <row r="61543" spans="19:23">
      <c r="S61543" s="275"/>
      <c r="T61543" s="274"/>
      <c r="W61543" s="276"/>
    </row>
    <row r="61544" spans="19:23">
      <c r="S61544" s="275"/>
      <c r="T61544" s="274"/>
      <c r="W61544" s="276"/>
    </row>
    <row r="61545" spans="19:23">
      <c r="S61545" s="275"/>
      <c r="T61545" s="274"/>
      <c r="W61545" s="276"/>
    </row>
    <row r="61546" spans="19:23">
      <c r="S61546" s="275"/>
      <c r="T61546" s="274"/>
      <c r="W61546" s="276"/>
    </row>
    <row r="61547" spans="19:23">
      <c r="S61547" s="275"/>
      <c r="T61547" s="274"/>
      <c r="W61547" s="276"/>
    </row>
    <row r="61548" spans="19:23">
      <c r="S61548" s="275"/>
      <c r="T61548" s="274"/>
      <c r="W61548" s="276"/>
    </row>
    <row r="61549" spans="19:23">
      <c r="S61549" s="275"/>
      <c r="T61549" s="274"/>
      <c r="W61549" s="276"/>
    </row>
    <row r="61550" spans="19:23">
      <c r="S61550" s="275"/>
      <c r="T61550" s="274"/>
      <c r="W61550" s="276"/>
    </row>
    <row r="61551" spans="19:23">
      <c r="S61551" s="275"/>
      <c r="T61551" s="274"/>
      <c r="W61551" s="276"/>
    </row>
    <row r="61552" spans="19:23">
      <c r="S61552" s="275"/>
      <c r="T61552" s="274"/>
      <c r="W61552" s="276"/>
    </row>
    <row r="61553" spans="19:23">
      <c r="S61553" s="275"/>
      <c r="T61553" s="274"/>
      <c r="W61553" s="276"/>
    </row>
    <row r="61554" spans="19:23">
      <c r="S61554" s="275"/>
      <c r="T61554" s="274"/>
      <c r="W61554" s="276"/>
    </row>
    <row r="61555" spans="19:23">
      <c r="S61555" s="275"/>
      <c r="T61555" s="274"/>
      <c r="W61555" s="276"/>
    </row>
    <row r="61556" spans="19:23">
      <c r="S61556" s="275"/>
      <c r="T61556" s="274"/>
      <c r="W61556" s="276"/>
    </row>
    <row r="61557" spans="19:23">
      <c r="S61557" s="275"/>
      <c r="T61557" s="274"/>
      <c r="W61557" s="276"/>
    </row>
    <row r="61558" spans="19:23">
      <c r="S61558" s="275"/>
      <c r="T61558" s="274"/>
      <c r="W61558" s="276"/>
    </row>
    <row r="61559" spans="19:23">
      <c r="S61559" s="275"/>
      <c r="T61559" s="274"/>
      <c r="W61559" s="276"/>
    </row>
    <row r="61560" spans="19:23">
      <c r="S61560" s="275"/>
      <c r="T61560" s="274"/>
      <c r="W61560" s="276"/>
    </row>
    <row r="61561" spans="19:23">
      <c r="S61561" s="275"/>
      <c r="T61561" s="274"/>
      <c r="W61561" s="276"/>
    </row>
    <row r="61562" spans="19:23">
      <c r="S61562" s="275"/>
      <c r="T61562" s="274"/>
      <c r="W61562" s="276"/>
    </row>
    <row r="61563" spans="19:23">
      <c r="S61563" s="275"/>
      <c r="T61563" s="274"/>
      <c r="W61563" s="276"/>
    </row>
    <row r="61564" spans="19:23">
      <c r="S61564" s="275"/>
      <c r="T61564" s="274"/>
      <c r="W61564" s="276"/>
    </row>
    <row r="61565" spans="19:23">
      <c r="S61565" s="275"/>
      <c r="T61565" s="274"/>
      <c r="W61565" s="276"/>
    </row>
    <row r="61566" spans="19:23">
      <c r="S61566" s="275"/>
      <c r="T61566" s="274"/>
      <c r="W61566" s="276"/>
    </row>
    <row r="61567" spans="19:23">
      <c r="S61567" s="275"/>
      <c r="T61567" s="274"/>
      <c r="W61567" s="276"/>
    </row>
    <row r="61568" spans="19:23">
      <c r="S61568" s="275"/>
      <c r="T61568" s="274"/>
      <c r="W61568" s="276"/>
    </row>
    <row r="61569" spans="19:23">
      <c r="S61569" s="275"/>
      <c r="T61569" s="274"/>
      <c r="W61569" s="276"/>
    </row>
    <row r="61570" spans="19:23">
      <c r="S61570" s="275"/>
      <c r="T61570" s="274"/>
      <c r="W61570" s="276"/>
    </row>
    <row r="61571" spans="19:23">
      <c r="S61571" s="275"/>
      <c r="T61571" s="274"/>
      <c r="W61571" s="276"/>
    </row>
    <row r="61572" spans="19:23">
      <c r="S61572" s="275"/>
      <c r="T61572" s="274"/>
      <c r="W61572" s="276"/>
    </row>
    <row r="61573" spans="19:23">
      <c r="S61573" s="275"/>
      <c r="T61573" s="274"/>
      <c r="W61573" s="276"/>
    </row>
    <row r="61574" spans="19:23">
      <c r="S61574" s="275"/>
      <c r="T61574" s="274"/>
      <c r="W61574" s="276"/>
    </row>
    <row r="61575" spans="19:23">
      <c r="S61575" s="275"/>
      <c r="T61575" s="274"/>
      <c r="W61575" s="276"/>
    </row>
    <row r="61576" spans="19:23">
      <c r="S61576" s="275"/>
      <c r="T61576" s="274"/>
      <c r="W61576" s="276"/>
    </row>
    <row r="61577" spans="19:23">
      <c r="S61577" s="275"/>
      <c r="T61577" s="274"/>
      <c r="W61577" s="276"/>
    </row>
    <row r="61578" spans="19:23">
      <c r="S61578" s="275"/>
      <c r="T61578" s="274"/>
      <c r="W61578" s="276"/>
    </row>
    <row r="61579" spans="19:23">
      <c r="S61579" s="275"/>
      <c r="T61579" s="274"/>
      <c r="W61579" s="276"/>
    </row>
    <row r="61580" spans="19:23">
      <c r="S61580" s="275"/>
      <c r="T61580" s="274"/>
      <c r="W61580" s="276"/>
    </row>
    <row r="61581" spans="19:23">
      <c r="S61581" s="275"/>
      <c r="T61581" s="274"/>
      <c r="W61581" s="276"/>
    </row>
    <row r="61582" spans="19:23">
      <c r="S61582" s="275"/>
      <c r="T61582" s="274"/>
      <c r="W61582" s="276"/>
    </row>
    <row r="61583" spans="19:23">
      <c r="S61583" s="275"/>
      <c r="T61583" s="274"/>
      <c r="W61583" s="276"/>
    </row>
    <row r="61584" spans="19:23">
      <c r="S61584" s="275"/>
      <c r="T61584" s="274"/>
      <c r="W61584" s="276"/>
    </row>
    <row r="61585" spans="19:23">
      <c r="S61585" s="275"/>
      <c r="T61585" s="274"/>
      <c r="W61585" s="276"/>
    </row>
    <row r="61586" spans="19:23">
      <c r="S61586" s="275"/>
      <c r="T61586" s="274"/>
      <c r="W61586" s="276"/>
    </row>
    <row r="61587" spans="19:23">
      <c r="S61587" s="275"/>
      <c r="T61587" s="274"/>
      <c r="W61587" s="276"/>
    </row>
    <row r="61588" spans="19:23">
      <c r="S61588" s="275"/>
      <c r="T61588" s="274"/>
      <c r="W61588" s="276"/>
    </row>
    <row r="61589" spans="19:23">
      <c r="S61589" s="275"/>
      <c r="T61589" s="274"/>
      <c r="W61589" s="276"/>
    </row>
    <row r="61590" spans="19:23">
      <c r="S61590" s="275"/>
      <c r="T61590" s="274"/>
      <c r="W61590" s="276"/>
    </row>
    <row r="61591" spans="19:23">
      <c r="S61591" s="275"/>
      <c r="T61591" s="274"/>
      <c r="W61591" s="276"/>
    </row>
    <row r="61592" spans="19:23">
      <c r="S61592" s="275"/>
      <c r="T61592" s="274"/>
      <c r="W61592" s="276"/>
    </row>
    <row r="61593" spans="19:23">
      <c r="S61593" s="275"/>
      <c r="T61593" s="274"/>
      <c r="W61593" s="276"/>
    </row>
    <row r="61594" spans="19:23">
      <c r="S61594" s="275"/>
      <c r="T61594" s="274"/>
      <c r="W61594" s="276"/>
    </row>
    <row r="61595" spans="19:23">
      <c r="S61595" s="275"/>
      <c r="T61595" s="274"/>
      <c r="W61595" s="276"/>
    </row>
    <row r="61596" spans="19:23">
      <c r="S61596" s="275"/>
      <c r="T61596" s="274"/>
      <c r="W61596" s="276"/>
    </row>
    <row r="61597" spans="19:23">
      <c r="S61597" s="275"/>
      <c r="T61597" s="274"/>
      <c r="W61597" s="276"/>
    </row>
    <row r="61598" spans="19:23">
      <c r="S61598" s="275"/>
      <c r="T61598" s="274"/>
      <c r="W61598" s="276"/>
    </row>
    <row r="61599" spans="19:23">
      <c r="S61599" s="275"/>
      <c r="T61599" s="274"/>
      <c r="W61599" s="276"/>
    </row>
    <row r="61600" spans="19:23">
      <c r="S61600" s="275"/>
      <c r="T61600" s="274"/>
      <c r="W61600" s="276"/>
    </row>
    <row r="61601" spans="19:23">
      <c r="S61601" s="275"/>
      <c r="T61601" s="274"/>
      <c r="W61601" s="276"/>
    </row>
    <row r="61602" spans="19:23">
      <c r="S61602" s="275"/>
      <c r="T61602" s="274"/>
      <c r="W61602" s="276"/>
    </row>
    <row r="61603" spans="19:23">
      <c r="S61603" s="275"/>
      <c r="T61603" s="274"/>
      <c r="W61603" s="276"/>
    </row>
    <row r="61604" spans="19:23">
      <c r="S61604" s="275"/>
      <c r="T61604" s="274"/>
      <c r="W61604" s="276"/>
    </row>
    <row r="61605" spans="19:23">
      <c r="S61605" s="275"/>
      <c r="T61605" s="274"/>
      <c r="W61605" s="276"/>
    </row>
    <row r="61606" spans="19:23">
      <c r="S61606" s="275"/>
      <c r="T61606" s="274"/>
      <c r="W61606" s="276"/>
    </row>
    <row r="61607" spans="19:23">
      <c r="S61607" s="275"/>
      <c r="T61607" s="274"/>
      <c r="W61607" s="276"/>
    </row>
    <row r="61608" spans="19:23">
      <c r="S61608" s="275"/>
      <c r="T61608" s="274"/>
      <c r="W61608" s="276"/>
    </row>
    <row r="61609" spans="19:23">
      <c r="S61609" s="275"/>
      <c r="T61609" s="274"/>
      <c r="W61609" s="276"/>
    </row>
    <row r="61610" spans="19:23">
      <c r="S61610" s="275"/>
      <c r="T61610" s="274"/>
      <c r="W61610" s="276"/>
    </row>
    <row r="61611" spans="19:23">
      <c r="S61611" s="275"/>
      <c r="T61611" s="274"/>
      <c r="W61611" s="276"/>
    </row>
    <row r="61612" spans="19:23">
      <c r="S61612" s="275"/>
      <c r="T61612" s="274"/>
      <c r="W61612" s="276"/>
    </row>
    <row r="61613" spans="19:23">
      <c r="S61613" s="275"/>
      <c r="T61613" s="274"/>
      <c r="W61613" s="276"/>
    </row>
    <row r="61614" spans="19:23">
      <c r="S61614" s="275"/>
      <c r="T61614" s="274"/>
      <c r="W61614" s="276"/>
    </row>
    <row r="61615" spans="19:23">
      <c r="S61615" s="275"/>
      <c r="T61615" s="274"/>
      <c r="W61615" s="276"/>
    </row>
    <row r="61616" spans="19:23">
      <c r="S61616" s="275"/>
      <c r="T61616" s="274"/>
      <c r="W61616" s="276"/>
    </row>
    <row r="61617" spans="19:23">
      <c r="S61617" s="275"/>
      <c r="T61617" s="274"/>
      <c r="W61617" s="276"/>
    </row>
    <row r="61618" spans="19:23">
      <c r="S61618" s="275"/>
      <c r="T61618" s="274"/>
      <c r="W61618" s="276"/>
    </row>
    <row r="61619" spans="19:23">
      <c r="S61619" s="275"/>
      <c r="T61619" s="274"/>
      <c r="W61619" s="276"/>
    </row>
    <row r="61620" spans="19:23">
      <c r="S61620" s="275"/>
      <c r="T61620" s="274"/>
      <c r="W61620" s="276"/>
    </row>
    <row r="61621" spans="19:23">
      <c r="S61621" s="275"/>
      <c r="T61621" s="274"/>
      <c r="W61621" s="276"/>
    </row>
    <row r="61622" spans="19:23">
      <c r="S61622" s="275"/>
      <c r="T61622" s="274"/>
      <c r="W61622" s="276"/>
    </row>
    <row r="61623" spans="19:23">
      <c r="S61623" s="275"/>
      <c r="T61623" s="274"/>
      <c r="W61623" s="276"/>
    </row>
    <row r="61624" spans="19:23">
      <c r="S61624" s="275"/>
      <c r="T61624" s="274"/>
      <c r="W61624" s="276"/>
    </row>
    <row r="61625" spans="19:23">
      <c r="S61625" s="275"/>
      <c r="T61625" s="274"/>
      <c r="W61625" s="276"/>
    </row>
    <row r="61626" spans="19:23">
      <c r="S61626" s="275"/>
      <c r="T61626" s="274"/>
      <c r="W61626" s="276"/>
    </row>
    <row r="61627" spans="19:23">
      <c r="S61627" s="275"/>
      <c r="T61627" s="274"/>
      <c r="W61627" s="276"/>
    </row>
    <row r="61628" spans="19:23">
      <c r="S61628" s="275"/>
      <c r="T61628" s="274"/>
      <c r="W61628" s="276"/>
    </row>
    <row r="61629" spans="19:23">
      <c r="S61629" s="275"/>
      <c r="T61629" s="274"/>
      <c r="W61629" s="276"/>
    </row>
    <row r="61630" spans="19:23">
      <c r="S61630" s="275"/>
      <c r="T61630" s="274"/>
      <c r="W61630" s="276"/>
    </row>
    <row r="61631" spans="19:23">
      <c r="S61631" s="275"/>
      <c r="T61631" s="274"/>
      <c r="W61631" s="276"/>
    </row>
    <row r="61632" spans="19:23">
      <c r="S61632" s="275"/>
      <c r="T61632" s="274"/>
      <c r="W61632" s="276"/>
    </row>
    <row r="61633" spans="19:23">
      <c r="S61633" s="275"/>
      <c r="T61633" s="274"/>
      <c r="W61633" s="276"/>
    </row>
    <row r="61634" spans="19:23">
      <c r="S61634" s="275"/>
      <c r="T61634" s="274"/>
      <c r="W61634" s="276"/>
    </row>
    <row r="61635" spans="19:23">
      <c r="S61635" s="275"/>
      <c r="T61635" s="274"/>
      <c r="W61635" s="276"/>
    </row>
    <row r="61636" spans="19:23">
      <c r="S61636" s="275"/>
      <c r="T61636" s="274"/>
      <c r="W61636" s="276"/>
    </row>
    <row r="61637" spans="19:23">
      <c r="S61637" s="275"/>
      <c r="T61637" s="274"/>
      <c r="W61637" s="276"/>
    </row>
    <row r="61638" spans="19:23">
      <c r="S61638" s="275"/>
      <c r="T61638" s="274"/>
      <c r="W61638" s="276"/>
    </row>
    <row r="61639" spans="19:23">
      <c r="S61639" s="275"/>
      <c r="T61639" s="274"/>
      <c r="W61639" s="276"/>
    </row>
    <row r="61640" spans="19:23">
      <c r="S61640" s="275"/>
      <c r="T61640" s="274"/>
      <c r="W61640" s="276"/>
    </row>
    <row r="61641" spans="19:23">
      <c r="S61641" s="275"/>
      <c r="T61641" s="274"/>
      <c r="W61641" s="276"/>
    </row>
    <row r="61642" spans="19:23">
      <c r="S61642" s="275"/>
      <c r="T61642" s="274"/>
      <c r="W61642" s="276"/>
    </row>
    <row r="61643" spans="19:23">
      <c r="S61643" s="275"/>
      <c r="T61643" s="274"/>
      <c r="W61643" s="276"/>
    </row>
    <row r="61644" spans="19:23">
      <c r="S61644" s="275"/>
      <c r="T61644" s="274"/>
      <c r="W61644" s="276"/>
    </row>
    <row r="61645" spans="19:23">
      <c r="S61645" s="275"/>
      <c r="T61645" s="274"/>
      <c r="W61645" s="276"/>
    </row>
    <row r="61646" spans="19:23">
      <c r="S61646" s="275"/>
      <c r="T61646" s="274"/>
      <c r="W61646" s="276"/>
    </row>
    <row r="61647" spans="19:23">
      <c r="S61647" s="275"/>
      <c r="T61647" s="274"/>
      <c r="W61647" s="276"/>
    </row>
    <row r="61648" spans="19:23">
      <c r="S61648" s="275"/>
      <c r="T61648" s="274"/>
      <c r="W61648" s="276"/>
    </row>
    <row r="61649" spans="19:23">
      <c r="S61649" s="275"/>
      <c r="T61649" s="274"/>
      <c r="W61649" s="276"/>
    </row>
    <row r="61650" spans="19:23">
      <c r="S61650" s="275"/>
      <c r="T61650" s="274"/>
      <c r="W61650" s="276"/>
    </row>
    <row r="61651" spans="19:23">
      <c r="S61651" s="275"/>
      <c r="T61651" s="274"/>
      <c r="W61651" s="276"/>
    </row>
    <row r="61652" spans="19:23">
      <c r="S61652" s="275"/>
      <c r="T61652" s="274"/>
      <c r="W61652" s="276"/>
    </row>
    <row r="61653" spans="19:23">
      <c r="S61653" s="275"/>
      <c r="T61653" s="274"/>
      <c r="W61653" s="276"/>
    </row>
    <row r="61654" spans="19:23">
      <c r="S61654" s="275"/>
      <c r="T61654" s="274"/>
      <c r="W61654" s="276"/>
    </row>
    <row r="61655" spans="19:23">
      <c r="S61655" s="275"/>
      <c r="T61655" s="274"/>
      <c r="W61655" s="276"/>
    </row>
    <row r="61656" spans="19:23">
      <c r="S61656" s="275"/>
      <c r="T61656" s="274"/>
      <c r="W61656" s="276"/>
    </row>
    <row r="61657" spans="19:23">
      <c r="S61657" s="275"/>
      <c r="T61657" s="274"/>
      <c r="W61657" s="276"/>
    </row>
    <row r="61658" spans="19:23">
      <c r="S61658" s="275"/>
      <c r="T61658" s="274"/>
      <c r="W61658" s="276"/>
    </row>
    <row r="61659" spans="19:23">
      <c r="S61659" s="275"/>
      <c r="T61659" s="274"/>
      <c r="W61659" s="276"/>
    </row>
    <row r="61660" spans="19:23">
      <c r="S61660" s="275"/>
      <c r="T61660" s="274"/>
      <c r="W61660" s="276"/>
    </row>
    <row r="61661" spans="19:23">
      <c r="S61661" s="275"/>
      <c r="T61661" s="274"/>
      <c r="W61661" s="276"/>
    </row>
    <row r="61662" spans="19:23">
      <c r="S61662" s="275"/>
      <c r="T61662" s="274"/>
      <c r="W61662" s="276"/>
    </row>
    <row r="61663" spans="19:23">
      <c r="S61663" s="275"/>
      <c r="T61663" s="274"/>
      <c r="W61663" s="276"/>
    </row>
    <row r="61664" spans="19:23">
      <c r="S61664" s="275"/>
      <c r="T61664" s="274"/>
      <c r="W61664" s="276"/>
    </row>
    <row r="61665" spans="19:23">
      <c r="S61665" s="275"/>
      <c r="T61665" s="274"/>
      <c r="W61665" s="276"/>
    </row>
    <row r="61666" spans="19:23">
      <c r="S61666" s="275"/>
      <c r="T61666" s="274"/>
      <c r="W61666" s="276"/>
    </row>
    <row r="61667" spans="19:23">
      <c r="S61667" s="275"/>
      <c r="T61667" s="274"/>
      <c r="W61667" s="276"/>
    </row>
    <row r="61668" spans="19:23">
      <c r="S61668" s="275"/>
      <c r="T61668" s="274"/>
      <c r="W61668" s="276"/>
    </row>
    <row r="61669" spans="19:23">
      <c r="S61669" s="275"/>
      <c r="T61669" s="274"/>
      <c r="W61669" s="276"/>
    </row>
    <row r="61670" spans="19:23">
      <c r="S61670" s="275"/>
      <c r="T61670" s="274"/>
      <c r="W61670" s="276"/>
    </row>
    <row r="61671" spans="19:23">
      <c r="S61671" s="275"/>
      <c r="T61671" s="274"/>
      <c r="W61671" s="276"/>
    </row>
    <row r="61672" spans="19:23">
      <c r="S61672" s="275"/>
      <c r="T61672" s="274"/>
      <c r="W61672" s="276"/>
    </row>
    <row r="61673" spans="19:23">
      <c r="S61673" s="275"/>
      <c r="T61673" s="274"/>
      <c r="W61673" s="276"/>
    </row>
    <row r="61674" spans="19:23">
      <c r="S61674" s="275"/>
      <c r="T61674" s="274"/>
      <c r="W61674" s="276"/>
    </row>
    <row r="61675" spans="19:23">
      <c r="S61675" s="275"/>
      <c r="T61675" s="274"/>
      <c r="W61675" s="276"/>
    </row>
    <row r="61676" spans="19:23">
      <c r="S61676" s="275"/>
      <c r="T61676" s="274"/>
      <c r="W61676" s="276"/>
    </row>
    <row r="61677" spans="19:23">
      <c r="S61677" s="275"/>
      <c r="T61677" s="274"/>
      <c r="W61677" s="276"/>
    </row>
    <row r="61678" spans="19:23">
      <c r="S61678" s="275"/>
      <c r="T61678" s="274"/>
      <c r="W61678" s="276"/>
    </row>
    <row r="61679" spans="19:23">
      <c r="S61679" s="275"/>
      <c r="T61679" s="274"/>
      <c r="W61679" s="276"/>
    </row>
    <row r="61680" spans="19:23">
      <c r="S61680" s="275"/>
      <c r="T61680" s="274"/>
      <c r="W61680" s="276"/>
    </row>
    <row r="61681" spans="19:23">
      <c r="S61681" s="275"/>
      <c r="T61681" s="274"/>
      <c r="W61681" s="276"/>
    </row>
    <row r="61682" spans="19:23">
      <c r="S61682" s="275"/>
      <c r="T61682" s="274"/>
      <c r="W61682" s="276"/>
    </row>
    <row r="61683" spans="19:23">
      <c r="S61683" s="275"/>
      <c r="T61683" s="274"/>
      <c r="W61683" s="276"/>
    </row>
    <row r="61684" spans="19:23">
      <c r="S61684" s="275"/>
      <c r="T61684" s="274"/>
      <c r="W61684" s="276"/>
    </row>
    <row r="61685" spans="19:23">
      <c r="S61685" s="275"/>
      <c r="T61685" s="274"/>
      <c r="W61685" s="276"/>
    </row>
    <row r="61686" spans="19:23">
      <c r="S61686" s="275"/>
      <c r="T61686" s="274"/>
      <c r="W61686" s="276"/>
    </row>
    <row r="61687" spans="19:23">
      <c r="S61687" s="275"/>
      <c r="T61687" s="274"/>
      <c r="W61687" s="276"/>
    </row>
    <row r="61688" spans="19:23">
      <c r="S61688" s="275"/>
      <c r="T61688" s="274"/>
      <c r="W61688" s="276"/>
    </row>
    <row r="61689" spans="19:23">
      <c r="S61689" s="275"/>
      <c r="T61689" s="274"/>
      <c r="W61689" s="276"/>
    </row>
    <row r="61690" spans="19:23">
      <c r="S61690" s="275"/>
      <c r="T61690" s="274"/>
      <c r="W61690" s="276"/>
    </row>
    <row r="61691" spans="19:23">
      <c r="S61691" s="275"/>
      <c r="T61691" s="274"/>
      <c r="W61691" s="276"/>
    </row>
    <row r="61692" spans="19:23">
      <c r="S61692" s="275"/>
      <c r="T61692" s="274"/>
      <c r="W61692" s="276"/>
    </row>
    <row r="61693" spans="19:23">
      <c r="S61693" s="275"/>
      <c r="T61693" s="274"/>
      <c r="W61693" s="276"/>
    </row>
    <row r="61694" spans="19:23">
      <c r="S61694" s="275"/>
      <c r="T61694" s="274"/>
      <c r="W61694" s="276"/>
    </row>
    <row r="61695" spans="19:23">
      <c r="S61695" s="275"/>
      <c r="T61695" s="274"/>
      <c r="W61695" s="276"/>
    </row>
    <row r="61696" spans="19:23">
      <c r="S61696" s="275"/>
      <c r="T61696" s="274"/>
      <c r="W61696" s="276"/>
    </row>
    <row r="61697" spans="19:23">
      <c r="S61697" s="275"/>
      <c r="T61697" s="274"/>
      <c r="W61697" s="276"/>
    </row>
    <row r="61698" spans="19:23">
      <c r="S61698" s="275"/>
      <c r="T61698" s="274"/>
      <c r="W61698" s="276"/>
    </row>
    <row r="61699" spans="19:23">
      <c r="S61699" s="275"/>
      <c r="T61699" s="274"/>
      <c r="W61699" s="276"/>
    </row>
    <row r="61700" spans="19:23">
      <c r="S61700" s="275"/>
      <c r="T61700" s="274"/>
      <c r="W61700" s="276"/>
    </row>
    <row r="61701" spans="19:23">
      <c r="S61701" s="275"/>
      <c r="T61701" s="274"/>
      <c r="W61701" s="276"/>
    </row>
    <row r="61702" spans="19:23">
      <c r="S61702" s="275"/>
      <c r="T61702" s="274"/>
      <c r="W61702" s="276"/>
    </row>
    <row r="61703" spans="19:23">
      <c r="S61703" s="275"/>
      <c r="T61703" s="274"/>
      <c r="W61703" s="276"/>
    </row>
    <row r="61704" spans="19:23">
      <c r="S61704" s="275"/>
      <c r="T61704" s="274"/>
      <c r="W61704" s="276"/>
    </row>
    <row r="61705" spans="19:23">
      <c r="S61705" s="275"/>
      <c r="T61705" s="274"/>
      <c r="W61705" s="276"/>
    </row>
    <row r="61706" spans="19:23">
      <c r="S61706" s="275"/>
      <c r="T61706" s="274"/>
      <c r="W61706" s="276"/>
    </row>
    <row r="61707" spans="19:23">
      <c r="S61707" s="275"/>
      <c r="T61707" s="274"/>
      <c r="W61707" s="276"/>
    </row>
    <row r="61708" spans="19:23">
      <c r="S61708" s="275"/>
      <c r="T61708" s="274"/>
      <c r="W61708" s="276"/>
    </row>
    <row r="61709" spans="19:23">
      <c r="S61709" s="275"/>
      <c r="T61709" s="274"/>
      <c r="W61709" s="276"/>
    </row>
    <row r="61710" spans="19:23">
      <c r="S61710" s="275"/>
      <c r="T61710" s="274"/>
      <c r="W61710" s="276"/>
    </row>
    <row r="61711" spans="19:23">
      <c r="S61711" s="275"/>
      <c r="T61711" s="274"/>
      <c r="W61711" s="276"/>
    </row>
    <row r="61712" spans="19:23">
      <c r="S61712" s="275"/>
      <c r="T61712" s="274"/>
      <c r="W61712" s="276"/>
    </row>
    <row r="61713" spans="19:23">
      <c r="S61713" s="275"/>
      <c r="T61713" s="274"/>
      <c r="W61713" s="276"/>
    </row>
    <row r="61714" spans="19:23">
      <c r="S61714" s="275"/>
      <c r="T61714" s="274"/>
      <c r="W61714" s="276"/>
    </row>
    <row r="61715" spans="19:23">
      <c r="S61715" s="275"/>
      <c r="T61715" s="274"/>
      <c r="W61715" s="276"/>
    </row>
    <row r="61716" spans="19:23">
      <c r="S61716" s="275"/>
      <c r="T61716" s="274"/>
      <c r="W61716" s="276"/>
    </row>
    <row r="61717" spans="19:23">
      <c r="S61717" s="275"/>
      <c r="T61717" s="274"/>
      <c r="W61717" s="276"/>
    </row>
    <row r="61718" spans="19:23">
      <c r="S61718" s="275"/>
      <c r="T61718" s="274"/>
      <c r="W61718" s="276"/>
    </row>
    <row r="61719" spans="19:23">
      <c r="S61719" s="275"/>
      <c r="T61719" s="274"/>
      <c r="W61719" s="276"/>
    </row>
    <row r="61720" spans="19:23">
      <c r="S61720" s="275"/>
      <c r="T61720" s="274"/>
      <c r="W61720" s="276"/>
    </row>
    <row r="61721" spans="19:23">
      <c r="S61721" s="275"/>
      <c r="T61721" s="274"/>
      <c r="W61721" s="276"/>
    </row>
    <row r="61722" spans="19:23">
      <c r="S61722" s="275"/>
      <c r="T61722" s="274"/>
      <c r="W61722" s="276"/>
    </row>
    <row r="61723" spans="19:23">
      <c r="S61723" s="275"/>
      <c r="T61723" s="274"/>
      <c r="W61723" s="276"/>
    </row>
    <row r="61724" spans="19:23">
      <c r="S61724" s="275"/>
      <c r="T61724" s="274"/>
      <c r="W61724" s="276"/>
    </row>
    <row r="61725" spans="19:23">
      <c r="S61725" s="275"/>
      <c r="T61725" s="274"/>
      <c r="W61725" s="276"/>
    </row>
    <row r="61726" spans="19:23">
      <c r="S61726" s="275"/>
      <c r="T61726" s="274"/>
      <c r="W61726" s="276"/>
    </row>
    <row r="61727" spans="19:23">
      <c r="S61727" s="275"/>
      <c r="T61727" s="274"/>
      <c r="W61727" s="276"/>
    </row>
    <row r="61728" spans="19:23">
      <c r="S61728" s="275"/>
      <c r="T61728" s="274"/>
      <c r="W61728" s="276"/>
    </row>
    <row r="61729" spans="19:23">
      <c r="S61729" s="275"/>
      <c r="T61729" s="274"/>
      <c r="W61729" s="276"/>
    </row>
    <row r="61730" spans="19:23">
      <c r="S61730" s="275"/>
      <c r="T61730" s="274"/>
      <c r="W61730" s="276"/>
    </row>
    <row r="61731" spans="19:23">
      <c r="S61731" s="275"/>
      <c r="T61731" s="274"/>
      <c r="W61731" s="276"/>
    </row>
    <row r="61732" spans="19:23">
      <c r="S61732" s="275"/>
      <c r="T61732" s="274"/>
      <c r="W61732" s="276"/>
    </row>
    <row r="61733" spans="19:23">
      <c r="S61733" s="275"/>
      <c r="T61733" s="274"/>
      <c r="W61733" s="276"/>
    </row>
    <row r="61734" spans="19:23">
      <c r="S61734" s="275"/>
      <c r="T61734" s="274"/>
      <c r="W61734" s="276"/>
    </row>
    <row r="61735" spans="19:23">
      <c r="S61735" s="275"/>
      <c r="T61735" s="274"/>
      <c r="W61735" s="276"/>
    </row>
    <row r="61736" spans="19:23">
      <c r="S61736" s="275"/>
      <c r="T61736" s="274"/>
      <c r="W61736" s="276"/>
    </row>
    <row r="61737" spans="19:23">
      <c r="S61737" s="275"/>
      <c r="T61737" s="274"/>
      <c r="W61737" s="276"/>
    </row>
    <row r="61738" spans="19:23">
      <c r="S61738" s="275"/>
      <c r="T61738" s="274"/>
      <c r="W61738" s="276"/>
    </row>
    <row r="61739" spans="19:23">
      <c r="S61739" s="275"/>
      <c r="T61739" s="274"/>
      <c r="W61739" s="276"/>
    </row>
    <row r="61740" spans="19:23">
      <c r="S61740" s="275"/>
      <c r="T61740" s="274"/>
      <c r="W61740" s="276"/>
    </row>
    <row r="61741" spans="19:23">
      <c r="S61741" s="275"/>
      <c r="T61741" s="274"/>
      <c r="W61741" s="276"/>
    </row>
    <row r="61742" spans="19:23">
      <c r="S61742" s="275"/>
      <c r="T61742" s="274"/>
      <c r="W61742" s="276"/>
    </row>
    <row r="61743" spans="19:23">
      <c r="S61743" s="275"/>
      <c r="T61743" s="274"/>
      <c r="W61743" s="276"/>
    </row>
    <row r="61744" spans="19:23">
      <c r="S61744" s="275"/>
      <c r="T61744" s="274"/>
      <c r="W61744" s="276"/>
    </row>
    <row r="61745" spans="19:23">
      <c r="S61745" s="275"/>
      <c r="T61745" s="274"/>
      <c r="W61745" s="276"/>
    </row>
    <row r="61746" spans="19:23">
      <c r="S61746" s="275"/>
      <c r="T61746" s="274"/>
      <c r="W61746" s="276"/>
    </row>
    <row r="61747" spans="19:23">
      <c r="S61747" s="275"/>
      <c r="T61747" s="274"/>
      <c r="W61747" s="276"/>
    </row>
    <row r="61748" spans="19:23">
      <c r="S61748" s="275"/>
      <c r="T61748" s="274"/>
      <c r="W61748" s="276"/>
    </row>
    <row r="61749" spans="19:23">
      <c r="S61749" s="275"/>
      <c r="T61749" s="274"/>
      <c r="W61749" s="276"/>
    </row>
    <row r="61750" spans="19:23">
      <c r="S61750" s="275"/>
      <c r="T61750" s="274"/>
      <c r="W61750" s="276"/>
    </row>
    <row r="61751" spans="19:23">
      <c r="S61751" s="275"/>
      <c r="T61751" s="274"/>
      <c r="W61751" s="276"/>
    </row>
    <row r="61752" spans="19:23">
      <c r="S61752" s="275"/>
      <c r="T61752" s="274"/>
      <c r="W61752" s="276"/>
    </row>
    <row r="61753" spans="19:23">
      <c r="S61753" s="275"/>
      <c r="T61753" s="274"/>
      <c r="W61753" s="276"/>
    </row>
    <row r="61754" spans="19:23">
      <c r="S61754" s="275"/>
      <c r="T61754" s="274"/>
      <c r="W61754" s="276"/>
    </row>
    <row r="61755" spans="19:23">
      <c r="S61755" s="275"/>
      <c r="T61755" s="274"/>
      <c r="W61755" s="276"/>
    </row>
    <row r="61756" spans="19:23">
      <c r="S61756" s="275"/>
      <c r="T61756" s="274"/>
      <c r="W61756" s="276"/>
    </row>
    <row r="61757" spans="19:23">
      <c r="S61757" s="275"/>
      <c r="T61757" s="274"/>
      <c r="W61757" s="276"/>
    </row>
    <row r="61758" spans="19:23">
      <c r="S61758" s="275"/>
      <c r="T61758" s="274"/>
      <c r="W61758" s="276"/>
    </row>
    <row r="61759" spans="19:23">
      <c r="S61759" s="275"/>
      <c r="T61759" s="274"/>
      <c r="W61759" s="276"/>
    </row>
    <row r="61760" spans="19:23">
      <c r="S61760" s="275"/>
      <c r="T61760" s="274"/>
      <c r="W61760" s="276"/>
    </row>
    <row r="61761" spans="19:23">
      <c r="S61761" s="275"/>
      <c r="T61761" s="274"/>
      <c r="W61761" s="276"/>
    </row>
    <row r="61762" spans="19:23">
      <c r="S61762" s="275"/>
      <c r="T61762" s="274"/>
      <c r="W61762" s="276"/>
    </row>
    <row r="61763" spans="19:23">
      <c r="S61763" s="275"/>
      <c r="T61763" s="274"/>
      <c r="W61763" s="276"/>
    </row>
    <row r="61764" spans="19:23">
      <c r="S61764" s="275"/>
      <c r="T61764" s="274"/>
      <c r="W61764" s="276"/>
    </row>
    <row r="61765" spans="19:23">
      <c r="S61765" s="275"/>
      <c r="T61765" s="274"/>
      <c r="W61765" s="276"/>
    </row>
    <row r="61766" spans="19:23">
      <c r="S61766" s="275"/>
      <c r="T61766" s="274"/>
      <c r="W61766" s="276"/>
    </row>
    <row r="61767" spans="19:23">
      <c r="S61767" s="275"/>
      <c r="T61767" s="274"/>
      <c r="W61767" s="276"/>
    </row>
    <row r="61768" spans="19:23">
      <c r="S61768" s="275"/>
      <c r="T61768" s="274"/>
      <c r="W61768" s="276"/>
    </row>
    <row r="61769" spans="19:23">
      <c r="S61769" s="275"/>
      <c r="T61769" s="274"/>
      <c r="W61769" s="276"/>
    </row>
    <row r="61770" spans="19:23">
      <c r="S61770" s="275"/>
      <c r="T61770" s="274"/>
      <c r="W61770" s="276"/>
    </row>
    <row r="61771" spans="19:23">
      <c r="S61771" s="275"/>
      <c r="T61771" s="274"/>
      <c r="W61771" s="276"/>
    </row>
    <row r="61772" spans="19:23">
      <c r="S61772" s="275"/>
      <c r="T61772" s="274"/>
      <c r="W61772" s="276"/>
    </row>
    <row r="61773" spans="19:23">
      <c r="S61773" s="275"/>
      <c r="T61773" s="274"/>
      <c r="W61773" s="276"/>
    </row>
    <row r="61774" spans="19:23">
      <c r="S61774" s="275"/>
      <c r="T61774" s="274"/>
      <c r="W61774" s="276"/>
    </row>
    <row r="61775" spans="19:23">
      <c r="S61775" s="275"/>
      <c r="T61775" s="274"/>
      <c r="W61775" s="276"/>
    </row>
    <row r="61776" spans="19:23">
      <c r="S61776" s="275"/>
      <c r="T61776" s="274"/>
      <c r="W61776" s="276"/>
    </row>
    <row r="61777" spans="19:23">
      <c r="S61777" s="275"/>
      <c r="T61777" s="274"/>
      <c r="W61777" s="276"/>
    </row>
    <row r="61778" spans="19:23">
      <c r="S61778" s="275"/>
      <c r="T61778" s="274"/>
      <c r="W61778" s="276"/>
    </row>
    <row r="61779" spans="19:23">
      <c r="S61779" s="275"/>
      <c r="T61779" s="274"/>
      <c r="W61779" s="276"/>
    </row>
    <row r="61780" spans="19:23">
      <c r="S61780" s="275"/>
      <c r="T61780" s="274"/>
      <c r="W61780" s="276"/>
    </row>
    <row r="61781" spans="19:23">
      <c r="S61781" s="275"/>
      <c r="T61781" s="274"/>
      <c r="W61781" s="276"/>
    </row>
    <row r="61782" spans="19:23">
      <c r="S61782" s="275"/>
      <c r="T61782" s="274"/>
      <c r="W61782" s="276"/>
    </row>
    <row r="61783" spans="19:23">
      <c r="S61783" s="275"/>
      <c r="T61783" s="274"/>
      <c r="W61783" s="276"/>
    </row>
    <row r="61784" spans="19:23">
      <c r="S61784" s="275"/>
      <c r="T61784" s="274"/>
      <c r="W61784" s="276"/>
    </row>
    <row r="61785" spans="19:23">
      <c r="S61785" s="275"/>
      <c r="T61785" s="274"/>
      <c r="W61785" s="276"/>
    </row>
    <row r="61786" spans="19:23">
      <c r="S61786" s="275"/>
      <c r="T61786" s="274"/>
      <c r="W61786" s="276"/>
    </row>
    <row r="61787" spans="19:23">
      <c r="S61787" s="275"/>
      <c r="T61787" s="274"/>
      <c r="W61787" s="276"/>
    </row>
    <row r="61788" spans="19:23">
      <c r="S61788" s="275"/>
      <c r="T61788" s="274"/>
      <c r="W61788" s="276"/>
    </row>
    <row r="61789" spans="19:23">
      <c r="S61789" s="275"/>
      <c r="T61789" s="274"/>
      <c r="W61789" s="276"/>
    </row>
    <row r="61790" spans="19:23">
      <c r="S61790" s="275"/>
      <c r="T61790" s="274"/>
      <c r="W61790" s="276"/>
    </row>
    <row r="61791" spans="19:23">
      <c r="S61791" s="275"/>
      <c r="T61791" s="274"/>
      <c r="W61791" s="276"/>
    </row>
    <row r="61792" spans="19:23">
      <c r="S61792" s="275"/>
      <c r="T61792" s="274"/>
      <c r="W61792" s="276"/>
    </row>
    <row r="61793" spans="19:23">
      <c r="S61793" s="275"/>
      <c r="T61793" s="274"/>
      <c r="W61793" s="276"/>
    </row>
    <row r="61794" spans="19:23">
      <c r="S61794" s="275"/>
      <c r="T61794" s="274"/>
      <c r="W61794" s="276"/>
    </row>
    <row r="61795" spans="19:23">
      <c r="S61795" s="275"/>
      <c r="T61795" s="274"/>
      <c r="W61795" s="276"/>
    </row>
    <row r="61796" spans="19:23">
      <c r="S61796" s="275"/>
      <c r="T61796" s="274"/>
      <c r="W61796" s="276"/>
    </row>
    <row r="61797" spans="19:23">
      <c r="S61797" s="275"/>
      <c r="T61797" s="274"/>
      <c r="W61797" s="276"/>
    </row>
    <row r="61798" spans="19:23">
      <c r="S61798" s="275"/>
      <c r="T61798" s="274"/>
      <c r="W61798" s="276"/>
    </row>
    <row r="61799" spans="19:23">
      <c r="S61799" s="275"/>
      <c r="T61799" s="274"/>
      <c r="W61799" s="276"/>
    </row>
    <row r="61800" spans="19:23">
      <c r="S61800" s="275"/>
      <c r="T61800" s="274"/>
      <c r="W61800" s="276"/>
    </row>
    <row r="61801" spans="19:23">
      <c r="S61801" s="275"/>
      <c r="T61801" s="274"/>
      <c r="W61801" s="276"/>
    </row>
    <row r="61802" spans="19:23">
      <c r="S61802" s="275"/>
      <c r="T61802" s="274"/>
      <c r="W61802" s="276"/>
    </row>
    <row r="61803" spans="19:23">
      <c r="S61803" s="275"/>
      <c r="T61803" s="274"/>
      <c r="W61803" s="276"/>
    </row>
    <row r="61804" spans="19:23">
      <c r="S61804" s="275"/>
      <c r="T61804" s="274"/>
      <c r="W61804" s="276"/>
    </row>
    <row r="61805" spans="19:23">
      <c r="S61805" s="275"/>
      <c r="T61805" s="274"/>
      <c r="W61805" s="276"/>
    </row>
    <row r="61806" spans="19:23">
      <c r="S61806" s="275"/>
      <c r="T61806" s="274"/>
      <c r="W61806" s="276"/>
    </row>
    <row r="61807" spans="19:23">
      <c r="S61807" s="275"/>
      <c r="T61807" s="274"/>
      <c r="W61807" s="276"/>
    </row>
    <row r="61808" spans="19:23">
      <c r="S61808" s="275"/>
      <c r="T61808" s="274"/>
      <c r="W61808" s="276"/>
    </row>
    <row r="61809" spans="19:23">
      <c r="S61809" s="275"/>
      <c r="T61809" s="274"/>
      <c r="W61809" s="276"/>
    </row>
    <row r="61810" spans="19:23">
      <c r="S61810" s="275"/>
      <c r="T61810" s="274"/>
      <c r="W61810" s="276"/>
    </row>
    <row r="61811" spans="19:23">
      <c r="S61811" s="275"/>
      <c r="T61811" s="274"/>
      <c r="W61811" s="276"/>
    </row>
    <row r="61812" spans="19:23">
      <c r="S61812" s="275"/>
      <c r="T61812" s="274"/>
      <c r="W61812" s="276"/>
    </row>
    <row r="61813" spans="19:23">
      <c r="S61813" s="275"/>
      <c r="T61813" s="274"/>
      <c r="W61813" s="276"/>
    </row>
    <row r="61814" spans="19:23">
      <c r="S61814" s="275"/>
      <c r="T61814" s="274"/>
      <c r="W61814" s="276"/>
    </row>
    <row r="61815" spans="19:23">
      <c r="S61815" s="275"/>
      <c r="T61815" s="274"/>
      <c r="W61815" s="276"/>
    </row>
    <row r="61816" spans="19:23">
      <c r="S61816" s="275"/>
      <c r="T61816" s="274"/>
      <c r="W61816" s="276"/>
    </row>
    <row r="61817" spans="19:23">
      <c r="S61817" s="275"/>
      <c r="T61817" s="274"/>
      <c r="W61817" s="276"/>
    </row>
    <row r="61818" spans="19:23">
      <c r="S61818" s="275"/>
      <c r="T61818" s="274"/>
      <c r="W61818" s="276"/>
    </row>
    <row r="61819" spans="19:23">
      <c r="S61819" s="275"/>
      <c r="T61819" s="274"/>
      <c r="W61819" s="276"/>
    </row>
    <row r="61820" spans="19:23">
      <c r="S61820" s="275"/>
      <c r="T61820" s="274"/>
      <c r="W61820" s="276"/>
    </row>
    <row r="61821" spans="19:23">
      <c r="S61821" s="275"/>
      <c r="T61821" s="274"/>
      <c r="W61821" s="276"/>
    </row>
    <row r="61822" spans="19:23">
      <c r="S61822" s="275"/>
      <c r="T61822" s="274"/>
      <c r="W61822" s="276"/>
    </row>
    <row r="61823" spans="19:23">
      <c r="S61823" s="275"/>
      <c r="T61823" s="274"/>
      <c r="W61823" s="276"/>
    </row>
    <row r="61824" spans="19:23">
      <c r="S61824" s="275"/>
      <c r="T61824" s="274"/>
      <c r="W61824" s="276"/>
    </row>
    <row r="61825" spans="19:23">
      <c r="S61825" s="275"/>
      <c r="T61825" s="274"/>
      <c r="W61825" s="276"/>
    </row>
    <row r="61826" spans="19:23">
      <c r="S61826" s="275"/>
      <c r="T61826" s="274"/>
      <c r="W61826" s="276"/>
    </row>
    <row r="61827" spans="19:23">
      <c r="S61827" s="275"/>
      <c r="T61827" s="274"/>
      <c r="W61827" s="276"/>
    </row>
    <row r="61828" spans="19:23">
      <c r="S61828" s="275"/>
      <c r="T61828" s="274"/>
      <c r="W61828" s="276"/>
    </row>
    <row r="61829" spans="19:23">
      <c r="S61829" s="275"/>
      <c r="T61829" s="274"/>
      <c r="W61829" s="276"/>
    </row>
    <row r="61830" spans="19:23">
      <c r="S61830" s="275"/>
      <c r="T61830" s="274"/>
      <c r="W61830" s="276"/>
    </row>
    <row r="61831" spans="19:23">
      <c r="S61831" s="275"/>
      <c r="T61831" s="274"/>
      <c r="W61831" s="276"/>
    </row>
    <row r="61832" spans="19:23">
      <c r="S61832" s="275"/>
      <c r="T61832" s="274"/>
      <c r="W61832" s="276"/>
    </row>
    <row r="61833" spans="19:23">
      <c r="S61833" s="275"/>
      <c r="T61833" s="274"/>
      <c r="W61833" s="276"/>
    </row>
    <row r="61834" spans="19:23">
      <c r="S61834" s="275"/>
      <c r="T61834" s="274"/>
      <c r="W61834" s="276"/>
    </row>
    <row r="61835" spans="19:23">
      <c r="S61835" s="275"/>
      <c r="T61835" s="274"/>
      <c r="W61835" s="276"/>
    </row>
    <row r="61836" spans="19:23">
      <c r="S61836" s="275"/>
      <c r="T61836" s="274"/>
      <c r="W61836" s="276"/>
    </row>
    <row r="61837" spans="19:23">
      <c r="S61837" s="275"/>
      <c r="T61837" s="274"/>
      <c r="W61837" s="276"/>
    </row>
    <row r="61838" spans="19:23">
      <c r="S61838" s="275"/>
      <c r="T61838" s="274"/>
      <c r="W61838" s="276"/>
    </row>
    <row r="61839" spans="19:23">
      <c r="S61839" s="275"/>
      <c r="T61839" s="274"/>
      <c r="W61839" s="276"/>
    </row>
    <row r="61840" spans="19:23">
      <c r="S61840" s="275"/>
      <c r="T61840" s="274"/>
      <c r="W61840" s="276"/>
    </row>
    <row r="61841" spans="19:23">
      <c r="S61841" s="275"/>
      <c r="T61841" s="274"/>
      <c r="W61841" s="276"/>
    </row>
    <row r="61842" spans="19:23">
      <c r="S61842" s="275"/>
      <c r="T61842" s="274"/>
      <c r="W61842" s="276"/>
    </row>
    <row r="61843" spans="19:23">
      <c r="S61843" s="275"/>
      <c r="T61843" s="274"/>
      <c r="W61843" s="276"/>
    </row>
    <row r="61844" spans="19:23">
      <c r="S61844" s="275"/>
      <c r="T61844" s="274"/>
      <c r="W61844" s="276"/>
    </row>
    <row r="61845" spans="19:23">
      <c r="S61845" s="275"/>
      <c r="T61845" s="274"/>
      <c r="W61845" s="276"/>
    </row>
    <row r="61846" spans="19:23">
      <c r="S61846" s="275"/>
      <c r="T61846" s="274"/>
      <c r="W61846" s="276"/>
    </row>
    <row r="61847" spans="19:23">
      <c r="S61847" s="275"/>
      <c r="T61847" s="274"/>
      <c r="W61847" s="276"/>
    </row>
    <row r="61848" spans="19:23">
      <c r="S61848" s="275"/>
      <c r="T61848" s="274"/>
      <c r="W61848" s="276"/>
    </row>
    <row r="61849" spans="19:23">
      <c r="S61849" s="275"/>
      <c r="T61849" s="274"/>
      <c r="W61849" s="276"/>
    </row>
    <row r="61850" spans="19:23">
      <c r="S61850" s="275"/>
      <c r="T61850" s="274"/>
      <c r="W61850" s="276"/>
    </row>
    <row r="61851" spans="19:23">
      <c r="S61851" s="275"/>
      <c r="T61851" s="274"/>
      <c r="W61851" s="276"/>
    </row>
    <row r="61852" spans="19:23">
      <c r="S61852" s="275"/>
      <c r="T61852" s="274"/>
      <c r="W61852" s="276"/>
    </row>
    <row r="61853" spans="19:23">
      <c r="S61853" s="275"/>
      <c r="T61853" s="274"/>
      <c r="W61853" s="276"/>
    </row>
    <row r="61854" spans="19:23">
      <c r="S61854" s="275"/>
      <c r="T61854" s="274"/>
      <c r="W61854" s="276"/>
    </row>
    <row r="61855" spans="19:23">
      <c r="S61855" s="275"/>
      <c r="T61855" s="274"/>
      <c r="W61855" s="276"/>
    </row>
    <row r="61856" spans="19:23">
      <c r="S61856" s="275"/>
      <c r="T61856" s="274"/>
      <c r="W61856" s="276"/>
    </row>
    <row r="61857" spans="19:23">
      <c r="S61857" s="275"/>
      <c r="T61857" s="274"/>
      <c r="W61857" s="276"/>
    </row>
    <row r="61858" spans="19:23">
      <c r="S61858" s="275"/>
      <c r="T61858" s="274"/>
      <c r="W61858" s="276"/>
    </row>
    <row r="61859" spans="19:23">
      <c r="S61859" s="275"/>
      <c r="T61859" s="274"/>
      <c r="W61859" s="276"/>
    </row>
    <row r="61860" spans="19:23">
      <c r="S61860" s="275"/>
      <c r="T61860" s="274"/>
      <c r="W61860" s="276"/>
    </row>
    <row r="61861" spans="19:23">
      <c r="S61861" s="275"/>
      <c r="T61861" s="274"/>
      <c r="W61861" s="276"/>
    </row>
    <row r="61862" spans="19:23">
      <c r="S61862" s="275"/>
      <c r="T61862" s="274"/>
      <c r="W61862" s="276"/>
    </row>
    <row r="61863" spans="19:23">
      <c r="S61863" s="275"/>
      <c r="T61863" s="274"/>
      <c r="W61863" s="276"/>
    </row>
    <row r="61864" spans="19:23">
      <c r="S61864" s="275"/>
      <c r="T61864" s="274"/>
      <c r="W61864" s="276"/>
    </row>
    <row r="61865" spans="19:23">
      <c r="S61865" s="275"/>
      <c r="T61865" s="274"/>
      <c r="W61865" s="276"/>
    </row>
    <row r="61866" spans="19:23">
      <c r="S61866" s="275"/>
      <c r="T61866" s="274"/>
      <c r="W61866" s="276"/>
    </row>
    <row r="61867" spans="19:23">
      <c r="S61867" s="275"/>
      <c r="T61867" s="274"/>
      <c r="W61867" s="276"/>
    </row>
    <row r="61868" spans="19:23">
      <c r="S61868" s="275"/>
      <c r="T61868" s="274"/>
      <c r="W61868" s="276"/>
    </row>
    <row r="61869" spans="19:23">
      <c r="S61869" s="275"/>
      <c r="T61869" s="274"/>
      <c r="W61869" s="276"/>
    </row>
    <row r="61870" spans="19:23">
      <c r="S61870" s="275"/>
      <c r="T61870" s="274"/>
      <c r="W61870" s="276"/>
    </row>
    <row r="61871" spans="19:23">
      <c r="S61871" s="275"/>
      <c r="T61871" s="274"/>
      <c r="W61871" s="276"/>
    </row>
    <row r="61872" spans="19:23">
      <c r="S61872" s="275"/>
      <c r="T61872" s="274"/>
      <c r="W61872" s="276"/>
    </row>
    <row r="61873" spans="19:23">
      <c r="S61873" s="275"/>
      <c r="T61873" s="274"/>
      <c r="W61873" s="276"/>
    </row>
    <row r="61874" spans="19:23">
      <c r="S61874" s="275"/>
      <c r="T61874" s="274"/>
      <c r="W61874" s="276"/>
    </row>
    <row r="61875" spans="19:23">
      <c r="S61875" s="275"/>
      <c r="T61875" s="274"/>
      <c r="W61875" s="276"/>
    </row>
    <row r="61876" spans="19:23">
      <c r="S61876" s="275"/>
      <c r="T61876" s="274"/>
      <c r="W61876" s="276"/>
    </row>
    <row r="61877" spans="19:23">
      <c r="S61877" s="275"/>
      <c r="T61877" s="274"/>
      <c r="W61877" s="276"/>
    </row>
    <row r="61878" spans="19:23">
      <c r="S61878" s="275"/>
      <c r="T61878" s="274"/>
      <c r="W61878" s="276"/>
    </row>
    <row r="61879" spans="19:23">
      <c r="S61879" s="275"/>
      <c r="T61879" s="274"/>
      <c r="W61879" s="276"/>
    </row>
    <row r="61880" spans="19:23">
      <c r="S61880" s="275"/>
      <c r="T61880" s="274"/>
      <c r="W61880" s="276"/>
    </row>
    <row r="61881" spans="19:23">
      <c r="S61881" s="275"/>
      <c r="T61881" s="274"/>
      <c r="W61881" s="276"/>
    </row>
    <row r="61882" spans="19:23">
      <c r="S61882" s="275"/>
      <c r="T61882" s="274"/>
      <c r="W61882" s="276"/>
    </row>
    <row r="61883" spans="19:23">
      <c r="S61883" s="275"/>
      <c r="T61883" s="274"/>
      <c r="W61883" s="276"/>
    </row>
    <row r="61884" spans="19:23">
      <c r="S61884" s="275"/>
      <c r="T61884" s="274"/>
      <c r="W61884" s="276"/>
    </row>
    <row r="61885" spans="19:23">
      <c r="S61885" s="275"/>
      <c r="T61885" s="274"/>
      <c r="W61885" s="276"/>
    </row>
    <row r="61886" spans="19:23">
      <c r="S61886" s="275"/>
      <c r="T61886" s="274"/>
      <c r="W61886" s="276"/>
    </row>
    <row r="61887" spans="19:23">
      <c r="S61887" s="275"/>
      <c r="T61887" s="274"/>
      <c r="W61887" s="276"/>
    </row>
    <row r="61888" spans="19:23">
      <c r="S61888" s="275"/>
      <c r="T61888" s="274"/>
      <c r="W61888" s="276"/>
    </row>
    <row r="61889" spans="19:23">
      <c r="S61889" s="275"/>
      <c r="T61889" s="274"/>
      <c r="W61889" s="276"/>
    </row>
    <row r="61890" spans="19:23">
      <c r="S61890" s="275"/>
      <c r="T61890" s="274"/>
      <c r="W61890" s="276"/>
    </row>
    <row r="61891" spans="19:23">
      <c r="S61891" s="275"/>
      <c r="T61891" s="274"/>
      <c r="W61891" s="276"/>
    </row>
    <row r="61892" spans="19:23">
      <c r="S61892" s="275"/>
      <c r="T61892" s="274"/>
      <c r="W61892" s="276"/>
    </row>
    <row r="61893" spans="19:23">
      <c r="S61893" s="275"/>
      <c r="T61893" s="274"/>
      <c r="W61893" s="276"/>
    </row>
    <row r="61894" spans="19:23">
      <c r="S61894" s="275"/>
      <c r="T61894" s="274"/>
      <c r="W61894" s="276"/>
    </row>
    <row r="61895" spans="19:23">
      <c r="S61895" s="275"/>
      <c r="T61895" s="274"/>
      <c r="W61895" s="276"/>
    </row>
    <row r="61896" spans="19:23">
      <c r="S61896" s="275"/>
      <c r="T61896" s="274"/>
      <c r="W61896" s="276"/>
    </row>
    <row r="61897" spans="19:23">
      <c r="S61897" s="275"/>
      <c r="T61897" s="274"/>
      <c r="W61897" s="276"/>
    </row>
    <row r="61898" spans="19:23">
      <c r="S61898" s="275"/>
      <c r="T61898" s="274"/>
      <c r="W61898" s="276"/>
    </row>
    <row r="61899" spans="19:23">
      <c r="S61899" s="275"/>
      <c r="T61899" s="274"/>
      <c r="W61899" s="276"/>
    </row>
    <row r="61900" spans="19:23">
      <c r="S61900" s="275"/>
      <c r="T61900" s="274"/>
      <c r="W61900" s="276"/>
    </row>
    <row r="61901" spans="19:23">
      <c r="S61901" s="275"/>
      <c r="T61901" s="274"/>
      <c r="W61901" s="276"/>
    </row>
    <row r="61902" spans="19:23">
      <c r="S61902" s="275"/>
      <c r="T61902" s="274"/>
      <c r="W61902" s="276"/>
    </row>
    <row r="61903" spans="19:23">
      <c r="S61903" s="275"/>
      <c r="T61903" s="274"/>
      <c r="W61903" s="276"/>
    </row>
    <row r="61904" spans="19:23">
      <c r="S61904" s="275"/>
      <c r="T61904" s="274"/>
      <c r="W61904" s="276"/>
    </row>
    <row r="61905" spans="19:23">
      <c r="S61905" s="275"/>
      <c r="T61905" s="274"/>
      <c r="W61905" s="276"/>
    </row>
    <row r="61906" spans="19:23">
      <c r="S61906" s="275"/>
      <c r="T61906" s="274"/>
      <c r="W61906" s="276"/>
    </row>
    <row r="61907" spans="19:23">
      <c r="S61907" s="275"/>
      <c r="T61907" s="274"/>
      <c r="W61907" s="276"/>
    </row>
    <row r="61908" spans="19:23">
      <c r="S61908" s="275"/>
      <c r="T61908" s="274"/>
      <c r="W61908" s="276"/>
    </row>
    <row r="61909" spans="19:23">
      <c r="S61909" s="275"/>
      <c r="T61909" s="274"/>
      <c r="W61909" s="276"/>
    </row>
    <row r="61910" spans="19:23">
      <c r="S61910" s="275"/>
      <c r="T61910" s="274"/>
      <c r="W61910" s="276"/>
    </row>
    <row r="61911" spans="19:23">
      <c r="S61911" s="275"/>
      <c r="T61911" s="274"/>
      <c r="W61911" s="276"/>
    </row>
    <row r="61912" spans="19:23">
      <c r="S61912" s="275"/>
      <c r="T61912" s="274"/>
      <c r="W61912" s="276"/>
    </row>
    <row r="61913" spans="19:23">
      <c r="S61913" s="275"/>
      <c r="T61913" s="274"/>
      <c r="W61913" s="276"/>
    </row>
    <row r="61914" spans="19:23">
      <c r="S61914" s="275"/>
      <c r="T61914" s="274"/>
      <c r="W61914" s="276"/>
    </row>
    <row r="61915" spans="19:23">
      <c r="S61915" s="275"/>
      <c r="T61915" s="274"/>
      <c r="W61915" s="276"/>
    </row>
    <row r="61916" spans="19:23">
      <c r="S61916" s="275"/>
      <c r="T61916" s="274"/>
      <c r="W61916" s="276"/>
    </row>
    <row r="61917" spans="19:23">
      <c r="S61917" s="275"/>
      <c r="T61917" s="274"/>
      <c r="W61917" s="276"/>
    </row>
    <row r="61918" spans="19:23">
      <c r="S61918" s="275"/>
      <c r="T61918" s="274"/>
      <c r="W61918" s="276"/>
    </row>
    <row r="61919" spans="19:23">
      <c r="S61919" s="275"/>
      <c r="T61919" s="274"/>
      <c r="W61919" s="276"/>
    </row>
    <row r="61920" spans="19:23">
      <c r="S61920" s="275"/>
      <c r="T61920" s="274"/>
      <c r="W61920" s="276"/>
    </row>
    <row r="61921" spans="19:23">
      <c r="S61921" s="275"/>
      <c r="T61921" s="274"/>
      <c r="W61921" s="276"/>
    </row>
    <row r="61922" spans="19:23">
      <c r="S61922" s="275"/>
      <c r="T61922" s="274"/>
      <c r="W61922" s="276"/>
    </row>
    <row r="61923" spans="19:23">
      <c r="S61923" s="275"/>
      <c r="T61923" s="274"/>
      <c r="W61923" s="276"/>
    </row>
    <row r="61924" spans="19:23">
      <c r="S61924" s="275"/>
      <c r="T61924" s="274"/>
      <c r="W61924" s="276"/>
    </row>
    <row r="61925" spans="19:23">
      <c r="S61925" s="275"/>
      <c r="T61925" s="274"/>
      <c r="W61925" s="276"/>
    </row>
    <row r="61926" spans="19:23">
      <c r="S61926" s="275"/>
      <c r="T61926" s="274"/>
      <c r="W61926" s="276"/>
    </row>
    <row r="61927" spans="19:23">
      <c r="S61927" s="275"/>
      <c r="T61927" s="274"/>
      <c r="W61927" s="276"/>
    </row>
    <row r="61928" spans="19:23">
      <c r="S61928" s="275"/>
      <c r="T61928" s="274"/>
      <c r="W61928" s="276"/>
    </row>
    <row r="61929" spans="19:23">
      <c r="S61929" s="275"/>
      <c r="T61929" s="274"/>
      <c r="W61929" s="276"/>
    </row>
    <row r="61930" spans="19:23">
      <c r="S61930" s="275"/>
      <c r="T61930" s="274"/>
      <c r="W61930" s="276"/>
    </row>
    <row r="61931" spans="19:23">
      <c r="S61931" s="275"/>
      <c r="T61931" s="274"/>
      <c r="W61931" s="276"/>
    </row>
    <row r="61932" spans="19:23">
      <c r="S61932" s="275"/>
      <c r="T61932" s="274"/>
      <c r="W61932" s="276"/>
    </row>
    <row r="61933" spans="19:23">
      <c r="S61933" s="275"/>
      <c r="T61933" s="274"/>
      <c r="W61933" s="276"/>
    </row>
    <row r="61934" spans="19:23">
      <c r="S61934" s="275"/>
      <c r="T61934" s="274"/>
      <c r="W61934" s="276"/>
    </row>
    <row r="61935" spans="19:23">
      <c r="S61935" s="275"/>
      <c r="T61935" s="274"/>
      <c r="W61935" s="276"/>
    </row>
    <row r="61936" spans="19:23">
      <c r="S61936" s="275"/>
      <c r="T61936" s="274"/>
      <c r="W61936" s="276"/>
    </row>
    <row r="61937" spans="19:23">
      <c r="S61937" s="275"/>
      <c r="T61937" s="274"/>
      <c r="W61937" s="276"/>
    </row>
    <row r="61938" spans="19:23">
      <c r="S61938" s="275"/>
      <c r="T61938" s="274"/>
      <c r="W61938" s="276"/>
    </row>
    <row r="61939" spans="19:23">
      <c r="S61939" s="275"/>
      <c r="T61939" s="274"/>
      <c r="W61939" s="276"/>
    </row>
    <row r="61940" spans="19:23">
      <c r="S61940" s="275"/>
      <c r="T61940" s="274"/>
      <c r="W61940" s="276"/>
    </row>
    <row r="61941" spans="19:23">
      <c r="S61941" s="275"/>
      <c r="T61941" s="274"/>
      <c r="W61941" s="276"/>
    </row>
    <row r="61942" spans="19:23">
      <c r="S61942" s="275"/>
      <c r="T61942" s="274"/>
      <c r="W61942" s="276"/>
    </row>
    <row r="61943" spans="19:23">
      <c r="S61943" s="275"/>
      <c r="T61943" s="274"/>
      <c r="W61943" s="276"/>
    </row>
    <row r="61944" spans="19:23">
      <c r="S61944" s="275"/>
      <c r="T61944" s="274"/>
      <c r="W61944" s="276"/>
    </row>
    <row r="61945" spans="19:23">
      <c r="S61945" s="275"/>
      <c r="T61945" s="274"/>
      <c r="W61945" s="276"/>
    </row>
    <row r="61946" spans="19:23">
      <c r="S61946" s="275"/>
      <c r="T61946" s="274"/>
      <c r="W61946" s="276"/>
    </row>
    <row r="61947" spans="19:23">
      <c r="S61947" s="275"/>
      <c r="T61947" s="274"/>
      <c r="W61947" s="276"/>
    </row>
    <row r="61948" spans="19:23">
      <c r="S61948" s="275"/>
      <c r="T61948" s="274"/>
      <c r="W61948" s="276"/>
    </row>
    <row r="61949" spans="19:23">
      <c r="S61949" s="275"/>
      <c r="T61949" s="274"/>
      <c r="W61949" s="276"/>
    </row>
    <row r="61950" spans="19:23">
      <c r="S61950" s="275"/>
      <c r="T61950" s="274"/>
      <c r="W61950" s="276"/>
    </row>
    <row r="61951" spans="19:23">
      <c r="S61951" s="275"/>
      <c r="T61951" s="274"/>
      <c r="W61951" s="276"/>
    </row>
    <row r="61952" spans="19:23">
      <c r="S61952" s="275"/>
      <c r="T61952" s="274"/>
      <c r="W61952" s="276"/>
    </row>
    <row r="61953" spans="19:23">
      <c r="S61953" s="275"/>
      <c r="T61953" s="274"/>
      <c r="W61953" s="276"/>
    </row>
    <row r="61954" spans="19:23">
      <c r="S61954" s="275"/>
      <c r="T61954" s="274"/>
      <c r="W61954" s="276"/>
    </row>
    <row r="61955" spans="19:23">
      <c r="S61955" s="275"/>
      <c r="T61955" s="274"/>
      <c r="W61955" s="276"/>
    </row>
    <row r="61956" spans="19:23">
      <c r="S61956" s="275"/>
      <c r="T61956" s="274"/>
      <c r="W61956" s="276"/>
    </row>
    <row r="61957" spans="19:23">
      <c r="S61957" s="275"/>
      <c r="T61957" s="274"/>
      <c r="W61957" s="276"/>
    </row>
    <row r="61958" spans="19:23">
      <c r="S61958" s="275"/>
      <c r="T61958" s="274"/>
      <c r="W61958" s="276"/>
    </row>
    <row r="61959" spans="19:23">
      <c r="S61959" s="275"/>
      <c r="T61959" s="274"/>
      <c r="W61959" s="276"/>
    </row>
    <row r="61960" spans="19:23">
      <c r="S61960" s="275"/>
      <c r="T61960" s="274"/>
      <c r="W61960" s="276"/>
    </row>
    <row r="61961" spans="19:23">
      <c r="S61961" s="275"/>
      <c r="T61961" s="274"/>
      <c r="W61961" s="276"/>
    </row>
    <row r="61962" spans="19:23">
      <c r="S61962" s="275"/>
      <c r="T61962" s="274"/>
      <c r="W61962" s="276"/>
    </row>
    <row r="61963" spans="19:23">
      <c r="S61963" s="275"/>
      <c r="T61963" s="274"/>
      <c r="W61963" s="276"/>
    </row>
    <row r="61964" spans="19:23">
      <c r="S61964" s="275"/>
      <c r="T61964" s="274"/>
      <c r="W61964" s="276"/>
    </row>
    <row r="61965" spans="19:23">
      <c r="S61965" s="275"/>
      <c r="T61965" s="274"/>
      <c r="W61965" s="276"/>
    </row>
    <row r="61966" spans="19:23">
      <c r="S61966" s="275"/>
      <c r="T61966" s="274"/>
      <c r="W61966" s="276"/>
    </row>
    <row r="61967" spans="19:23">
      <c r="S61967" s="275"/>
      <c r="T61967" s="274"/>
      <c r="W61967" s="276"/>
    </row>
    <row r="61968" spans="19:23">
      <c r="S61968" s="275"/>
      <c r="T61968" s="274"/>
      <c r="W61968" s="276"/>
    </row>
    <row r="61969" spans="19:23">
      <c r="S61969" s="275"/>
      <c r="T61969" s="274"/>
      <c r="W61969" s="276"/>
    </row>
    <row r="61970" spans="19:23">
      <c r="S61970" s="275"/>
      <c r="T61970" s="274"/>
      <c r="W61970" s="276"/>
    </row>
    <row r="61971" spans="19:23">
      <c r="S61971" s="275"/>
      <c r="T61971" s="274"/>
      <c r="W61971" s="276"/>
    </row>
    <row r="61972" spans="19:23">
      <c r="S61972" s="275"/>
      <c r="T61972" s="274"/>
      <c r="W61972" s="276"/>
    </row>
    <row r="61973" spans="19:23">
      <c r="S61973" s="275"/>
      <c r="T61973" s="274"/>
      <c r="W61973" s="276"/>
    </row>
    <row r="61974" spans="19:23">
      <c r="S61974" s="275"/>
      <c r="T61974" s="274"/>
      <c r="W61974" s="276"/>
    </row>
    <row r="61975" spans="19:23">
      <c r="S61975" s="275"/>
      <c r="T61975" s="274"/>
      <c r="W61975" s="276"/>
    </row>
    <row r="61976" spans="19:23">
      <c r="S61976" s="275"/>
      <c r="T61976" s="274"/>
      <c r="W61976" s="276"/>
    </row>
    <row r="61977" spans="19:23">
      <c r="S61977" s="275"/>
      <c r="T61977" s="274"/>
      <c r="W61977" s="276"/>
    </row>
    <row r="61978" spans="19:23">
      <c r="S61978" s="275"/>
      <c r="T61978" s="274"/>
      <c r="W61978" s="276"/>
    </row>
    <row r="61979" spans="19:23">
      <c r="S61979" s="275"/>
      <c r="T61979" s="274"/>
      <c r="W61979" s="276"/>
    </row>
    <row r="61980" spans="19:23">
      <c r="S61980" s="275"/>
      <c r="T61980" s="274"/>
      <c r="W61980" s="276"/>
    </row>
    <row r="61981" spans="19:23">
      <c r="S61981" s="275"/>
      <c r="T61981" s="274"/>
      <c r="W61981" s="276"/>
    </row>
    <row r="61982" spans="19:23">
      <c r="S61982" s="275"/>
      <c r="T61982" s="274"/>
      <c r="W61982" s="276"/>
    </row>
    <row r="61983" spans="19:23">
      <c r="S61983" s="275"/>
      <c r="T61983" s="274"/>
      <c r="W61983" s="276"/>
    </row>
    <row r="61984" spans="19:23">
      <c r="S61984" s="275"/>
      <c r="T61984" s="274"/>
      <c r="W61984" s="276"/>
    </row>
    <row r="61985" spans="19:23">
      <c r="S61985" s="275"/>
      <c r="T61985" s="274"/>
      <c r="W61985" s="276"/>
    </row>
    <row r="61986" spans="19:23">
      <c r="S61986" s="275"/>
      <c r="T61986" s="274"/>
      <c r="W61986" s="276"/>
    </row>
    <row r="61987" spans="19:23">
      <c r="S61987" s="275"/>
      <c r="T61987" s="274"/>
      <c r="W61987" s="276"/>
    </row>
    <row r="61988" spans="19:23">
      <c r="S61988" s="275"/>
      <c r="T61988" s="274"/>
      <c r="W61988" s="276"/>
    </row>
    <row r="61989" spans="19:23">
      <c r="S61989" s="275"/>
      <c r="T61989" s="274"/>
      <c r="W61989" s="276"/>
    </row>
    <row r="61990" spans="19:23">
      <c r="S61990" s="275"/>
      <c r="T61990" s="274"/>
      <c r="W61990" s="276"/>
    </row>
    <row r="61991" spans="19:23">
      <c r="S61991" s="275"/>
      <c r="T61991" s="274"/>
      <c r="W61991" s="276"/>
    </row>
    <row r="61992" spans="19:23">
      <c r="S61992" s="275"/>
      <c r="T61992" s="274"/>
      <c r="W61992" s="276"/>
    </row>
    <row r="61993" spans="19:23">
      <c r="S61993" s="275"/>
      <c r="T61993" s="274"/>
      <c r="W61993" s="276"/>
    </row>
    <row r="61994" spans="19:23">
      <c r="S61994" s="275"/>
      <c r="T61994" s="274"/>
      <c r="W61994" s="276"/>
    </row>
    <row r="61995" spans="19:23">
      <c r="S61995" s="275"/>
      <c r="T61995" s="274"/>
      <c r="W61995" s="276"/>
    </row>
    <row r="61996" spans="19:23">
      <c r="S61996" s="275"/>
      <c r="T61996" s="274"/>
      <c r="W61996" s="276"/>
    </row>
    <row r="61997" spans="19:23">
      <c r="S61997" s="275"/>
      <c r="T61997" s="274"/>
      <c r="W61997" s="276"/>
    </row>
    <row r="61998" spans="19:23">
      <c r="S61998" s="275"/>
      <c r="T61998" s="274"/>
      <c r="W61998" s="276"/>
    </row>
    <row r="61999" spans="19:23">
      <c r="S61999" s="275"/>
      <c r="T61999" s="274"/>
      <c r="W61999" s="276"/>
    </row>
    <row r="62000" spans="19:23">
      <c r="S62000" s="275"/>
      <c r="T62000" s="274"/>
      <c r="W62000" s="276"/>
    </row>
    <row r="62001" spans="19:23">
      <c r="S62001" s="275"/>
      <c r="T62001" s="274"/>
      <c r="W62001" s="276"/>
    </row>
    <row r="62002" spans="19:23">
      <c r="S62002" s="275"/>
      <c r="T62002" s="274"/>
      <c r="W62002" s="276"/>
    </row>
    <row r="62003" spans="19:23">
      <c r="S62003" s="275"/>
      <c r="T62003" s="274"/>
      <c r="W62003" s="276"/>
    </row>
    <row r="62004" spans="19:23">
      <c r="S62004" s="275"/>
      <c r="T62004" s="274"/>
      <c r="W62004" s="276"/>
    </row>
    <row r="62005" spans="19:23">
      <c r="S62005" s="275"/>
      <c r="T62005" s="274"/>
      <c r="W62005" s="276"/>
    </row>
    <row r="62006" spans="19:23">
      <c r="S62006" s="275"/>
      <c r="T62006" s="274"/>
      <c r="W62006" s="276"/>
    </row>
    <row r="62007" spans="19:23">
      <c r="S62007" s="275"/>
      <c r="T62007" s="274"/>
      <c r="W62007" s="276"/>
    </row>
    <row r="62008" spans="19:23">
      <c r="S62008" s="275"/>
      <c r="T62008" s="274"/>
      <c r="W62008" s="276"/>
    </row>
    <row r="62009" spans="19:23">
      <c r="S62009" s="275"/>
      <c r="T62009" s="274"/>
      <c r="W62009" s="276"/>
    </row>
    <row r="62010" spans="19:23">
      <c r="S62010" s="275"/>
      <c r="T62010" s="274"/>
      <c r="W62010" s="276"/>
    </row>
    <row r="62011" spans="19:23">
      <c r="S62011" s="275"/>
      <c r="T62011" s="274"/>
      <c r="W62011" s="276"/>
    </row>
    <row r="62012" spans="19:23">
      <c r="S62012" s="275"/>
      <c r="T62012" s="274"/>
      <c r="W62012" s="276"/>
    </row>
    <row r="62013" spans="19:23">
      <c r="S62013" s="275"/>
      <c r="T62013" s="274"/>
      <c r="W62013" s="276"/>
    </row>
    <row r="62014" spans="19:23">
      <c r="S62014" s="275"/>
      <c r="T62014" s="274"/>
      <c r="W62014" s="276"/>
    </row>
    <row r="62015" spans="19:23">
      <c r="S62015" s="275"/>
      <c r="T62015" s="274"/>
      <c r="W62015" s="276"/>
    </row>
    <row r="62016" spans="19:23">
      <c r="S62016" s="275"/>
      <c r="T62016" s="274"/>
      <c r="W62016" s="276"/>
    </row>
    <row r="62017" spans="19:23">
      <c r="S62017" s="275"/>
      <c r="T62017" s="274"/>
      <c r="W62017" s="276"/>
    </row>
    <row r="62018" spans="19:23">
      <c r="S62018" s="275"/>
      <c r="T62018" s="274"/>
      <c r="W62018" s="276"/>
    </row>
    <row r="62019" spans="19:23">
      <c r="S62019" s="275"/>
      <c r="T62019" s="274"/>
      <c r="W62019" s="276"/>
    </row>
    <row r="62020" spans="19:23">
      <c r="S62020" s="275"/>
      <c r="T62020" s="274"/>
      <c r="W62020" s="276"/>
    </row>
    <row r="62021" spans="19:23">
      <c r="S62021" s="275"/>
      <c r="T62021" s="274"/>
      <c r="W62021" s="276"/>
    </row>
    <row r="62022" spans="19:23">
      <c r="S62022" s="275"/>
      <c r="T62022" s="274"/>
      <c r="W62022" s="276"/>
    </row>
    <row r="62023" spans="19:23">
      <c r="S62023" s="275"/>
      <c r="T62023" s="274"/>
      <c r="W62023" s="276"/>
    </row>
    <row r="62024" spans="19:23">
      <c r="S62024" s="275"/>
      <c r="T62024" s="274"/>
      <c r="W62024" s="276"/>
    </row>
    <row r="62025" spans="19:23">
      <c r="S62025" s="275"/>
      <c r="T62025" s="274"/>
      <c r="W62025" s="276"/>
    </row>
    <row r="62026" spans="19:23">
      <c r="S62026" s="275"/>
      <c r="T62026" s="274"/>
      <c r="W62026" s="276"/>
    </row>
    <row r="62027" spans="19:23">
      <c r="S62027" s="275"/>
      <c r="T62027" s="274"/>
      <c r="W62027" s="276"/>
    </row>
    <row r="62028" spans="19:23">
      <c r="S62028" s="275"/>
      <c r="T62028" s="274"/>
      <c r="W62028" s="276"/>
    </row>
    <row r="62029" spans="19:23">
      <c r="S62029" s="275"/>
      <c r="T62029" s="274"/>
      <c r="W62029" s="276"/>
    </row>
    <row r="62030" spans="19:23">
      <c r="S62030" s="275"/>
      <c r="T62030" s="274"/>
      <c r="W62030" s="276"/>
    </row>
    <row r="62031" spans="19:23">
      <c r="S62031" s="275"/>
      <c r="T62031" s="274"/>
      <c r="W62031" s="276"/>
    </row>
    <row r="62032" spans="19:23">
      <c r="S62032" s="275"/>
      <c r="T62032" s="274"/>
      <c r="W62032" s="276"/>
    </row>
    <row r="62033" spans="19:23">
      <c r="S62033" s="275"/>
      <c r="T62033" s="274"/>
      <c r="W62033" s="276"/>
    </row>
    <row r="62034" spans="19:23">
      <c r="S62034" s="275"/>
      <c r="T62034" s="274"/>
      <c r="W62034" s="276"/>
    </row>
    <row r="62035" spans="19:23">
      <c r="S62035" s="275"/>
      <c r="T62035" s="274"/>
      <c r="W62035" s="276"/>
    </row>
    <row r="62036" spans="19:23">
      <c r="S62036" s="275"/>
      <c r="T62036" s="274"/>
      <c r="W62036" s="276"/>
    </row>
    <row r="62037" spans="19:23">
      <c r="S62037" s="275"/>
      <c r="T62037" s="274"/>
      <c r="W62037" s="276"/>
    </row>
    <row r="62038" spans="19:23">
      <c r="S62038" s="275"/>
      <c r="T62038" s="274"/>
      <c r="W62038" s="276"/>
    </row>
    <row r="62039" spans="19:23">
      <c r="S62039" s="275"/>
      <c r="T62039" s="274"/>
      <c r="W62039" s="276"/>
    </row>
    <row r="62040" spans="19:23">
      <c r="S62040" s="275"/>
      <c r="T62040" s="274"/>
      <c r="W62040" s="276"/>
    </row>
    <row r="62041" spans="19:23">
      <c r="S62041" s="275"/>
      <c r="T62041" s="274"/>
      <c r="W62041" s="276"/>
    </row>
    <row r="62042" spans="19:23">
      <c r="S62042" s="275"/>
      <c r="T62042" s="274"/>
      <c r="W62042" s="276"/>
    </row>
    <row r="62043" spans="19:23">
      <c r="S62043" s="275"/>
      <c r="T62043" s="274"/>
      <c r="W62043" s="276"/>
    </row>
    <row r="62044" spans="19:23">
      <c r="S62044" s="275"/>
      <c r="T62044" s="274"/>
      <c r="W62044" s="276"/>
    </row>
    <row r="62045" spans="19:23">
      <c r="S62045" s="275"/>
      <c r="T62045" s="274"/>
      <c r="W62045" s="276"/>
    </row>
    <row r="62046" spans="19:23">
      <c r="S62046" s="275"/>
      <c r="T62046" s="274"/>
      <c r="W62046" s="276"/>
    </row>
    <row r="62047" spans="19:23">
      <c r="S62047" s="275"/>
      <c r="T62047" s="274"/>
      <c r="W62047" s="276"/>
    </row>
    <row r="62048" spans="19:23">
      <c r="S62048" s="275"/>
      <c r="T62048" s="274"/>
      <c r="W62048" s="276"/>
    </row>
    <row r="62049" spans="19:23">
      <c r="S62049" s="275"/>
      <c r="T62049" s="274"/>
      <c r="W62049" s="276"/>
    </row>
    <row r="62050" spans="19:23">
      <c r="S62050" s="275"/>
      <c r="T62050" s="274"/>
      <c r="W62050" s="276"/>
    </row>
    <row r="62051" spans="19:23">
      <c r="S62051" s="275"/>
      <c r="T62051" s="274"/>
      <c r="W62051" s="276"/>
    </row>
    <row r="62052" spans="19:23">
      <c r="S62052" s="275"/>
      <c r="T62052" s="274"/>
      <c r="W62052" s="276"/>
    </row>
    <row r="62053" spans="19:23">
      <c r="S62053" s="275"/>
      <c r="T62053" s="274"/>
      <c r="W62053" s="276"/>
    </row>
    <row r="62054" spans="19:23">
      <c r="S62054" s="275"/>
      <c r="T62054" s="274"/>
      <c r="W62054" s="276"/>
    </row>
    <row r="62055" spans="19:23">
      <c r="S62055" s="275"/>
      <c r="T62055" s="274"/>
      <c r="W62055" s="276"/>
    </row>
    <row r="62056" spans="19:23">
      <c r="S62056" s="275"/>
      <c r="T62056" s="274"/>
      <c r="W62056" s="276"/>
    </row>
    <row r="62057" spans="19:23">
      <c r="S62057" s="275"/>
      <c r="T62057" s="274"/>
      <c r="W62057" s="276"/>
    </row>
    <row r="62058" spans="19:23">
      <c r="S62058" s="275"/>
      <c r="T62058" s="274"/>
      <c r="W62058" s="276"/>
    </row>
    <row r="62059" spans="19:23">
      <c r="S62059" s="275"/>
      <c r="T62059" s="274"/>
      <c r="W62059" s="276"/>
    </row>
    <row r="62060" spans="19:23">
      <c r="S62060" s="275"/>
      <c r="T62060" s="274"/>
      <c r="W62060" s="276"/>
    </row>
    <row r="62061" spans="19:23">
      <c r="S62061" s="275"/>
      <c r="T62061" s="274"/>
      <c r="W62061" s="276"/>
    </row>
    <row r="62062" spans="19:23">
      <c r="S62062" s="275"/>
      <c r="T62062" s="274"/>
      <c r="W62062" s="276"/>
    </row>
    <row r="62063" spans="19:23">
      <c r="S62063" s="275"/>
      <c r="T62063" s="274"/>
      <c r="W62063" s="276"/>
    </row>
    <row r="62064" spans="19:23">
      <c r="S62064" s="275"/>
      <c r="T62064" s="274"/>
      <c r="W62064" s="276"/>
    </row>
    <row r="62065" spans="19:23">
      <c r="S62065" s="275"/>
      <c r="T62065" s="274"/>
      <c r="W62065" s="276"/>
    </row>
    <row r="62066" spans="19:23">
      <c r="S62066" s="275"/>
      <c r="T62066" s="274"/>
      <c r="W62066" s="276"/>
    </row>
    <row r="62067" spans="19:23">
      <c r="S62067" s="275"/>
      <c r="T62067" s="274"/>
      <c r="W62067" s="276"/>
    </row>
    <row r="62068" spans="19:23">
      <c r="S62068" s="275"/>
      <c r="T62068" s="274"/>
      <c r="W62068" s="276"/>
    </row>
    <row r="62069" spans="19:23">
      <c r="S62069" s="275"/>
      <c r="T62069" s="274"/>
      <c r="W62069" s="276"/>
    </row>
    <row r="62070" spans="19:23">
      <c r="S62070" s="275"/>
      <c r="T62070" s="274"/>
      <c r="W62070" s="276"/>
    </row>
    <row r="62071" spans="19:23">
      <c r="S62071" s="275"/>
      <c r="T62071" s="274"/>
      <c r="W62071" s="276"/>
    </row>
    <row r="62072" spans="19:23">
      <c r="S62072" s="275"/>
      <c r="T62072" s="274"/>
      <c r="W62072" s="276"/>
    </row>
    <row r="62073" spans="19:23">
      <c r="S62073" s="275"/>
      <c r="T62073" s="274"/>
      <c r="W62073" s="276"/>
    </row>
    <row r="62074" spans="19:23">
      <c r="S62074" s="275"/>
      <c r="T62074" s="274"/>
      <c r="W62074" s="276"/>
    </row>
    <row r="62075" spans="19:23">
      <c r="S62075" s="275"/>
      <c r="T62075" s="274"/>
      <c r="W62075" s="276"/>
    </row>
    <row r="62076" spans="19:23">
      <c r="S62076" s="275"/>
      <c r="T62076" s="274"/>
      <c r="W62076" s="276"/>
    </row>
    <row r="62077" spans="19:23">
      <c r="S62077" s="275"/>
      <c r="T62077" s="274"/>
      <c r="W62077" s="276"/>
    </row>
    <row r="62078" spans="19:23">
      <c r="S62078" s="275"/>
      <c r="T62078" s="274"/>
      <c r="W62078" s="276"/>
    </row>
    <row r="62079" spans="19:23">
      <c r="S62079" s="275"/>
      <c r="T62079" s="274"/>
      <c r="W62079" s="276"/>
    </row>
    <row r="62080" spans="19:23">
      <c r="S62080" s="275"/>
      <c r="T62080" s="274"/>
      <c r="W62080" s="276"/>
    </row>
    <row r="62081" spans="19:23">
      <c r="S62081" s="275"/>
      <c r="T62081" s="274"/>
      <c r="W62081" s="276"/>
    </row>
    <row r="62082" spans="19:23">
      <c r="S62082" s="275"/>
      <c r="T62082" s="274"/>
      <c r="W62082" s="276"/>
    </row>
    <row r="62083" spans="19:23">
      <c r="S62083" s="275"/>
      <c r="T62083" s="274"/>
      <c r="W62083" s="276"/>
    </row>
    <row r="62084" spans="19:23">
      <c r="S62084" s="275"/>
      <c r="T62084" s="274"/>
      <c r="W62084" s="276"/>
    </row>
    <row r="62085" spans="19:23">
      <c r="S62085" s="275"/>
      <c r="T62085" s="274"/>
      <c r="W62085" s="276"/>
    </row>
    <row r="62086" spans="19:23">
      <c r="S62086" s="275"/>
      <c r="T62086" s="274"/>
      <c r="W62086" s="276"/>
    </row>
    <row r="62087" spans="19:23">
      <c r="S62087" s="275"/>
      <c r="T62087" s="274"/>
      <c r="W62087" s="276"/>
    </row>
    <row r="62088" spans="19:23">
      <c r="S62088" s="275"/>
      <c r="T62088" s="274"/>
      <c r="W62088" s="276"/>
    </row>
    <row r="62089" spans="19:23">
      <c r="S62089" s="275"/>
      <c r="T62089" s="274"/>
      <c r="W62089" s="276"/>
    </row>
    <row r="62090" spans="19:23">
      <c r="S62090" s="275"/>
      <c r="T62090" s="274"/>
      <c r="W62090" s="276"/>
    </row>
    <row r="62091" spans="19:23">
      <c r="S62091" s="275"/>
      <c r="T62091" s="274"/>
      <c r="W62091" s="276"/>
    </row>
    <row r="62092" spans="19:23">
      <c r="S62092" s="275"/>
      <c r="T62092" s="274"/>
      <c r="W62092" s="276"/>
    </row>
    <row r="62093" spans="19:23">
      <c r="S62093" s="275"/>
      <c r="T62093" s="274"/>
      <c r="W62093" s="276"/>
    </row>
    <row r="62094" spans="19:23">
      <c r="S62094" s="275"/>
      <c r="T62094" s="274"/>
      <c r="W62094" s="276"/>
    </row>
    <row r="62095" spans="19:23">
      <c r="S62095" s="275"/>
      <c r="T62095" s="274"/>
      <c r="W62095" s="276"/>
    </row>
    <row r="62096" spans="19:23">
      <c r="S62096" s="275"/>
      <c r="T62096" s="274"/>
      <c r="W62096" s="276"/>
    </row>
    <row r="62097" spans="19:23">
      <c r="S62097" s="275"/>
      <c r="T62097" s="274"/>
      <c r="W62097" s="276"/>
    </row>
    <row r="62098" spans="19:23">
      <c r="S62098" s="275"/>
      <c r="T62098" s="274"/>
      <c r="W62098" s="276"/>
    </row>
    <row r="62099" spans="19:23">
      <c r="S62099" s="275"/>
      <c r="T62099" s="274"/>
      <c r="W62099" s="276"/>
    </row>
    <row r="62100" spans="19:23">
      <c r="S62100" s="275"/>
      <c r="T62100" s="274"/>
      <c r="W62100" s="276"/>
    </row>
    <row r="62101" spans="19:23">
      <c r="S62101" s="275"/>
      <c r="T62101" s="274"/>
      <c r="W62101" s="276"/>
    </row>
    <row r="62102" spans="19:23">
      <c r="S62102" s="275"/>
      <c r="T62102" s="274"/>
      <c r="W62102" s="276"/>
    </row>
    <row r="62103" spans="19:23">
      <c r="S62103" s="275"/>
      <c r="T62103" s="274"/>
      <c r="W62103" s="276"/>
    </row>
    <row r="62104" spans="19:23">
      <c r="S62104" s="275"/>
      <c r="T62104" s="274"/>
      <c r="W62104" s="276"/>
    </row>
    <row r="62105" spans="19:23">
      <c r="S62105" s="275"/>
      <c r="T62105" s="274"/>
      <c r="W62105" s="276"/>
    </row>
    <row r="62106" spans="19:23">
      <c r="S62106" s="275"/>
      <c r="T62106" s="274"/>
      <c r="W62106" s="276"/>
    </row>
    <row r="62107" spans="19:23">
      <c r="S62107" s="275"/>
      <c r="T62107" s="274"/>
      <c r="W62107" s="276"/>
    </row>
    <row r="62108" spans="19:23">
      <c r="S62108" s="275"/>
      <c r="T62108" s="274"/>
      <c r="W62108" s="276"/>
    </row>
    <row r="62109" spans="19:23">
      <c r="S62109" s="275"/>
      <c r="T62109" s="274"/>
      <c r="W62109" s="276"/>
    </row>
    <row r="62110" spans="19:23">
      <c r="S62110" s="275"/>
      <c r="T62110" s="274"/>
      <c r="W62110" s="276"/>
    </row>
    <row r="62111" spans="19:23">
      <c r="S62111" s="275"/>
      <c r="T62111" s="274"/>
      <c r="W62111" s="276"/>
    </row>
    <row r="62112" spans="19:23">
      <c r="S62112" s="275"/>
      <c r="T62112" s="274"/>
      <c r="W62112" s="276"/>
    </row>
    <row r="62113" spans="19:23">
      <c r="S62113" s="275"/>
      <c r="T62113" s="274"/>
      <c r="W62113" s="276"/>
    </row>
    <row r="62114" spans="19:23">
      <c r="S62114" s="275"/>
      <c r="T62114" s="274"/>
      <c r="W62114" s="276"/>
    </row>
    <row r="62115" spans="19:23">
      <c r="S62115" s="275"/>
      <c r="T62115" s="274"/>
      <c r="W62115" s="276"/>
    </row>
    <row r="62116" spans="19:23">
      <c r="S62116" s="275"/>
      <c r="T62116" s="274"/>
      <c r="W62116" s="276"/>
    </row>
    <row r="62117" spans="19:23">
      <c r="S62117" s="275"/>
      <c r="T62117" s="274"/>
      <c r="W62117" s="276"/>
    </row>
    <row r="62118" spans="19:23">
      <c r="S62118" s="275"/>
      <c r="T62118" s="274"/>
      <c r="W62118" s="276"/>
    </row>
    <row r="62119" spans="19:23">
      <c r="S62119" s="275"/>
      <c r="T62119" s="274"/>
      <c r="W62119" s="276"/>
    </row>
    <row r="62120" spans="19:23">
      <c r="S62120" s="275"/>
      <c r="T62120" s="274"/>
      <c r="W62120" s="276"/>
    </row>
    <row r="62121" spans="19:23">
      <c r="S62121" s="275"/>
      <c r="T62121" s="274"/>
      <c r="W62121" s="276"/>
    </row>
    <row r="62122" spans="19:23">
      <c r="S62122" s="275"/>
      <c r="T62122" s="274"/>
      <c r="W62122" s="276"/>
    </row>
    <row r="62123" spans="19:23">
      <c r="S62123" s="275"/>
      <c r="T62123" s="274"/>
      <c r="W62123" s="276"/>
    </row>
    <row r="62124" spans="19:23">
      <c r="S62124" s="275"/>
      <c r="T62124" s="274"/>
      <c r="W62124" s="276"/>
    </row>
    <row r="62125" spans="19:23">
      <c r="S62125" s="275"/>
      <c r="T62125" s="274"/>
      <c r="W62125" s="276"/>
    </row>
    <row r="62126" spans="19:23">
      <c r="S62126" s="275"/>
      <c r="T62126" s="274"/>
      <c r="W62126" s="276"/>
    </row>
    <row r="62127" spans="19:23">
      <c r="S62127" s="275"/>
      <c r="T62127" s="274"/>
      <c r="W62127" s="276"/>
    </row>
    <row r="62128" spans="19:23">
      <c r="S62128" s="275"/>
      <c r="T62128" s="274"/>
      <c r="W62128" s="276"/>
    </row>
    <row r="62129" spans="19:23">
      <c r="S62129" s="275"/>
      <c r="T62129" s="274"/>
      <c r="W62129" s="276"/>
    </row>
    <row r="62130" spans="19:23">
      <c r="S62130" s="275"/>
      <c r="T62130" s="274"/>
      <c r="W62130" s="276"/>
    </row>
    <row r="62131" spans="19:23">
      <c r="S62131" s="275"/>
      <c r="T62131" s="274"/>
      <c r="W62131" s="276"/>
    </row>
    <row r="62132" spans="19:23">
      <c r="S62132" s="275"/>
      <c r="T62132" s="274"/>
      <c r="W62132" s="276"/>
    </row>
    <row r="62133" spans="19:23">
      <c r="S62133" s="275"/>
      <c r="T62133" s="274"/>
      <c r="W62133" s="276"/>
    </row>
    <row r="62134" spans="19:23">
      <c r="S62134" s="275"/>
      <c r="T62134" s="274"/>
      <c r="W62134" s="276"/>
    </row>
    <row r="62135" spans="19:23">
      <c r="S62135" s="275"/>
      <c r="T62135" s="274"/>
      <c r="W62135" s="276"/>
    </row>
    <row r="62136" spans="19:23">
      <c r="S62136" s="275"/>
      <c r="T62136" s="274"/>
      <c r="W62136" s="276"/>
    </row>
    <row r="62137" spans="19:23">
      <c r="S62137" s="275"/>
      <c r="T62137" s="274"/>
      <c r="W62137" s="276"/>
    </row>
    <row r="62138" spans="19:23">
      <c r="S62138" s="275"/>
      <c r="T62138" s="274"/>
      <c r="W62138" s="276"/>
    </row>
    <row r="62139" spans="19:23">
      <c r="S62139" s="275"/>
      <c r="T62139" s="274"/>
      <c r="W62139" s="276"/>
    </row>
    <row r="62140" spans="19:23">
      <c r="S62140" s="275"/>
      <c r="T62140" s="274"/>
      <c r="W62140" s="276"/>
    </row>
    <row r="62141" spans="19:23">
      <c r="S62141" s="275"/>
      <c r="T62141" s="274"/>
      <c r="W62141" s="276"/>
    </row>
    <row r="62142" spans="19:23">
      <c r="S62142" s="275"/>
      <c r="T62142" s="274"/>
      <c r="W62142" s="276"/>
    </row>
    <row r="62143" spans="19:23">
      <c r="S62143" s="275"/>
      <c r="T62143" s="274"/>
      <c r="W62143" s="276"/>
    </row>
    <row r="62144" spans="19:23">
      <c r="S62144" s="275"/>
      <c r="T62144" s="274"/>
      <c r="W62144" s="276"/>
    </row>
    <row r="62145" spans="19:23">
      <c r="S62145" s="275"/>
      <c r="T62145" s="274"/>
      <c r="W62145" s="276"/>
    </row>
    <row r="62146" spans="19:23">
      <c r="S62146" s="275"/>
      <c r="T62146" s="274"/>
      <c r="W62146" s="276"/>
    </row>
    <row r="62147" spans="19:23">
      <c r="S62147" s="275"/>
      <c r="T62147" s="274"/>
      <c r="W62147" s="276"/>
    </row>
    <row r="62148" spans="19:23">
      <c r="S62148" s="275"/>
      <c r="T62148" s="274"/>
      <c r="W62148" s="276"/>
    </row>
    <row r="62149" spans="19:23">
      <c r="S62149" s="275"/>
      <c r="T62149" s="274"/>
      <c r="W62149" s="276"/>
    </row>
    <row r="62150" spans="19:23">
      <c r="S62150" s="275"/>
      <c r="T62150" s="274"/>
      <c r="W62150" s="276"/>
    </row>
    <row r="62151" spans="19:23">
      <c r="S62151" s="275"/>
      <c r="T62151" s="274"/>
      <c r="W62151" s="276"/>
    </row>
    <row r="62152" spans="19:23">
      <c r="S62152" s="275"/>
      <c r="T62152" s="274"/>
      <c r="W62152" s="276"/>
    </row>
    <row r="62153" spans="19:23">
      <c r="S62153" s="275"/>
      <c r="T62153" s="274"/>
      <c r="W62153" s="276"/>
    </row>
    <row r="62154" spans="19:23">
      <c r="S62154" s="275"/>
      <c r="T62154" s="274"/>
      <c r="W62154" s="276"/>
    </row>
    <row r="62155" spans="19:23">
      <c r="S62155" s="275"/>
      <c r="T62155" s="274"/>
      <c r="W62155" s="276"/>
    </row>
    <row r="62156" spans="19:23">
      <c r="S62156" s="275"/>
      <c r="T62156" s="274"/>
      <c r="W62156" s="276"/>
    </row>
    <row r="62157" spans="19:23">
      <c r="S62157" s="275"/>
      <c r="T62157" s="274"/>
      <c r="W62157" s="276"/>
    </row>
    <row r="62158" spans="19:23">
      <c r="S62158" s="275"/>
      <c r="T62158" s="274"/>
      <c r="W62158" s="276"/>
    </row>
    <row r="62159" spans="19:23">
      <c r="S62159" s="275"/>
      <c r="T62159" s="274"/>
      <c r="W62159" s="276"/>
    </row>
    <row r="62160" spans="19:23">
      <c r="S62160" s="275"/>
      <c r="T62160" s="274"/>
      <c r="W62160" s="276"/>
    </row>
    <row r="62161" spans="19:23">
      <c r="S62161" s="275"/>
      <c r="T62161" s="274"/>
      <c r="W62161" s="276"/>
    </row>
    <row r="62162" spans="19:23">
      <c r="S62162" s="275"/>
      <c r="T62162" s="274"/>
      <c r="W62162" s="276"/>
    </row>
    <row r="62163" spans="19:23">
      <c r="S62163" s="275"/>
      <c r="T62163" s="274"/>
      <c r="W62163" s="276"/>
    </row>
    <row r="62164" spans="19:23">
      <c r="S62164" s="275"/>
      <c r="T62164" s="274"/>
      <c r="W62164" s="276"/>
    </row>
    <row r="62165" spans="19:23">
      <c r="S62165" s="275"/>
      <c r="T62165" s="274"/>
      <c r="W62165" s="276"/>
    </row>
    <row r="62166" spans="19:23">
      <c r="S62166" s="275"/>
      <c r="T62166" s="274"/>
      <c r="W62166" s="276"/>
    </row>
    <row r="62167" spans="19:23">
      <c r="S62167" s="275"/>
      <c r="T62167" s="274"/>
      <c r="W62167" s="276"/>
    </row>
    <row r="62168" spans="19:23">
      <c r="S62168" s="275"/>
      <c r="T62168" s="274"/>
      <c r="W62168" s="276"/>
    </row>
    <row r="62169" spans="19:23">
      <c r="S62169" s="275"/>
      <c r="T62169" s="274"/>
      <c r="W62169" s="276"/>
    </row>
    <row r="62170" spans="19:23">
      <c r="S62170" s="275"/>
      <c r="T62170" s="274"/>
      <c r="W62170" s="276"/>
    </row>
    <row r="62171" spans="19:23">
      <c r="S62171" s="275"/>
      <c r="T62171" s="274"/>
      <c r="W62171" s="276"/>
    </row>
    <row r="62172" spans="19:23">
      <c r="S62172" s="275"/>
      <c r="T62172" s="274"/>
      <c r="W62172" s="276"/>
    </row>
    <row r="62173" spans="19:23">
      <c r="S62173" s="275"/>
      <c r="T62173" s="274"/>
      <c r="W62173" s="276"/>
    </row>
    <row r="62174" spans="19:23">
      <c r="S62174" s="275"/>
      <c r="T62174" s="274"/>
      <c r="W62174" s="276"/>
    </row>
    <row r="62175" spans="19:23">
      <c r="S62175" s="275"/>
      <c r="T62175" s="274"/>
      <c r="W62175" s="276"/>
    </row>
    <row r="62176" spans="19:23">
      <c r="S62176" s="275"/>
      <c r="T62176" s="274"/>
      <c r="W62176" s="276"/>
    </row>
    <row r="62177" spans="19:23">
      <c r="S62177" s="275"/>
      <c r="T62177" s="274"/>
      <c r="W62177" s="276"/>
    </row>
    <row r="62178" spans="19:23">
      <c r="S62178" s="275"/>
      <c r="T62178" s="274"/>
      <c r="W62178" s="276"/>
    </row>
    <row r="62179" spans="19:23">
      <c r="S62179" s="275"/>
      <c r="T62179" s="274"/>
      <c r="W62179" s="276"/>
    </row>
    <row r="62180" spans="19:23">
      <c r="S62180" s="275"/>
      <c r="T62180" s="274"/>
      <c r="W62180" s="276"/>
    </row>
    <row r="62181" spans="19:23">
      <c r="S62181" s="275"/>
      <c r="T62181" s="274"/>
      <c r="W62181" s="276"/>
    </row>
    <row r="62182" spans="19:23">
      <c r="S62182" s="275"/>
      <c r="T62182" s="274"/>
      <c r="W62182" s="276"/>
    </row>
    <row r="62183" spans="19:23">
      <c r="S62183" s="275"/>
      <c r="T62183" s="274"/>
      <c r="W62183" s="276"/>
    </row>
    <row r="62184" spans="19:23">
      <c r="S62184" s="275"/>
      <c r="T62184" s="274"/>
      <c r="W62184" s="276"/>
    </row>
    <row r="62185" spans="19:23">
      <c r="S62185" s="275"/>
      <c r="T62185" s="274"/>
      <c r="W62185" s="276"/>
    </row>
    <row r="62186" spans="19:23">
      <c r="S62186" s="275"/>
      <c r="T62186" s="274"/>
      <c r="W62186" s="276"/>
    </row>
    <row r="62187" spans="19:23">
      <c r="S62187" s="275"/>
      <c r="T62187" s="274"/>
      <c r="W62187" s="276"/>
    </row>
    <row r="62188" spans="19:23">
      <c r="S62188" s="275"/>
      <c r="T62188" s="274"/>
      <c r="W62188" s="276"/>
    </row>
    <row r="62189" spans="19:23">
      <c r="S62189" s="275"/>
      <c r="T62189" s="274"/>
      <c r="W62189" s="276"/>
    </row>
    <row r="62190" spans="19:23">
      <c r="S62190" s="275"/>
      <c r="T62190" s="274"/>
      <c r="W62190" s="276"/>
    </row>
    <row r="62191" spans="19:23">
      <c r="S62191" s="275"/>
      <c r="T62191" s="274"/>
      <c r="W62191" s="276"/>
    </row>
    <row r="62192" spans="19:23">
      <c r="S62192" s="275"/>
      <c r="T62192" s="274"/>
      <c r="W62192" s="276"/>
    </row>
    <row r="62193" spans="19:23">
      <c r="S62193" s="275"/>
      <c r="T62193" s="274"/>
      <c r="W62193" s="276"/>
    </row>
    <row r="62194" spans="19:23">
      <c r="S62194" s="275"/>
      <c r="T62194" s="274"/>
      <c r="W62194" s="276"/>
    </row>
    <row r="62195" spans="19:23">
      <c r="S62195" s="275"/>
      <c r="T62195" s="274"/>
      <c r="W62195" s="276"/>
    </row>
    <row r="62196" spans="19:23">
      <c r="S62196" s="275"/>
      <c r="T62196" s="274"/>
      <c r="W62196" s="276"/>
    </row>
    <row r="62197" spans="19:23">
      <c r="S62197" s="275"/>
      <c r="T62197" s="274"/>
      <c r="W62197" s="276"/>
    </row>
    <row r="62198" spans="19:23">
      <c r="S62198" s="275"/>
      <c r="T62198" s="274"/>
      <c r="W62198" s="276"/>
    </row>
    <row r="62199" spans="19:23">
      <c r="S62199" s="275"/>
      <c r="T62199" s="274"/>
      <c r="W62199" s="276"/>
    </row>
    <row r="62200" spans="19:23">
      <c r="S62200" s="275"/>
      <c r="T62200" s="274"/>
      <c r="W62200" s="276"/>
    </row>
    <row r="62201" spans="19:23">
      <c r="S62201" s="275"/>
      <c r="T62201" s="274"/>
      <c r="W62201" s="276"/>
    </row>
    <row r="62202" spans="19:23">
      <c r="S62202" s="275"/>
      <c r="T62202" s="274"/>
      <c r="W62202" s="276"/>
    </row>
    <row r="62203" spans="19:23">
      <c r="S62203" s="275"/>
      <c r="T62203" s="274"/>
      <c r="W62203" s="276"/>
    </row>
    <row r="62204" spans="19:23">
      <c r="S62204" s="275"/>
      <c r="T62204" s="274"/>
      <c r="W62204" s="276"/>
    </row>
    <row r="62205" spans="19:23">
      <c r="S62205" s="275"/>
      <c r="T62205" s="274"/>
      <c r="W62205" s="276"/>
    </row>
    <row r="62206" spans="19:23">
      <c r="S62206" s="275"/>
      <c r="T62206" s="274"/>
      <c r="W62206" s="276"/>
    </row>
    <row r="62207" spans="19:23">
      <c r="S62207" s="275"/>
      <c r="T62207" s="274"/>
      <c r="W62207" s="276"/>
    </row>
    <row r="62208" spans="19:23">
      <c r="S62208" s="275"/>
      <c r="T62208" s="274"/>
      <c r="W62208" s="276"/>
    </row>
    <row r="62209" spans="19:23">
      <c r="S62209" s="275"/>
      <c r="T62209" s="274"/>
      <c r="W62209" s="276"/>
    </row>
    <row r="62210" spans="19:23">
      <c r="S62210" s="275"/>
      <c r="T62210" s="274"/>
      <c r="W62210" s="276"/>
    </row>
    <row r="62211" spans="19:23">
      <c r="S62211" s="275"/>
      <c r="T62211" s="274"/>
      <c r="W62211" s="276"/>
    </row>
    <row r="62212" spans="19:23">
      <c r="S62212" s="275"/>
      <c r="T62212" s="274"/>
      <c r="W62212" s="276"/>
    </row>
    <row r="62213" spans="19:23">
      <c r="S62213" s="275"/>
      <c r="T62213" s="274"/>
      <c r="W62213" s="276"/>
    </row>
    <row r="62214" spans="19:23">
      <c r="S62214" s="275"/>
      <c r="T62214" s="274"/>
      <c r="W62214" s="276"/>
    </row>
    <row r="62215" spans="19:23">
      <c r="S62215" s="275"/>
      <c r="T62215" s="274"/>
      <c r="W62215" s="276"/>
    </row>
    <row r="62216" spans="19:23">
      <c r="S62216" s="275"/>
      <c r="T62216" s="274"/>
      <c r="W62216" s="276"/>
    </row>
    <row r="62217" spans="19:23">
      <c r="S62217" s="275"/>
      <c r="T62217" s="274"/>
      <c r="W62217" s="276"/>
    </row>
    <row r="62218" spans="19:23">
      <c r="S62218" s="275"/>
      <c r="T62218" s="274"/>
      <c r="W62218" s="276"/>
    </row>
    <row r="62219" spans="19:23">
      <c r="S62219" s="275"/>
      <c r="T62219" s="274"/>
      <c r="W62219" s="276"/>
    </row>
    <row r="62220" spans="19:23">
      <c r="S62220" s="275"/>
      <c r="T62220" s="274"/>
      <c r="W62220" s="276"/>
    </row>
    <row r="62221" spans="19:23">
      <c r="S62221" s="275"/>
      <c r="T62221" s="274"/>
      <c r="W62221" s="276"/>
    </row>
    <row r="62222" spans="19:23">
      <c r="S62222" s="275"/>
      <c r="T62222" s="274"/>
      <c r="W62222" s="276"/>
    </row>
    <row r="62223" spans="19:23">
      <c r="S62223" s="275"/>
      <c r="T62223" s="274"/>
      <c r="W62223" s="276"/>
    </row>
    <row r="62224" spans="19:23">
      <c r="S62224" s="275"/>
      <c r="T62224" s="274"/>
      <c r="W62224" s="276"/>
    </row>
    <row r="62225" spans="19:23">
      <c r="S62225" s="275"/>
      <c r="T62225" s="274"/>
      <c r="W62225" s="276"/>
    </row>
    <row r="62226" spans="19:23">
      <c r="S62226" s="275"/>
      <c r="T62226" s="274"/>
      <c r="W62226" s="276"/>
    </row>
    <row r="62227" spans="19:23">
      <c r="S62227" s="275"/>
      <c r="T62227" s="274"/>
      <c r="W62227" s="276"/>
    </row>
    <row r="62228" spans="19:23">
      <c r="S62228" s="275"/>
      <c r="T62228" s="274"/>
      <c r="W62228" s="276"/>
    </row>
    <row r="62229" spans="19:23">
      <c r="S62229" s="275"/>
      <c r="T62229" s="274"/>
      <c r="W62229" s="276"/>
    </row>
    <row r="62230" spans="19:23">
      <c r="S62230" s="275"/>
      <c r="T62230" s="274"/>
      <c r="W62230" s="276"/>
    </row>
    <row r="62231" spans="19:23">
      <c r="S62231" s="275"/>
      <c r="T62231" s="274"/>
      <c r="W62231" s="276"/>
    </row>
    <row r="62232" spans="19:23">
      <c r="S62232" s="275"/>
      <c r="T62232" s="274"/>
      <c r="W62232" s="276"/>
    </row>
    <row r="62233" spans="19:23">
      <c r="S62233" s="275"/>
      <c r="T62233" s="274"/>
      <c r="W62233" s="276"/>
    </row>
    <row r="62234" spans="19:23">
      <c r="S62234" s="275"/>
      <c r="T62234" s="274"/>
      <c r="W62234" s="276"/>
    </row>
    <row r="62235" spans="19:23">
      <c r="S62235" s="275"/>
      <c r="T62235" s="274"/>
      <c r="W62235" s="276"/>
    </row>
    <row r="62236" spans="19:23">
      <c r="S62236" s="275"/>
      <c r="T62236" s="274"/>
      <c r="W62236" s="276"/>
    </row>
    <row r="62237" spans="19:23">
      <c r="S62237" s="275"/>
      <c r="T62237" s="274"/>
      <c r="W62237" s="276"/>
    </row>
    <row r="62238" spans="19:23">
      <c r="S62238" s="275"/>
      <c r="T62238" s="274"/>
      <c r="W62238" s="276"/>
    </row>
    <row r="62239" spans="19:23">
      <c r="S62239" s="275"/>
      <c r="T62239" s="274"/>
      <c r="W62239" s="276"/>
    </row>
    <row r="62240" spans="19:23">
      <c r="S62240" s="275"/>
      <c r="T62240" s="274"/>
      <c r="W62240" s="276"/>
    </row>
    <row r="62241" spans="19:23">
      <c r="S62241" s="275"/>
      <c r="T62241" s="274"/>
      <c r="W62241" s="276"/>
    </row>
    <row r="62242" spans="19:23">
      <c r="S62242" s="275"/>
      <c r="T62242" s="274"/>
      <c r="W62242" s="276"/>
    </row>
    <row r="62243" spans="19:23">
      <c r="S62243" s="275"/>
      <c r="T62243" s="274"/>
      <c r="W62243" s="276"/>
    </row>
    <row r="62244" spans="19:23">
      <c r="S62244" s="275"/>
      <c r="T62244" s="274"/>
      <c r="W62244" s="276"/>
    </row>
    <row r="62245" spans="19:23">
      <c r="S62245" s="275"/>
      <c r="T62245" s="274"/>
      <c r="W62245" s="276"/>
    </row>
    <row r="62246" spans="19:23">
      <c r="S62246" s="275"/>
      <c r="T62246" s="274"/>
      <c r="W62246" s="276"/>
    </row>
    <row r="62247" spans="19:23">
      <c r="S62247" s="275"/>
      <c r="T62247" s="274"/>
      <c r="W62247" s="276"/>
    </row>
    <row r="62248" spans="19:23">
      <c r="S62248" s="275"/>
      <c r="T62248" s="274"/>
      <c r="W62248" s="276"/>
    </row>
    <row r="62249" spans="19:23">
      <c r="S62249" s="275"/>
      <c r="T62249" s="274"/>
      <c r="W62249" s="276"/>
    </row>
    <row r="62250" spans="19:23">
      <c r="S62250" s="275"/>
      <c r="T62250" s="274"/>
      <c r="W62250" s="276"/>
    </row>
    <row r="62251" spans="19:23">
      <c r="S62251" s="275"/>
      <c r="T62251" s="274"/>
      <c r="W62251" s="276"/>
    </row>
    <row r="62252" spans="19:23">
      <c r="S62252" s="275"/>
      <c r="T62252" s="274"/>
      <c r="W62252" s="276"/>
    </row>
    <row r="62253" spans="19:23">
      <c r="S62253" s="275"/>
      <c r="T62253" s="274"/>
      <c r="W62253" s="276"/>
    </row>
    <row r="62254" spans="19:23">
      <c r="S62254" s="275"/>
      <c r="T62254" s="274"/>
      <c r="W62254" s="276"/>
    </row>
    <row r="62255" spans="19:23">
      <c r="S62255" s="275"/>
      <c r="T62255" s="274"/>
      <c r="W62255" s="276"/>
    </row>
    <row r="62256" spans="19:23">
      <c r="S62256" s="275"/>
      <c r="T62256" s="274"/>
      <c r="W62256" s="276"/>
    </row>
    <row r="62257" spans="19:23">
      <c r="S62257" s="275"/>
      <c r="T62257" s="274"/>
      <c r="W62257" s="276"/>
    </row>
    <row r="62258" spans="19:23">
      <c r="S62258" s="275"/>
      <c r="T62258" s="274"/>
      <c r="W62258" s="276"/>
    </row>
    <row r="62259" spans="19:23">
      <c r="S62259" s="275"/>
      <c r="T62259" s="274"/>
      <c r="W62259" s="276"/>
    </row>
    <row r="62260" spans="19:23">
      <c r="S62260" s="275"/>
      <c r="T62260" s="274"/>
      <c r="W62260" s="276"/>
    </row>
    <row r="62261" spans="19:23">
      <c r="S62261" s="275"/>
      <c r="T62261" s="274"/>
      <c r="W62261" s="276"/>
    </row>
    <row r="62262" spans="19:23">
      <c r="S62262" s="275"/>
      <c r="T62262" s="274"/>
      <c r="W62262" s="276"/>
    </row>
    <row r="62263" spans="19:23">
      <c r="S62263" s="275"/>
      <c r="T62263" s="274"/>
      <c r="W62263" s="276"/>
    </row>
    <row r="62264" spans="19:23">
      <c r="S62264" s="275"/>
      <c r="T62264" s="274"/>
      <c r="W62264" s="276"/>
    </row>
    <row r="62265" spans="19:23">
      <c r="S62265" s="275"/>
      <c r="T62265" s="274"/>
      <c r="W62265" s="276"/>
    </row>
    <row r="62266" spans="19:23">
      <c r="S62266" s="275"/>
      <c r="T62266" s="274"/>
      <c r="W62266" s="276"/>
    </row>
    <row r="62267" spans="19:23">
      <c r="S62267" s="275"/>
      <c r="T62267" s="274"/>
      <c r="W62267" s="276"/>
    </row>
    <row r="62268" spans="19:23">
      <c r="S62268" s="275"/>
      <c r="T62268" s="274"/>
      <c r="W62268" s="276"/>
    </row>
    <row r="62269" spans="19:23">
      <c r="S62269" s="275"/>
      <c r="T62269" s="274"/>
      <c r="W62269" s="276"/>
    </row>
    <row r="62270" spans="19:23">
      <c r="S62270" s="275"/>
      <c r="T62270" s="274"/>
      <c r="W62270" s="276"/>
    </row>
    <row r="62271" spans="19:23">
      <c r="S62271" s="275"/>
      <c r="T62271" s="274"/>
      <c r="W62271" s="276"/>
    </row>
    <row r="62272" spans="19:23">
      <c r="S62272" s="275"/>
      <c r="T62272" s="274"/>
      <c r="W62272" s="276"/>
    </row>
    <row r="62273" spans="19:23">
      <c r="S62273" s="275"/>
      <c r="T62273" s="274"/>
      <c r="W62273" s="276"/>
    </row>
    <row r="62274" spans="19:23">
      <c r="S62274" s="275"/>
      <c r="T62274" s="274"/>
      <c r="W62274" s="276"/>
    </row>
    <row r="62275" spans="19:23">
      <c r="S62275" s="275"/>
      <c r="T62275" s="274"/>
      <c r="W62275" s="276"/>
    </row>
    <row r="62276" spans="19:23">
      <c r="S62276" s="275"/>
      <c r="T62276" s="274"/>
      <c r="W62276" s="276"/>
    </row>
    <row r="62277" spans="19:23">
      <c r="S62277" s="275"/>
      <c r="T62277" s="274"/>
      <c r="W62277" s="276"/>
    </row>
    <row r="62278" spans="19:23">
      <c r="S62278" s="275"/>
      <c r="T62278" s="274"/>
      <c r="W62278" s="276"/>
    </row>
    <row r="62279" spans="19:23">
      <c r="S62279" s="275"/>
      <c r="T62279" s="274"/>
      <c r="W62279" s="276"/>
    </row>
    <row r="62280" spans="19:23">
      <c r="S62280" s="275"/>
      <c r="T62280" s="274"/>
      <c r="W62280" s="276"/>
    </row>
    <row r="62281" spans="19:23">
      <c r="S62281" s="275"/>
      <c r="T62281" s="274"/>
      <c r="W62281" s="276"/>
    </row>
    <row r="62282" spans="19:23">
      <c r="S62282" s="275"/>
      <c r="T62282" s="274"/>
      <c r="W62282" s="276"/>
    </row>
    <row r="62283" spans="19:23">
      <c r="S62283" s="275"/>
      <c r="T62283" s="274"/>
      <c r="W62283" s="276"/>
    </row>
    <row r="62284" spans="19:23">
      <c r="S62284" s="275"/>
      <c r="T62284" s="274"/>
      <c r="W62284" s="276"/>
    </row>
    <row r="62285" spans="19:23">
      <c r="S62285" s="275"/>
      <c r="T62285" s="274"/>
      <c r="W62285" s="276"/>
    </row>
    <row r="62286" spans="19:23">
      <c r="S62286" s="275"/>
      <c r="T62286" s="274"/>
      <c r="W62286" s="276"/>
    </row>
    <row r="62287" spans="19:23">
      <c r="S62287" s="275"/>
      <c r="T62287" s="274"/>
      <c r="W62287" s="276"/>
    </row>
    <row r="62288" spans="19:23">
      <c r="S62288" s="275"/>
      <c r="T62288" s="274"/>
      <c r="W62288" s="276"/>
    </row>
    <row r="62289" spans="19:23">
      <c r="S62289" s="275"/>
      <c r="T62289" s="274"/>
      <c r="W62289" s="276"/>
    </row>
    <row r="62290" spans="19:23">
      <c r="S62290" s="275"/>
      <c r="T62290" s="274"/>
      <c r="W62290" s="276"/>
    </row>
    <row r="62291" spans="19:23">
      <c r="S62291" s="275"/>
      <c r="T62291" s="274"/>
      <c r="W62291" s="276"/>
    </row>
    <row r="62292" spans="19:23">
      <c r="S62292" s="275"/>
      <c r="T62292" s="274"/>
      <c r="W62292" s="276"/>
    </row>
    <row r="62293" spans="19:23">
      <c r="S62293" s="275"/>
      <c r="T62293" s="274"/>
      <c r="W62293" s="276"/>
    </row>
    <row r="62294" spans="19:23">
      <c r="S62294" s="275"/>
      <c r="T62294" s="274"/>
      <c r="W62294" s="276"/>
    </row>
    <row r="62295" spans="19:23">
      <c r="S62295" s="275"/>
      <c r="T62295" s="274"/>
      <c r="W62295" s="276"/>
    </row>
    <row r="62296" spans="19:23">
      <c r="S62296" s="275"/>
      <c r="T62296" s="274"/>
      <c r="W62296" s="276"/>
    </row>
    <row r="62297" spans="19:23">
      <c r="S62297" s="275"/>
      <c r="T62297" s="274"/>
      <c r="W62297" s="276"/>
    </row>
    <row r="62298" spans="19:23">
      <c r="S62298" s="275"/>
      <c r="T62298" s="274"/>
      <c r="W62298" s="276"/>
    </row>
    <row r="62299" spans="19:23">
      <c r="S62299" s="275"/>
      <c r="T62299" s="274"/>
      <c r="W62299" s="276"/>
    </row>
    <row r="62300" spans="19:23">
      <c r="S62300" s="275"/>
      <c r="T62300" s="274"/>
      <c r="W62300" s="276"/>
    </row>
    <row r="62301" spans="19:23">
      <c r="S62301" s="275"/>
      <c r="T62301" s="274"/>
      <c r="W62301" s="276"/>
    </row>
    <row r="62302" spans="19:23">
      <c r="S62302" s="275"/>
      <c r="T62302" s="274"/>
      <c r="W62302" s="276"/>
    </row>
    <row r="62303" spans="19:23">
      <c r="S62303" s="275"/>
      <c r="T62303" s="274"/>
      <c r="W62303" s="276"/>
    </row>
    <row r="62304" spans="19:23">
      <c r="S62304" s="275"/>
      <c r="T62304" s="274"/>
      <c r="W62304" s="276"/>
    </row>
    <row r="62305" spans="19:23">
      <c r="S62305" s="275"/>
      <c r="T62305" s="274"/>
      <c r="W62305" s="276"/>
    </row>
    <row r="62306" spans="19:23">
      <c r="S62306" s="275"/>
      <c r="T62306" s="274"/>
      <c r="W62306" s="276"/>
    </row>
    <row r="62307" spans="19:23">
      <c r="S62307" s="275"/>
      <c r="T62307" s="274"/>
      <c r="W62307" s="276"/>
    </row>
    <row r="62308" spans="19:23">
      <c r="S62308" s="275"/>
      <c r="T62308" s="274"/>
      <c r="W62308" s="276"/>
    </row>
    <row r="62309" spans="19:23">
      <c r="S62309" s="275"/>
      <c r="T62309" s="274"/>
      <c r="W62309" s="276"/>
    </row>
    <row r="62310" spans="19:23">
      <c r="S62310" s="275"/>
      <c r="T62310" s="274"/>
      <c r="W62310" s="276"/>
    </row>
    <row r="62311" spans="19:23">
      <c r="S62311" s="275"/>
      <c r="T62311" s="274"/>
      <c r="W62311" s="276"/>
    </row>
    <row r="62312" spans="19:23">
      <c r="S62312" s="275"/>
      <c r="T62312" s="274"/>
      <c r="W62312" s="276"/>
    </row>
    <row r="62313" spans="19:23">
      <c r="S62313" s="275"/>
      <c r="T62313" s="274"/>
      <c r="W62313" s="276"/>
    </row>
    <row r="62314" spans="19:23">
      <c r="S62314" s="275"/>
      <c r="T62314" s="274"/>
      <c r="W62314" s="276"/>
    </row>
    <row r="62315" spans="19:23">
      <c r="S62315" s="275"/>
      <c r="T62315" s="274"/>
      <c r="W62315" s="276"/>
    </row>
    <row r="62316" spans="19:23">
      <c r="S62316" s="275"/>
      <c r="T62316" s="274"/>
      <c r="W62316" s="276"/>
    </row>
    <row r="62317" spans="19:23">
      <c r="S62317" s="275"/>
      <c r="T62317" s="274"/>
      <c r="W62317" s="276"/>
    </row>
    <row r="62318" spans="19:23">
      <c r="S62318" s="275"/>
      <c r="T62318" s="274"/>
      <c r="W62318" s="276"/>
    </row>
    <row r="62319" spans="19:23">
      <c r="S62319" s="275"/>
      <c r="T62319" s="274"/>
      <c r="W62319" s="276"/>
    </row>
    <row r="62320" spans="19:23">
      <c r="S62320" s="275"/>
      <c r="T62320" s="274"/>
      <c r="W62320" s="276"/>
    </row>
    <row r="62321" spans="19:23">
      <c r="S62321" s="275"/>
      <c r="T62321" s="274"/>
      <c r="W62321" s="276"/>
    </row>
    <row r="62322" spans="19:23">
      <c r="S62322" s="275"/>
      <c r="T62322" s="274"/>
      <c r="W62322" s="276"/>
    </row>
    <row r="62323" spans="19:23">
      <c r="S62323" s="275"/>
      <c r="T62323" s="274"/>
      <c r="W62323" s="276"/>
    </row>
    <row r="62324" spans="19:23">
      <c r="S62324" s="275"/>
      <c r="T62324" s="274"/>
      <c r="W62324" s="276"/>
    </row>
    <row r="62325" spans="19:23">
      <c r="S62325" s="275"/>
      <c r="T62325" s="274"/>
      <c r="W62325" s="276"/>
    </row>
    <row r="62326" spans="19:23">
      <c r="S62326" s="275"/>
      <c r="T62326" s="274"/>
      <c r="W62326" s="276"/>
    </row>
    <row r="62327" spans="19:23">
      <c r="S62327" s="275"/>
      <c r="T62327" s="274"/>
      <c r="W62327" s="276"/>
    </row>
    <row r="62328" spans="19:23">
      <c r="S62328" s="275"/>
      <c r="T62328" s="274"/>
      <c r="W62328" s="276"/>
    </row>
    <row r="62329" spans="19:23">
      <c r="S62329" s="275"/>
      <c r="T62329" s="274"/>
      <c r="W62329" s="276"/>
    </row>
    <row r="62330" spans="19:23">
      <c r="S62330" s="275"/>
      <c r="T62330" s="274"/>
      <c r="W62330" s="276"/>
    </row>
    <row r="62331" spans="19:23">
      <c r="S62331" s="275"/>
      <c r="T62331" s="274"/>
      <c r="W62331" s="276"/>
    </row>
    <row r="62332" spans="19:23">
      <c r="S62332" s="275"/>
      <c r="T62332" s="274"/>
      <c r="W62332" s="276"/>
    </row>
    <row r="62333" spans="19:23">
      <c r="S62333" s="275"/>
      <c r="T62333" s="274"/>
      <c r="W62333" s="276"/>
    </row>
    <row r="62334" spans="19:23">
      <c r="S62334" s="275"/>
      <c r="T62334" s="274"/>
      <c r="W62334" s="276"/>
    </row>
    <row r="62335" spans="19:23">
      <c r="S62335" s="275"/>
      <c r="T62335" s="274"/>
      <c r="W62335" s="276"/>
    </row>
    <row r="62336" spans="19:23">
      <c r="S62336" s="275"/>
      <c r="T62336" s="274"/>
      <c r="W62336" s="276"/>
    </row>
    <row r="62337" spans="19:23">
      <c r="S62337" s="275"/>
      <c r="T62337" s="274"/>
      <c r="W62337" s="276"/>
    </row>
    <row r="62338" spans="19:23">
      <c r="S62338" s="275"/>
      <c r="T62338" s="274"/>
      <c r="W62338" s="276"/>
    </row>
    <row r="62339" spans="19:23">
      <c r="S62339" s="275"/>
      <c r="T62339" s="274"/>
      <c r="W62339" s="276"/>
    </row>
    <row r="62340" spans="19:23">
      <c r="S62340" s="275"/>
      <c r="T62340" s="274"/>
      <c r="W62340" s="276"/>
    </row>
    <row r="62341" spans="19:23">
      <c r="S62341" s="275"/>
      <c r="T62341" s="274"/>
      <c r="W62341" s="276"/>
    </row>
    <row r="62342" spans="19:23">
      <c r="S62342" s="275"/>
      <c r="T62342" s="274"/>
      <c r="W62342" s="276"/>
    </row>
    <row r="62343" spans="19:23">
      <c r="S62343" s="275"/>
      <c r="T62343" s="274"/>
      <c r="W62343" s="276"/>
    </row>
    <row r="62344" spans="19:23">
      <c r="S62344" s="275"/>
      <c r="T62344" s="274"/>
      <c r="W62344" s="276"/>
    </row>
    <row r="62345" spans="19:23">
      <c r="S62345" s="275"/>
      <c r="T62345" s="274"/>
      <c r="W62345" s="276"/>
    </row>
    <row r="62346" spans="19:23">
      <c r="S62346" s="275"/>
      <c r="T62346" s="274"/>
      <c r="W62346" s="276"/>
    </row>
    <row r="62347" spans="19:23">
      <c r="S62347" s="275"/>
      <c r="T62347" s="274"/>
      <c r="W62347" s="276"/>
    </row>
    <row r="62348" spans="19:23">
      <c r="S62348" s="275"/>
      <c r="T62348" s="274"/>
      <c r="W62348" s="276"/>
    </row>
    <row r="62349" spans="19:23">
      <c r="S62349" s="275"/>
      <c r="T62349" s="274"/>
      <c r="W62349" s="276"/>
    </row>
    <row r="62350" spans="19:23">
      <c r="S62350" s="275"/>
      <c r="T62350" s="274"/>
      <c r="W62350" s="276"/>
    </row>
    <row r="62351" spans="19:23">
      <c r="S62351" s="275"/>
      <c r="T62351" s="274"/>
      <c r="W62351" s="276"/>
    </row>
    <row r="62352" spans="19:23">
      <c r="S62352" s="275"/>
      <c r="T62352" s="274"/>
      <c r="W62352" s="276"/>
    </row>
    <row r="62353" spans="19:23">
      <c r="S62353" s="275"/>
      <c r="T62353" s="274"/>
      <c r="W62353" s="276"/>
    </row>
    <row r="62354" spans="19:23">
      <c r="S62354" s="275"/>
      <c r="T62354" s="274"/>
      <c r="W62354" s="276"/>
    </row>
    <row r="62355" spans="19:23">
      <c r="S62355" s="275"/>
      <c r="T62355" s="274"/>
      <c r="W62355" s="276"/>
    </row>
    <row r="62356" spans="19:23">
      <c r="S62356" s="275"/>
      <c r="T62356" s="274"/>
      <c r="W62356" s="276"/>
    </row>
    <row r="62357" spans="19:23">
      <c r="S62357" s="275"/>
      <c r="T62357" s="274"/>
      <c r="W62357" s="276"/>
    </row>
    <row r="62358" spans="19:23">
      <c r="S62358" s="275"/>
      <c r="T62358" s="274"/>
      <c r="W62358" s="276"/>
    </row>
    <row r="62359" spans="19:23">
      <c r="S62359" s="275"/>
      <c r="T62359" s="274"/>
      <c r="W62359" s="276"/>
    </row>
    <row r="62360" spans="19:23">
      <c r="S62360" s="275"/>
      <c r="T62360" s="274"/>
      <c r="W62360" s="276"/>
    </row>
    <row r="62361" spans="19:23">
      <c r="S62361" s="275"/>
      <c r="T62361" s="274"/>
      <c r="W62361" s="276"/>
    </row>
    <row r="62362" spans="19:23">
      <c r="S62362" s="275"/>
      <c r="T62362" s="274"/>
      <c r="W62362" s="276"/>
    </row>
    <row r="62363" spans="19:23">
      <c r="S62363" s="275"/>
      <c r="T62363" s="274"/>
      <c r="W62363" s="276"/>
    </row>
    <row r="62364" spans="19:23">
      <c r="S62364" s="275"/>
      <c r="T62364" s="274"/>
      <c r="W62364" s="276"/>
    </row>
    <row r="62365" spans="19:23">
      <c r="S62365" s="275"/>
      <c r="T62365" s="274"/>
      <c r="W62365" s="276"/>
    </row>
    <row r="62366" spans="19:23">
      <c r="S62366" s="275"/>
      <c r="T62366" s="274"/>
      <c r="W62366" s="276"/>
    </row>
    <row r="62367" spans="19:23">
      <c r="S62367" s="275"/>
      <c r="T62367" s="274"/>
      <c r="W62367" s="276"/>
    </row>
    <row r="62368" spans="19:23">
      <c r="S62368" s="275"/>
      <c r="T62368" s="274"/>
      <c r="W62368" s="276"/>
    </row>
    <row r="62369" spans="19:23">
      <c r="S62369" s="275"/>
      <c r="T62369" s="274"/>
      <c r="W62369" s="276"/>
    </row>
    <row r="62370" spans="19:23">
      <c r="S62370" s="275"/>
      <c r="T62370" s="274"/>
      <c r="W62370" s="276"/>
    </row>
    <row r="62371" spans="19:23">
      <c r="S62371" s="275"/>
      <c r="T62371" s="274"/>
      <c r="W62371" s="276"/>
    </row>
    <row r="62372" spans="19:23">
      <c r="S62372" s="275"/>
      <c r="T62372" s="274"/>
      <c r="W62372" s="276"/>
    </row>
    <row r="62373" spans="19:23">
      <c r="S62373" s="275"/>
      <c r="T62373" s="274"/>
      <c r="W62373" s="276"/>
    </row>
    <row r="62374" spans="19:23">
      <c r="S62374" s="275"/>
      <c r="T62374" s="274"/>
      <c r="W62374" s="276"/>
    </row>
    <row r="62375" spans="19:23">
      <c r="S62375" s="275"/>
      <c r="T62375" s="274"/>
      <c r="W62375" s="276"/>
    </row>
    <row r="62376" spans="19:23">
      <c r="S62376" s="275"/>
      <c r="T62376" s="274"/>
      <c r="W62376" s="276"/>
    </row>
    <row r="62377" spans="19:23">
      <c r="S62377" s="275"/>
      <c r="T62377" s="274"/>
      <c r="W62377" s="276"/>
    </row>
    <row r="62378" spans="19:23">
      <c r="S62378" s="275"/>
      <c r="T62378" s="274"/>
      <c r="W62378" s="276"/>
    </row>
    <row r="62379" spans="19:23">
      <c r="S62379" s="275"/>
      <c r="T62379" s="274"/>
      <c r="W62379" s="276"/>
    </row>
    <row r="62380" spans="19:23">
      <c r="S62380" s="275"/>
      <c r="T62380" s="274"/>
      <c r="W62380" s="276"/>
    </row>
    <row r="62381" spans="19:23">
      <c r="S62381" s="275"/>
      <c r="T62381" s="274"/>
      <c r="W62381" s="276"/>
    </row>
    <row r="62382" spans="19:23">
      <c r="S62382" s="275"/>
      <c r="T62382" s="274"/>
      <c r="W62382" s="276"/>
    </row>
    <row r="62383" spans="19:23">
      <c r="S62383" s="275"/>
      <c r="T62383" s="274"/>
      <c r="W62383" s="276"/>
    </row>
    <row r="62384" spans="19:23">
      <c r="S62384" s="275"/>
      <c r="T62384" s="274"/>
      <c r="W62384" s="276"/>
    </row>
    <row r="62385" spans="19:23">
      <c r="S62385" s="275"/>
      <c r="T62385" s="274"/>
      <c r="W62385" s="276"/>
    </row>
    <row r="62386" spans="19:23">
      <c r="S62386" s="275"/>
      <c r="T62386" s="274"/>
      <c r="W62386" s="276"/>
    </row>
    <row r="62387" spans="19:23">
      <c r="S62387" s="275"/>
      <c r="T62387" s="274"/>
      <c r="W62387" s="276"/>
    </row>
    <row r="62388" spans="19:23">
      <c r="S62388" s="275"/>
      <c r="T62388" s="274"/>
      <c r="W62388" s="276"/>
    </row>
    <row r="62389" spans="19:23">
      <c r="S62389" s="275"/>
      <c r="T62389" s="274"/>
      <c r="W62389" s="276"/>
    </row>
    <row r="62390" spans="19:23">
      <c r="S62390" s="275"/>
      <c r="T62390" s="274"/>
      <c r="W62390" s="276"/>
    </row>
    <row r="62391" spans="19:23">
      <c r="S62391" s="275"/>
      <c r="T62391" s="274"/>
      <c r="W62391" s="276"/>
    </row>
    <row r="62392" spans="19:23">
      <c r="S62392" s="275"/>
      <c r="T62392" s="274"/>
      <c r="W62392" s="276"/>
    </row>
    <row r="62393" spans="19:23">
      <c r="S62393" s="275"/>
      <c r="T62393" s="274"/>
      <c r="W62393" s="276"/>
    </row>
    <row r="62394" spans="19:23">
      <c r="S62394" s="275"/>
      <c r="T62394" s="274"/>
      <c r="W62394" s="276"/>
    </row>
    <row r="62395" spans="19:23">
      <c r="S62395" s="275"/>
      <c r="T62395" s="274"/>
      <c r="W62395" s="276"/>
    </row>
    <row r="62396" spans="19:23">
      <c r="S62396" s="275"/>
      <c r="T62396" s="274"/>
      <c r="W62396" s="276"/>
    </row>
    <row r="62397" spans="19:23">
      <c r="S62397" s="275"/>
      <c r="T62397" s="274"/>
      <c r="W62397" s="276"/>
    </row>
    <row r="62398" spans="19:23">
      <c r="S62398" s="275"/>
      <c r="T62398" s="274"/>
      <c r="W62398" s="276"/>
    </row>
    <row r="62399" spans="19:23">
      <c r="S62399" s="275"/>
      <c r="T62399" s="274"/>
      <c r="W62399" s="276"/>
    </row>
    <row r="62400" spans="19:23">
      <c r="S62400" s="275"/>
      <c r="T62400" s="274"/>
      <c r="W62400" s="276"/>
    </row>
    <row r="62401" spans="19:23">
      <c r="S62401" s="275"/>
      <c r="T62401" s="274"/>
      <c r="W62401" s="276"/>
    </row>
    <row r="62402" spans="19:23">
      <c r="S62402" s="275"/>
      <c r="T62402" s="274"/>
      <c r="W62402" s="276"/>
    </row>
    <row r="62403" spans="19:23">
      <c r="S62403" s="275"/>
      <c r="T62403" s="274"/>
      <c r="W62403" s="276"/>
    </row>
    <row r="62404" spans="19:23">
      <c r="S62404" s="275"/>
      <c r="T62404" s="274"/>
      <c r="W62404" s="276"/>
    </row>
    <row r="62405" spans="19:23">
      <c r="S62405" s="275"/>
      <c r="T62405" s="274"/>
      <c r="W62405" s="276"/>
    </row>
    <row r="62406" spans="19:23">
      <c r="S62406" s="275"/>
      <c r="T62406" s="274"/>
      <c r="W62406" s="276"/>
    </row>
    <row r="62407" spans="19:23">
      <c r="S62407" s="275"/>
      <c r="T62407" s="274"/>
      <c r="W62407" s="276"/>
    </row>
    <row r="62408" spans="19:23">
      <c r="S62408" s="275"/>
      <c r="T62408" s="274"/>
      <c r="W62408" s="276"/>
    </row>
    <row r="62409" spans="19:23">
      <c r="S62409" s="275"/>
      <c r="T62409" s="274"/>
      <c r="W62409" s="276"/>
    </row>
    <row r="62410" spans="19:23">
      <c r="S62410" s="275"/>
      <c r="T62410" s="274"/>
      <c r="W62410" s="276"/>
    </row>
    <row r="62411" spans="19:23">
      <c r="S62411" s="275"/>
      <c r="T62411" s="274"/>
      <c r="W62411" s="276"/>
    </row>
    <row r="62412" spans="19:23">
      <c r="S62412" s="275"/>
      <c r="T62412" s="274"/>
      <c r="W62412" s="276"/>
    </row>
    <row r="62413" spans="19:23">
      <c r="S62413" s="275"/>
      <c r="T62413" s="274"/>
      <c r="W62413" s="276"/>
    </row>
    <row r="62414" spans="19:23">
      <c r="S62414" s="275"/>
      <c r="T62414" s="274"/>
      <c r="W62414" s="276"/>
    </row>
    <row r="62415" spans="19:23">
      <c r="S62415" s="275"/>
      <c r="T62415" s="274"/>
      <c r="W62415" s="276"/>
    </row>
    <row r="62416" spans="19:23">
      <c r="S62416" s="275"/>
      <c r="T62416" s="274"/>
      <c r="W62416" s="276"/>
    </row>
    <row r="62417" spans="19:23">
      <c r="S62417" s="275"/>
      <c r="T62417" s="274"/>
      <c r="W62417" s="276"/>
    </row>
    <row r="62418" spans="19:23">
      <c r="S62418" s="275"/>
      <c r="T62418" s="274"/>
      <c r="W62418" s="276"/>
    </row>
    <row r="62419" spans="19:23">
      <c r="S62419" s="275"/>
      <c r="T62419" s="274"/>
      <c r="W62419" s="276"/>
    </row>
    <row r="62420" spans="19:23">
      <c r="S62420" s="275"/>
      <c r="T62420" s="274"/>
      <c r="W62420" s="276"/>
    </row>
    <row r="62421" spans="19:23">
      <c r="S62421" s="275"/>
      <c r="T62421" s="274"/>
      <c r="W62421" s="276"/>
    </row>
    <row r="62422" spans="19:23">
      <c r="S62422" s="275"/>
      <c r="T62422" s="274"/>
      <c r="W62422" s="276"/>
    </row>
    <row r="62423" spans="19:23">
      <c r="S62423" s="275"/>
      <c r="T62423" s="274"/>
      <c r="W62423" s="276"/>
    </row>
    <row r="62424" spans="19:23">
      <c r="S62424" s="275"/>
      <c r="T62424" s="274"/>
      <c r="W62424" s="276"/>
    </row>
    <row r="62425" spans="19:23">
      <c r="S62425" s="275"/>
      <c r="T62425" s="274"/>
      <c r="W62425" s="276"/>
    </row>
    <row r="62426" spans="19:23">
      <c r="S62426" s="275"/>
      <c r="T62426" s="274"/>
      <c r="W62426" s="276"/>
    </row>
    <row r="62427" spans="19:23">
      <c r="S62427" s="275"/>
      <c r="T62427" s="274"/>
      <c r="W62427" s="276"/>
    </row>
    <row r="62428" spans="19:23">
      <c r="S62428" s="275"/>
      <c r="T62428" s="274"/>
      <c r="W62428" s="276"/>
    </row>
    <row r="62429" spans="19:23">
      <c r="S62429" s="275"/>
      <c r="T62429" s="274"/>
      <c r="W62429" s="276"/>
    </row>
    <row r="62430" spans="19:23">
      <c r="S62430" s="275"/>
      <c r="T62430" s="274"/>
      <c r="W62430" s="276"/>
    </row>
    <row r="62431" spans="19:23">
      <c r="S62431" s="275"/>
      <c r="T62431" s="274"/>
      <c r="W62431" s="276"/>
    </row>
    <row r="62432" spans="19:23">
      <c r="S62432" s="275"/>
      <c r="T62432" s="274"/>
      <c r="W62432" s="276"/>
    </row>
    <row r="62433" spans="19:23">
      <c r="S62433" s="275"/>
      <c r="T62433" s="274"/>
      <c r="W62433" s="276"/>
    </row>
    <row r="62434" spans="19:23">
      <c r="S62434" s="275"/>
      <c r="T62434" s="274"/>
      <c r="W62434" s="276"/>
    </row>
    <row r="62435" spans="19:23">
      <c r="S62435" s="275"/>
      <c r="T62435" s="274"/>
      <c r="W62435" s="276"/>
    </row>
    <row r="62436" spans="19:23">
      <c r="S62436" s="275"/>
      <c r="T62436" s="274"/>
      <c r="W62436" s="276"/>
    </row>
    <row r="62437" spans="19:23">
      <c r="S62437" s="275"/>
      <c r="T62437" s="274"/>
      <c r="W62437" s="276"/>
    </row>
    <row r="62438" spans="19:23">
      <c r="S62438" s="275"/>
      <c r="T62438" s="274"/>
      <c r="W62438" s="276"/>
    </row>
    <row r="62439" spans="19:23">
      <c r="S62439" s="275"/>
      <c r="T62439" s="274"/>
      <c r="W62439" s="276"/>
    </row>
    <row r="62440" spans="19:23">
      <c r="S62440" s="275"/>
      <c r="T62440" s="274"/>
      <c r="W62440" s="276"/>
    </row>
    <row r="62441" spans="19:23">
      <c r="S62441" s="275"/>
      <c r="T62441" s="274"/>
      <c r="W62441" s="276"/>
    </row>
    <row r="62442" spans="19:23">
      <c r="S62442" s="275"/>
      <c r="T62442" s="274"/>
      <c r="W62442" s="276"/>
    </row>
    <row r="62443" spans="19:23">
      <c r="S62443" s="275"/>
      <c r="T62443" s="274"/>
      <c r="W62443" s="276"/>
    </row>
    <row r="62444" spans="19:23">
      <c r="S62444" s="275"/>
      <c r="T62444" s="274"/>
      <c r="W62444" s="276"/>
    </row>
    <row r="62445" spans="19:23">
      <c r="S62445" s="275"/>
      <c r="T62445" s="274"/>
      <c r="W62445" s="276"/>
    </row>
    <row r="62446" spans="19:23">
      <c r="S62446" s="275"/>
      <c r="T62446" s="274"/>
      <c r="W62446" s="276"/>
    </row>
    <row r="62447" spans="19:23">
      <c r="S62447" s="275"/>
      <c r="T62447" s="274"/>
      <c r="W62447" s="276"/>
    </row>
    <row r="62448" spans="19:23">
      <c r="S62448" s="275"/>
      <c r="T62448" s="274"/>
      <c r="W62448" s="276"/>
    </row>
    <row r="62449" spans="19:23">
      <c r="S62449" s="275"/>
      <c r="T62449" s="274"/>
      <c r="W62449" s="276"/>
    </row>
    <row r="62450" spans="19:23">
      <c r="S62450" s="275"/>
      <c r="T62450" s="274"/>
      <c r="W62450" s="276"/>
    </row>
    <row r="62451" spans="19:23">
      <c r="S62451" s="275"/>
      <c r="T62451" s="274"/>
      <c r="W62451" s="276"/>
    </row>
    <row r="62452" spans="19:23">
      <c r="S62452" s="275"/>
      <c r="T62452" s="274"/>
      <c r="W62452" s="276"/>
    </row>
    <row r="62453" spans="19:23">
      <c r="S62453" s="275"/>
      <c r="T62453" s="274"/>
      <c r="W62453" s="276"/>
    </row>
    <row r="62454" spans="19:23">
      <c r="S62454" s="275"/>
      <c r="T62454" s="274"/>
      <c r="W62454" s="276"/>
    </row>
    <row r="62455" spans="19:23">
      <c r="S62455" s="275"/>
      <c r="T62455" s="274"/>
      <c r="W62455" s="276"/>
    </row>
    <row r="62456" spans="19:23">
      <c r="S62456" s="275"/>
      <c r="T62456" s="274"/>
      <c r="W62456" s="276"/>
    </row>
    <row r="62457" spans="19:23">
      <c r="S62457" s="275"/>
      <c r="T62457" s="274"/>
      <c r="W62457" s="276"/>
    </row>
    <row r="62458" spans="19:23">
      <c r="S62458" s="275"/>
      <c r="T62458" s="274"/>
      <c r="W62458" s="276"/>
    </row>
    <row r="62459" spans="19:23">
      <c r="S62459" s="275"/>
      <c r="T62459" s="274"/>
      <c r="W62459" s="276"/>
    </row>
    <row r="62460" spans="19:23">
      <c r="S62460" s="275"/>
      <c r="T62460" s="274"/>
      <c r="W62460" s="276"/>
    </row>
    <row r="62461" spans="19:23">
      <c r="S62461" s="275"/>
      <c r="T62461" s="274"/>
      <c r="W62461" s="276"/>
    </row>
    <row r="62462" spans="19:23">
      <c r="S62462" s="275"/>
      <c r="T62462" s="274"/>
      <c r="W62462" s="276"/>
    </row>
    <row r="62463" spans="19:23">
      <c r="S62463" s="275"/>
      <c r="T62463" s="274"/>
      <c r="W62463" s="276"/>
    </row>
    <row r="62464" spans="19:23">
      <c r="S62464" s="275"/>
      <c r="T62464" s="274"/>
      <c r="W62464" s="276"/>
    </row>
    <row r="62465" spans="19:23">
      <c r="S62465" s="275"/>
      <c r="T62465" s="274"/>
      <c r="W62465" s="276"/>
    </row>
    <row r="62466" spans="19:23">
      <c r="S62466" s="275"/>
      <c r="T62466" s="274"/>
      <c r="W62466" s="276"/>
    </row>
    <row r="62467" spans="19:23">
      <c r="S62467" s="275"/>
      <c r="T62467" s="274"/>
      <c r="W62467" s="276"/>
    </row>
    <row r="62468" spans="19:23">
      <c r="S62468" s="275"/>
      <c r="T62468" s="274"/>
      <c r="W62468" s="276"/>
    </row>
    <row r="62469" spans="19:23">
      <c r="S62469" s="275"/>
      <c r="T62469" s="274"/>
      <c r="W62469" s="276"/>
    </row>
    <row r="62470" spans="19:23">
      <c r="S62470" s="275"/>
      <c r="T62470" s="274"/>
      <c r="W62470" s="276"/>
    </row>
    <row r="62471" spans="19:23">
      <c r="S62471" s="275"/>
      <c r="T62471" s="274"/>
      <c r="W62471" s="276"/>
    </row>
    <row r="62472" spans="19:23">
      <c r="S62472" s="275"/>
      <c r="T62472" s="274"/>
      <c r="W62472" s="276"/>
    </row>
    <row r="62473" spans="19:23">
      <c r="S62473" s="275"/>
      <c r="T62473" s="274"/>
      <c r="W62473" s="276"/>
    </row>
    <row r="62474" spans="19:23">
      <c r="S62474" s="275"/>
      <c r="T62474" s="274"/>
      <c r="W62474" s="276"/>
    </row>
    <row r="62475" spans="19:23">
      <c r="S62475" s="275"/>
      <c r="T62475" s="274"/>
      <c r="W62475" s="276"/>
    </row>
    <row r="62476" spans="19:23">
      <c r="S62476" s="275"/>
      <c r="T62476" s="274"/>
      <c r="W62476" s="276"/>
    </row>
    <row r="62477" spans="19:23">
      <c r="S62477" s="275"/>
      <c r="T62477" s="274"/>
      <c r="W62477" s="276"/>
    </row>
    <row r="62478" spans="19:23">
      <c r="S62478" s="275"/>
      <c r="T62478" s="274"/>
      <c r="W62478" s="276"/>
    </row>
    <row r="62479" spans="19:23">
      <c r="S62479" s="275"/>
      <c r="T62479" s="274"/>
      <c r="W62479" s="276"/>
    </row>
    <row r="62480" spans="19:23">
      <c r="S62480" s="275"/>
      <c r="T62480" s="274"/>
      <c r="W62480" s="276"/>
    </row>
    <row r="62481" spans="19:23">
      <c r="S62481" s="275"/>
      <c r="T62481" s="274"/>
      <c r="W62481" s="276"/>
    </row>
    <row r="62482" spans="19:23">
      <c r="S62482" s="275"/>
      <c r="T62482" s="274"/>
      <c r="W62482" s="276"/>
    </row>
    <row r="62483" spans="19:23">
      <c r="S62483" s="275"/>
      <c r="T62483" s="274"/>
      <c r="W62483" s="276"/>
    </row>
    <row r="62484" spans="19:23">
      <c r="S62484" s="275"/>
      <c r="T62484" s="274"/>
      <c r="W62484" s="276"/>
    </row>
    <row r="62485" spans="19:23">
      <c r="S62485" s="275"/>
      <c r="T62485" s="274"/>
      <c r="W62485" s="276"/>
    </row>
    <row r="62486" spans="19:23">
      <c r="S62486" s="275"/>
      <c r="T62486" s="274"/>
      <c r="W62486" s="276"/>
    </row>
    <row r="62487" spans="19:23">
      <c r="S62487" s="275"/>
      <c r="T62487" s="274"/>
      <c r="W62487" s="276"/>
    </row>
    <row r="62488" spans="19:23">
      <c r="S62488" s="275"/>
      <c r="T62488" s="274"/>
      <c r="W62488" s="276"/>
    </row>
    <row r="62489" spans="19:23">
      <c r="S62489" s="275"/>
      <c r="T62489" s="274"/>
      <c r="W62489" s="276"/>
    </row>
    <row r="62490" spans="19:23">
      <c r="S62490" s="275"/>
      <c r="T62490" s="274"/>
      <c r="W62490" s="276"/>
    </row>
    <row r="62491" spans="19:23">
      <c r="S62491" s="275"/>
      <c r="T62491" s="274"/>
      <c r="W62491" s="276"/>
    </row>
    <row r="62492" spans="19:23">
      <c r="S62492" s="275"/>
      <c r="T62492" s="274"/>
      <c r="W62492" s="276"/>
    </row>
    <row r="62493" spans="19:23">
      <c r="S62493" s="275"/>
      <c r="T62493" s="274"/>
      <c r="W62493" s="276"/>
    </row>
    <row r="62494" spans="19:23">
      <c r="S62494" s="275"/>
      <c r="T62494" s="274"/>
      <c r="W62494" s="276"/>
    </row>
    <row r="62495" spans="19:23">
      <c r="S62495" s="275"/>
      <c r="T62495" s="274"/>
      <c r="W62495" s="276"/>
    </row>
    <row r="62496" spans="19:23">
      <c r="S62496" s="275"/>
      <c r="T62496" s="274"/>
      <c r="W62496" s="276"/>
    </row>
    <row r="62497" spans="19:23">
      <c r="S62497" s="275"/>
      <c r="T62497" s="274"/>
      <c r="W62497" s="276"/>
    </row>
    <row r="62498" spans="19:23">
      <c r="S62498" s="275"/>
      <c r="T62498" s="274"/>
      <c r="W62498" s="276"/>
    </row>
    <row r="62499" spans="19:23">
      <c r="S62499" s="275"/>
      <c r="T62499" s="274"/>
      <c r="W62499" s="276"/>
    </row>
    <row r="62500" spans="19:23">
      <c r="S62500" s="275"/>
      <c r="T62500" s="274"/>
      <c r="W62500" s="276"/>
    </row>
    <row r="62501" spans="19:23">
      <c r="S62501" s="275"/>
      <c r="T62501" s="274"/>
      <c r="W62501" s="276"/>
    </row>
    <row r="62502" spans="19:23">
      <c r="S62502" s="275"/>
      <c r="T62502" s="274"/>
      <c r="W62502" s="276"/>
    </row>
    <row r="62503" spans="19:23">
      <c r="S62503" s="275"/>
      <c r="T62503" s="274"/>
      <c r="W62503" s="276"/>
    </row>
    <row r="62504" spans="19:23">
      <c r="S62504" s="275"/>
      <c r="T62504" s="274"/>
      <c r="W62504" s="276"/>
    </row>
    <row r="62505" spans="19:23">
      <c r="S62505" s="275"/>
      <c r="T62505" s="274"/>
      <c r="W62505" s="276"/>
    </row>
    <row r="62506" spans="19:23">
      <c r="S62506" s="275"/>
      <c r="T62506" s="274"/>
      <c r="W62506" s="276"/>
    </row>
    <row r="62507" spans="19:23">
      <c r="S62507" s="275"/>
      <c r="T62507" s="274"/>
      <c r="W62507" s="276"/>
    </row>
    <row r="62508" spans="19:23">
      <c r="S62508" s="275"/>
      <c r="T62508" s="274"/>
      <c r="W62508" s="276"/>
    </row>
    <row r="62509" spans="19:23">
      <c r="S62509" s="275"/>
      <c r="T62509" s="274"/>
      <c r="W62509" s="276"/>
    </row>
    <row r="62510" spans="19:23">
      <c r="S62510" s="275"/>
      <c r="T62510" s="274"/>
      <c r="W62510" s="276"/>
    </row>
    <row r="62511" spans="19:23">
      <c r="S62511" s="275"/>
      <c r="T62511" s="274"/>
      <c r="W62511" s="276"/>
    </row>
    <row r="62512" spans="19:23">
      <c r="S62512" s="275"/>
      <c r="T62512" s="274"/>
      <c r="W62512" s="276"/>
    </row>
    <row r="62513" spans="19:23">
      <c r="S62513" s="275"/>
      <c r="T62513" s="274"/>
      <c r="W62513" s="276"/>
    </row>
    <row r="62514" spans="19:23">
      <c r="S62514" s="275"/>
      <c r="T62514" s="274"/>
      <c r="W62514" s="276"/>
    </row>
    <row r="62515" spans="19:23">
      <c r="S62515" s="275"/>
      <c r="T62515" s="274"/>
      <c r="W62515" s="276"/>
    </row>
    <row r="62516" spans="19:23">
      <c r="S62516" s="275"/>
      <c r="T62516" s="274"/>
      <c r="W62516" s="276"/>
    </row>
    <row r="62517" spans="19:23">
      <c r="S62517" s="275"/>
      <c r="T62517" s="274"/>
      <c r="W62517" s="276"/>
    </row>
    <row r="62518" spans="19:23">
      <c r="S62518" s="275"/>
      <c r="T62518" s="274"/>
      <c r="W62518" s="276"/>
    </row>
    <row r="62519" spans="19:23">
      <c r="S62519" s="275"/>
      <c r="T62519" s="274"/>
      <c r="W62519" s="276"/>
    </row>
    <row r="62520" spans="19:23">
      <c r="S62520" s="275"/>
      <c r="T62520" s="274"/>
      <c r="W62520" s="276"/>
    </row>
    <row r="62521" spans="19:23">
      <c r="S62521" s="275"/>
      <c r="T62521" s="274"/>
      <c r="W62521" s="276"/>
    </row>
    <row r="62522" spans="19:23">
      <c r="S62522" s="275"/>
      <c r="T62522" s="274"/>
      <c r="W62522" s="276"/>
    </row>
    <row r="62523" spans="19:23">
      <c r="S62523" s="275"/>
      <c r="T62523" s="274"/>
      <c r="W62523" s="276"/>
    </row>
    <row r="62524" spans="19:23">
      <c r="S62524" s="275"/>
      <c r="T62524" s="274"/>
      <c r="W62524" s="276"/>
    </row>
    <row r="62525" spans="19:23">
      <c r="S62525" s="275"/>
      <c r="T62525" s="274"/>
      <c r="W62525" s="276"/>
    </row>
    <row r="62526" spans="19:23">
      <c r="S62526" s="275"/>
      <c r="T62526" s="274"/>
      <c r="W62526" s="276"/>
    </row>
    <row r="62527" spans="19:23">
      <c r="S62527" s="275"/>
      <c r="T62527" s="274"/>
      <c r="W62527" s="276"/>
    </row>
    <row r="62528" spans="19:23">
      <c r="S62528" s="275"/>
      <c r="T62528" s="274"/>
      <c r="W62528" s="276"/>
    </row>
    <row r="62529" spans="19:23">
      <c r="S62529" s="275"/>
      <c r="T62529" s="274"/>
      <c r="W62529" s="276"/>
    </row>
    <row r="62530" spans="19:23">
      <c r="S62530" s="275"/>
      <c r="T62530" s="274"/>
      <c r="W62530" s="276"/>
    </row>
    <row r="62531" spans="19:23">
      <c r="S62531" s="275"/>
      <c r="T62531" s="274"/>
      <c r="W62531" s="276"/>
    </row>
    <row r="62532" spans="19:23">
      <c r="S62532" s="275"/>
      <c r="T62532" s="274"/>
      <c r="W62532" s="276"/>
    </row>
    <row r="62533" spans="19:23">
      <c r="S62533" s="275"/>
      <c r="T62533" s="274"/>
      <c r="W62533" s="276"/>
    </row>
    <row r="62534" spans="19:23">
      <c r="S62534" s="275"/>
      <c r="T62534" s="274"/>
      <c r="W62534" s="276"/>
    </row>
    <row r="62535" spans="19:23">
      <c r="S62535" s="275"/>
      <c r="T62535" s="274"/>
      <c r="W62535" s="276"/>
    </row>
    <row r="62536" spans="19:23">
      <c r="S62536" s="275"/>
      <c r="T62536" s="274"/>
      <c r="W62536" s="276"/>
    </row>
    <row r="62537" spans="19:23">
      <c r="S62537" s="275"/>
      <c r="T62537" s="274"/>
      <c r="W62537" s="276"/>
    </row>
    <row r="62538" spans="19:23">
      <c r="S62538" s="275"/>
      <c r="T62538" s="274"/>
      <c r="W62538" s="276"/>
    </row>
    <row r="62539" spans="19:23">
      <c r="S62539" s="275"/>
      <c r="T62539" s="274"/>
      <c r="W62539" s="276"/>
    </row>
    <row r="62540" spans="19:23">
      <c r="S62540" s="275"/>
      <c r="T62540" s="274"/>
      <c r="W62540" s="276"/>
    </row>
    <row r="62541" spans="19:23">
      <c r="S62541" s="275"/>
      <c r="T62541" s="274"/>
      <c r="W62541" s="276"/>
    </row>
    <row r="62542" spans="19:23">
      <c r="S62542" s="275"/>
      <c r="T62542" s="274"/>
      <c r="W62542" s="276"/>
    </row>
    <row r="62543" spans="19:23">
      <c r="S62543" s="275"/>
      <c r="T62543" s="274"/>
      <c r="W62543" s="276"/>
    </row>
    <row r="62544" spans="19:23">
      <c r="S62544" s="275"/>
      <c r="T62544" s="274"/>
      <c r="W62544" s="276"/>
    </row>
    <row r="62545" spans="19:23">
      <c r="S62545" s="275"/>
      <c r="T62545" s="274"/>
      <c r="W62545" s="276"/>
    </row>
    <row r="62546" spans="19:23">
      <c r="S62546" s="275"/>
      <c r="T62546" s="274"/>
      <c r="W62546" s="276"/>
    </row>
    <row r="62547" spans="19:23">
      <c r="S62547" s="275"/>
      <c r="T62547" s="274"/>
      <c r="W62547" s="276"/>
    </row>
    <row r="62548" spans="19:23">
      <c r="S62548" s="275"/>
      <c r="T62548" s="274"/>
      <c r="W62548" s="276"/>
    </row>
    <row r="62549" spans="19:23">
      <c r="S62549" s="275"/>
      <c r="T62549" s="274"/>
      <c r="W62549" s="276"/>
    </row>
    <row r="62550" spans="19:23">
      <c r="S62550" s="275"/>
      <c r="T62550" s="274"/>
      <c r="W62550" s="276"/>
    </row>
    <row r="62551" spans="19:23">
      <c r="S62551" s="275"/>
      <c r="T62551" s="274"/>
      <c r="W62551" s="276"/>
    </row>
    <row r="62552" spans="19:23">
      <c r="S62552" s="275"/>
      <c r="T62552" s="274"/>
      <c r="W62552" s="276"/>
    </row>
    <row r="62553" spans="19:23">
      <c r="S62553" s="275"/>
      <c r="T62553" s="274"/>
      <c r="W62553" s="276"/>
    </row>
    <row r="62554" spans="19:23">
      <c r="S62554" s="275"/>
      <c r="T62554" s="274"/>
      <c r="W62554" s="276"/>
    </row>
    <row r="62555" spans="19:23">
      <c r="S62555" s="275"/>
      <c r="T62555" s="274"/>
      <c r="W62555" s="276"/>
    </row>
    <row r="62556" spans="19:23">
      <c r="S62556" s="275"/>
      <c r="T62556" s="274"/>
      <c r="W62556" s="276"/>
    </row>
    <row r="62557" spans="19:23">
      <c r="S62557" s="275"/>
      <c r="T62557" s="274"/>
      <c r="W62557" s="276"/>
    </row>
    <row r="62558" spans="19:23">
      <c r="S62558" s="275"/>
      <c r="T62558" s="274"/>
      <c r="W62558" s="276"/>
    </row>
    <row r="62559" spans="19:23">
      <c r="S62559" s="275"/>
      <c r="T62559" s="274"/>
      <c r="W62559" s="276"/>
    </row>
    <row r="62560" spans="19:23">
      <c r="S62560" s="275"/>
      <c r="T62560" s="274"/>
      <c r="W62560" s="276"/>
    </row>
    <row r="62561" spans="19:23">
      <c r="S62561" s="275"/>
      <c r="T62561" s="274"/>
      <c r="W62561" s="276"/>
    </row>
    <row r="62562" spans="19:23">
      <c r="S62562" s="275"/>
      <c r="T62562" s="274"/>
      <c r="W62562" s="276"/>
    </row>
    <row r="62563" spans="19:23">
      <c r="S62563" s="275"/>
      <c r="T62563" s="274"/>
      <c r="W62563" s="276"/>
    </row>
    <row r="62564" spans="19:23">
      <c r="S62564" s="275"/>
      <c r="T62564" s="274"/>
      <c r="W62564" s="276"/>
    </row>
    <row r="62565" spans="19:23">
      <c r="S62565" s="275"/>
      <c r="T62565" s="274"/>
      <c r="W62565" s="276"/>
    </row>
    <row r="62566" spans="19:23">
      <c r="S62566" s="275"/>
      <c r="T62566" s="274"/>
      <c r="W62566" s="276"/>
    </row>
    <row r="62567" spans="19:23">
      <c r="S62567" s="275"/>
      <c r="T62567" s="274"/>
      <c r="W62567" s="276"/>
    </row>
    <row r="62568" spans="19:23">
      <c r="S62568" s="275"/>
      <c r="T62568" s="274"/>
      <c r="W62568" s="276"/>
    </row>
    <row r="62569" spans="19:23">
      <c r="S62569" s="275"/>
      <c r="T62569" s="274"/>
      <c r="W62569" s="276"/>
    </row>
    <row r="62570" spans="19:23">
      <c r="S62570" s="275"/>
      <c r="T62570" s="274"/>
      <c r="W62570" s="276"/>
    </row>
    <row r="62571" spans="19:23">
      <c r="S62571" s="275"/>
      <c r="T62571" s="274"/>
      <c r="W62571" s="276"/>
    </row>
    <row r="62572" spans="19:23">
      <c r="S62572" s="275"/>
      <c r="T62572" s="274"/>
      <c r="W62572" s="276"/>
    </row>
    <row r="62573" spans="19:23">
      <c r="S62573" s="275"/>
      <c r="T62573" s="274"/>
      <c r="W62573" s="276"/>
    </row>
    <row r="62574" spans="19:23">
      <c r="S62574" s="275"/>
      <c r="T62574" s="274"/>
      <c r="W62574" s="276"/>
    </row>
    <row r="62575" spans="19:23">
      <c r="S62575" s="275"/>
      <c r="T62575" s="274"/>
      <c r="W62575" s="276"/>
    </row>
    <row r="62576" spans="19:23">
      <c r="S62576" s="275"/>
      <c r="T62576" s="274"/>
      <c r="W62576" s="276"/>
    </row>
    <row r="62577" spans="19:23">
      <c r="S62577" s="275"/>
      <c r="T62577" s="274"/>
      <c r="W62577" s="276"/>
    </row>
    <row r="62578" spans="19:23">
      <c r="S62578" s="275"/>
      <c r="T62578" s="274"/>
      <c r="W62578" s="276"/>
    </row>
    <row r="62579" spans="19:23">
      <c r="S62579" s="275"/>
      <c r="T62579" s="274"/>
      <c r="W62579" s="276"/>
    </row>
    <row r="62580" spans="19:23">
      <c r="S62580" s="275"/>
      <c r="T62580" s="274"/>
      <c r="W62580" s="276"/>
    </row>
    <row r="62581" spans="19:23">
      <c r="S62581" s="275"/>
      <c r="T62581" s="274"/>
      <c r="W62581" s="276"/>
    </row>
    <row r="62582" spans="19:23">
      <c r="S62582" s="275"/>
      <c r="T62582" s="274"/>
      <c r="W62582" s="276"/>
    </row>
    <row r="62583" spans="19:23">
      <c r="S62583" s="275"/>
      <c r="T62583" s="274"/>
      <c r="W62583" s="276"/>
    </row>
    <row r="62584" spans="19:23">
      <c r="S62584" s="275"/>
      <c r="T62584" s="274"/>
      <c r="W62584" s="276"/>
    </row>
    <row r="62585" spans="19:23">
      <c r="S62585" s="275"/>
      <c r="T62585" s="274"/>
      <c r="W62585" s="276"/>
    </row>
    <row r="62586" spans="19:23">
      <c r="S62586" s="275"/>
      <c r="T62586" s="274"/>
      <c r="W62586" s="276"/>
    </row>
    <row r="62587" spans="19:23">
      <c r="S62587" s="275"/>
      <c r="T62587" s="274"/>
      <c r="W62587" s="276"/>
    </row>
    <row r="62588" spans="19:23">
      <c r="S62588" s="275"/>
      <c r="T62588" s="274"/>
      <c r="W62588" s="276"/>
    </row>
    <row r="62589" spans="19:23">
      <c r="S62589" s="275"/>
      <c r="T62589" s="274"/>
      <c r="W62589" s="276"/>
    </row>
    <row r="62590" spans="19:23">
      <c r="S62590" s="275"/>
      <c r="T62590" s="274"/>
      <c r="W62590" s="276"/>
    </row>
    <row r="62591" spans="19:23">
      <c r="S62591" s="275"/>
      <c r="T62591" s="274"/>
      <c r="W62591" s="276"/>
    </row>
    <row r="62592" spans="19:23">
      <c r="S62592" s="275"/>
      <c r="T62592" s="274"/>
      <c r="W62592" s="276"/>
    </row>
    <row r="62593" spans="19:23">
      <c r="S62593" s="275"/>
      <c r="T62593" s="274"/>
      <c r="W62593" s="276"/>
    </row>
    <row r="62594" spans="19:23">
      <c r="S62594" s="275"/>
      <c r="T62594" s="274"/>
      <c r="W62594" s="276"/>
    </row>
    <row r="62595" spans="19:23">
      <c r="S62595" s="275"/>
      <c r="T62595" s="274"/>
      <c r="W62595" s="276"/>
    </row>
    <row r="62596" spans="19:23">
      <c r="S62596" s="275"/>
      <c r="T62596" s="274"/>
      <c r="W62596" s="276"/>
    </row>
    <row r="62597" spans="19:23">
      <c r="S62597" s="275"/>
      <c r="T62597" s="274"/>
      <c r="W62597" s="276"/>
    </row>
    <row r="62598" spans="19:23">
      <c r="S62598" s="275"/>
      <c r="T62598" s="274"/>
      <c r="W62598" s="276"/>
    </row>
    <row r="62599" spans="19:23">
      <c r="S62599" s="275"/>
      <c r="T62599" s="274"/>
      <c r="W62599" s="276"/>
    </row>
    <row r="62600" spans="19:23">
      <c r="S62600" s="275"/>
      <c r="T62600" s="274"/>
      <c r="W62600" s="276"/>
    </row>
    <row r="62601" spans="19:23">
      <c r="S62601" s="275"/>
      <c r="T62601" s="274"/>
      <c r="W62601" s="276"/>
    </row>
    <row r="62602" spans="19:23">
      <c r="S62602" s="275"/>
      <c r="T62602" s="274"/>
      <c r="W62602" s="276"/>
    </row>
    <row r="62603" spans="19:23">
      <c r="S62603" s="275"/>
      <c r="T62603" s="274"/>
      <c r="W62603" s="276"/>
    </row>
    <row r="62604" spans="19:23">
      <c r="S62604" s="275"/>
      <c r="T62604" s="274"/>
      <c r="W62604" s="276"/>
    </row>
    <row r="62605" spans="19:23">
      <c r="S62605" s="275"/>
      <c r="T62605" s="274"/>
      <c r="W62605" s="276"/>
    </row>
    <row r="62606" spans="19:23">
      <c r="S62606" s="275"/>
      <c r="T62606" s="274"/>
      <c r="W62606" s="276"/>
    </row>
    <row r="62607" spans="19:23">
      <c r="S62607" s="275"/>
      <c r="T62607" s="274"/>
      <c r="W62607" s="276"/>
    </row>
    <row r="62608" spans="19:23">
      <c r="S62608" s="275"/>
      <c r="T62608" s="274"/>
      <c r="W62608" s="276"/>
    </row>
    <row r="62609" spans="19:23">
      <c r="S62609" s="275"/>
      <c r="T62609" s="274"/>
      <c r="W62609" s="276"/>
    </row>
    <row r="62610" spans="19:23">
      <c r="S62610" s="275"/>
      <c r="T62610" s="274"/>
      <c r="W62610" s="276"/>
    </row>
    <row r="62611" spans="19:23">
      <c r="S62611" s="275"/>
      <c r="T62611" s="274"/>
      <c r="W62611" s="276"/>
    </row>
    <row r="62612" spans="19:23">
      <c r="S62612" s="275"/>
      <c r="T62612" s="274"/>
      <c r="W62612" s="276"/>
    </row>
    <row r="62613" spans="19:23">
      <c r="S62613" s="275"/>
      <c r="T62613" s="274"/>
      <c r="W62613" s="276"/>
    </row>
    <row r="62614" spans="19:23">
      <c r="S62614" s="275"/>
      <c r="T62614" s="274"/>
      <c r="W62614" s="276"/>
    </row>
    <row r="62615" spans="19:23">
      <c r="S62615" s="275"/>
      <c r="T62615" s="274"/>
      <c r="W62615" s="276"/>
    </row>
    <row r="62616" spans="19:23">
      <c r="S62616" s="275"/>
      <c r="T62616" s="274"/>
      <c r="W62616" s="276"/>
    </row>
    <row r="62617" spans="19:23">
      <c r="S62617" s="275"/>
      <c r="T62617" s="274"/>
      <c r="W62617" s="276"/>
    </row>
    <row r="62618" spans="19:23">
      <c r="S62618" s="275"/>
      <c r="T62618" s="274"/>
      <c r="W62618" s="276"/>
    </row>
    <row r="62619" spans="19:23">
      <c r="S62619" s="275"/>
      <c r="T62619" s="274"/>
      <c r="W62619" s="276"/>
    </row>
    <row r="62620" spans="19:23">
      <c r="S62620" s="275"/>
      <c r="T62620" s="274"/>
      <c r="W62620" s="276"/>
    </row>
    <row r="62621" spans="19:23">
      <c r="S62621" s="275"/>
      <c r="T62621" s="274"/>
      <c r="W62621" s="276"/>
    </row>
    <row r="62622" spans="19:23">
      <c r="S62622" s="275"/>
      <c r="T62622" s="274"/>
      <c r="W62622" s="276"/>
    </row>
    <row r="62623" spans="19:23">
      <c r="S62623" s="275"/>
      <c r="T62623" s="274"/>
      <c r="W62623" s="276"/>
    </row>
    <row r="62624" spans="19:23">
      <c r="S62624" s="275"/>
      <c r="T62624" s="274"/>
      <c r="W62624" s="276"/>
    </row>
    <row r="62625" spans="19:23">
      <c r="S62625" s="275"/>
      <c r="T62625" s="274"/>
      <c r="W62625" s="276"/>
    </row>
    <row r="62626" spans="19:23">
      <c r="S62626" s="275"/>
      <c r="T62626" s="274"/>
      <c r="W62626" s="276"/>
    </row>
    <row r="62627" spans="19:23">
      <c r="S62627" s="275"/>
      <c r="T62627" s="274"/>
      <c r="W62627" s="276"/>
    </row>
    <row r="62628" spans="19:23">
      <c r="S62628" s="275"/>
      <c r="T62628" s="274"/>
      <c r="W62628" s="276"/>
    </row>
    <row r="62629" spans="19:23">
      <c r="S62629" s="275"/>
      <c r="T62629" s="274"/>
      <c r="W62629" s="276"/>
    </row>
    <row r="62630" spans="19:23">
      <c r="S62630" s="275"/>
      <c r="T62630" s="274"/>
      <c r="W62630" s="276"/>
    </row>
    <row r="62631" spans="19:23">
      <c r="S62631" s="275"/>
      <c r="T62631" s="274"/>
      <c r="W62631" s="276"/>
    </row>
    <row r="62632" spans="19:23">
      <c r="S62632" s="275"/>
      <c r="T62632" s="274"/>
      <c r="W62632" s="276"/>
    </row>
    <row r="62633" spans="19:23">
      <c r="S62633" s="275"/>
      <c r="T62633" s="274"/>
      <c r="W62633" s="276"/>
    </row>
    <row r="62634" spans="19:23">
      <c r="S62634" s="275"/>
      <c r="T62634" s="274"/>
      <c r="W62634" s="276"/>
    </row>
    <row r="62635" spans="19:23">
      <c r="S62635" s="275"/>
      <c r="T62635" s="274"/>
      <c r="W62635" s="276"/>
    </row>
    <row r="62636" spans="19:23">
      <c r="S62636" s="275"/>
      <c r="T62636" s="274"/>
      <c r="W62636" s="276"/>
    </row>
    <row r="62637" spans="19:23">
      <c r="S62637" s="275"/>
      <c r="T62637" s="274"/>
      <c r="W62637" s="276"/>
    </row>
    <row r="62638" spans="19:23">
      <c r="S62638" s="275"/>
      <c r="T62638" s="274"/>
      <c r="W62638" s="276"/>
    </row>
    <row r="62639" spans="19:23">
      <c r="S62639" s="275"/>
      <c r="T62639" s="274"/>
      <c r="W62639" s="276"/>
    </row>
    <row r="62640" spans="19:23">
      <c r="S62640" s="275"/>
      <c r="T62640" s="274"/>
      <c r="W62640" s="276"/>
    </row>
    <row r="62641" spans="19:23">
      <c r="S62641" s="275"/>
      <c r="T62641" s="274"/>
      <c r="W62641" s="276"/>
    </row>
    <row r="62642" spans="19:23">
      <c r="S62642" s="275"/>
      <c r="T62642" s="274"/>
      <c r="W62642" s="276"/>
    </row>
    <row r="62643" spans="19:23">
      <c r="S62643" s="275"/>
      <c r="T62643" s="274"/>
      <c r="W62643" s="276"/>
    </row>
    <row r="62644" spans="19:23">
      <c r="S62644" s="275"/>
      <c r="T62644" s="274"/>
      <c r="W62644" s="276"/>
    </row>
    <row r="62645" spans="19:23">
      <c r="S62645" s="275"/>
      <c r="T62645" s="274"/>
      <c r="W62645" s="276"/>
    </row>
    <row r="62646" spans="19:23">
      <c r="S62646" s="275"/>
      <c r="T62646" s="274"/>
      <c r="W62646" s="276"/>
    </row>
    <row r="62647" spans="19:23">
      <c r="S62647" s="275"/>
      <c r="T62647" s="274"/>
      <c r="W62647" s="276"/>
    </row>
    <row r="62648" spans="19:23">
      <c r="S62648" s="275"/>
      <c r="T62648" s="274"/>
      <c r="W62648" s="276"/>
    </row>
    <row r="62649" spans="19:23">
      <c r="S62649" s="275"/>
      <c r="T62649" s="274"/>
      <c r="W62649" s="276"/>
    </row>
    <row r="62650" spans="19:23">
      <c r="S62650" s="275"/>
      <c r="T62650" s="274"/>
      <c r="W62650" s="276"/>
    </row>
    <row r="62651" spans="19:23">
      <c r="S62651" s="275"/>
      <c r="T62651" s="274"/>
      <c r="W62651" s="276"/>
    </row>
    <row r="62652" spans="19:23">
      <c r="S62652" s="275"/>
      <c r="T62652" s="274"/>
      <c r="W62652" s="276"/>
    </row>
    <row r="62653" spans="19:23">
      <c r="S62653" s="275"/>
      <c r="T62653" s="274"/>
      <c r="W62653" s="276"/>
    </row>
    <row r="62654" spans="19:23">
      <c r="S62654" s="275"/>
      <c r="T62654" s="274"/>
      <c r="W62654" s="276"/>
    </row>
    <row r="62655" spans="19:23">
      <c r="S62655" s="275"/>
      <c r="T62655" s="274"/>
      <c r="W62655" s="276"/>
    </row>
    <row r="62656" spans="19:23">
      <c r="S62656" s="275"/>
      <c r="T62656" s="274"/>
      <c r="W62656" s="276"/>
    </row>
    <row r="62657" spans="19:23">
      <c r="S62657" s="275"/>
      <c r="T62657" s="274"/>
      <c r="W62657" s="276"/>
    </row>
    <row r="62658" spans="19:23">
      <c r="S62658" s="275"/>
      <c r="T62658" s="274"/>
      <c r="W62658" s="276"/>
    </row>
    <row r="62659" spans="19:23">
      <c r="S62659" s="275"/>
      <c r="T62659" s="274"/>
      <c r="W62659" s="276"/>
    </row>
    <row r="62660" spans="19:23">
      <c r="S62660" s="275"/>
      <c r="T62660" s="274"/>
      <c r="W62660" s="276"/>
    </row>
    <row r="62661" spans="19:23">
      <c r="S62661" s="275"/>
      <c r="T62661" s="274"/>
      <c r="W62661" s="276"/>
    </row>
    <row r="62662" spans="19:23">
      <c r="S62662" s="275"/>
      <c r="T62662" s="274"/>
      <c r="W62662" s="276"/>
    </row>
    <row r="62663" spans="19:23">
      <c r="S62663" s="275"/>
      <c r="T62663" s="274"/>
      <c r="W62663" s="276"/>
    </row>
    <row r="62664" spans="19:23">
      <c r="S62664" s="275"/>
      <c r="T62664" s="274"/>
      <c r="W62664" s="276"/>
    </row>
    <row r="62665" spans="19:23">
      <c r="S62665" s="275"/>
      <c r="T62665" s="274"/>
      <c r="W62665" s="276"/>
    </row>
    <row r="62666" spans="19:23">
      <c r="S62666" s="275"/>
      <c r="T62666" s="274"/>
      <c r="W62666" s="276"/>
    </row>
    <row r="62667" spans="19:23">
      <c r="S62667" s="275"/>
      <c r="T62667" s="274"/>
      <c r="W62667" s="276"/>
    </row>
    <row r="62668" spans="19:23">
      <c r="S62668" s="275"/>
      <c r="T62668" s="274"/>
      <c r="W62668" s="276"/>
    </row>
    <row r="62669" spans="19:23">
      <c r="S62669" s="275"/>
      <c r="T62669" s="274"/>
      <c r="W62669" s="276"/>
    </row>
    <row r="62670" spans="19:23">
      <c r="S62670" s="275"/>
      <c r="T62670" s="274"/>
      <c r="W62670" s="276"/>
    </row>
    <row r="62671" spans="19:23">
      <c r="S62671" s="275"/>
      <c r="T62671" s="274"/>
      <c r="W62671" s="276"/>
    </row>
    <row r="62672" spans="19:23">
      <c r="S62672" s="275"/>
      <c r="T62672" s="274"/>
      <c r="W62672" s="276"/>
    </row>
    <row r="62673" spans="19:23">
      <c r="S62673" s="275"/>
      <c r="T62673" s="274"/>
      <c r="W62673" s="276"/>
    </row>
    <row r="62674" spans="19:23">
      <c r="S62674" s="275"/>
      <c r="T62674" s="274"/>
      <c r="W62674" s="276"/>
    </row>
    <row r="62675" spans="19:23">
      <c r="S62675" s="275"/>
      <c r="T62675" s="274"/>
      <c r="W62675" s="276"/>
    </row>
    <row r="62676" spans="19:23">
      <c r="S62676" s="275"/>
      <c r="T62676" s="274"/>
      <c r="W62676" s="276"/>
    </row>
    <row r="62677" spans="19:23">
      <c r="S62677" s="275"/>
      <c r="T62677" s="274"/>
      <c r="W62677" s="276"/>
    </row>
    <row r="62678" spans="19:23">
      <c r="S62678" s="275"/>
      <c r="T62678" s="274"/>
      <c r="W62678" s="276"/>
    </row>
    <row r="62679" spans="19:23">
      <c r="S62679" s="275"/>
      <c r="T62679" s="274"/>
      <c r="W62679" s="276"/>
    </row>
    <row r="62680" spans="19:23">
      <c r="S62680" s="275"/>
      <c r="T62680" s="274"/>
      <c r="W62680" s="276"/>
    </row>
    <row r="62681" spans="19:23">
      <c r="S62681" s="275"/>
      <c r="T62681" s="274"/>
      <c r="W62681" s="276"/>
    </row>
    <row r="62682" spans="19:23">
      <c r="S62682" s="275"/>
      <c r="T62682" s="274"/>
      <c r="W62682" s="276"/>
    </row>
    <row r="62683" spans="19:23">
      <c r="S62683" s="275"/>
      <c r="T62683" s="274"/>
      <c r="W62683" s="276"/>
    </row>
    <row r="62684" spans="19:23">
      <c r="S62684" s="275"/>
      <c r="T62684" s="274"/>
      <c r="W62684" s="276"/>
    </row>
    <row r="62685" spans="19:23">
      <c r="S62685" s="275"/>
      <c r="T62685" s="274"/>
      <c r="W62685" s="276"/>
    </row>
    <row r="62686" spans="19:23">
      <c r="S62686" s="275"/>
      <c r="T62686" s="274"/>
      <c r="W62686" s="276"/>
    </row>
    <row r="62687" spans="19:23">
      <c r="S62687" s="275"/>
      <c r="T62687" s="274"/>
      <c r="W62687" s="276"/>
    </row>
    <row r="62688" spans="19:23">
      <c r="S62688" s="275"/>
      <c r="T62688" s="274"/>
      <c r="W62688" s="276"/>
    </row>
    <row r="62689" spans="19:23">
      <c r="S62689" s="275"/>
      <c r="T62689" s="274"/>
      <c r="W62689" s="276"/>
    </row>
    <row r="62690" spans="19:23">
      <c r="S62690" s="275"/>
      <c r="T62690" s="274"/>
      <c r="W62690" s="276"/>
    </row>
    <row r="62691" spans="19:23">
      <c r="S62691" s="275"/>
      <c r="T62691" s="274"/>
      <c r="W62691" s="276"/>
    </row>
    <row r="62692" spans="19:23">
      <c r="S62692" s="275"/>
      <c r="T62692" s="274"/>
      <c r="W62692" s="276"/>
    </row>
    <row r="62693" spans="19:23">
      <c r="S62693" s="275"/>
      <c r="T62693" s="274"/>
      <c r="W62693" s="276"/>
    </row>
    <row r="62694" spans="19:23">
      <c r="S62694" s="275"/>
      <c r="T62694" s="274"/>
      <c r="W62694" s="276"/>
    </row>
    <row r="62695" spans="19:23">
      <c r="S62695" s="275"/>
      <c r="T62695" s="274"/>
      <c r="W62695" s="276"/>
    </row>
    <row r="62696" spans="19:23">
      <c r="S62696" s="275"/>
      <c r="T62696" s="274"/>
      <c r="W62696" s="276"/>
    </row>
    <row r="62697" spans="19:23">
      <c r="S62697" s="275"/>
      <c r="T62697" s="274"/>
      <c r="W62697" s="276"/>
    </row>
    <row r="62698" spans="19:23">
      <c r="S62698" s="275"/>
      <c r="T62698" s="274"/>
      <c r="W62698" s="276"/>
    </row>
    <row r="62699" spans="19:23">
      <c r="S62699" s="275"/>
      <c r="T62699" s="274"/>
      <c r="W62699" s="276"/>
    </row>
    <row r="62700" spans="19:23">
      <c r="S62700" s="275"/>
      <c r="T62700" s="274"/>
      <c r="W62700" s="276"/>
    </row>
    <row r="62701" spans="19:23">
      <c r="S62701" s="275"/>
      <c r="T62701" s="274"/>
      <c r="W62701" s="276"/>
    </row>
    <row r="62702" spans="19:23">
      <c r="S62702" s="275"/>
      <c r="T62702" s="274"/>
      <c r="W62702" s="276"/>
    </row>
    <row r="62703" spans="19:23">
      <c r="S62703" s="275"/>
      <c r="T62703" s="274"/>
      <c r="W62703" s="276"/>
    </row>
    <row r="62704" spans="19:23">
      <c r="S62704" s="275"/>
      <c r="T62704" s="274"/>
      <c r="W62704" s="276"/>
    </row>
    <row r="62705" spans="19:23">
      <c r="S62705" s="275"/>
      <c r="T62705" s="274"/>
      <c r="W62705" s="276"/>
    </row>
    <row r="62706" spans="19:23">
      <c r="S62706" s="275"/>
      <c r="T62706" s="274"/>
      <c r="W62706" s="276"/>
    </row>
    <row r="62707" spans="19:23">
      <c r="S62707" s="275"/>
      <c r="T62707" s="274"/>
      <c r="W62707" s="276"/>
    </row>
    <row r="62708" spans="19:23">
      <c r="S62708" s="275"/>
      <c r="T62708" s="274"/>
      <c r="W62708" s="276"/>
    </row>
    <row r="62709" spans="19:23">
      <c r="S62709" s="275"/>
      <c r="T62709" s="274"/>
      <c r="W62709" s="276"/>
    </row>
    <row r="62710" spans="19:23">
      <c r="S62710" s="275"/>
      <c r="T62710" s="274"/>
      <c r="W62710" s="276"/>
    </row>
    <row r="62711" spans="19:23">
      <c r="S62711" s="275"/>
      <c r="T62711" s="274"/>
      <c r="W62711" s="276"/>
    </row>
    <row r="62712" spans="19:23">
      <c r="S62712" s="275"/>
      <c r="T62712" s="274"/>
      <c r="W62712" s="276"/>
    </row>
    <row r="62713" spans="19:23">
      <c r="S62713" s="275"/>
      <c r="T62713" s="274"/>
      <c r="W62713" s="276"/>
    </row>
    <row r="62714" spans="19:23">
      <c r="S62714" s="275"/>
      <c r="T62714" s="274"/>
      <c r="W62714" s="276"/>
    </row>
    <row r="62715" spans="19:23">
      <c r="S62715" s="275"/>
      <c r="T62715" s="274"/>
      <c r="W62715" s="276"/>
    </row>
    <row r="62716" spans="19:23">
      <c r="S62716" s="275"/>
      <c r="T62716" s="274"/>
      <c r="W62716" s="276"/>
    </row>
    <row r="62717" spans="19:23">
      <c r="S62717" s="275"/>
      <c r="T62717" s="274"/>
      <c r="W62717" s="276"/>
    </row>
    <row r="62718" spans="19:23">
      <c r="S62718" s="275"/>
      <c r="T62718" s="274"/>
      <c r="W62718" s="276"/>
    </row>
    <row r="62719" spans="19:23">
      <c r="S62719" s="275"/>
      <c r="T62719" s="274"/>
      <c r="W62719" s="276"/>
    </row>
    <row r="62720" spans="19:23">
      <c r="S62720" s="275"/>
      <c r="T62720" s="274"/>
      <c r="W62720" s="276"/>
    </row>
    <row r="62721" spans="19:23">
      <c r="S62721" s="275"/>
      <c r="T62721" s="274"/>
      <c r="W62721" s="276"/>
    </row>
    <row r="62722" spans="19:23">
      <c r="S62722" s="275"/>
      <c r="T62722" s="274"/>
      <c r="W62722" s="276"/>
    </row>
    <row r="62723" spans="19:23">
      <c r="S62723" s="275"/>
      <c r="T62723" s="274"/>
      <c r="W62723" s="276"/>
    </row>
    <row r="62724" spans="19:23">
      <c r="S62724" s="275"/>
      <c r="T62724" s="274"/>
      <c r="W62724" s="276"/>
    </row>
    <row r="62725" spans="19:23">
      <c r="S62725" s="275"/>
      <c r="T62725" s="274"/>
      <c r="W62725" s="276"/>
    </row>
    <row r="62726" spans="19:23">
      <c r="S62726" s="275"/>
      <c r="T62726" s="274"/>
      <c r="W62726" s="276"/>
    </row>
    <row r="62727" spans="19:23">
      <c r="S62727" s="275"/>
      <c r="T62727" s="274"/>
      <c r="W62727" s="276"/>
    </row>
    <row r="62728" spans="19:23">
      <c r="S62728" s="275"/>
      <c r="T62728" s="274"/>
      <c r="W62728" s="276"/>
    </row>
    <row r="62729" spans="19:23">
      <c r="S62729" s="275"/>
      <c r="T62729" s="274"/>
      <c r="W62729" s="276"/>
    </row>
    <row r="62730" spans="19:23">
      <c r="S62730" s="275"/>
      <c r="T62730" s="274"/>
      <c r="W62730" s="276"/>
    </row>
    <row r="62731" spans="19:23">
      <c r="S62731" s="275"/>
      <c r="T62731" s="274"/>
      <c r="W62731" s="276"/>
    </row>
    <row r="62732" spans="19:23">
      <c r="S62732" s="275"/>
      <c r="T62732" s="274"/>
      <c r="W62732" s="276"/>
    </row>
    <row r="62733" spans="19:23">
      <c r="S62733" s="275"/>
      <c r="T62733" s="274"/>
      <c r="W62733" s="276"/>
    </row>
    <row r="62734" spans="19:23">
      <c r="S62734" s="275"/>
      <c r="T62734" s="274"/>
      <c r="W62734" s="276"/>
    </row>
    <row r="62735" spans="19:23">
      <c r="S62735" s="275"/>
      <c r="T62735" s="274"/>
      <c r="W62735" s="276"/>
    </row>
    <row r="62736" spans="19:23">
      <c r="S62736" s="275"/>
      <c r="T62736" s="274"/>
      <c r="W62736" s="276"/>
    </row>
    <row r="62737" spans="19:23">
      <c r="S62737" s="275"/>
      <c r="T62737" s="274"/>
      <c r="W62737" s="276"/>
    </row>
    <row r="62738" spans="19:23">
      <c r="S62738" s="275"/>
      <c r="T62738" s="274"/>
      <c r="W62738" s="276"/>
    </row>
    <row r="62739" spans="19:23">
      <c r="S62739" s="275"/>
      <c r="T62739" s="274"/>
      <c r="W62739" s="276"/>
    </row>
    <row r="62740" spans="19:23">
      <c r="S62740" s="275"/>
      <c r="T62740" s="274"/>
      <c r="W62740" s="276"/>
    </row>
    <row r="62741" spans="19:23">
      <c r="S62741" s="275"/>
      <c r="T62741" s="274"/>
      <c r="W62741" s="276"/>
    </row>
    <row r="62742" spans="19:23">
      <c r="S62742" s="275"/>
      <c r="T62742" s="274"/>
      <c r="W62742" s="276"/>
    </row>
    <row r="62743" spans="19:23">
      <c r="S62743" s="275"/>
      <c r="T62743" s="274"/>
      <c r="W62743" s="276"/>
    </row>
    <row r="62744" spans="19:23">
      <c r="S62744" s="275"/>
      <c r="T62744" s="274"/>
      <c r="W62744" s="276"/>
    </row>
    <row r="62745" spans="19:23">
      <c r="S62745" s="275"/>
      <c r="T62745" s="274"/>
      <c r="W62745" s="276"/>
    </row>
    <row r="62746" spans="19:23">
      <c r="S62746" s="275"/>
      <c r="T62746" s="274"/>
      <c r="W62746" s="276"/>
    </row>
    <row r="62747" spans="19:23">
      <c r="S62747" s="275"/>
      <c r="T62747" s="274"/>
      <c r="W62747" s="276"/>
    </row>
    <row r="62748" spans="19:23">
      <c r="S62748" s="275"/>
      <c r="T62748" s="274"/>
      <c r="W62748" s="276"/>
    </row>
    <row r="62749" spans="19:23">
      <c r="S62749" s="275"/>
      <c r="T62749" s="274"/>
      <c r="W62749" s="276"/>
    </row>
    <row r="62750" spans="19:23">
      <c r="S62750" s="275"/>
      <c r="T62750" s="274"/>
      <c r="W62750" s="276"/>
    </row>
    <row r="62751" spans="19:23">
      <c r="S62751" s="275"/>
      <c r="T62751" s="274"/>
      <c r="W62751" s="276"/>
    </row>
    <row r="62752" spans="19:23">
      <c r="S62752" s="275"/>
      <c r="T62752" s="274"/>
      <c r="W62752" s="276"/>
    </row>
    <row r="62753" spans="19:23">
      <c r="S62753" s="275"/>
      <c r="T62753" s="274"/>
      <c r="W62753" s="276"/>
    </row>
    <row r="62754" spans="19:23">
      <c r="S62754" s="275"/>
      <c r="T62754" s="274"/>
      <c r="W62754" s="276"/>
    </row>
    <row r="62755" spans="19:23">
      <c r="S62755" s="275"/>
      <c r="T62755" s="274"/>
      <c r="W62755" s="276"/>
    </row>
    <row r="62756" spans="19:23">
      <c r="S62756" s="275"/>
      <c r="T62756" s="274"/>
      <c r="W62756" s="276"/>
    </row>
    <row r="62757" spans="19:23">
      <c r="S62757" s="275"/>
      <c r="T62757" s="274"/>
      <c r="W62757" s="276"/>
    </row>
    <row r="62758" spans="19:23">
      <c r="S62758" s="275"/>
      <c r="T62758" s="274"/>
      <c r="W62758" s="276"/>
    </row>
    <row r="62759" spans="19:23">
      <c r="S62759" s="275"/>
      <c r="T62759" s="274"/>
      <c r="W62759" s="276"/>
    </row>
    <row r="62760" spans="19:23">
      <c r="S62760" s="275"/>
      <c r="T62760" s="274"/>
      <c r="W62760" s="276"/>
    </row>
    <row r="62761" spans="19:23">
      <c r="S62761" s="275"/>
      <c r="T62761" s="274"/>
      <c r="W62761" s="276"/>
    </row>
    <row r="62762" spans="19:23">
      <c r="S62762" s="275"/>
      <c r="T62762" s="274"/>
      <c r="W62762" s="276"/>
    </row>
    <row r="62763" spans="19:23">
      <c r="S62763" s="275"/>
      <c r="T62763" s="274"/>
      <c r="W62763" s="276"/>
    </row>
    <row r="62764" spans="19:23">
      <c r="S62764" s="275"/>
      <c r="T62764" s="274"/>
      <c r="W62764" s="276"/>
    </row>
    <row r="62765" spans="19:23">
      <c r="S62765" s="275"/>
      <c r="T62765" s="274"/>
      <c r="W62765" s="276"/>
    </row>
    <row r="62766" spans="19:23">
      <c r="S62766" s="275"/>
      <c r="T62766" s="274"/>
      <c r="W62766" s="276"/>
    </row>
    <row r="62767" spans="19:23">
      <c r="S62767" s="275"/>
      <c r="T62767" s="274"/>
      <c r="W62767" s="276"/>
    </row>
    <row r="62768" spans="19:23">
      <c r="S62768" s="275"/>
      <c r="T62768" s="274"/>
      <c r="W62768" s="276"/>
    </row>
    <row r="62769" spans="19:23">
      <c r="S62769" s="275"/>
      <c r="T62769" s="274"/>
      <c r="W62769" s="276"/>
    </row>
    <row r="62770" spans="19:23">
      <c r="S62770" s="275"/>
      <c r="T62770" s="274"/>
      <c r="W62770" s="276"/>
    </row>
    <row r="62771" spans="19:23">
      <c r="S62771" s="275"/>
      <c r="T62771" s="274"/>
      <c r="W62771" s="276"/>
    </row>
    <row r="62772" spans="19:23">
      <c r="S62772" s="275"/>
      <c r="T62772" s="274"/>
      <c r="W62772" s="276"/>
    </row>
    <row r="62773" spans="19:23">
      <c r="S62773" s="275"/>
      <c r="T62773" s="274"/>
      <c r="W62773" s="276"/>
    </row>
    <row r="62774" spans="19:23">
      <c r="S62774" s="275"/>
      <c r="T62774" s="274"/>
      <c r="W62774" s="276"/>
    </row>
    <row r="62775" spans="19:23">
      <c r="S62775" s="275"/>
      <c r="T62775" s="274"/>
      <c r="W62775" s="276"/>
    </row>
    <row r="62776" spans="19:23">
      <c r="S62776" s="275"/>
      <c r="T62776" s="274"/>
      <c r="W62776" s="276"/>
    </row>
    <row r="62777" spans="19:23">
      <c r="S62777" s="275"/>
      <c r="T62777" s="274"/>
      <c r="W62777" s="276"/>
    </row>
    <row r="62778" spans="19:23">
      <c r="S62778" s="275"/>
      <c r="T62778" s="274"/>
      <c r="W62778" s="276"/>
    </row>
    <row r="62779" spans="19:23">
      <c r="S62779" s="275"/>
      <c r="T62779" s="274"/>
      <c r="W62779" s="276"/>
    </row>
    <row r="62780" spans="19:23">
      <c r="S62780" s="275"/>
      <c r="T62780" s="274"/>
      <c r="W62780" s="276"/>
    </row>
    <row r="62781" spans="19:23">
      <c r="S62781" s="275"/>
      <c r="T62781" s="274"/>
      <c r="W62781" s="276"/>
    </row>
    <row r="62782" spans="19:23">
      <c r="S62782" s="275"/>
      <c r="T62782" s="274"/>
      <c r="W62782" s="276"/>
    </row>
    <row r="62783" spans="19:23">
      <c r="S62783" s="275"/>
      <c r="T62783" s="274"/>
      <c r="W62783" s="276"/>
    </row>
    <row r="62784" spans="19:23">
      <c r="S62784" s="275"/>
      <c r="T62784" s="274"/>
      <c r="W62784" s="276"/>
    </row>
    <row r="62785" spans="19:23">
      <c r="S62785" s="275"/>
      <c r="T62785" s="274"/>
      <c r="W62785" s="276"/>
    </row>
    <row r="62786" spans="19:23">
      <c r="S62786" s="275"/>
      <c r="T62786" s="274"/>
      <c r="W62786" s="276"/>
    </row>
    <row r="62787" spans="19:23">
      <c r="S62787" s="275"/>
      <c r="T62787" s="274"/>
      <c r="W62787" s="276"/>
    </row>
    <row r="62788" spans="19:23">
      <c r="S62788" s="275"/>
      <c r="T62788" s="274"/>
      <c r="W62788" s="276"/>
    </row>
    <row r="62789" spans="19:23">
      <c r="S62789" s="275"/>
      <c r="T62789" s="274"/>
      <c r="W62789" s="276"/>
    </row>
    <row r="62790" spans="19:23">
      <c r="S62790" s="275"/>
      <c r="T62790" s="274"/>
      <c r="W62790" s="276"/>
    </row>
    <row r="62791" spans="19:23">
      <c r="S62791" s="275"/>
      <c r="T62791" s="274"/>
      <c r="W62791" s="276"/>
    </row>
    <row r="62792" spans="19:23">
      <c r="S62792" s="275"/>
      <c r="T62792" s="274"/>
      <c r="W62792" s="276"/>
    </row>
    <row r="62793" spans="19:23">
      <c r="S62793" s="275"/>
      <c r="T62793" s="274"/>
      <c r="W62793" s="276"/>
    </row>
    <row r="62794" spans="19:23">
      <c r="S62794" s="275"/>
      <c r="T62794" s="274"/>
      <c r="W62794" s="276"/>
    </row>
    <row r="62795" spans="19:23">
      <c r="S62795" s="275"/>
      <c r="T62795" s="274"/>
      <c r="W62795" s="276"/>
    </row>
    <row r="62796" spans="19:23">
      <c r="S62796" s="275"/>
      <c r="T62796" s="274"/>
      <c r="W62796" s="276"/>
    </row>
    <row r="62797" spans="19:23">
      <c r="S62797" s="275"/>
      <c r="T62797" s="274"/>
      <c r="W62797" s="276"/>
    </row>
    <row r="62798" spans="19:23">
      <c r="S62798" s="275"/>
      <c r="T62798" s="274"/>
      <c r="W62798" s="276"/>
    </row>
    <row r="62799" spans="19:23">
      <c r="S62799" s="275"/>
      <c r="T62799" s="274"/>
      <c r="W62799" s="276"/>
    </row>
    <row r="62800" spans="19:23">
      <c r="S62800" s="275"/>
      <c r="T62800" s="274"/>
      <c r="W62800" s="276"/>
    </row>
    <row r="62801" spans="19:23">
      <c r="S62801" s="275"/>
      <c r="T62801" s="274"/>
      <c r="W62801" s="276"/>
    </row>
    <row r="62802" spans="19:23">
      <c r="S62802" s="275"/>
      <c r="T62802" s="274"/>
      <c r="W62802" s="276"/>
    </row>
    <row r="62803" spans="19:23">
      <c r="S62803" s="275"/>
      <c r="T62803" s="274"/>
      <c r="W62803" s="276"/>
    </row>
    <row r="62804" spans="19:23">
      <c r="S62804" s="275"/>
      <c r="T62804" s="274"/>
      <c r="W62804" s="276"/>
    </row>
    <row r="62805" spans="19:23">
      <c r="S62805" s="275"/>
      <c r="T62805" s="274"/>
      <c r="W62805" s="276"/>
    </row>
    <row r="62806" spans="19:23">
      <c r="S62806" s="275"/>
      <c r="T62806" s="274"/>
      <c r="W62806" s="276"/>
    </row>
    <row r="62807" spans="19:23">
      <c r="S62807" s="275"/>
      <c r="T62807" s="274"/>
      <c r="W62807" s="276"/>
    </row>
    <row r="62808" spans="19:23">
      <c r="S62808" s="275"/>
      <c r="T62808" s="274"/>
      <c r="W62808" s="276"/>
    </row>
    <row r="62809" spans="19:23">
      <c r="S62809" s="275"/>
      <c r="T62809" s="274"/>
      <c r="W62809" s="276"/>
    </row>
    <row r="62810" spans="19:23">
      <c r="S62810" s="275"/>
      <c r="T62810" s="274"/>
      <c r="W62810" s="276"/>
    </row>
    <row r="62811" spans="19:23">
      <c r="S62811" s="275"/>
      <c r="T62811" s="274"/>
      <c r="W62811" s="276"/>
    </row>
    <row r="62812" spans="19:23">
      <c r="S62812" s="275"/>
      <c r="T62812" s="274"/>
      <c r="W62812" s="276"/>
    </row>
    <row r="62813" spans="19:23">
      <c r="S62813" s="275"/>
      <c r="T62813" s="274"/>
      <c r="W62813" s="276"/>
    </row>
    <row r="62814" spans="19:23">
      <c r="S62814" s="275"/>
      <c r="T62814" s="274"/>
      <c r="W62814" s="276"/>
    </row>
    <row r="62815" spans="19:23">
      <c r="S62815" s="275"/>
      <c r="T62815" s="274"/>
      <c r="W62815" s="276"/>
    </row>
    <row r="62816" spans="19:23">
      <c r="S62816" s="275"/>
      <c r="T62816" s="274"/>
      <c r="W62816" s="276"/>
    </row>
    <row r="62817" spans="19:23">
      <c r="S62817" s="275"/>
      <c r="T62817" s="274"/>
      <c r="W62817" s="276"/>
    </row>
    <row r="62818" spans="19:23">
      <c r="S62818" s="275"/>
      <c r="T62818" s="274"/>
      <c r="W62818" s="276"/>
    </row>
    <row r="62819" spans="19:23">
      <c r="S62819" s="275"/>
      <c r="T62819" s="274"/>
      <c r="W62819" s="276"/>
    </row>
    <row r="62820" spans="19:23">
      <c r="S62820" s="275"/>
      <c r="T62820" s="274"/>
      <c r="W62820" s="276"/>
    </row>
    <row r="62821" spans="19:23">
      <c r="S62821" s="275"/>
      <c r="T62821" s="274"/>
      <c r="W62821" s="276"/>
    </row>
    <row r="62822" spans="19:23">
      <c r="S62822" s="275"/>
      <c r="T62822" s="274"/>
      <c r="W62822" s="276"/>
    </row>
    <row r="62823" spans="19:23">
      <c r="S62823" s="275"/>
      <c r="T62823" s="274"/>
      <c r="W62823" s="276"/>
    </row>
    <row r="62824" spans="19:23">
      <c r="S62824" s="275"/>
      <c r="T62824" s="274"/>
      <c r="W62824" s="276"/>
    </row>
    <row r="62825" spans="19:23">
      <c r="S62825" s="275"/>
      <c r="T62825" s="274"/>
      <c r="W62825" s="276"/>
    </row>
    <row r="62826" spans="19:23">
      <c r="S62826" s="275"/>
      <c r="T62826" s="274"/>
      <c r="W62826" s="276"/>
    </row>
    <row r="62827" spans="19:23">
      <c r="S62827" s="275"/>
      <c r="T62827" s="274"/>
      <c r="W62827" s="276"/>
    </row>
    <row r="62828" spans="19:23">
      <c r="S62828" s="275"/>
      <c r="T62828" s="274"/>
      <c r="W62828" s="276"/>
    </row>
    <row r="62829" spans="19:23">
      <c r="S62829" s="275"/>
      <c r="T62829" s="274"/>
      <c r="W62829" s="276"/>
    </row>
    <row r="62830" spans="19:23">
      <c r="S62830" s="275"/>
      <c r="T62830" s="274"/>
      <c r="W62830" s="276"/>
    </row>
    <row r="62831" spans="19:23">
      <c r="S62831" s="275"/>
      <c r="T62831" s="274"/>
      <c r="W62831" s="276"/>
    </row>
    <row r="62832" spans="19:23">
      <c r="S62832" s="275"/>
      <c r="T62832" s="274"/>
      <c r="W62832" s="276"/>
    </row>
    <row r="62833" spans="19:23">
      <c r="S62833" s="275"/>
      <c r="T62833" s="274"/>
      <c r="W62833" s="276"/>
    </row>
    <row r="62834" spans="19:23">
      <c r="S62834" s="275"/>
      <c r="T62834" s="274"/>
      <c r="W62834" s="276"/>
    </row>
    <row r="62835" spans="19:23">
      <c r="S62835" s="275"/>
      <c r="T62835" s="274"/>
      <c r="W62835" s="276"/>
    </row>
    <row r="62836" spans="19:23">
      <c r="S62836" s="275"/>
      <c r="T62836" s="274"/>
      <c r="W62836" s="276"/>
    </row>
    <row r="62837" spans="19:23">
      <c r="S62837" s="275"/>
      <c r="T62837" s="274"/>
      <c r="W62837" s="276"/>
    </row>
    <row r="62838" spans="19:23">
      <c r="S62838" s="275"/>
      <c r="T62838" s="274"/>
      <c r="W62838" s="276"/>
    </row>
    <row r="62839" spans="19:23">
      <c r="S62839" s="275"/>
      <c r="T62839" s="274"/>
      <c r="W62839" s="276"/>
    </row>
    <row r="62840" spans="19:23">
      <c r="S62840" s="275"/>
      <c r="T62840" s="274"/>
      <c r="W62840" s="276"/>
    </row>
    <row r="62841" spans="19:23">
      <c r="S62841" s="275"/>
      <c r="T62841" s="274"/>
      <c r="W62841" s="276"/>
    </row>
    <row r="62842" spans="19:23">
      <c r="S62842" s="275"/>
      <c r="T62842" s="274"/>
      <c r="W62842" s="276"/>
    </row>
    <row r="62843" spans="19:23">
      <c r="S62843" s="275"/>
      <c r="T62843" s="274"/>
      <c r="W62843" s="276"/>
    </row>
    <row r="62844" spans="19:23">
      <c r="S62844" s="275"/>
      <c r="T62844" s="274"/>
      <c r="W62844" s="276"/>
    </row>
    <row r="62845" spans="19:23">
      <c r="S62845" s="275"/>
      <c r="T62845" s="274"/>
      <c r="W62845" s="276"/>
    </row>
    <row r="62846" spans="19:23">
      <c r="S62846" s="275"/>
      <c r="T62846" s="274"/>
      <c r="W62846" s="276"/>
    </row>
    <row r="62847" spans="19:23">
      <c r="S62847" s="275"/>
      <c r="T62847" s="274"/>
      <c r="W62847" s="276"/>
    </row>
    <row r="62848" spans="19:23">
      <c r="S62848" s="275"/>
      <c r="T62848" s="274"/>
      <c r="W62848" s="276"/>
    </row>
    <row r="62849" spans="19:23">
      <c r="S62849" s="275"/>
      <c r="T62849" s="274"/>
      <c r="W62849" s="276"/>
    </row>
    <row r="62850" spans="19:23">
      <c r="S62850" s="275"/>
      <c r="T62850" s="274"/>
      <c r="W62850" s="276"/>
    </row>
    <row r="62851" spans="19:23">
      <c r="S62851" s="275"/>
      <c r="T62851" s="274"/>
      <c r="W62851" s="276"/>
    </row>
    <row r="62852" spans="19:23">
      <c r="S62852" s="275"/>
      <c r="T62852" s="274"/>
      <c r="W62852" s="276"/>
    </row>
    <row r="62853" spans="19:23">
      <c r="S62853" s="275"/>
      <c r="T62853" s="274"/>
      <c r="W62853" s="276"/>
    </row>
    <row r="62854" spans="19:23">
      <c r="S62854" s="275"/>
      <c r="T62854" s="274"/>
      <c r="W62854" s="276"/>
    </row>
    <row r="62855" spans="19:23">
      <c r="S62855" s="275"/>
      <c r="T62855" s="274"/>
      <c r="W62855" s="276"/>
    </row>
    <row r="62856" spans="19:23">
      <c r="S62856" s="275"/>
      <c r="T62856" s="274"/>
      <c r="W62856" s="276"/>
    </row>
    <row r="62857" spans="19:23">
      <c r="S62857" s="275"/>
      <c r="T62857" s="274"/>
      <c r="W62857" s="276"/>
    </row>
    <row r="62858" spans="19:23">
      <c r="S62858" s="275"/>
      <c r="T62858" s="274"/>
      <c r="W62858" s="276"/>
    </row>
    <row r="62859" spans="19:23">
      <c r="S62859" s="275"/>
      <c r="T62859" s="274"/>
      <c r="W62859" s="276"/>
    </row>
    <row r="62860" spans="19:23">
      <c r="S62860" s="275"/>
      <c r="T62860" s="274"/>
      <c r="W62860" s="276"/>
    </row>
    <row r="62861" spans="19:23">
      <c r="S62861" s="275"/>
      <c r="T62861" s="274"/>
      <c r="W62861" s="276"/>
    </row>
    <row r="62862" spans="19:23">
      <c r="S62862" s="275"/>
      <c r="T62862" s="274"/>
      <c r="W62862" s="276"/>
    </row>
    <row r="62863" spans="19:23">
      <c r="S62863" s="275"/>
      <c r="T62863" s="274"/>
      <c r="W62863" s="276"/>
    </row>
    <row r="62864" spans="19:23">
      <c r="S62864" s="275"/>
      <c r="T62864" s="274"/>
      <c r="W62864" s="276"/>
    </row>
    <row r="62865" spans="19:23">
      <c r="S62865" s="275"/>
      <c r="T62865" s="274"/>
      <c r="W62865" s="276"/>
    </row>
    <row r="62866" spans="19:23">
      <c r="S62866" s="275"/>
      <c r="T62866" s="274"/>
      <c r="W62866" s="276"/>
    </row>
    <row r="62867" spans="19:23">
      <c r="S62867" s="275"/>
      <c r="T62867" s="274"/>
      <c r="W62867" s="276"/>
    </row>
    <row r="62868" spans="19:23">
      <c r="S62868" s="275"/>
      <c r="T62868" s="274"/>
      <c r="W62868" s="276"/>
    </row>
    <row r="62869" spans="19:23">
      <c r="S62869" s="275"/>
      <c r="T62869" s="274"/>
      <c r="W62869" s="276"/>
    </row>
    <row r="62870" spans="19:23">
      <c r="S62870" s="275"/>
      <c r="T62870" s="274"/>
      <c r="W62870" s="276"/>
    </row>
    <row r="62871" spans="19:23">
      <c r="S62871" s="275"/>
      <c r="T62871" s="274"/>
      <c r="W62871" s="276"/>
    </row>
    <row r="62872" spans="19:23">
      <c r="S62872" s="275"/>
      <c r="T62872" s="274"/>
      <c r="W62872" s="276"/>
    </row>
    <row r="62873" spans="19:23">
      <c r="S62873" s="275"/>
      <c r="T62873" s="274"/>
      <c r="W62873" s="276"/>
    </row>
    <row r="62874" spans="19:23">
      <c r="S62874" s="275"/>
      <c r="T62874" s="274"/>
      <c r="W62874" s="276"/>
    </row>
    <row r="62875" spans="19:23">
      <c r="S62875" s="275"/>
      <c r="T62875" s="274"/>
      <c r="W62875" s="276"/>
    </row>
    <row r="62876" spans="19:23">
      <c r="S62876" s="275"/>
      <c r="T62876" s="274"/>
      <c r="W62876" s="276"/>
    </row>
    <row r="62877" spans="19:23">
      <c r="S62877" s="275"/>
      <c r="T62877" s="274"/>
      <c r="W62877" s="276"/>
    </row>
    <row r="62878" spans="19:23">
      <c r="S62878" s="275"/>
      <c r="T62878" s="274"/>
      <c r="W62878" s="276"/>
    </row>
    <row r="62879" spans="19:23">
      <c r="S62879" s="275"/>
      <c r="T62879" s="274"/>
      <c r="W62879" s="276"/>
    </row>
    <row r="62880" spans="19:23">
      <c r="S62880" s="275"/>
      <c r="T62880" s="274"/>
      <c r="W62880" s="276"/>
    </row>
    <row r="62881" spans="19:23">
      <c r="S62881" s="275"/>
      <c r="T62881" s="274"/>
      <c r="W62881" s="276"/>
    </row>
    <row r="62882" spans="19:23">
      <c r="S62882" s="275"/>
      <c r="T62882" s="274"/>
      <c r="W62882" s="276"/>
    </row>
    <row r="62883" spans="19:23">
      <c r="S62883" s="275"/>
      <c r="T62883" s="274"/>
      <c r="W62883" s="276"/>
    </row>
    <row r="62884" spans="19:23">
      <c r="S62884" s="275"/>
      <c r="T62884" s="274"/>
      <c r="W62884" s="276"/>
    </row>
    <row r="62885" spans="19:23">
      <c r="S62885" s="275"/>
      <c r="T62885" s="274"/>
      <c r="W62885" s="276"/>
    </row>
    <row r="62886" spans="19:23">
      <c r="S62886" s="275"/>
      <c r="T62886" s="274"/>
      <c r="W62886" s="276"/>
    </row>
    <row r="62887" spans="19:23">
      <c r="S62887" s="275"/>
      <c r="T62887" s="274"/>
      <c r="W62887" s="276"/>
    </row>
    <row r="62888" spans="19:23">
      <c r="S62888" s="275"/>
      <c r="T62888" s="274"/>
      <c r="W62888" s="276"/>
    </row>
    <row r="62889" spans="19:23">
      <c r="S62889" s="275"/>
      <c r="T62889" s="274"/>
      <c r="W62889" s="276"/>
    </row>
    <row r="62890" spans="19:23">
      <c r="S62890" s="275"/>
      <c r="T62890" s="274"/>
      <c r="W62890" s="276"/>
    </row>
    <row r="62891" spans="19:23">
      <c r="S62891" s="275"/>
      <c r="T62891" s="274"/>
      <c r="W62891" s="276"/>
    </row>
    <row r="62892" spans="19:23">
      <c r="S62892" s="275"/>
      <c r="T62892" s="274"/>
      <c r="W62892" s="276"/>
    </row>
    <row r="62893" spans="19:23">
      <c r="S62893" s="275"/>
      <c r="T62893" s="274"/>
      <c r="W62893" s="276"/>
    </row>
    <row r="62894" spans="19:23">
      <c r="S62894" s="275"/>
      <c r="T62894" s="274"/>
      <c r="W62894" s="276"/>
    </row>
    <row r="62895" spans="19:23">
      <c r="S62895" s="275"/>
      <c r="T62895" s="274"/>
      <c r="W62895" s="276"/>
    </row>
    <row r="62896" spans="19:23">
      <c r="S62896" s="275"/>
      <c r="T62896" s="274"/>
      <c r="W62896" s="276"/>
    </row>
    <row r="62897" spans="19:23">
      <c r="S62897" s="275"/>
      <c r="T62897" s="274"/>
      <c r="W62897" s="276"/>
    </row>
    <row r="62898" spans="19:23">
      <c r="S62898" s="275"/>
      <c r="T62898" s="274"/>
      <c r="W62898" s="276"/>
    </row>
    <row r="62899" spans="19:23">
      <c r="S62899" s="275"/>
      <c r="T62899" s="274"/>
      <c r="W62899" s="276"/>
    </row>
    <row r="62900" spans="19:23">
      <c r="S62900" s="275"/>
      <c r="T62900" s="274"/>
      <c r="W62900" s="276"/>
    </row>
    <row r="62901" spans="19:23">
      <c r="S62901" s="275"/>
      <c r="T62901" s="274"/>
      <c r="W62901" s="276"/>
    </row>
    <row r="62902" spans="19:23">
      <c r="S62902" s="275"/>
      <c r="T62902" s="274"/>
      <c r="W62902" s="276"/>
    </row>
    <row r="62903" spans="19:23">
      <c r="S62903" s="275"/>
      <c r="T62903" s="274"/>
      <c r="W62903" s="276"/>
    </row>
    <row r="62904" spans="19:23">
      <c r="S62904" s="275"/>
      <c r="T62904" s="274"/>
      <c r="W62904" s="276"/>
    </row>
    <row r="62905" spans="19:23">
      <c r="S62905" s="275"/>
      <c r="T62905" s="274"/>
      <c r="W62905" s="276"/>
    </row>
    <row r="62906" spans="19:23">
      <c r="S62906" s="275"/>
      <c r="T62906" s="274"/>
      <c r="W62906" s="276"/>
    </row>
    <row r="62907" spans="19:23">
      <c r="S62907" s="275"/>
      <c r="T62907" s="274"/>
      <c r="W62907" s="276"/>
    </row>
    <row r="62908" spans="19:23">
      <c r="S62908" s="275"/>
      <c r="T62908" s="274"/>
      <c r="W62908" s="276"/>
    </row>
    <row r="62909" spans="19:23">
      <c r="S62909" s="275"/>
      <c r="T62909" s="274"/>
      <c r="W62909" s="276"/>
    </row>
    <row r="62910" spans="19:23">
      <c r="S62910" s="275"/>
      <c r="T62910" s="274"/>
      <c r="W62910" s="276"/>
    </row>
    <row r="62911" spans="19:23">
      <c r="S62911" s="275"/>
      <c r="T62911" s="274"/>
      <c r="W62911" s="276"/>
    </row>
    <row r="62912" spans="19:23">
      <c r="S62912" s="275"/>
      <c r="T62912" s="274"/>
      <c r="W62912" s="276"/>
    </row>
    <row r="62913" spans="19:23">
      <c r="S62913" s="275"/>
      <c r="T62913" s="274"/>
      <c r="W62913" s="276"/>
    </row>
    <row r="62914" spans="19:23">
      <c r="S62914" s="275"/>
      <c r="T62914" s="274"/>
      <c r="W62914" s="276"/>
    </row>
    <row r="62915" spans="19:23">
      <c r="S62915" s="275"/>
      <c r="T62915" s="274"/>
      <c r="W62915" s="276"/>
    </row>
    <row r="62916" spans="19:23">
      <c r="S62916" s="275"/>
      <c r="T62916" s="274"/>
      <c r="W62916" s="276"/>
    </row>
    <row r="62917" spans="19:23">
      <c r="S62917" s="275"/>
      <c r="T62917" s="274"/>
      <c r="W62917" s="276"/>
    </row>
    <row r="62918" spans="19:23">
      <c r="S62918" s="275"/>
      <c r="T62918" s="274"/>
      <c r="W62918" s="276"/>
    </row>
    <row r="62919" spans="19:23">
      <c r="S62919" s="275"/>
      <c r="T62919" s="274"/>
      <c r="W62919" s="276"/>
    </row>
    <row r="62920" spans="19:23">
      <c r="S62920" s="275"/>
      <c r="T62920" s="274"/>
      <c r="W62920" s="276"/>
    </row>
    <row r="62921" spans="19:23">
      <c r="S62921" s="275"/>
      <c r="T62921" s="274"/>
      <c r="W62921" s="276"/>
    </row>
    <row r="62922" spans="19:23">
      <c r="S62922" s="275"/>
      <c r="T62922" s="274"/>
      <c r="W62922" s="276"/>
    </row>
    <row r="62923" spans="19:23">
      <c r="S62923" s="275"/>
      <c r="T62923" s="274"/>
      <c r="W62923" s="276"/>
    </row>
    <row r="62924" spans="19:23">
      <c r="S62924" s="275"/>
      <c r="T62924" s="274"/>
      <c r="W62924" s="276"/>
    </row>
    <row r="62925" spans="19:23">
      <c r="S62925" s="275"/>
      <c r="T62925" s="274"/>
      <c r="W62925" s="276"/>
    </row>
    <row r="62926" spans="19:23">
      <c r="S62926" s="275"/>
      <c r="T62926" s="274"/>
      <c r="W62926" s="276"/>
    </row>
    <row r="62927" spans="19:23">
      <c r="S62927" s="275"/>
      <c r="T62927" s="274"/>
      <c r="W62927" s="276"/>
    </row>
    <row r="62928" spans="19:23">
      <c r="S62928" s="275"/>
      <c r="T62928" s="274"/>
      <c r="W62928" s="276"/>
    </row>
    <row r="62929" spans="19:23">
      <c r="S62929" s="275"/>
      <c r="T62929" s="274"/>
      <c r="W62929" s="276"/>
    </row>
    <row r="62930" spans="19:23">
      <c r="S62930" s="275"/>
      <c r="T62930" s="274"/>
      <c r="W62930" s="276"/>
    </row>
    <row r="62931" spans="19:23">
      <c r="S62931" s="275"/>
      <c r="T62931" s="274"/>
      <c r="W62931" s="276"/>
    </row>
    <row r="62932" spans="19:23">
      <c r="S62932" s="275"/>
      <c r="T62932" s="274"/>
      <c r="W62932" s="276"/>
    </row>
    <row r="62933" spans="19:23">
      <c r="S62933" s="275"/>
      <c r="T62933" s="274"/>
      <c r="W62933" s="276"/>
    </row>
    <row r="62934" spans="19:23">
      <c r="S62934" s="275"/>
      <c r="T62934" s="274"/>
      <c r="W62934" s="276"/>
    </row>
    <row r="62935" spans="19:23">
      <c r="S62935" s="275"/>
      <c r="T62935" s="274"/>
      <c r="W62935" s="276"/>
    </row>
    <row r="62936" spans="19:23">
      <c r="S62936" s="275"/>
      <c r="T62936" s="274"/>
      <c r="W62936" s="276"/>
    </row>
    <row r="62937" spans="19:23">
      <c r="S62937" s="275"/>
      <c r="T62937" s="274"/>
      <c r="W62937" s="276"/>
    </row>
    <row r="62938" spans="19:23">
      <c r="S62938" s="275"/>
      <c r="T62938" s="274"/>
      <c r="W62938" s="276"/>
    </row>
    <row r="62939" spans="19:23">
      <c r="S62939" s="275"/>
      <c r="T62939" s="274"/>
      <c r="W62939" s="276"/>
    </row>
    <row r="62940" spans="19:23">
      <c r="S62940" s="275"/>
      <c r="T62940" s="274"/>
      <c r="W62940" s="276"/>
    </row>
    <row r="62941" spans="19:23">
      <c r="S62941" s="275"/>
      <c r="T62941" s="274"/>
      <c r="W62941" s="276"/>
    </row>
    <row r="62942" spans="19:23">
      <c r="S62942" s="275"/>
      <c r="T62942" s="274"/>
      <c r="W62942" s="276"/>
    </row>
    <row r="62943" spans="19:23">
      <c r="S62943" s="275"/>
      <c r="T62943" s="274"/>
      <c r="W62943" s="276"/>
    </row>
    <row r="62944" spans="19:23">
      <c r="S62944" s="275"/>
      <c r="T62944" s="274"/>
      <c r="W62944" s="276"/>
    </row>
    <row r="62945" spans="19:23">
      <c r="S62945" s="275"/>
      <c r="T62945" s="274"/>
      <c r="W62945" s="276"/>
    </row>
    <row r="62946" spans="19:23">
      <c r="S62946" s="275"/>
      <c r="T62946" s="274"/>
      <c r="W62946" s="276"/>
    </row>
    <row r="62947" spans="19:23">
      <c r="S62947" s="275"/>
      <c r="T62947" s="274"/>
      <c r="W62947" s="276"/>
    </row>
    <row r="62948" spans="19:23">
      <c r="S62948" s="275"/>
      <c r="T62948" s="274"/>
      <c r="W62948" s="276"/>
    </row>
    <row r="62949" spans="19:23">
      <c r="S62949" s="275"/>
      <c r="T62949" s="274"/>
      <c r="W62949" s="276"/>
    </row>
    <row r="62950" spans="19:23">
      <c r="S62950" s="275"/>
      <c r="T62950" s="274"/>
      <c r="W62950" s="276"/>
    </row>
    <row r="62951" spans="19:23">
      <c r="S62951" s="275"/>
      <c r="T62951" s="274"/>
      <c r="W62951" s="276"/>
    </row>
    <row r="62952" spans="19:23">
      <c r="S62952" s="275"/>
      <c r="T62952" s="274"/>
      <c r="W62952" s="276"/>
    </row>
    <row r="62953" spans="19:23">
      <c r="S62953" s="275"/>
      <c r="T62953" s="274"/>
      <c r="W62953" s="276"/>
    </row>
    <row r="62954" spans="19:23">
      <c r="S62954" s="275"/>
      <c r="T62954" s="274"/>
      <c r="W62954" s="276"/>
    </row>
    <row r="62955" spans="19:23">
      <c r="S62955" s="275"/>
      <c r="T62955" s="274"/>
      <c r="W62955" s="276"/>
    </row>
    <row r="62956" spans="19:23">
      <c r="S62956" s="275"/>
      <c r="T62956" s="274"/>
      <c r="W62956" s="276"/>
    </row>
    <row r="62957" spans="19:23">
      <c r="S62957" s="275"/>
      <c r="T62957" s="274"/>
      <c r="W62957" s="276"/>
    </row>
    <row r="62958" spans="19:23">
      <c r="S62958" s="275"/>
      <c r="T62958" s="274"/>
      <c r="W62958" s="276"/>
    </row>
    <row r="62959" spans="19:23">
      <c r="S62959" s="275"/>
      <c r="T62959" s="274"/>
      <c r="W62959" s="276"/>
    </row>
    <row r="62960" spans="19:23">
      <c r="S62960" s="275"/>
      <c r="T62960" s="274"/>
      <c r="W62960" s="276"/>
    </row>
    <row r="62961" spans="19:23">
      <c r="S62961" s="275"/>
      <c r="T62961" s="274"/>
      <c r="W62961" s="276"/>
    </row>
    <row r="62962" spans="19:23">
      <c r="S62962" s="275"/>
      <c r="T62962" s="274"/>
      <c r="W62962" s="276"/>
    </row>
    <row r="62963" spans="19:23">
      <c r="S62963" s="275"/>
      <c r="T62963" s="274"/>
      <c r="W62963" s="276"/>
    </row>
    <row r="62964" spans="19:23">
      <c r="S62964" s="275"/>
      <c r="T62964" s="274"/>
      <c r="W62964" s="276"/>
    </row>
    <row r="62965" spans="19:23">
      <c r="S62965" s="275"/>
      <c r="T62965" s="274"/>
      <c r="W62965" s="276"/>
    </row>
    <row r="62966" spans="19:23">
      <c r="S62966" s="275"/>
      <c r="T62966" s="274"/>
      <c r="W62966" s="276"/>
    </row>
    <row r="62967" spans="19:23">
      <c r="S62967" s="275"/>
      <c r="T62967" s="274"/>
      <c r="W62967" s="276"/>
    </row>
    <row r="62968" spans="19:23">
      <c r="S62968" s="275"/>
      <c r="T62968" s="274"/>
      <c r="W62968" s="276"/>
    </row>
    <row r="62969" spans="19:23">
      <c r="S62969" s="275"/>
      <c r="T62969" s="274"/>
      <c r="W62969" s="276"/>
    </row>
    <row r="62970" spans="19:23">
      <c r="S62970" s="275"/>
      <c r="T62970" s="274"/>
      <c r="W62970" s="276"/>
    </row>
    <row r="62971" spans="19:23">
      <c r="S62971" s="275"/>
      <c r="T62971" s="274"/>
      <c r="W62971" s="276"/>
    </row>
    <row r="62972" spans="19:23">
      <c r="S62972" s="275"/>
      <c r="T62972" s="274"/>
      <c r="W62972" s="276"/>
    </row>
    <row r="62973" spans="19:23">
      <c r="S62973" s="275"/>
      <c r="T62973" s="274"/>
      <c r="W62973" s="276"/>
    </row>
    <row r="62974" spans="19:23">
      <c r="S62974" s="275"/>
      <c r="T62974" s="274"/>
      <c r="W62974" s="276"/>
    </row>
    <row r="62975" spans="19:23">
      <c r="S62975" s="275"/>
      <c r="T62975" s="274"/>
      <c r="W62975" s="276"/>
    </row>
    <row r="62976" spans="19:23">
      <c r="S62976" s="275"/>
      <c r="T62976" s="274"/>
      <c r="W62976" s="276"/>
    </row>
    <row r="62977" spans="19:23">
      <c r="S62977" s="275"/>
      <c r="T62977" s="274"/>
      <c r="W62977" s="276"/>
    </row>
    <row r="62978" spans="19:23">
      <c r="S62978" s="275"/>
      <c r="T62978" s="274"/>
      <c r="W62978" s="276"/>
    </row>
    <row r="62979" spans="19:23">
      <c r="S62979" s="275"/>
      <c r="T62979" s="274"/>
      <c r="W62979" s="276"/>
    </row>
    <row r="62980" spans="19:23">
      <c r="S62980" s="275"/>
      <c r="T62980" s="274"/>
      <c r="W62980" s="276"/>
    </row>
    <row r="62981" spans="19:23">
      <c r="S62981" s="275"/>
      <c r="T62981" s="274"/>
      <c r="W62981" s="276"/>
    </row>
    <row r="62982" spans="19:23">
      <c r="S62982" s="275"/>
      <c r="T62982" s="274"/>
      <c r="W62982" s="276"/>
    </row>
    <row r="62983" spans="19:23">
      <c r="S62983" s="275"/>
      <c r="T62983" s="274"/>
      <c r="W62983" s="276"/>
    </row>
    <row r="62984" spans="19:23">
      <c r="S62984" s="275"/>
      <c r="T62984" s="274"/>
      <c r="W62984" s="276"/>
    </row>
    <row r="62985" spans="19:23">
      <c r="S62985" s="275"/>
      <c r="T62985" s="274"/>
      <c r="W62985" s="276"/>
    </row>
    <row r="62986" spans="19:23">
      <c r="S62986" s="275"/>
      <c r="T62986" s="274"/>
      <c r="W62986" s="276"/>
    </row>
    <row r="62987" spans="19:23">
      <c r="S62987" s="275"/>
      <c r="T62987" s="274"/>
      <c r="W62987" s="276"/>
    </row>
    <row r="62988" spans="19:23">
      <c r="S62988" s="275"/>
      <c r="T62988" s="274"/>
      <c r="W62988" s="276"/>
    </row>
    <row r="62989" spans="19:23">
      <c r="S62989" s="275"/>
      <c r="T62989" s="274"/>
      <c r="W62989" s="276"/>
    </row>
    <row r="62990" spans="19:23">
      <c r="S62990" s="275"/>
      <c r="T62990" s="274"/>
      <c r="W62990" s="276"/>
    </row>
    <row r="62991" spans="19:23">
      <c r="S62991" s="275"/>
      <c r="T62991" s="274"/>
      <c r="W62991" s="276"/>
    </row>
    <row r="62992" spans="19:23">
      <c r="S62992" s="275"/>
      <c r="T62992" s="274"/>
      <c r="W62992" s="276"/>
    </row>
    <row r="62993" spans="19:23">
      <c r="S62993" s="275"/>
      <c r="T62993" s="274"/>
      <c r="W62993" s="276"/>
    </row>
    <row r="62994" spans="19:23">
      <c r="S62994" s="275"/>
      <c r="T62994" s="274"/>
      <c r="W62994" s="276"/>
    </row>
    <row r="62995" spans="19:23">
      <c r="S62995" s="275"/>
      <c r="T62995" s="274"/>
      <c r="W62995" s="276"/>
    </row>
    <row r="62996" spans="19:23">
      <c r="S62996" s="275"/>
      <c r="T62996" s="274"/>
      <c r="W62996" s="276"/>
    </row>
    <row r="62997" spans="19:23">
      <c r="S62997" s="275"/>
      <c r="T62997" s="274"/>
      <c r="W62997" s="276"/>
    </row>
    <row r="62998" spans="19:23">
      <c r="S62998" s="275"/>
      <c r="T62998" s="274"/>
      <c r="W62998" s="276"/>
    </row>
    <row r="62999" spans="19:23">
      <c r="S62999" s="275"/>
      <c r="T62999" s="274"/>
      <c r="W62999" s="276"/>
    </row>
    <row r="63000" spans="19:23">
      <c r="S63000" s="275"/>
      <c r="T63000" s="274"/>
      <c r="W63000" s="276"/>
    </row>
    <row r="63001" spans="19:23">
      <c r="S63001" s="275"/>
      <c r="T63001" s="274"/>
      <c r="W63001" s="276"/>
    </row>
    <row r="63002" spans="19:23">
      <c r="S63002" s="275"/>
      <c r="T63002" s="274"/>
      <c r="W63002" s="276"/>
    </row>
    <row r="63003" spans="19:23">
      <c r="S63003" s="275"/>
      <c r="T63003" s="274"/>
      <c r="W63003" s="276"/>
    </row>
    <row r="63004" spans="19:23">
      <c r="S63004" s="275"/>
      <c r="T63004" s="274"/>
      <c r="W63004" s="276"/>
    </row>
    <row r="63005" spans="19:23">
      <c r="S63005" s="275"/>
      <c r="T63005" s="274"/>
      <c r="W63005" s="276"/>
    </row>
    <row r="63006" spans="19:23">
      <c r="S63006" s="275"/>
      <c r="T63006" s="274"/>
      <c r="W63006" s="276"/>
    </row>
    <row r="63007" spans="19:23">
      <c r="S63007" s="275"/>
      <c r="T63007" s="274"/>
      <c r="W63007" s="276"/>
    </row>
    <row r="63008" spans="19:23">
      <c r="S63008" s="275"/>
      <c r="T63008" s="274"/>
      <c r="W63008" s="276"/>
    </row>
    <row r="63009" spans="19:23">
      <c r="S63009" s="275"/>
      <c r="T63009" s="274"/>
      <c r="W63009" s="276"/>
    </row>
    <row r="63010" spans="19:23">
      <c r="S63010" s="275"/>
      <c r="T63010" s="274"/>
      <c r="W63010" s="276"/>
    </row>
    <row r="63011" spans="19:23">
      <c r="S63011" s="275"/>
      <c r="T63011" s="274"/>
      <c r="W63011" s="276"/>
    </row>
    <row r="63012" spans="19:23">
      <c r="S63012" s="275"/>
      <c r="T63012" s="274"/>
      <c r="W63012" s="276"/>
    </row>
    <row r="63013" spans="19:23">
      <c r="S63013" s="275"/>
      <c r="T63013" s="274"/>
      <c r="W63013" s="276"/>
    </row>
    <row r="63014" spans="19:23">
      <c r="S63014" s="275"/>
      <c r="T63014" s="274"/>
      <c r="W63014" s="276"/>
    </row>
    <row r="63015" spans="19:23">
      <c r="S63015" s="275"/>
      <c r="T63015" s="274"/>
      <c r="W63015" s="276"/>
    </row>
    <row r="63016" spans="19:23">
      <c r="S63016" s="275"/>
      <c r="T63016" s="274"/>
      <c r="W63016" s="276"/>
    </row>
    <row r="63017" spans="19:23">
      <c r="S63017" s="275"/>
      <c r="T63017" s="274"/>
      <c r="W63017" s="276"/>
    </row>
    <row r="63018" spans="19:23">
      <c r="S63018" s="275"/>
      <c r="T63018" s="274"/>
      <c r="W63018" s="276"/>
    </row>
    <row r="63019" spans="19:23">
      <c r="S63019" s="275"/>
      <c r="T63019" s="274"/>
      <c r="W63019" s="276"/>
    </row>
    <row r="63020" spans="19:23">
      <c r="S63020" s="275"/>
      <c r="T63020" s="274"/>
      <c r="W63020" s="276"/>
    </row>
    <row r="63021" spans="19:23">
      <c r="S63021" s="275"/>
      <c r="T63021" s="274"/>
      <c r="W63021" s="276"/>
    </row>
    <row r="63022" spans="19:23">
      <c r="S63022" s="275"/>
      <c r="T63022" s="274"/>
      <c r="W63022" s="276"/>
    </row>
    <row r="63023" spans="19:23">
      <c r="S63023" s="275"/>
      <c r="T63023" s="274"/>
      <c r="W63023" s="276"/>
    </row>
    <row r="63024" spans="19:23">
      <c r="S63024" s="275"/>
      <c r="T63024" s="274"/>
      <c r="W63024" s="276"/>
    </row>
    <row r="63025" spans="19:23">
      <c r="S63025" s="275"/>
      <c r="T63025" s="274"/>
      <c r="W63025" s="276"/>
    </row>
    <row r="63026" spans="19:23">
      <c r="S63026" s="275"/>
      <c r="T63026" s="274"/>
      <c r="W63026" s="276"/>
    </row>
    <row r="63027" spans="19:23">
      <c r="S63027" s="275"/>
      <c r="T63027" s="274"/>
      <c r="W63027" s="276"/>
    </row>
    <row r="63028" spans="19:23">
      <c r="S63028" s="275"/>
      <c r="T63028" s="274"/>
      <c r="W63028" s="276"/>
    </row>
    <row r="63029" spans="19:23">
      <c r="S63029" s="275"/>
      <c r="T63029" s="274"/>
      <c r="W63029" s="276"/>
    </row>
    <row r="63030" spans="19:23">
      <c r="S63030" s="275"/>
      <c r="T63030" s="274"/>
      <c r="W63030" s="276"/>
    </row>
    <row r="63031" spans="19:23">
      <c r="S63031" s="275"/>
      <c r="T63031" s="274"/>
      <c r="W63031" s="276"/>
    </row>
    <row r="63032" spans="19:23">
      <c r="S63032" s="275"/>
      <c r="T63032" s="274"/>
      <c r="W63032" s="276"/>
    </row>
    <row r="63033" spans="19:23">
      <c r="S63033" s="275"/>
      <c r="T63033" s="274"/>
      <c r="W63033" s="276"/>
    </row>
    <row r="63034" spans="19:23">
      <c r="S63034" s="275"/>
      <c r="T63034" s="274"/>
      <c r="W63034" s="276"/>
    </row>
    <row r="63035" spans="19:23">
      <c r="S63035" s="275"/>
      <c r="T63035" s="274"/>
      <c r="W63035" s="276"/>
    </row>
    <row r="63036" spans="19:23">
      <c r="S63036" s="275"/>
      <c r="T63036" s="274"/>
      <c r="W63036" s="276"/>
    </row>
    <row r="63037" spans="19:23">
      <c r="S63037" s="275"/>
      <c r="T63037" s="274"/>
      <c r="W63037" s="276"/>
    </row>
    <row r="63038" spans="19:23">
      <c r="S63038" s="275"/>
      <c r="T63038" s="274"/>
      <c r="W63038" s="276"/>
    </row>
    <row r="63039" spans="19:23">
      <c r="S63039" s="275"/>
      <c r="T63039" s="274"/>
      <c r="W63039" s="276"/>
    </row>
    <row r="63040" spans="19:23">
      <c r="S63040" s="275"/>
      <c r="T63040" s="274"/>
      <c r="W63040" s="276"/>
    </row>
    <row r="63041" spans="19:23">
      <c r="S63041" s="275"/>
      <c r="T63041" s="274"/>
      <c r="W63041" s="276"/>
    </row>
    <row r="63042" spans="19:23">
      <c r="S63042" s="275"/>
      <c r="T63042" s="274"/>
      <c r="W63042" s="276"/>
    </row>
    <row r="63043" spans="19:23">
      <c r="S63043" s="275"/>
      <c r="T63043" s="274"/>
      <c r="W63043" s="276"/>
    </row>
    <row r="63044" spans="19:23">
      <c r="S63044" s="275"/>
      <c r="T63044" s="274"/>
      <c r="W63044" s="276"/>
    </row>
    <row r="63045" spans="19:23">
      <c r="S63045" s="275"/>
      <c r="T63045" s="274"/>
      <c r="W63045" s="276"/>
    </row>
    <row r="63046" spans="19:23">
      <c r="S63046" s="275"/>
      <c r="T63046" s="274"/>
      <c r="W63046" s="276"/>
    </row>
    <row r="63047" spans="19:23">
      <c r="S63047" s="275"/>
      <c r="T63047" s="274"/>
      <c r="W63047" s="276"/>
    </row>
    <row r="63048" spans="19:23">
      <c r="S63048" s="275"/>
      <c r="T63048" s="274"/>
      <c r="W63048" s="276"/>
    </row>
    <row r="63049" spans="19:23">
      <c r="S63049" s="275"/>
      <c r="T63049" s="274"/>
      <c r="W63049" s="276"/>
    </row>
    <row r="63050" spans="19:23">
      <c r="S63050" s="275"/>
      <c r="T63050" s="274"/>
      <c r="W63050" s="276"/>
    </row>
    <row r="63051" spans="19:23">
      <c r="S63051" s="275"/>
      <c r="T63051" s="274"/>
      <c r="W63051" s="276"/>
    </row>
    <row r="63052" spans="19:23">
      <c r="S63052" s="275"/>
      <c r="T63052" s="274"/>
      <c r="W63052" s="276"/>
    </row>
    <row r="63053" spans="19:23">
      <c r="S63053" s="275"/>
      <c r="T63053" s="274"/>
      <c r="W63053" s="276"/>
    </row>
    <row r="63054" spans="19:23">
      <c r="S63054" s="275"/>
      <c r="T63054" s="274"/>
      <c r="W63054" s="276"/>
    </row>
    <row r="63055" spans="19:23">
      <c r="S63055" s="275"/>
      <c r="T63055" s="274"/>
      <c r="W63055" s="276"/>
    </row>
    <row r="63056" spans="19:23">
      <c r="S63056" s="275"/>
      <c r="T63056" s="274"/>
      <c r="W63056" s="276"/>
    </row>
    <row r="63057" spans="19:23">
      <c r="S63057" s="275"/>
      <c r="T63057" s="274"/>
      <c r="W63057" s="276"/>
    </row>
    <row r="63058" spans="19:23">
      <c r="S63058" s="275"/>
      <c r="T63058" s="274"/>
      <c r="W63058" s="276"/>
    </row>
    <row r="63059" spans="19:23">
      <c r="S63059" s="275"/>
      <c r="T63059" s="274"/>
      <c r="W63059" s="276"/>
    </row>
    <row r="63060" spans="19:23">
      <c r="S63060" s="275"/>
      <c r="T63060" s="274"/>
      <c r="W63060" s="276"/>
    </row>
    <row r="63061" spans="19:23">
      <c r="S63061" s="275"/>
      <c r="T63061" s="274"/>
      <c r="W63061" s="276"/>
    </row>
    <row r="63062" spans="19:23">
      <c r="S63062" s="275"/>
      <c r="T63062" s="274"/>
      <c r="W63062" s="276"/>
    </row>
    <row r="63063" spans="19:23">
      <c r="S63063" s="275"/>
      <c r="T63063" s="274"/>
      <c r="W63063" s="276"/>
    </row>
    <row r="63064" spans="19:23">
      <c r="S63064" s="275"/>
      <c r="T63064" s="274"/>
      <c r="W63064" s="276"/>
    </row>
    <row r="63065" spans="19:23">
      <c r="S63065" s="275"/>
      <c r="T63065" s="274"/>
      <c r="W63065" s="276"/>
    </row>
    <row r="63066" spans="19:23">
      <c r="S63066" s="275"/>
      <c r="T63066" s="274"/>
      <c r="W63066" s="276"/>
    </row>
    <row r="63067" spans="19:23">
      <c r="S63067" s="275"/>
      <c r="T63067" s="274"/>
      <c r="W63067" s="276"/>
    </row>
    <row r="63068" spans="19:23">
      <c r="S63068" s="275"/>
      <c r="T63068" s="274"/>
      <c r="W63068" s="276"/>
    </row>
    <row r="63069" spans="19:23">
      <c r="S63069" s="275"/>
      <c r="T63069" s="274"/>
      <c r="W63069" s="276"/>
    </row>
    <row r="63070" spans="19:23">
      <c r="S63070" s="275"/>
      <c r="T63070" s="274"/>
      <c r="W63070" s="276"/>
    </row>
    <row r="63071" spans="19:23">
      <c r="S63071" s="275"/>
      <c r="T63071" s="274"/>
      <c r="W63071" s="276"/>
    </row>
    <row r="63072" spans="19:23">
      <c r="S63072" s="275"/>
      <c r="T63072" s="274"/>
      <c r="W63072" s="276"/>
    </row>
    <row r="63073" spans="19:23">
      <c r="S63073" s="275"/>
      <c r="T63073" s="274"/>
      <c r="W63073" s="276"/>
    </row>
    <row r="63074" spans="19:23">
      <c r="S63074" s="275"/>
      <c r="T63074" s="274"/>
      <c r="W63074" s="276"/>
    </row>
    <row r="63075" spans="19:23">
      <c r="S63075" s="275"/>
      <c r="T63075" s="274"/>
      <c r="W63075" s="276"/>
    </row>
    <row r="63076" spans="19:23">
      <c r="S63076" s="275"/>
      <c r="T63076" s="274"/>
      <c r="W63076" s="276"/>
    </row>
    <row r="63077" spans="19:23">
      <c r="S63077" s="275"/>
      <c r="T63077" s="274"/>
      <c r="W63077" s="276"/>
    </row>
    <row r="63078" spans="19:23">
      <c r="S63078" s="275"/>
      <c r="T63078" s="274"/>
      <c r="W63078" s="276"/>
    </row>
    <row r="63079" spans="19:23">
      <c r="S63079" s="275"/>
      <c r="T63079" s="274"/>
      <c r="W63079" s="276"/>
    </row>
    <row r="63080" spans="19:23">
      <c r="S63080" s="275"/>
      <c r="T63080" s="274"/>
      <c r="W63080" s="276"/>
    </row>
    <row r="63081" spans="19:23">
      <c r="S63081" s="275"/>
      <c r="T63081" s="274"/>
      <c r="W63081" s="276"/>
    </row>
    <row r="63082" spans="19:23">
      <c r="S63082" s="275"/>
      <c r="T63082" s="274"/>
      <c r="W63082" s="276"/>
    </row>
    <row r="63083" spans="19:23">
      <c r="S63083" s="275"/>
      <c r="T63083" s="274"/>
      <c r="W63083" s="276"/>
    </row>
    <row r="63084" spans="19:23">
      <c r="S63084" s="275"/>
      <c r="T63084" s="274"/>
      <c r="W63084" s="276"/>
    </row>
    <row r="63085" spans="19:23">
      <c r="S63085" s="275"/>
      <c r="T63085" s="274"/>
      <c r="W63085" s="276"/>
    </row>
    <row r="63086" spans="19:23">
      <c r="S63086" s="275"/>
      <c r="T63086" s="274"/>
      <c r="W63086" s="276"/>
    </row>
    <row r="63087" spans="19:23">
      <c r="S63087" s="275"/>
      <c r="T63087" s="274"/>
      <c r="W63087" s="276"/>
    </row>
    <row r="63088" spans="19:23">
      <c r="S63088" s="275"/>
      <c r="T63088" s="274"/>
      <c r="W63088" s="276"/>
    </row>
    <row r="63089" spans="19:23">
      <c r="S63089" s="275"/>
      <c r="T63089" s="274"/>
      <c r="W63089" s="276"/>
    </row>
    <row r="63090" spans="19:23">
      <c r="S63090" s="275"/>
      <c r="T63090" s="274"/>
      <c r="W63090" s="276"/>
    </row>
    <row r="63091" spans="19:23">
      <c r="S63091" s="275"/>
      <c r="T63091" s="274"/>
      <c r="W63091" s="276"/>
    </row>
    <row r="63092" spans="19:23">
      <c r="S63092" s="275"/>
      <c r="T63092" s="274"/>
      <c r="W63092" s="276"/>
    </row>
    <row r="63093" spans="19:23">
      <c r="S63093" s="275"/>
      <c r="T63093" s="274"/>
      <c r="W63093" s="276"/>
    </row>
    <row r="63094" spans="19:23">
      <c r="S63094" s="275"/>
      <c r="T63094" s="274"/>
      <c r="W63094" s="276"/>
    </row>
    <row r="63095" spans="19:23">
      <c r="S63095" s="275"/>
      <c r="T63095" s="274"/>
      <c r="W63095" s="276"/>
    </row>
    <row r="63096" spans="19:23">
      <c r="S63096" s="275"/>
      <c r="T63096" s="274"/>
      <c r="W63096" s="276"/>
    </row>
    <row r="63097" spans="19:23">
      <c r="S63097" s="275"/>
      <c r="T63097" s="274"/>
      <c r="W63097" s="276"/>
    </row>
    <row r="63098" spans="19:23">
      <c r="S63098" s="275"/>
      <c r="T63098" s="274"/>
      <c r="W63098" s="276"/>
    </row>
    <row r="63099" spans="19:23">
      <c r="S63099" s="275"/>
      <c r="T63099" s="274"/>
      <c r="W63099" s="276"/>
    </row>
    <row r="63100" spans="19:23">
      <c r="S63100" s="275"/>
      <c r="T63100" s="274"/>
      <c r="W63100" s="276"/>
    </row>
    <row r="63101" spans="19:23">
      <c r="S63101" s="275"/>
      <c r="T63101" s="274"/>
      <c r="W63101" s="276"/>
    </row>
    <row r="63102" spans="19:23">
      <c r="S63102" s="275"/>
      <c r="T63102" s="274"/>
      <c r="W63102" s="276"/>
    </row>
    <row r="63103" spans="19:23">
      <c r="S63103" s="275"/>
      <c r="T63103" s="274"/>
      <c r="W63103" s="276"/>
    </row>
    <row r="63104" spans="19:23">
      <c r="S63104" s="275"/>
      <c r="T63104" s="274"/>
      <c r="W63104" s="276"/>
    </row>
    <row r="63105" spans="19:23">
      <c r="S63105" s="275"/>
      <c r="T63105" s="274"/>
      <c r="W63105" s="276"/>
    </row>
    <row r="63106" spans="19:23">
      <c r="S63106" s="275"/>
      <c r="T63106" s="274"/>
      <c r="W63106" s="276"/>
    </row>
    <row r="63107" spans="19:23">
      <c r="S63107" s="275"/>
      <c r="T63107" s="274"/>
      <c r="W63107" s="276"/>
    </row>
    <row r="63108" spans="19:23">
      <c r="S63108" s="275"/>
      <c r="T63108" s="274"/>
      <c r="W63108" s="276"/>
    </row>
    <row r="63109" spans="19:23">
      <c r="S63109" s="275"/>
      <c r="T63109" s="274"/>
      <c r="W63109" s="276"/>
    </row>
    <row r="63110" spans="19:23">
      <c r="S63110" s="275"/>
      <c r="T63110" s="274"/>
      <c r="W63110" s="276"/>
    </row>
    <row r="63111" spans="19:23">
      <c r="S63111" s="275"/>
      <c r="T63111" s="274"/>
      <c r="W63111" s="276"/>
    </row>
    <row r="63112" spans="19:23">
      <c r="S63112" s="275"/>
      <c r="T63112" s="274"/>
      <c r="W63112" s="276"/>
    </row>
    <row r="63113" spans="19:23">
      <c r="S63113" s="275"/>
      <c r="T63113" s="274"/>
      <c r="W63113" s="276"/>
    </row>
    <row r="63114" spans="19:23">
      <c r="S63114" s="275"/>
      <c r="T63114" s="274"/>
      <c r="W63114" s="276"/>
    </row>
    <row r="63115" spans="19:23">
      <c r="S63115" s="275"/>
      <c r="T63115" s="274"/>
      <c r="W63115" s="276"/>
    </row>
    <row r="63116" spans="19:23">
      <c r="S63116" s="275"/>
      <c r="T63116" s="274"/>
      <c r="W63116" s="276"/>
    </row>
    <row r="63117" spans="19:23">
      <c r="S63117" s="275"/>
      <c r="T63117" s="274"/>
      <c r="W63117" s="276"/>
    </row>
    <row r="63118" spans="19:23">
      <c r="S63118" s="275"/>
      <c r="T63118" s="274"/>
      <c r="W63118" s="276"/>
    </row>
    <row r="63119" spans="19:23">
      <c r="S63119" s="275"/>
      <c r="T63119" s="274"/>
      <c r="W63119" s="276"/>
    </row>
    <row r="63120" spans="19:23">
      <c r="S63120" s="275"/>
      <c r="T63120" s="274"/>
      <c r="W63120" s="276"/>
    </row>
    <row r="63121" spans="19:23">
      <c r="S63121" s="275"/>
      <c r="T63121" s="274"/>
      <c r="W63121" s="276"/>
    </row>
    <row r="63122" spans="19:23">
      <c r="S63122" s="275"/>
      <c r="T63122" s="274"/>
      <c r="W63122" s="276"/>
    </row>
    <row r="63123" spans="19:23">
      <c r="S63123" s="275"/>
      <c r="T63123" s="274"/>
      <c r="W63123" s="276"/>
    </row>
    <row r="63124" spans="19:23">
      <c r="S63124" s="275"/>
      <c r="T63124" s="274"/>
      <c r="W63124" s="276"/>
    </row>
    <row r="63125" spans="19:23">
      <c r="S63125" s="275"/>
      <c r="T63125" s="274"/>
      <c r="W63125" s="276"/>
    </row>
    <row r="63126" spans="19:23">
      <c r="S63126" s="275"/>
      <c r="T63126" s="274"/>
      <c r="W63126" s="276"/>
    </row>
    <row r="63127" spans="19:23">
      <c r="S63127" s="275"/>
      <c r="T63127" s="274"/>
      <c r="W63127" s="276"/>
    </row>
    <row r="63128" spans="19:23">
      <c r="S63128" s="275"/>
      <c r="T63128" s="274"/>
      <c r="W63128" s="276"/>
    </row>
    <row r="63129" spans="19:23">
      <c r="S63129" s="275"/>
      <c r="T63129" s="274"/>
      <c r="W63129" s="276"/>
    </row>
    <row r="63130" spans="19:23">
      <c r="S63130" s="275"/>
      <c r="T63130" s="274"/>
      <c r="W63130" s="276"/>
    </row>
    <row r="63131" spans="19:23">
      <c r="S63131" s="275"/>
      <c r="T63131" s="274"/>
      <c r="W63131" s="276"/>
    </row>
    <row r="63132" spans="19:23">
      <c r="S63132" s="275"/>
      <c r="T63132" s="274"/>
      <c r="W63132" s="276"/>
    </row>
    <row r="63133" spans="19:23">
      <c r="S63133" s="275"/>
      <c r="T63133" s="274"/>
      <c r="W63133" s="276"/>
    </row>
    <row r="63134" spans="19:23">
      <c r="S63134" s="275"/>
      <c r="T63134" s="274"/>
      <c r="W63134" s="276"/>
    </row>
    <row r="63135" spans="19:23">
      <c r="S63135" s="275"/>
      <c r="T63135" s="274"/>
      <c r="W63135" s="276"/>
    </row>
    <row r="63136" spans="19:23">
      <c r="S63136" s="275"/>
      <c r="T63136" s="274"/>
      <c r="W63136" s="276"/>
    </row>
    <row r="63137" spans="19:23">
      <c r="S63137" s="275"/>
      <c r="T63137" s="274"/>
      <c r="W63137" s="276"/>
    </row>
    <row r="63138" spans="19:23">
      <c r="S63138" s="275"/>
      <c r="T63138" s="274"/>
      <c r="W63138" s="276"/>
    </row>
    <row r="63139" spans="19:23">
      <c r="S63139" s="275"/>
      <c r="T63139" s="274"/>
      <c r="W63139" s="276"/>
    </row>
    <row r="63140" spans="19:23">
      <c r="S63140" s="275"/>
      <c r="T63140" s="274"/>
      <c r="W63140" s="276"/>
    </row>
    <row r="63141" spans="19:23">
      <c r="S63141" s="275"/>
      <c r="T63141" s="274"/>
      <c r="W63141" s="276"/>
    </row>
    <row r="63142" spans="19:23">
      <c r="S63142" s="275"/>
      <c r="T63142" s="274"/>
      <c r="W63142" s="276"/>
    </row>
    <row r="63143" spans="19:23">
      <c r="S63143" s="275"/>
      <c r="T63143" s="274"/>
      <c r="W63143" s="276"/>
    </row>
    <row r="63144" spans="19:23">
      <c r="S63144" s="275"/>
      <c r="T63144" s="274"/>
      <c r="W63144" s="276"/>
    </row>
    <row r="63145" spans="19:23">
      <c r="S63145" s="275"/>
      <c r="T63145" s="274"/>
      <c r="W63145" s="276"/>
    </row>
    <row r="63146" spans="19:23">
      <c r="S63146" s="275"/>
      <c r="T63146" s="274"/>
      <c r="W63146" s="276"/>
    </row>
    <row r="63147" spans="19:23">
      <c r="S63147" s="275"/>
      <c r="T63147" s="274"/>
      <c r="W63147" s="276"/>
    </row>
    <row r="63148" spans="19:23">
      <c r="S63148" s="275"/>
      <c r="T63148" s="274"/>
      <c r="W63148" s="276"/>
    </row>
    <row r="63149" spans="19:23">
      <c r="S63149" s="275"/>
      <c r="T63149" s="274"/>
      <c r="W63149" s="276"/>
    </row>
    <row r="63150" spans="19:23">
      <c r="S63150" s="275"/>
      <c r="T63150" s="274"/>
      <c r="W63150" s="276"/>
    </row>
    <row r="63151" spans="19:23">
      <c r="S63151" s="275"/>
      <c r="T63151" s="274"/>
      <c r="W63151" s="276"/>
    </row>
    <row r="63152" spans="19:23">
      <c r="S63152" s="275"/>
      <c r="T63152" s="274"/>
      <c r="W63152" s="276"/>
    </row>
    <row r="63153" spans="19:23">
      <c r="S63153" s="275"/>
      <c r="T63153" s="274"/>
      <c r="W63153" s="276"/>
    </row>
    <row r="63154" spans="19:23">
      <c r="S63154" s="275"/>
      <c r="T63154" s="274"/>
      <c r="W63154" s="276"/>
    </row>
    <row r="63155" spans="19:23">
      <c r="S63155" s="275"/>
      <c r="T63155" s="274"/>
      <c r="W63155" s="276"/>
    </row>
    <row r="63156" spans="19:23">
      <c r="S63156" s="275"/>
      <c r="T63156" s="274"/>
      <c r="W63156" s="276"/>
    </row>
    <row r="63157" spans="19:23">
      <c r="S63157" s="275"/>
      <c r="T63157" s="274"/>
      <c r="W63157" s="276"/>
    </row>
    <row r="63158" spans="19:23">
      <c r="S63158" s="275"/>
      <c r="T63158" s="274"/>
      <c r="W63158" s="276"/>
    </row>
    <row r="63159" spans="19:23">
      <c r="S63159" s="275"/>
      <c r="T63159" s="274"/>
      <c r="W63159" s="276"/>
    </row>
    <row r="63160" spans="19:23">
      <c r="S63160" s="275"/>
      <c r="T63160" s="274"/>
      <c r="W63160" s="276"/>
    </row>
    <row r="63161" spans="19:23">
      <c r="S63161" s="275"/>
      <c r="T63161" s="274"/>
      <c r="W63161" s="276"/>
    </row>
    <row r="63162" spans="19:23">
      <c r="S63162" s="275"/>
      <c r="T63162" s="274"/>
      <c r="W63162" s="276"/>
    </row>
    <row r="63163" spans="19:23">
      <c r="S63163" s="275"/>
      <c r="T63163" s="274"/>
      <c r="W63163" s="276"/>
    </row>
    <row r="63164" spans="19:23">
      <c r="S63164" s="275"/>
      <c r="T63164" s="274"/>
      <c r="W63164" s="276"/>
    </row>
    <row r="63165" spans="19:23">
      <c r="S63165" s="275"/>
      <c r="T63165" s="274"/>
      <c r="W63165" s="276"/>
    </row>
    <row r="63166" spans="19:23">
      <c r="S63166" s="275"/>
      <c r="T63166" s="274"/>
      <c r="W63166" s="276"/>
    </row>
    <row r="63167" spans="19:23">
      <c r="S63167" s="275"/>
      <c r="T63167" s="274"/>
      <c r="W63167" s="276"/>
    </row>
    <row r="63168" spans="19:23">
      <c r="S63168" s="275"/>
      <c r="T63168" s="274"/>
      <c r="W63168" s="276"/>
    </row>
    <row r="63169" spans="19:23">
      <c r="S63169" s="275"/>
      <c r="T63169" s="274"/>
      <c r="W63169" s="276"/>
    </row>
    <row r="63170" spans="19:23">
      <c r="S63170" s="275"/>
      <c r="T63170" s="274"/>
      <c r="W63170" s="276"/>
    </row>
    <row r="63171" spans="19:23">
      <c r="S63171" s="275"/>
      <c r="T63171" s="274"/>
      <c r="W63171" s="276"/>
    </row>
    <row r="63172" spans="19:23">
      <c r="S63172" s="275"/>
      <c r="T63172" s="274"/>
      <c r="W63172" s="276"/>
    </row>
    <row r="63173" spans="19:23">
      <c r="S63173" s="275"/>
      <c r="T63173" s="274"/>
      <c r="W63173" s="276"/>
    </row>
    <row r="63174" spans="19:23">
      <c r="S63174" s="275"/>
      <c r="T63174" s="274"/>
      <c r="W63174" s="276"/>
    </row>
    <row r="63175" spans="19:23">
      <c r="S63175" s="275"/>
      <c r="T63175" s="274"/>
      <c r="W63175" s="276"/>
    </row>
    <row r="63176" spans="19:23">
      <c r="S63176" s="275"/>
      <c r="T63176" s="274"/>
      <c r="W63176" s="276"/>
    </row>
    <row r="63177" spans="19:23">
      <c r="S63177" s="275"/>
      <c r="T63177" s="274"/>
      <c r="W63177" s="276"/>
    </row>
    <row r="63178" spans="19:23">
      <c r="S63178" s="275"/>
      <c r="T63178" s="274"/>
      <c r="W63178" s="276"/>
    </row>
    <row r="63179" spans="19:23">
      <c r="S63179" s="275"/>
      <c r="T63179" s="274"/>
      <c r="W63179" s="276"/>
    </row>
    <row r="63180" spans="19:23">
      <c r="S63180" s="275"/>
      <c r="T63180" s="274"/>
      <c r="W63180" s="276"/>
    </row>
    <row r="63181" spans="19:23">
      <c r="S63181" s="275"/>
      <c r="T63181" s="274"/>
      <c r="W63181" s="276"/>
    </row>
    <row r="63182" spans="19:23">
      <c r="S63182" s="275"/>
      <c r="T63182" s="274"/>
      <c r="W63182" s="276"/>
    </row>
    <row r="63183" spans="19:23">
      <c r="S63183" s="275"/>
      <c r="T63183" s="274"/>
      <c r="W63183" s="276"/>
    </row>
    <row r="63184" spans="19:23">
      <c r="S63184" s="275"/>
      <c r="T63184" s="274"/>
      <c r="W63184" s="276"/>
    </row>
    <row r="63185" spans="19:23">
      <c r="S63185" s="275"/>
      <c r="T63185" s="274"/>
      <c r="W63185" s="276"/>
    </row>
    <row r="63186" spans="19:23">
      <c r="S63186" s="275"/>
      <c r="T63186" s="274"/>
      <c r="W63186" s="276"/>
    </row>
    <row r="63187" spans="19:23">
      <c r="S63187" s="275"/>
      <c r="T63187" s="274"/>
      <c r="W63187" s="276"/>
    </row>
    <row r="63188" spans="19:23">
      <c r="S63188" s="275"/>
      <c r="T63188" s="274"/>
      <c r="W63188" s="276"/>
    </row>
    <row r="63189" spans="19:23">
      <c r="S63189" s="275"/>
      <c r="T63189" s="274"/>
      <c r="W63189" s="276"/>
    </row>
    <row r="63190" spans="19:23">
      <c r="S63190" s="275"/>
      <c r="T63190" s="274"/>
      <c r="W63190" s="276"/>
    </row>
    <row r="63191" spans="19:23">
      <c r="S63191" s="275"/>
      <c r="T63191" s="274"/>
      <c r="W63191" s="276"/>
    </row>
    <row r="63192" spans="19:23">
      <c r="S63192" s="275"/>
      <c r="T63192" s="274"/>
      <c r="W63192" s="276"/>
    </row>
    <row r="63193" spans="19:23">
      <c r="S63193" s="275"/>
      <c r="T63193" s="274"/>
      <c r="W63193" s="276"/>
    </row>
    <row r="63194" spans="19:23">
      <c r="S63194" s="275"/>
      <c r="T63194" s="274"/>
      <c r="W63194" s="276"/>
    </row>
    <row r="63195" spans="19:23">
      <c r="S63195" s="275"/>
      <c r="T63195" s="274"/>
      <c r="W63195" s="276"/>
    </row>
    <row r="63196" spans="19:23">
      <c r="S63196" s="275"/>
      <c r="T63196" s="274"/>
      <c r="W63196" s="276"/>
    </row>
    <row r="63197" spans="19:23">
      <c r="S63197" s="275"/>
      <c r="T63197" s="274"/>
      <c r="W63197" s="276"/>
    </row>
    <row r="63198" spans="19:23">
      <c r="S63198" s="275"/>
      <c r="T63198" s="274"/>
      <c r="W63198" s="276"/>
    </row>
    <row r="63199" spans="19:23">
      <c r="S63199" s="275"/>
      <c r="T63199" s="274"/>
      <c r="W63199" s="276"/>
    </row>
    <row r="63200" spans="19:23">
      <c r="S63200" s="275"/>
      <c r="T63200" s="274"/>
      <c r="W63200" s="276"/>
    </row>
    <row r="63201" spans="19:23">
      <c r="S63201" s="275"/>
      <c r="T63201" s="274"/>
      <c r="W63201" s="276"/>
    </row>
    <row r="63202" spans="19:23">
      <c r="S63202" s="275"/>
      <c r="T63202" s="274"/>
      <c r="W63202" s="276"/>
    </row>
    <row r="63203" spans="19:23">
      <c r="S63203" s="275"/>
      <c r="T63203" s="274"/>
      <c r="W63203" s="276"/>
    </row>
    <row r="63204" spans="19:23">
      <c r="S63204" s="275"/>
      <c r="T63204" s="274"/>
      <c r="W63204" s="276"/>
    </row>
    <row r="63205" spans="19:23">
      <c r="S63205" s="275"/>
      <c r="T63205" s="274"/>
      <c r="W63205" s="276"/>
    </row>
    <row r="63206" spans="19:23">
      <c r="S63206" s="275"/>
      <c r="T63206" s="274"/>
      <c r="W63206" s="276"/>
    </row>
    <row r="63207" spans="19:23">
      <c r="S63207" s="275"/>
      <c r="T63207" s="274"/>
      <c r="W63207" s="276"/>
    </row>
    <row r="63208" spans="19:23">
      <c r="S63208" s="275"/>
      <c r="T63208" s="274"/>
      <c r="W63208" s="276"/>
    </row>
    <row r="63209" spans="19:23">
      <c r="S63209" s="275"/>
      <c r="T63209" s="274"/>
      <c r="W63209" s="276"/>
    </row>
    <row r="63210" spans="19:23">
      <c r="S63210" s="275"/>
      <c r="T63210" s="274"/>
      <c r="W63210" s="276"/>
    </row>
    <row r="63211" spans="19:23">
      <c r="S63211" s="275"/>
      <c r="T63211" s="274"/>
      <c r="W63211" s="276"/>
    </row>
    <row r="63212" spans="19:23">
      <c r="S63212" s="275"/>
      <c r="T63212" s="274"/>
      <c r="W63212" s="276"/>
    </row>
    <row r="63213" spans="19:23">
      <c r="S63213" s="275"/>
      <c r="T63213" s="274"/>
      <c r="W63213" s="276"/>
    </row>
    <row r="63214" spans="19:23">
      <c r="S63214" s="275"/>
      <c r="T63214" s="274"/>
      <c r="W63214" s="276"/>
    </row>
    <row r="63215" spans="19:23">
      <c r="S63215" s="275"/>
      <c r="T63215" s="274"/>
      <c r="W63215" s="276"/>
    </row>
    <row r="63216" spans="19:23">
      <c r="S63216" s="275"/>
      <c r="T63216" s="274"/>
      <c r="W63216" s="276"/>
    </row>
    <row r="63217" spans="19:23">
      <c r="S63217" s="275"/>
      <c r="T63217" s="274"/>
      <c r="W63217" s="276"/>
    </row>
    <row r="63218" spans="19:23">
      <c r="S63218" s="275"/>
      <c r="T63218" s="274"/>
      <c r="W63218" s="276"/>
    </row>
    <row r="63219" spans="19:23">
      <c r="S63219" s="275"/>
      <c r="T63219" s="274"/>
      <c r="W63219" s="276"/>
    </row>
    <row r="63220" spans="19:23">
      <c r="S63220" s="275"/>
      <c r="T63220" s="274"/>
      <c r="W63220" s="276"/>
    </row>
    <row r="63221" spans="19:23">
      <c r="S63221" s="275"/>
      <c r="T63221" s="274"/>
      <c r="W63221" s="276"/>
    </row>
    <row r="63222" spans="19:23">
      <c r="S63222" s="275"/>
      <c r="T63222" s="274"/>
      <c r="W63222" s="276"/>
    </row>
    <row r="63223" spans="19:23">
      <c r="S63223" s="275"/>
      <c r="T63223" s="274"/>
      <c r="W63223" s="276"/>
    </row>
    <row r="63224" spans="19:23">
      <c r="S63224" s="275"/>
      <c r="T63224" s="274"/>
      <c r="W63224" s="276"/>
    </row>
    <row r="63225" spans="19:23">
      <c r="S63225" s="275"/>
      <c r="T63225" s="274"/>
      <c r="W63225" s="276"/>
    </row>
    <row r="63226" spans="19:23">
      <c r="S63226" s="275"/>
      <c r="T63226" s="274"/>
      <c r="W63226" s="276"/>
    </row>
    <row r="63227" spans="19:23">
      <c r="S63227" s="275"/>
      <c r="T63227" s="274"/>
      <c r="W63227" s="276"/>
    </row>
    <row r="63228" spans="19:23">
      <c r="S63228" s="275"/>
      <c r="T63228" s="274"/>
      <c r="W63228" s="276"/>
    </row>
    <row r="63229" spans="19:23">
      <c r="S63229" s="275"/>
      <c r="T63229" s="274"/>
      <c r="W63229" s="276"/>
    </row>
    <row r="63230" spans="19:23">
      <c r="S63230" s="275"/>
      <c r="T63230" s="274"/>
      <c r="W63230" s="276"/>
    </row>
    <row r="63231" spans="19:23">
      <c r="S63231" s="275"/>
      <c r="T63231" s="274"/>
      <c r="W63231" s="276"/>
    </row>
    <row r="63232" spans="19:23">
      <c r="S63232" s="275"/>
      <c r="T63232" s="274"/>
      <c r="W63232" s="276"/>
    </row>
    <row r="63233" spans="19:23">
      <c r="S63233" s="275"/>
      <c r="T63233" s="274"/>
      <c r="W63233" s="276"/>
    </row>
    <row r="63234" spans="19:23">
      <c r="S63234" s="275"/>
      <c r="T63234" s="274"/>
      <c r="W63234" s="276"/>
    </row>
    <row r="63235" spans="19:23">
      <c r="S63235" s="275"/>
      <c r="T63235" s="274"/>
      <c r="W63235" s="276"/>
    </row>
    <row r="63236" spans="19:23">
      <c r="S63236" s="275"/>
      <c r="T63236" s="274"/>
      <c r="W63236" s="276"/>
    </row>
    <row r="63237" spans="19:23">
      <c r="S63237" s="275"/>
      <c r="T63237" s="274"/>
      <c r="W63237" s="276"/>
    </row>
    <row r="63238" spans="19:23">
      <c r="S63238" s="275"/>
      <c r="T63238" s="274"/>
      <c r="W63238" s="276"/>
    </row>
    <row r="63239" spans="19:23">
      <c r="S63239" s="275"/>
      <c r="T63239" s="274"/>
      <c r="W63239" s="276"/>
    </row>
    <row r="63240" spans="19:23">
      <c r="S63240" s="275"/>
      <c r="T63240" s="274"/>
      <c r="W63240" s="276"/>
    </row>
    <row r="63241" spans="19:23">
      <c r="S63241" s="275"/>
      <c r="T63241" s="274"/>
      <c r="W63241" s="276"/>
    </row>
    <row r="63242" spans="19:23">
      <c r="S63242" s="275"/>
      <c r="T63242" s="274"/>
      <c r="W63242" s="276"/>
    </row>
    <row r="63243" spans="19:23">
      <c r="S63243" s="275"/>
      <c r="T63243" s="274"/>
      <c r="W63243" s="276"/>
    </row>
    <row r="63244" spans="19:23">
      <c r="S63244" s="275"/>
      <c r="T63244" s="274"/>
      <c r="W63244" s="276"/>
    </row>
    <row r="63245" spans="19:23">
      <c r="S63245" s="275"/>
      <c r="T63245" s="274"/>
      <c r="W63245" s="276"/>
    </row>
    <row r="63246" spans="19:23">
      <c r="S63246" s="275"/>
      <c r="T63246" s="274"/>
      <c r="W63246" s="276"/>
    </row>
    <row r="63247" spans="19:23">
      <c r="S63247" s="275"/>
      <c r="T63247" s="274"/>
      <c r="W63247" s="276"/>
    </row>
    <row r="63248" spans="19:23">
      <c r="S63248" s="275"/>
      <c r="T63248" s="274"/>
      <c r="W63248" s="276"/>
    </row>
    <row r="63249" spans="19:23">
      <c r="S63249" s="275"/>
      <c r="T63249" s="274"/>
      <c r="W63249" s="276"/>
    </row>
    <row r="63250" spans="19:23">
      <c r="S63250" s="275"/>
      <c r="T63250" s="274"/>
      <c r="W63250" s="276"/>
    </row>
    <row r="63251" spans="19:23">
      <c r="S63251" s="275"/>
      <c r="T63251" s="274"/>
      <c r="W63251" s="276"/>
    </row>
    <row r="63252" spans="19:23">
      <c r="S63252" s="275"/>
      <c r="T63252" s="274"/>
      <c r="W63252" s="276"/>
    </row>
    <row r="63253" spans="19:23">
      <c r="S63253" s="275"/>
      <c r="T63253" s="274"/>
      <c r="W63253" s="276"/>
    </row>
    <row r="63254" spans="19:23">
      <c r="S63254" s="275"/>
      <c r="T63254" s="274"/>
      <c r="W63254" s="276"/>
    </row>
    <row r="63255" spans="19:23">
      <c r="S63255" s="275"/>
      <c r="T63255" s="274"/>
      <c r="W63255" s="276"/>
    </row>
    <row r="63256" spans="19:23">
      <c r="S63256" s="275"/>
      <c r="T63256" s="274"/>
      <c r="W63256" s="276"/>
    </row>
    <row r="63257" spans="19:23">
      <c r="S63257" s="275"/>
      <c r="T63257" s="274"/>
      <c r="W63257" s="276"/>
    </row>
    <row r="63258" spans="19:23">
      <c r="S63258" s="275"/>
      <c r="T63258" s="274"/>
      <c r="W63258" s="276"/>
    </row>
    <row r="63259" spans="19:23">
      <c r="S63259" s="275"/>
      <c r="T63259" s="274"/>
      <c r="W63259" s="276"/>
    </row>
    <row r="63260" spans="19:23">
      <c r="S63260" s="275"/>
      <c r="T63260" s="274"/>
      <c r="W63260" s="276"/>
    </row>
    <row r="63261" spans="19:23">
      <c r="S63261" s="275"/>
      <c r="T63261" s="274"/>
      <c r="W63261" s="276"/>
    </row>
    <row r="63262" spans="19:23">
      <c r="S63262" s="275"/>
      <c r="T63262" s="274"/>
      <c r="W63262" s="276"/>
    </row>
    <row r="63263" spans="19:23">
      <c r="S63263" s="275"/>
      <c r="T63263" s="274"/>
      <c r="W63263" s="276"/>
    </row>
    <row r="63264" spans="19:23">
      <c r="S63264" s="275"/>
      <c r="T63264" s="274"/>
      <c r="W63264" s="276"/>
    </row>
    <row r="63265" spans="19:23">
      <c r="S63265" s="275"/>
      <c r="T63265" s="274"/>
      <c r="W63265" s="276"/>
    </row>
    <row r="63266" spans="19:23">
      <c r="S63266" s="275"/>
      <c r="T63266" s="274"/>
      <c r="W63266" s="276"/>
    </row>
    <row r="63267" spans="19:23">
      <c r="S63267" s="275"/>
      <c r="T63267" s="274"/>
      <c r="W63267" s="276"/>
    </row>
    <row r="63268" spans="19:23">
      <c r="S63268" s="275"/>
      <c r="T63268" s="274"/>
      <c r="W63268" s="276"/>
    </row>
    <row r="63269" spans="19:23">
      <c r="S63269" s="275"/>
      <c r="T63269" s="274"/>
      <c r="W63269" s="276"/>
    </row>
    <row r="63270" spans="19:23">
      <c r="S63270" s="275"/>
      <c r="T63270" s="274"/>
      <c r="W63270" s="276"/>
    </row>
    <row r="63271" spans="19:23">
      <c r="S63271" s="275"/>
      <c r="T63271" s="274"/>
      <c r="W63271" s="276"/>
    </row>
    <row r="63272" spans="19:23">
      <c r="S63272" s="275"/>
      <c r="T63272" s="274"/>
      <c r="W63272" s="276"/>
    </row>
    <row r="63273" spans="19:23">
      <c r="S63273" s="275"/>
      <c r="T63273" s="274"/>
      <c r="W63273" s="276"/>
    </row>
    <row r="63274" spans="19:23">
      <c r="S63274" s="275"/>
      <c r="T63274" s="274"/>
      <c r="W63274" s="276"/>
    </row>
    <row r="63275" spans="19:23">
      <c r="S63275" s="275"/>
      <c r="T63275" s="274"/>
      <c r="W63275" s="276"/>
    </row>
    <row r="63276" spans="19:23">
      <c r="S63276" s="275"/>
      <c r="T63276" s="274"/>
      <c r="W63276" s="276"/>
    </row>
    <row r="63277" spans="19:23">
      <c r="S63277" s="275"/>
      <c r="T63277" s="274"/>
      <c r="W63277" s="276"/>
    </row>
    <row r="63278" spans="19:23">
      <c r="S63278" s="275"/>
      <c r="T63278" s="274"/>
      <c r="W63278" s="276"/>
    </row>
    <row r="63279" spans="19:23">
      <c r="S63279" s="275"/>
      <c r="T63279" s="274"/>
      <c r="W63279" s="276"/>
    </row>
    <row r="63280" spans="19:23">
      <c r="S63280" s="275"/>
      <c r="T63280" s="274"/>
      <c r="W63280" s="276"/>
    </row>
    <row r="63281" spans="19:23">
      <c r="S63281" s="275"/>
      <c r="T63281" s="274"/>
      <c r="W63281" s="276"/>
    </row>
    <row r="63282" spans="19:23">
      <c r="S63282" s="275"/>
      <c r="T63282" s="274"/>
      <c r="W63282" s="276"/>
    </row>
    <row r="63283" spans="19:23">
      <c r="S63283" s="275"/>
      <c r="T63283" s="274"/>
      <c r="W63283" s="276"/>
    </row>
    <row r="63284" spans="19:23">
      <c r="S63284" s="275"/>
      <c r="T63284" s="274"/>
      <c r="W63284" s="276"/>
    </row>
    <row r="63285" spans="19:23">
      <c r="S63285" s="275"/>
      <c r="T63285" s="274"/>
      <c r="W63285" s="276"/>
    </row>
    <row r="63286" spans="19:23">
      <c r="S63286" s="275"/>
      <c r="T63286" s="274"/>
      <c r="W63286" s="276"/>
    </row>
    <row r="63287" spans="19:23">
      <c r="S63287" s="275"/>
      <c r="T63287" s="274"/>
      <c r="W63287" s="276"/>
    </row>
    <row r="63288" spans="19:23">
      <c r="S63288" s="275"/>
      <c r="T63288" s="274"/>
      <c r="W63288" s="276"/>
    </row>
    <row r="63289" spans="19:23">
      <c r="S63289" s="275"/>
      <c r="T63289" s="274"/>
      <c r="W63289" s="276"/>
    </row>
    <row r="63290" spans="19:23">
      <c r="S63290" s="275"/>
      <c r="T63290" s="274"/>
      <c r="W63290" s="276"/>
    </row>
    <row r="63291" spans="19:23">
      <c r="S63291" s="275"/>
      <c r="T63291" s="274"/>
      <c r="W63291" s="276"/>
    </row>
    <row r="63292" spans="19:23">
      <c r="S63292" s="275"/>
      <c r="T63292" s="274"/>
      <c r="W63292" s="276"/>
    </row>
    <row r="63293" spans="19:23">
      <c r="S63293" s="275"/>
      <c r="T63293" s="274"/>
      <c r="W63293" s="276"/>
    </row>
    <row r="63294" spans="19:23">
      <c r="S63294" s="275"/>
      <c r="T63294" s="274"/>
      <c r="W63294" s="276"/>
    </row>
    <row r="63295" spans="19:23">
      <c r="S63295" s="275"/>
      <c r="T63295" s="274"/>
      <c r="W63295" s="276"/>
    </row>
    <row r="63296" spans="19:23">
      <c r="S63296" s="275"/>
      <c r="T63296" s="274"/>
      <c r="W63296" s="276"/>
    </row>
    <row r="63297" spans="19:23">
      <c r="S63297" s="275"/>
      <c r="T63297" s="274"/>
      <c r="W63297" s="276"/>
    </row>
    <row r="63298" spans="19:23">
      <c r="S63298" s="275"/>
      <c r="T63298" s="274"/>
      <c r="W63298" s="276"/>
    </row>
    <row r="63299" spans="19:23">
      <c r="S63299" s="275"/>
      <c r="T63299" s="274"/>
      <c r="W63299" s="276"/>
    </row>
    <row r="63300" spans="19:23">
      <c r="S63300" s="275"/>
      <c r="T63300" s="274"/>
      <c r="W63300" s="276"/>
    </row>
    <row r="63301" spans="19:23">
      <c r="S63301" s="275"/>
      <c r="T63301" s="274"/>
      <c r="W63301" s="276"/>
    </row>
    <row r="63302" spans="19:23">
      <c r="S63302" s="275"/>
      <c r="T63302" s="274"/>
      <c r="W63302" s="276"/>
    </row>
    <row r="63303" spans="19:23">
      <c r="S63303" s="275"/>
      <c r="T63303" s="274"/>
      <c r="W63303" s="276"/>
    </row>
    <row r="63304" spans="19:23">
      <c r="S63304" s="275"/>
      <c r="T63304" s="274"/>
      <c r="W63304" s="276"/>
    </row>
    <row r="63305" spans="19:23">
      <c r="S63305" s="275"/>
      <c r="T63305" s="274"/>
      <c r="W63305" s="276"/>
    </row>
    <row r="63306" spans="19:23">
      <c r="S63306" s="275"/>
      <c r="T63306" s="274"/>
      <c r="W63306" s="276"/>
    </row>
    <row r="63307" spans="19:23">
      <c r="S63307" s="275"/>
      <c r="T63307" s="274"/>
      <c r="W63307" s="276"/>
    </row>
    <row r="63308" spans="19:23">
      <c r="S63308" s="275"/>
      <c r="T63308" s="274"/>
      <c r="W63308" s="276"/>
    </row>
    <row r="63309" spans="19:23">
      <c r="S63309" s="275"/>
      <c r="T63309" s="274"/>
      <c r="W63309" s="276"/>
    </row>
    <row r="63310" spans="19:23">
      <c r="S63310" s="275"/>
      <c r="T63310" s="274"/>
      <c r="W63310" s="276"/>
    </row>
    <row r="63311" spans="19:23">
      <c r="S63311" s="275"/>
      <c r="T63311" s="274"/>
      <c r="W63311" s="276"/>
    </row>
    <row r="63312" spans="19:23">
      <c r="S63312" s="275"/>
      <c r="T63312" s="274"/>
      <c r="W63312" s="276"/>
    </row>
    <row r="63313" spans="19:23">
      <c r="S63313" s="275"/>
      <c r="T63313" s="274"/>
      <c r="W63313" s="276"/>
    </row>
    <row r="63314" spans="19:23">
      <c r="S63314" s="275"/>
      <c r="T63314" s="274"/>
      <c r="W63314" s="276"/>
    </row>
    <row r="63315" spans="19:23">
      <c r="S63315" s="275"/>
      <c r="T63315" s="274"/>
      <c r="W63315" s="276"/>
    </row>
    <row r="63316" spans="19:23">
      <c r="S63316" s="275"/>
      <c r="T63316" s="274"/>
      <c r="W63316" s="276"/>
    </row>
    <row r="63317" spans="19:23">
      <c r="S63317" s="275"/>
      <c r="T63317" s="274"/>
      <c r="W63317" s="276"/>
    </row>
    <row r="63318" spans="19:23">
      <c r="S63318" s="275"/>
      <c r="T63318" s="274"/>
      <c r="W63318" s="276"/>
    </row>
    <row r="63319" spans="19:23">
      <c r="S63319" s="275"/>
      <c r="T63319" s="274"/>
      <c r="W63319" s="276"/>
    </row>
    <row r="63320" spans="19:23">
      <c r="S63320" s="275"/>
      <c r="T63320" s="274"/>
      <c r="W63320" s="276"/>
    </row>
    <row r="63321" spans="19:23">
      <c r="S63321" s="275"/>
      <c r="T63321" s="274"/>
      <c r="W63321" s="276"/>
    </row>
    <row r="63322" spans="19:23">
      <c r="S63322" s="275"/>
      <c r="T63322" s="274"/>
      <c r="W63322" s="276"/>
    </row>
    <row r="63323" spans="19:23">
      <c r="S63323" s="275"/>
      <c r="T63323" s="274"/>
      <c r="W63323" s="276"/>
    </row>
    <row r="63324" spans="19:23">
      <c r="S63324" s="275"/>
      <c r="T63324" s="274"/>
      <c r="W63324" s="276"/>
    </row>
    <row r="63325" spans="19:23">
      <c r="S63325" s="275"/>
      <c r="T63325" s="274"/>
      <c r="W63325" s="276"/>
    </row>
    <row r="63326" spans="19:23">
      <c r="S63326" s="275"/>
      <c r="T63326" s="274"/>
      <c r="W63326" s="276"/>
    </row>
    <row r="63327" spans="19:23">
      <c r="S63327" s="275"/>
      <c r="T63327" s="274"/>
      <c r="W63327" s="276"/>
    </row>
    <row r="63328" spans="19:23">
      <c r="S63328" s="275"/>
      <c r="T63328" s="274"/>
      <c r="W63328" s="276"/>
    </row>
    <row r="63329" spans="19:23">
      <c r="S63329" s="275"/>
      <c r="T63329" s="274"/>
      <c r="W63329" s="276"/>
    </row>
    <row r="63330" spans="19:23">
      <c r="S63330" s="275"/>
      <c r="T63330" s="274"/>
      <c r="W63330" s="276"/>
    </row>
    <row r="63331" spans="19:23">
      <c r="S63331" s="275"/>
      <c r="T63331" s="274"/>
      <c r="W63331" s="276"/>
    </row>
    <row r="63332" spans="19:23">
      <c r="S63332" s="275"/>
      <c r="T63332" s="274"/>
      <c r="W63332" s="276"/>
    </row>
    <row r="63333" spans="19:23">
      <c r="S63333" s="275"/>
      <c r="T63333" s="274"/>
      <c r="W63333" s="276"/>
    </row>
    <row r="63334" spans="19:23">
      <c r="S63334" s="275"/>
      <c r="T63334" s="274"/>
      <c r="W63334" s="276"/>
    </row>
    <row r="63335" spans="19:23">
      <c r="S63335" s="275"/>
      <c r="T63335" s="274"/>
      <c r="W63335" s="276"/>
    </row>
    <row r="63336" spans="19:23">
      <c r="S63336" s="275"/>
      <c r="T63336" s="274"/>
      <c r="W63336" s="276"/>
    </row>
    <row r="63337" spans="19:23">
      <c r="S63337" s="275"/>
      <c r="T63337" s="274"/>
      <c r="W63337" s="276"/>
    </row>
    <row r="63338" spans="19:23">
      <c r="S63338" s="275"/>
      <c r="T63338" s="274"/>
      <c r="W63338" s="276"/>
    </row>
    <row r="63339" spans="19:23">
      <c r="S63339" s="275"/>
      <c r="T63339" s="274"/>
      <c r="W63339" s="276"/>
    </row>
    <row r="63340" spans="19:23">
      <c r="S63340" s="275"/>
      <c r="T63340" s="274"/>
      <c r="W63340" s="276"/>
    </row>
    <row r="63341" spans="19:23">
      <c r="S63341" s="275"/>
      <c r="T63341" s="274"/>
      <c r="W63341" s="276"/>
    </row>
    <row r="63342" spans="19:23">
      <c r="S63342" s="275"/>
      <c r="T63342" s="274"/>
      <c r="W63342" s="276"/>
    </row>
    <row r="63343" spans="19:23">
      <c r="S63343" s="275"/>
      <c r="T63343" s="274"/>
      <c r="W63343" s="276"/>
    </row>
    <row r="63344" spans="19:23">
      <c r="S63344" s="275"/>
      <c r="T63344" s="274"/>
      <c r="W63344" s="276"/>
    </row>
    <row r="63345" spans="19:23">
      <c r="S63345" s="275"/>
      <c r="T63345" s="274"/>
      <c r="W63345" s="276"/>
    </row>
    <row r="63346" spans="19:23">
      <c r="S63346" s="275"/>
      <c r="T63346" s="274"/>
      <c r="W63346" s="276"/>
    </row>
    <row r="63347" spans="19:23">
      <c r="S63347" s="275"/>
      <c r="T63347" s="274"/>
      <c r="W63347" s="276"/>
    </row>
    <row r="63348" spans="19:23">
      <c r="S63348" s="275"/>
      <c r="T63348" s="274"/>
      <c r="W63348" s="276"/>
    </row>
    <row r="63349" spans="19:23">
      <c r="S63349" s="275"/>
      <c r="T63349" s="274"/>
      <c r="W63349" s="276"/>
    </row>
    <row r="63350" spans="19:23">
      <c r="S63350" s="275"/>
      <c r="T63350" s="274"/>
      <c r="W63350" s="276"/>
    </row>
    <row r="63351" spans="19:23">
      <c r="S63351" s="275"/>
      <c r="T63351" s="274"/>
      <c r="W63351" s="276"/>
    </row>
    <row r="63352" spans="19:23">
      <c r="S63352" s="275"/>
      <c r="T63352" s="274"/>
      <c r="W63352" s="276"/>
    </row>
    <row r="63353" spans="19:23">
      <c r="S63353" s="275"/>
      <c r="T63353" s="274"/>
      <c r="W63353" s="276"/>
    </row>
    <row r="63354" spans="19:23">
      <c r="S63354" s="275"/>
      <c r="T63354" s="274"/>
      <c r="W63354" s="276"/>
    </row>
    <row r="63355" spans="19:23">
      <c r="S63355" s="275"/>
      <c r="T63355" s="274"/>
      <c r="W63355" s="276"/>
    </row>
    <row r="63356" spans="19:23">
      <c r="S63356" s="275"/>
      <c r="T63356" s="274"/>
      <c r="W63356" s="276"/>
    </row>
    <row r="63357" spans="19:23">
      <c r="S63357" s="275"/>
      <c r="T63357" s="274"/>
      <c r="W63357" s="276"/>
    </row>
    <row r="63358" spans="19:23">
      <c r="S63358" s="275"/>
      <c r="T63358" s="274"/>
      <c r="W63358" s="276"/>
    </row>
    <row r="63359" spans="19:23">
      <c r="S63359" s="275"/>
      <c r="T63359" s="274"/>
      <c r="W63359" s="276"/>
    </row>
    <row r="63360" spans="19:23">
      <c r="S63360" s="275"/>
      <c r="T63360" s="274"/>
      <c r="W63360" s="276"/>
    </row>
    <row r="63361" spans="19:23">
      <c r="S63361" s="275"/>
      <c r="T63361" s="274"/>
      <c r="W63361" s="276"/>
    </row>
    <row r="63362" spans="19:23">
      <c r="S63362" s="275"/>
      <c r="T63362" s="274"/>
      <c r="W63362" s="276"/>
    </row>
    <row r="63363" spans="19:23">
      <c r="S63363" s="275"/>
      <c r="T63363" s="274"/>
      <c r="W63363" s="276"/>
    </row>
    <row r="63364" spans="19:23">
      <c r="S63364" s="275"/>
      <c r="T63364" s="274"/>
      <c r="W63364" s="276"/>
    </row>
    <row r="63365" spans="19:23">
      <c r="S63365" s="275"/>
      <c r="T63365" s="274"/>
      <c r="W63365" s="276"/>
    </row>
    <row r="63366" spans="19:23">
      <c r="S63366" s="275"/>
      <c r="T63366" s="274"/>
      <c r="W63366" s="276"/>
    </row>
    <row r="63367" spans="19:23">
      <c r="S63367" s="275"/>
      <c r="T63367" s="274"/>
      <c r="W63367" s="276"/>
    </row>
    <row r="63368" spans="19:23">
      <c r="S63368" s="275"/>
      <c r="T63368" s="274"/>
      <c r="W63368" s="276"/>
    </row>
    <row r="63369" spans="19:23">
      <c r="S63369" s="275"/>
      <c r="T63369" s="274"/>
      <c r="W63369" s="276"/>
    </row>
    <row r="63370" spans="19:23">
      <c r="S63370" s="275"/>
      <c r="T63370" s="274"/>
      <c r="W63370" s="276"/>
    </row>
    <row r="63371" spans="19:23">
      <c r="S63371" s="275"/>
      <c r="T63371" s="274"/>
      <c r="W63371" s="276"/>
    </row>
    <row r="63372" spans="19:23">
      <c r="S63372" s="275"/>
      <c r="T63372" s="274"/>
      <c r="W63372" s="276"/>
    </row>
    <row r="63373" spans="19:23">
      <c r="S63373" s="275"/>
      <c r="T63373" s="274"/>
      <c r="W63373" s="276"/>
    </row>
    <row r="63374" spans="19:23">
      <c r="S63374" s="275"/>
      <c r="T63374" s="274"/>
      <c r="W63374" s="276"/>
    </row>
    <row r="63375" spans="19:23">
      <c r="S63375" s="275"/>
      <c r="T63375" s="274"/>
      <c r="W63375" s="276"/>
    </row>
    <row r="63376" spans="19:23">
      <c r="S63376" s="275"/>
      <c r="T63376" s="274"/>
      <c r="W63376" s="276"/>
    </row>
    <row r="63377" spans="19:23">
      <c r="S63377" s="275"/>
      <c r="T63377" s="274"/>
      <c r="W63377" s="276"/>
    </row>
    <row r="63378" spans="19:23">
      <c r="S63378" s="275"/>
      <c r="T63378" s="274"/>
      <c r="W63378" s="276"/>
    </row>
    <row r="63379" spans="19:23">
      <c r="S63379" s="275"/>
      <c r="T63379" s="274"/>
      <c r="W63379" s="276"/>
    </row>
    <row r="63380" spans="19:23">
      <c r="S63380" s="275"/>
      <c r="T63380" s="274"/>
      <c r="W63380" s="276"/>
    </row>
    <row r="63381" spans="19:23">
      <c r="S63381" s="275"/>
      <c r="T63381" s="274"/>
      <c r="W63381" s="276"/>
    </row>
    <row r="63382" spans="19:23">
      <c r="S63382" s="275"/>
      <c r="T63382" s="274"/>
      <c r="W63382" s="276"/>
    </row>
    <row r="63383" spans="19:23">
      <c r="S63383" s="275"/>
      <c r="T63383" s="274"/>
      <c r="W63383" s="276"/>
    </row>
    <row r="63384" spans="19:23">
      <c r="S63384" s="275"/>
      <c r="T63384" s="274"/>
      <c r="W63384" s="276"/>
    </row>
    <row r="63385" spans="19:23">
      <c r="S63385" s="275"/>
      <c r="T63385" s="274"/>
      <c r="W63385" s="276"/>
    </row>
    <row r="63386" spans="19:23">
      <c r="S63386" s="275"/>
      <c r="T63386" s="274"/>
      <c r="W63386" s="276"/>
    </row>
    <row r="63387" spans="19:23">
      <c r="S63387" s="275"/>
      <c r="T63387" s="274"/>
      <c r="W63387" s="276"/>
    </row>
    <row r="63388" spans="19:23">
      <c r="S63388" s="275"/>
      <c r="T63388" s="274"/>
      <c r="W63388" s="276"/>
    </row>
    <row r="63389" spans="19:23">
      <c r="S63389" s="275"/>
      <c r="T63389" s="274"/>
      <c r="W63389" s="276"/>
    </row>
    <row r="63390" spans="19:23">
      <c r="S63390" s="275"/>
      <c r="T63390" s="274"/>
      <c r="W63390" s="276"/>
    </row>
    <row r="63391" spans="19:23">
      <c r="S63391" s="275"/>
      <c r="T63391" s="274"/>
      <c r="W63391" s="276"/>
    </row>
    <row r="63392" spans="19:23">
      <c r="S63392" s="275"/>
      <c r="T63392" s="274"/>
      <c r="W63392" s="276"/>
    </row>
    <row r="63393" spans="19:23">
      <c r="S63393" s="275"/>
      <c r="T63393" s="274"/>
      <c r="W63393" s="276"/>
    </row>
    <row r="63394" spans="19:23">
      <c r="S63394" s="275"/>
      <c r="T63394" s="274"/>
      <c r="W63394" s="276"/>
    </row>
    <row r="63395" spans="19:23">
      <c r="S63395" s="275"/>
      <c r="T63395" s="274"/>
      <c r="W63395" s="276"/>
    </row>
    <row r="63396" spans="19:23">
      <c r="S63396" s="275"/>
      <c r="T63396" s="274"/>
      <c r="W63396" s="276"/>
    </row>
    <row r="63397" spans="19:23">
      <c r="S63397" s="275"/>
      <c r="T63397" s="274"/>
      <c r="W63397" s="276"/>
    </row>
    <row r="63398" spans="19:23">
      <c r="S63398" s="275"/>
      <c r="T63398" s="274"/>
      <c r="W63398" s="276"/>
    </row>
    <row r="63399" spans="19:23">
      <c r="S63399" s="275"/>
      <c r="T63399" s="274"/>
      <c r="W63399" s="276"/>
    </row>
    <row r="63400" spans="19:23">
      <c r="S63400" s="275"/>
      <c r="T63400" s="274"/>
      <c r="W63400" s="276"/>
    </row>
    <row r="63401" spans="19:23">
      <c r="S63401" s="275"/>
      <c r="T63401" s="274"/>
      <c r="W63401" s="276"/>
    </row>
    <row r="63402" spans="19:23">
      <c r="S63402" s="275"/>
      <c r="T63402" s="274"/>
      <c r="W63402" s="276"/>
    </row>
    <row r="63403" spans="19:23">
      <c r="S63403" s="275"/>
      <c r="T63403" s="274"/>
      <c r="W63403" s="276"/>
    </row>
    <row r="63404" spans="19:23">
      <c r="S63404" s="275"/>
      <c r="T63404" s="274"/>
      <c r="W63404" s="276"/>
    </row>
    <row r="63405" spans="19:23">
      <c r="S63405" s="275"/>
      <c r="T63405" s="274"/>
      <c r="W63405" s="276"/>
    </row>
    <row r="63406" spans="19:23">
      <c r="S63406" s="275"/>
      <c r="T63406" s="274"/>
      <c r="W63406" s="276"/>
    </row>
    <row r="63407" spans="19:23">
      <c r="S63407" s="275"/>
      <c r="T63407" s="274"/>
      <c r="W63407" s="276"/>
    </row>
    <row r="63408" spans="19:23">
      <c r="S63408" s="275"/>
      <c r="T63408" s="274"/>
      <c r="W63408" s="276"/>
    </row>
    <row r="63409" spans="19:23">
      <c r="S63409" s="275"/>
      <c r="T63409" s="274"/>
      <c r="W63409" s="276"/>
    </row>
    <row r="63410" spans="19:23">
      <c r="S63410" s="275"/>
      <c r="T63410" s="274"/>
      <c r="W63410" s="276"/>
    </row>
    <row r="63411" spans="19:23">
      <c r="S63411" s="275"/>
      <c r="T63411" s="274"/>
      <c r="W63411" s="276"/>
    </row>
    <row r="63412" spans="19:23">
      <c r="S63412" s="275"/>
      <c r="T63412" s="274"/>
      <c r="W63412" s="276"/>
    </row>
    <row r="63413" spans="19:23">
      <c r="S63413" s="275"/>
      <c r="T63413" s="274"/>
      <c r="W63413" s="276"/>
    </row>
    <row r="63414" spans="19:23">
      <c r="S63414" s="275"/>
      <c r="T63414" s="274"/>
      <c r="W63414" s="276"/>
    </row>
    <row r="63415" spans="19:23">
      <c r="S63415" s="275"/>
      <c r="T63415" s="274"/>
      <c r="W63415" s="276"/>
    </row>
    <row r="63416" spans="19:23">
      <c r="S63416" s="275"/>
      <c r="T63416" s="274"/>
      <c r="W63416" s="276"/>
    </row>
    <row r="63417" spans="19:23">
      <c r="S63417" s="275"/>
      <c r="T63417" s="274"/>
      <c r="W63417" s="276"/>
    </row>
    <row r="63418" spans="19:23">
      <c r="S63418" s="275"/>
      <c r="T63418" s="274"/>
      <c r="W63418" s="276"/>
    </row>
    <row r="63419" spans="19:23">
      <c r="S63419" s="275"/>
      <c r="T63419" s="274"/>
      <c r="W63419" s="276"/>
    </row>
    <row r="63420" spans="19:23">
      <c r="S63420" s="275"/>
      <c r="T63420" s="274"/>
      <c r="W63420" s="276"/>
    </row>
    <row r="63421" spans="19:23">
      <c r="S63421" s="275"/>
      <c r="T63421" s="274"/>
      <c r="W63421" s="276"/>
    </row>
    <row r="63422" spans="19:23">
      <c r="S63422" s="275"/>
      <c r="T63422" s="274"/>
      <c r="W63422" s="276"/>
    </row>
    <row r="63423" spans="19:23">
      <c r="S63423" s="275"/>
      <c r="T63423" s="274"/>
      <c r="W63423" s="276"/>
    </row>
    <row r="63424" spans="19:23">
      <c r="S63424" s="275"/>
      <c r="T63424" s="274"/>
      <c r="W63424" s="276"/>
    </row>
    <row r="63425" spans="19:23">
      <c r="S63425" s="275"/>
      <c r="T63425" s="274"/>
      <c r="W63425" s="276"/>
    </row>
    <row r="63426" spans="19:23">
      <c r="S63426" s="275"/>
      <c r="T63426" s="274"/>
      <c r="W63426" s="276"/>
    </row>
    <row r="63427" spans="19:23">
      <c r="S63427" s="275"/>
      <c r="T63427" s="274"/>
      <c r="W63427" s="276"/>
    </row>
    <row r="63428" spans="19:23">
      <c r="S63428" s="275"/>
      <c r="T63428" s="274"/>
      <c r="W63428" s="276"/>
    </row>
    <row r="63429" spans="19:23">
      <c r="S63429" s="275"/>
      <c r="T63429" s="274"/>
      <c r="W63429" s="276"/>
    </row>
    <row r="63430" spans="19:23">
      <c r="S63430" s="275"/>
      <c r="T63430" s="274"/>
      <c r="W63430" s="276"/>
    </row>
    <row r="63431" spans="19:23">
      <c r="S63431" s="275"/>
      <c r="T63431" s="274"/>
      <c r="W63431" s="276"/>
    </row>
    <row r="63432" spans="19:23">
      <c r="S63432" s="275"/>
      <c r="T63432" s="274"/>
      <c r="W63432" s="276"/>
    </row>
    <row r="63433" spans="19:23">
      <c r="S63433" s="275"/>
      <c r="T63433" s="274"/>
      <c r="W63433" s="276"/>
    </row>
    <row r="63434" spans="19:23">
      <c r="S63434" s="275"/>
      <c r="T63434" s="274"/>
      <c r="W63434" s="276"/>
    </row>
    <row r="63435" spans="19:23">
      <c r="S63435" s="275"/>
      <c r="T63435" s="274"/>
      <c r="W63435" s="276"/>
    </row>
    <row r="63436" spans="19:23">
      <c r="S63436" s="275"/>
      <c r="T63436" s="274"/>
      <c r="W63436" s="276"/>
    </row>
    <row r="63437" spans="19:23">
      <c r="S63437" s="275"/>
      <c r="T63437" s="274"/>
      <c r="W63437" s="276"/>
    </row>
    <row r="63438" spans="19:23">
      <c r="S63438" s="275"/>
      <c r="T63438" s="274"/>
      <c r="W63438" s="276"/>
    </row>
    <row r="63439" spans="19:23">
      <c r="S63439" s="275"/>
      <c r="T63439" s="274"/>
      <c r="W63439" s="276"/>
    </row>
    <row r="63440" spans="19:23">
      <c r="S63440" s="275"/>
      <c r="T63440" s="274"/>
      <c r="W63440" s="276"/>
    </row>
    <row r="63441" spans="19:23">
      <c r="S63441" s="275"/>
      <c r="T63441" s="274"/>
      <c r="W63441" s="276"/>
    </row>
    <row r="63442" spans="19:23">
      <c r="S63442" s="275"/>
      <c r="T63442" s="274"/>
      <c r="W63442" s="276"/>
    </row>
    <row r="63443" spans="19:23">
      <c r="S63443" s="275"/>
      <c r="T63443" s="274"/>
      <c r="W63443" s="276"/>
    </row>
    <row r="63444" spans="19:23">
      <c r="S63444" s="275"/>
      <c r="T63444" s="274"/>
      <c r="W63444" s="276"/>
    </row>
    <row r="63445" spans="19:23">
      <c r="S63445" s="275"/>
      <c r="T63445" s="274"/>
      <c r="W63445" s="276"/>
    </row>
    <row r="63446" spans="19:23">
      <c r="S63446" s="275"/>
      <c r="T63446" s="274"/>
      <c r="W63446" s="276"/>
    </row>
    <row r="63447" spans="19:23">
      <c r="S63447" s="275"/>
      <c r="T63447" s="274"/>
      <c r="W63447" s="276"/>
    </row>
    <row r="63448" spans="19:23">
      <c r="S63448" s="275"/>
      <c r="T63448" s="274"/>
      <c r="W63448" s="276"/>
    </row>
    <row r="63449" spans="19:23">
      <c r="S63449" s="275"/>
      <c r="T63449" s="274"/>
      <c r="W63449" s="276"/>
    </row>
    <row r="63450" spans="19:23">
      <c r="S63450" s="275"/>
      <c r="T63450" s="274"/>
      <c r="W63450" s="276"/>
    </row>
    <row r="63451" spans="19:23">
      <c r="S63451" s="275"/>
      <c r="T63451" s="274"/>
      <c r="W63451" s="276"/>
    </row>
    <row r="63452" spans="19:23">
      <c r="S63452" s="275"/>
      <c r="T63452" s="274"/>
      <c r="W63452" s="276"/>
    </row>
    <row r="63453" spans="19:23">
      <c r="S63453" s="275"/>
      <c r="T63453" s="274"/>
      <c r="W63453" s="276"/>
    </row>
    <row r="63454" spans="19:23">
      <c r="S63454" s="275"/>
      <c r="T63454" s="274"/>
      <c r="W63454" s="276"/>
    </row>
    <row r="63455" spans="19:23">
      <c r="S63455" s="275"/>
      <c r="T63455" s="274"/>
      <c r="W63455" s="276"/>
    </row>
    <row r="63456" spans="19:23">
      <c r="S63456" s="275"/>
      <c r="T63456" s="274"/>
      <c r="W63456" s="276"/>
    </row>
    <row r="63457" spans="19:23">
      <c r="S63457" s="275"/>
      <c r="T63457" s="274"/>
      <c r="W63457" s="276"/>
    </row>
    <row r="63458" spans="19:23">
      <c r="S63458" s="275"/>
      <c r="T63458" s="274"/>
      <c r="W63458" s="276"/>
    </row>
    <row r="63459" spans="19:23">
      <c r="S63459" s="275"/>
      <c r="T63459" s="274"/>
      <c r="W63459" s="276"/>
    </row>
    <row r="63460" spans="19:23">
      <c r="S63460" s="275"/>
      <c r="T63460" s="274"/>
      <c r="W63460" s="276"/>
    </row>
    <row r="63461" spans="19:23">
      <c r="S63461" s="275"/>
      <c r="T63461" s="274"/>
      <c r="W63461" s="276"/>
    </row>
    <row r="63462" spans="19:23">
      <c r="S63462" s="275"/>
      <c r="T63462" s="274"/>
      <c r="W63462" s="276"/>
    </row>
    <row r="63463" spans="19:23">
      <c r="S63463" s="275"/>
      <c r="T63463" s="274"/>
      <c r="W63463" s="276"/>
    </row>
    <row r="63464" spans="19:23">
      <c r="S63464" s="275"/>
      <c r="T63464" s="274"/>
      <c r="W63464" s="276"/>
    </row>
    <row r="63465" spans="19:23">
      <c r="S63465" s="275"/>
      <c r="T63465" s="274"/>
      <c r="W63465" s="276"/>
    </row>
    <row r="63466" spans="19:23">
      <c r="S63466" s="275"/>
      <c r="T63466" s="274"/>
      <c r="W63466" s="276"/>
    </row>
    <row r="63467" spans="19:23">
      <c r="S63467" s="275"/>
      <c r="T63467" s="274"/>
      <c r="W63467" s="276"/>
    </row>
    <row r="63468" spans="19:23">
      <c r="S63468" s="275"/>
      <c r="T63468" s="274"/>
      <c r="W63468" s="276"/>
    </row>
    <row r="63469" spans="19:23">
      <c r="S63469" s="275"/>
      <c r="T63469" s="274"/>
      <c r="W63469" s="276"/>
    </row>
    <row r="63470" spans="19:23">
      <c r="S63470" s="275"/>
      <c r="T63470" s="274"/>
      <c r="W63470" s="276"/>
    </row>
    <row r="63471" spans="19:23">
      <c r="S63471" s="275"/>
      <c r="T63471" s="274"/>
      <c r="W63471" s="276"/>
    </row>
    <row r="63472" spans="19:23">
      <c r="S63472" s="275"/>
      <c r="T63472" s="274"/>
      <c r="W63472" s="276"/>
    </row>
    <row r="63473" spans="19:23">
      <c r="S63473" s="275"/>
      <c r="T63473" s="274"/>
      <c r="W63473" s="276"/>
    </row>
    <row r="63474" spans="19:23">
      <c r="S63474" s="275"/>
      <c r="T63474" s="274"/>
      <c r="W63474" s="276"/>
    </row>
    <row r="63475" spans="19:23">
      <c r="S63475" s="275"/>
      <c r="T63475" s="274"/>
      <c r="W63475" s="276"/>
    </row>
    <row r="63476" spans="19:23">
      <c r="S63476" s="275"/>
      <c r="T63476" s="274"/>
      <c r="W63476" s="276"/>
    </row>
    <row r="63477" spans="19:23">
      <c r="S63477" s="275"/>
      <c r="T63477" s="274"/>
      <c r="W63477" s="276"/>
    </row>
    <row r="63478" spans="19:23">
      <c r="S63478" s="275"/>
      <c r="T63478" s="274"/>
      <c r="W63478" s="276"/>
    </row>
    <row r="63479" spans="19:23">
      <c r="S63479" s="275"/>
      <c r="T63479" s="274"/>
      <c r="W63479" s="276"/>
    </row>
    <row r="63480" spans="19:23">
      <c r="S63480" s="275"/>
      <c r="T63480" s="274"/>
      <c r="W63480" s="276"/>
    </row>
    <row r="63481" spans="19:23">
      <c r="S63481" s="275"/>
      <c r="T63481" s="274"/>
      <c r="W63481" s="276"/>
    </row>
    <row r="63482" spans="19:23">
      <c r="S63482" s="275"/>
      <c r="T63482" s="274"/>
      <c r="W63482" s="276"/>
    </row>
    <row r="63483" spans="19:23">
      <c r="S63483" s="275"/>
      <c r="T63483" s="274"/>
      <c r="W63483" s="276"/>
    </row>
    <row r="63484" spans="19:23">
      <c r="S63484" s="275"/>
      <c r="T63484" s="274"/>
      <c r="W63484" s="276"/>
    </row>
    <row r="63485" spans="19:23">
      <c r="S63485" s="275"/>
      <c r="T63485" s="274"/>
      <c r="W63485" s="276"/>
    </row>
    <row r="63486" spans="19:23">
      <c r="S63486" s="275"/>
      <c r="T63486" s="274"/>
      <c r="W63486" s="276"/>
    </row>
    <row r="63487" spans="19:23">
      <c r="S63487" s="275"/>
      <c r="T63487" s="274"/>
      <c r="W63487" s="276"/>
    </row>
    <row r="63488" spans="19:23">
      <c r="S63488" s="275"/>
      <c r="T63488" s="274"/>
      <c r="W63488" s="276"/>
    </row>
    <row r="63489" spans="19:23">
      <c r="S63489" s="275"/>
      <c r="T63489" s="274"/>
      <c r="W63489" s="276"/>
    </row>
    <row r="63490" spans="19:23">
      <c r="S63490" s="275"/>
      <c r="T63490" s="274"/>
      <c r="W63490" s="276"/>
    </row>
    <row r="63491" spans="19:23">
      <c r="S63491" s="275"/>
      <c r="T63491" s="274"/>
      <c r="W63491" s="276"/>
    </row>
    <row r="63492" spans="19:23">
      <c r="S63492" s="275"/>
      <c r="T63492" s="274"/>
      <c r="W63492" s="276"/>
    </row>
    <row r="63493" spans="19:23">
      <c r="S63493" s="275"/>
      <c r="T63493" s="274"/>
      <c r="W63493" s="276"/>
    </row>
    <row r="63494" spans="19:23">
      <c r="S63494" s="275"/>
      <c r="T63494" s="274"/>
      <c r="W63494" s="276"/>
    </row>
    <row r="63495" spans="19:23">
      <c r="S63495" s="275"/>
      <c r="T63495" s="274"/>
      <c r="W63495" s="276"/>
    </row>
    <row r="63496" spans="19:23">
      <c r="S63496" s="275"/>
      <c r="T63496" s="274"/>
      <c r="W63496" s="276"/>
    </row>
    <row r="63497" spans="19:23">
      <c r="S63497" s="275"/>
      <c r="T63497" s="274"/>
      <c r="W63497" s="276"/>
    </row>
    <row r="63498" spans="19:23">
      <c r="S63498" s="275"/>
      <c r="T63498" s="274"/>
      <c r="W63498" s="276"/>
    </row>
    <row r="63499" spans="19:23">
      <c r="S63499" s="275"/>
      <c r="T63499" s="274"/>
      <c r="W63499" s="276"/>
    </row>
    <row r="63500" spans="19:23">
      <c r="S63500" s="275"/>
      <c r="T63500" s="274"/>
      <c r="W63500" s="276"/>
    </row>
    <row r="63501" spans="19:23">
      <c r="S63501" s="275"/>
      <c r="T63501" s="274"/>
      <c r="W63501" s="276"/>
    </row>
    <row r="63502" spans="19:23">
      <c r="S63502" s="275"/>
      <c r="T63502" s="274"/>
      <c r="W63502" s="276"/>
    </row>
    <row r="63503" spans="19:23">
      <c r="S63503" s="275"/>
      <c r="T63503" s="274"/>
      <c r="W63503" s="276"/>
    </row>
    <row r="63504" spans="19:23">
      <c r="S63504" s="275"/>
      <c r="T63504" s="274"/>
      <c r="W63504" s="276"/>
    </row>
    <row r="63505" spans="19:23">
      <c r="S63505" s="275"/>
      <c r="T63505" s="274"/>
      <c r="W63505" s="276"/>
    </row>
    <row r="63506" spans="19:23">
      <c r="S63506" s="275"/>
      <c r="T63506" s="274"/>
      <c r="W63506" s="276"/>
    </row>
    <row r="63507" spans="19:23">
      <c r="S63507" s="275"/>
      <c r="T63507" s="274"/>
      <c r="W63507" s="276"/>
    </row>
    <row r="63508" spans="19:23">
      <c r="S63508" s="275"/>
      <c r="T63508" s="274"/>
      <c r="W63508" s="276"/>
    </row>
    <row r="63509" spans="19:23">
      <c r="S63509" s="275"/>
      <c r="T63509" s="274"/>
      <c r="W63509" s="276"/>
    </row>
    <row r="63510" spans="19:23">
      <c r="S63510" s="275"/>
      <c r="T63510" s="274"/>
      <c r="W63510" s="276"/>
    </row>
    <row r="63511" spans="19:23">
      <c r="S63511" s="275"/>
      <c r="T63511" s="274"/>
      <c r="W63511" s="276"/>
    </row>
    <row r="63512" spans="19:23">
      <c r="S63512" s="275"/>
      <c r="T63512" s="274"/>
      <c r="W63512" s="276"/>
    </row>
    <row r="63513" spans="19:23">
      <c r="S63513" s="275"/>
      <c r="T63513" s="274"/>
      <c r="W63513" s="276"/>
    </row>
    <row r="63514" spans="19:23">
      <c r="S63514" s="275"/>
      <c r="T63514" s="274"/>
      <c r="W63514" s="276"/>
    </row>
    <row r="63515" spans="19:23">
      <c r="S63515" s="275"/>
      <c r="T63515" s="274"/>
      <c r="W63515" s="276"/>
    </row>
    <row r="63516" spans="19:23">
      <c r="S63516" s="275"/>
      <c r="T63516" s="274"/>
      <c r="W63516" s="276"/>
    </row>
    <row r="63517" spans="19:23">
      <c r="S63517" s="275"/>
      <c r="T63517" s="274"/>
      <c r="W63517" s="276"/>
    </row>
    <row r="63518" spans="19:23">
      <c r="S63518" s="275"/>
      <c r="T63518" s="274"/>
      <c r="W63518" s="276"/>
    </row>
    <row r="63519" spans="19:23">
      <c r="S63519" s="275"/>
      <c r="T63519" s="274"/>
      <c r="W63519" s="276"/>
    </row>
    <row r="63520" spans="19:23">
      <c r="S63520" s="275"/>
      <c r="T63520" s="274"/>
      <c r="W63520" s="276"/>
    </row>
    <row r="63521" spans="19:23">
      <c r="S63521" s="275"/>
      <c r="T63521" s="274"/>
      <c r="W63521" s="276"/>
    </row>
    <row r="63522" spans="19:23">
      <c r="S63522" s="275"/>
      <c r="T63522" s="274"/>
      <c r="W63522" s="276"/>
    </row>
    <row r="63523" spans="19:23">
      <c r="S63523" s="275"/>
      <c r="T63523" s="274"/>
      <c r="W63523" s="276"/>
    </row>
    <row r="63524" spans="19:23">
      <c r="S63524" s="275"/>
      <c r="T63524" s="274"/>
      <c r="W63524" s="276"/>
    </row>
    <row r="63525" spans="19:23">
      <c r="S63525" s="275"/>
      <c r="T63525" s="274"/>
      <c r="W63525" s="276"/>
    </row>
    <row r="63526" spans="19:23">
      <c r="S63526" s="275"/>
      <c r="T63526" s="274"/>
      <c r="W63526" s="276"/>
    </row>
    <row r="63527" spans="19:23">
      <c r="S63527" s="275"/>
      <c r="T63527" s="274"/>
      <c r="W63527" s="276"/>
    </row>
    <row r="63528" spans="19:23">
      <c r="S63528" s="275"/>
      <c r="T63528" s="274"/>
      <c r="W63528" s="276"/>
    </row>
    <row r="63529" spans="19:23">
      <c r="S63529" s="275"/>
      <c r="T63529" s="274"/>
      <c r="W63529" s="276"/>
    </row>
    <row r="63530" spans="19:23">
      <c r="S63530" s="275"/>
      <c r="T63530" s="274"/>
      <c r="W63530" s="276"/>
    </row>
    <row r="63531" spans="19:23">
      <c r="S63531" s="275"/>
      <c r="T63531" s="274"/>
      <c r="W63531" s="276"/>
    </row>
    <row r="63532" spans="19:23">
      <c r="S63532" s="275"/>
      <c r="T63532" s="274"/>
      <c r="W63532" s="276"/>
    </row>
    <row r="63533" spans="19:23">
      <c r="S63533" s="275"/>
      <c r="T63533" s="274"/>
      <c r="W63533" s="276"/>
    </row>
    <row r="63534" spans="19:23">
      <c r="S63534" s="275"/>
      <c r="T63534" s="274"/>
      <c r="W63534" s="276"/>
    </row>
    <row r="63535" spans="19:23">
      <c r="S63535" s="275"/>
      <c r="T63535" s="274"/>
      <c r="W63535" s="276"/>
    </row>
    <row r="63536" spans="19:23">
      <c r="S63536" s="275"/>
      <c r="T63536" s="274"/>
      <c r="W63536" s="276"/>
    </row>
    <row r="63537" spans="19:23">
      <c r="S63537" s="275"/>
      <c r="T63537" s="274"/>
      <c r="W63537" s="276"/>
    </row>
    <row r="63538" spans="19:23">
      <c r="S63538" s="275"/>
      <c r="T63538" s="274"/>
      <c r="W63538" s="276"/>
    </row>
    <row r="63539" spans="19:23">
      <c r="S63539" s="275"/>
      <c r="T63539" s="274"/>
      <c r="W63539" s="276"/>
    </row>
    <row r="63540" spans="19:23">
      <c r="S63540" s="275"/>
      <c r="T63540" s="274"/>
      <c r="W63540" s="276"/>
    </row>
    <row r="63541" spans="19:23">
      <c r="S63541" s="275"/>
      <c r="T63541" s="274"/>
      <c r="W63541" s="276"/>
    </row>
    <row r="63542" spans="19:23">
      <c r="S63542" s="275"/>
      <c r="T63542" s="274"/>
      <c r="W63542" s="276"/>
    </row>
    <row r="63543" spans="19:23">
      <c r="S63543" s="275"/>
      <c r="T63543" s="274"/>
      <c r="W63543" s="276"/>
    </row>
    <row r="63544" spans="19:23">
      <c r="S63544" s="275"/>
      <c r="T63544" s="274"/>
      <c r="W63544" s="276"/>
    </row>
    <row r="63545" spans="19:23">
      <c r="S63545" s="275"/>
      <c r="T63545" s="274"/>
      <c r="W63545" s="276"/>
    </row>
    <row r="63546" spans="19:23">
      <c r="S63546" s="275"/>
      <c r="T63546" s="274"/>
      <c r="W63546" s="276"/>
    </row>
    <row r="63547" spans="19:23">
      <c r="S63547" s="275"/>
      <c r="T63547" s="274"/>
      <c r="W63547" s="276"/>
    </row>
    <row r="63548" spans="19:23">
      <c r="S63548" s="275"/>
      <c r="T63548" s="274"/>
      <c r="W63548" s="276"/>
    </row>
    <row r="63549" spans="19:23">
      <c r="S63549" s="275"/>
      <c r="T63549" s="274"/>
      <c r="W63549" s="276"/>
    </row>
    <row r="63550" spans="19:23">
      <c r="S63550" s="275"/>
      <c r="T63550" s="274"/>
      <c r="W63550" s="276"/>
    </row>
    <row r="63551" spans="19:23">
      <c r="S63551" s="275"/>
      <c r="T63551" s="274"/>
      <c r="W63551" s="276"/>
    </row>
    <row r="63552" spans="19:23">
      <c r="S63552" s="275"/>
      <c r="T63552" s="274"/>
      <c r="W63552" s="276"/>
    </row>
    <row r="63553" spans="19:23">
      <c r="S63553" s="275"/>
      <c r="T63553" s="274"/>
      <c r="W63553" s="276"/>
    </row>
    <row r="63554" spans="19:23">
      <c r="S63554" s="275"/>
      <c r="T63554" s="274"/>
      <c r="W63554" s="276"/>
    </row>
    <row r="63555" spans="19:23">
      <c r="S63555" s="275"/>
      <c r="T63555" s="274"/>
      <c r="W63555" s="276"/>
    </row>
    <row r="63556" spans="19:23">
      <c r="S63556" s="275"/>
      <c r="T63556" s="274"/>
      <c r="W63556" s="276"/>
    </row>
    <row r="63557" spans="19:23">
      <c r="S63557" s="275"/>
      <c r="T63557" s="274"/>
      <c r="W63557" s="276"/>
    </row>
    <row r="63558" spans="19:23">
      <c r="S63558" s="275"/>
      <c r="T63558" s="274"/>
      <c r="W63558" s="276"/>
    </row>
    <row r="63559" spans="19:23">
      <c r="S63559" s="275"/>
      <c r="T63559" s="274"/>
      <c r="W63559" s="276"/>
    </row>
    <row r="63560" spans="19:23">
      <c r="S63560" s="275"/>
      <c r="T63560" s="274"/>
      <c r="W63560" s="276"/>
    </row>
    <row r="63561" spans="19:23">
      <c r="S63561" s="275"/>
      <c r="T63561" s="274"/>
      <c r="W63561" s="276"/>
    </row>
    <row r="63562" spans="19:23">
      <c r="S63562" s="275"/>
      <c r="T63562" s="274"/>
      <c r="W63562" s="276"/>
    </row>
    <row r="63563" spans="19:23">
      <c r="S63563" s="275"/>
      <c r="T63563" s="274"/>
      <c r="W63563" s="276"/>
    </row>
    <row r="63564" spans="19:23">
      <c r="S63564" s="275"/>
      <c r="T63564" s="274"/>
      <c r="W63564" s="276"/>
    </row>
    <row r="63565" spans="19:23">
      <c r="S63565" s="275"/>
      <c r="T63565" s="274"/>
      <c r="W63565" s="276"/>
    </row>
    <row r="63566" spans="19:23">
      <c r="S63566" s="275"/>
      <c r="T63566" s="274"/>
      <c r="W63566" s="276"/>
    </row>
    <row r="63567" spans="19:23">
      <c r="S63567" s="275"/>
      <c r="T63567" s="274"/>
      <c r="W63567" s="276"/>
    </row>
    <row r="63568" spans="19:23">
      <c r="S63568" s="275"/>
      <c r="T63568" s="274"/>
      <c r="W63568" s="276"/>
    </row>
    <row r="63569" spans="19:23">
      <c r="S63569" s="275"/>
      <c r="T63569" s="274"/>
      <c r="W63569" s="276"/>
    </row>
    <row r="63570" spans="19:23">
      <c r="S63570" s="275"/>
      <c r="T63570" s="274"/>
      <c r="W63570" s="276"/>
    </row>
    <row r="63571" spans="19:23">
      <c r="S63571" s="275"/>
      <c r="T63571" s="274"/>
      <c r="W63571" s="276"/>
    </row>
    <row r="63572" spans="19:23">
      <c r="S63572" s="275"/>
      <c r="T63572" s="274"/>
      <c r="W63572" s="276"/>
    </row>
    <row r="63573" spans="19:23">
      <c r="S63573" s="275"/>
      <c r="T63573" s="274"/>
      <c r="W63573" s="276"/>
    </row>
    <row r="63574" spans="19:23">
      <c r="S63574" s="275"/>
      <c r="T63574" s="274"/>
      <c r="W63574" s="276"/>
    </row>
    <row r="63575" spans="19:23">
      <c r="S63575" s="275"/>
      <c r="T63575" s="274"/>
      <c r="W63575" s="276"/>
    </row>
    <row r="63576" spans="19:23">
      <c r="S63576" s="275"/>
      <c r="T63576" s="274"/>
      <c r="W63576" s="276"/>
    </row>
    <row r="63577" spans="19:23">
      <c r="S63577" s="275"/>
      <c r="T63577" s="274"/>
      <c r="W63577" s="276"/>
    </row>
    <row r="63578" spans="19:23">
      <c r="S63578" s="275"/>
      <c r="T63578" s="274"/>
      <c r="W63578" s="276"/>
    </row>
    <row r="63579" spans="19:23">
      <c r="S63579" s="275"/>
      <c r="T63579" s="274"/>
      <c r="W63579" s="276"/>
    </row>
    <row r="63580" spans="19:23">
      <c r="S63580" s="275"/>
      <c r="T63580" s="274"/>
      <c r="W63580" s="276"/>
    </row>
    <row r="63581" spans="19:23">
      <c r="S63581" s="275"/>
      <c r="T63581" s="274"/>
      <c r="W63581" s="276"/>
    </row>
    <row r="63582" spans="19:23">
      <c r="S63582" s="275"/>
      <c r="T63582" s="274"/>
      <c r="W63582" s="276"/>
    </row>
    <row r="63583" spans="19:23">
      <c r="S63583" s="275"/>
      <c r="T63583" s="274"/>
      <c r="W63583" s="276"/>
    </row>
    <row r="63584" spans="19:23">
      <c r="S63584" s="275"/>
      <c r="T63584" s="274"/>
      <c r="W63584" s="276"/>
    </row>
    <row r="63585" spans="19:23">
      <c r="S63585" s="275"/>
      <c r="T63585" s="274"/>
      <c r="W63585" s="276"/>
    </row>
    <row r="63586" spans="19:23">
      <c r="S63586" s="275"/>
      <c r="T63586" s="274"/>
      <c r="W63586" s="276"/>
    </row>
    <row r="63587" spans="19:23">
      <c r="S63587" s="275"/>
      <c r="T63587" s="274"/>
      <c r="W63587" s="276"/>
    </row>
    <row r="63588" spans="19:23">
      <c r="S63588" s="275"/>
      <c r="T63588" s="274"/>
      <c r="W63588" s="276"/>
    </row>
    <row r="63589" spans="19:23">
      <c r="S63589" s="275"/>
      <c r="T63589" s="274"/>
      <c r="W63589" s="276"/>
    </row>
    <row r="63590" spans="19:23">
      <c r="S63590" s="275"/>
      <c r="T63590" s="274"/>
      <c r="W63590" s="276"/>
    </row>
    <row r="63591" spans="19:23">
      <c r="S63591" s="275"/>
      <c r="T63591" s="274"/>
      <c r="W63591" s="276"/>
    </row>
    <row r="63592" spans="19:23">
      <c r="S63592" s="275"/>
      <c r="T63592" s="274"/>
      <c r="W63592" s="276"/>
    </row>
    <row r="63593" spans="19:23">
      <c r="S63593" s="275"/>
      <c r="T63593" s="274"/>
      <c r="W63593" s="276"/>
    </row>
    <row r="63594" spans="19:23">
      <c r="S63594" s="275"/>
      <c r="T63594" s="274"/>
      <c r="W63594" s="276"/>
    </row>
    <row r="63595" spans="19:23">
      <c r="S63595" s="275"/>
      <c r="T63595" s="274"/>
      <c r="W63595" s="276"/>
    </row>
    <row r="63596" spans="19:23">
      <c r="S63596" s="275"/>
      <c r="T63596" s="274"/>
      <c r="W63596" s="276"/>
    </row>
    <row r="63597" spans="19:23">
      <c r="S63597" s="275"/>
      <c r="T63597" s="274"/>
      <c r="W63597" s="276"/>
    </row>
    <row r="63598" spans="19:23">
      <c r="S63598" s="275"/>
      <c r="T63598" s="274"/>
      <c r="W63598" s="276"/>
    </row>
    <row r="63599" spans="19:23">
      <c r="S63599" s="275"/>
      <c r="T63599" s="274"/>
      <c r="W63599" s="276"/>
    </row>
    <row r="63600" spans="19:23">
      <c r="S63600" s="275"/>
      <c r="T63600" s="274"/>
      <c r="W63600" s="276"/>
    </row>
    <row r="63601" spans="19:23">
      <c r="S63601" s="275"/>
      <c r="T63601" s="274"/>
      <c r="W63601" s="276"/>
    </row>
    <row r="63602" spans="19:23">
      <c r="S63602" s="275"/>
      <c r="T63602" s="274"/>
      <c r="W63602" s="276"/>
    </row>
    <row r="63603" spans="19:23">
      <c r="S63603" s="275"/>
      <c r="T63603" s="274"/>
      <c r="W63603" s="276"/>
    </row>
    <row r="63604" spans="19:23">
      <c r="S63604" s="275"/>
      <c r="T63604" s="274"/>
      <c r="W63604" s="276"/>
    </row>
    <row r="63605" spans="19:23">
      <c r="S63605" s="275"/>
      <c r="T63605" s="274"/>
      <c r="W63605" s="276"/>
    </row>
    <row r="63606" spans="19:23">
      <c r="S63606" s="275"/>
      <c r="T63606" s="274"/>
      <c r="W63606" s="276"/>
    </row>
    <row r="63607" spans="19:23">
      <c r="S63607" s="275"/>
      <c r="T63607" s="274"/>
      <c r="W63607" s="276"/>
    </row>
    <row r="63608" spans="19:23">
      <c r="S63608" s="275"/>
      <c r="T63608" s="274"/>
      <c r="W63608" s="276"/>
    </row>
    <row r="63609" spans="19:23">
      <c r="S63609" s="275"/>
      <c r="T63609" s="274"/>
      <c r="W63609" s="276"/>
    </row>
    <row r="63610" spans="19:23">
      <c r="S63610" s="275"/>
      <c r="T63610" s="274"/>
      <c r="W63610" s="276"/>
    </row>
    <row r="63611" spans="19:23">
      <c r="S63611" s="275"/>
      <c r="T63611" s="274"/>
      <c r="W63611" s="276"/>
    </row>
    <row r="63612" spans="19:23">
      <c r="S63612" s="275"/>
      <c r="T63612" s="274"/>
      <c r="W63612" s="276"/>
    </row>
    <row r="63613" spans="19:23">
      <c r="S63613" s="275"/>
      <c r="T63613" s="274"/>
      <c r="W63613" s="276"/>
    </row>
    <row r="63614" spans="19:23">
      <c r="S63614" s="275"/>
      <c r="T63614" s="274"/>
      <c r="W63614" s="276"/>
    </row>
    <row r="63615" spans="19:23">
      <c r="S63615" s="275"/>
      <c r="T63615" s="274"/>
      <c r="W63615" s="276"/>
    </row>
    <row r="63616" spans="19:23">
      <c r="S63616" s="275"/>
      <c r="T63616" s="274"/>
      <c r="W63616" s="276"/>
    </row>
    <row r="63617" spans="19:23">
      <c r="S63617" s="275"/>
      <c r="T63617" s="274"/>
      <c r="W63617" s="276"/>
    </row>
    <row r="63618" spans="19:23">
      <c r="S63618" s="275"/>
      <c r="T63618" s="274"/>
      <c r="W63618" s="276"/>
    </row>
    <row r="63619" spans="19:23">
      <c r="S63619" s="275"/>
      <c r="T63619" s="274"/>
      <c r="W63619" s="276"/>
    </row>
    <row r="63620" spans="19:23">
      <c r="S63620" s="275"/>
      <c r="T63620" s="274"/>
      <c r="W63620" s="276"/>
    </row>
    <row r="63621" spans="19:23">
      <c r="S63621" s="275"/>
      <c r="T63621" s="274"/>
      <c r="W63621" s="276"/>
    </row>
    <row r="63622" spans="19:23">
      <c r="S63622" s="275"/>
      <c r="T63622" s="274"/>
      <c r="W63622" s="276"/>
    </row>
    <row r="63623" spans="19:23">
      <c r="S63623" s="275"/>
      <c r="T63623" s="274"/>
      <c r="W63623" s="276"/>
    </row>
    <row r="63624" spans="19:23">
      <c r="S63624" s="275"/>
      <c r="T63624" s="274"/>
      <c r="W63624" s="276"/>
    </row>
    <row r="63625" spans="19:23">
      <c r="S63625" s="275"/>
      <c r="T63625" s="274"/>
      <c r="W63625" s="276"/>
    </row>
    <row r="63626" spans="19:23">
      <c r="S63626" s="275"/>
      <c r="T63626" s="274"/>
      <c r="W63626" s="276"/>
    </row>
    <row r="63627" spans="19:23">
      <c r="S63627" s="275"/>
      <c r="T63627" s="274"/>
      <c r="W63627" s="276"/>
    </row>
    <row r="63628" spans="19:23">
      <c r="S63628" s="275"/>
      <c r="T63628" s="274"/>
      <c r="W63628" s="276"/>
    </row>
    <row r="63629" spans="19:23">
      <c r="S63629" s="275"/>
      <c r="T63629" s="274"/>
      <c r="W63629" s="276"/>
    </row>
    <row r="63630" spans="19:23">
      <c r="S63630" s="275"/>
      <c r="T63630" s="274"/>
      <c r="W63630" s="276"/>
    </row>
    <row r="63631" spans="19:23">
      <c r="S63631" s="275"/>
      <c r="T63631" s="274"/>
      <c r="W63631" s="276"/>
    </row>
    <row r="63632" spans="19:23">
      <c r="S63632" s="275"/>
      <c r="T63632" s="274"/>
      <c r="W63632" s="276"/>
    </row>
    <row r="63633" spans="19:23">
      <c r="S63633" s="275"/>
      <c r="T63633" s="274"/>
      <c r="W63633" s="276"/>
    </row>
    <row r="63634" spans="19:23">
      <c r="S63634" s="275"/>
      <c r="T63634" s="274"/>
      <c r="W63634" s="276"/>
    </row>
    <row r="63635" spans="19:23">
      <c r="S63635" s="275"/>
      <c r="T63635" s="274"/>
      <c r="W63635" s="276"/>
    </row>
    <row r="63636" spans="19:23">
      <c r="S63636" s="275"/>
      <c r="T63636" s="274"/>
      <c r="W63636" s="276"/>
    </row>
    <row r="63637" spans="19:23">
      <c r="S63637" s="275"/>
      <c r="T63637" s="274"/>
      <c r="W63637" s="276"/>
    </row>
    <row r="63638" spans="19:23">
      <c r="S63638" s="275"/>
      <c r="T63638" s="274"/>
      <c r="W63638" s="276"/>
    </row>
    <row r="63639" spans="19:23">
      <c r="S63639" s="275"/>
      <c r="T63639" s="274"/>
      <c r="W63639" s="276"/>
    </row>
    <row r="63640" spans="19:23">
      <c r="S63640" s="275"/>
      <c r="T63640" s="274"/>
      <c r="W63640" s="276"/>
    </row>
    <row r="63641" spans="19:23">
      <c r="S63641" s="275"/>
      <c r="T63641" s="274"/>
      <c r="W63641" s="276"/>
    </row>
    <row r="63642" spans="19:23">
      <c r="S63642" s="275"/>
      <c r="T63642" s="274"/>
      <c r="W63642" s="276"/>
    </row>
    <row r="63643" spans="19:23">
      <c r="S63643" s="275"/>
      <c r="T63643" s="274"/>
      <c r="W63643" s="276"/>
    </row>
    <row r="63644" spans="19:23">
      <c r="S63644" s="275"/>
      <c r="T63644" s="274"/>
      <c r="W63644" s="276"/>
    </row>
    <row r="63645" spans="19:23">
      <c r="S63645" s="275"/>
      <c r="T63645" s="274"/>
      <c r="W63645" s="276"/>
    </row>
    <row r="63646" spans="19:23">
      <c r="S63646" s="275"/>
      <c r="T63646" s="274"/>
      <c r="W63646" s="276"/>
    </row>
    <row r="63647" spans="19:23">
      <c r="S63647" s="275"/>
      <c r="T63647" s="274"/>
      <c r="W63647" s="276"/>
    </row>
    <row r="63648" spans="19:23">
      <c r="S63648" s="275"/>
      <c r="T63648" s="274"/>
      <c r="W63648" s="276"/>
    </row>
    <row r="63649" spans="19:23">
      <c r="S63649" s="275"/>
      <c r="T63649" s="274"/>
      <c r="W63649" s="276"/>
    </row>
    <row r="63650" spans="19:23">
      <c r="S63650" s="275"/>
      <c r="T63650" s="274"/>
      <c r="W63650" s="276"/>
    </row>
    <row r="63651" spans="19:23">
      <c r="S63651" s="275"/>
      <c r="T63651" s="274"/>
      <c r="W63651" s="276"/>
    </row>
    <row r="63652" spans="19:23">
      <c r="S63652" s="275"/>
      <c r="T63652" s="274"/>
      <c r="W63652" s="276"/>
    </row>
    <row r="63653" spans="19:23">
      <c r="S63653" s="275"/>
      <c r="T63653" s="274"/>
      <c r="W63653" s="276"/>
    </row>
    <row r="63654" spans="19:23">
      <c r="S63654" s="275"/>
      <c r="T63654" s="274"/>
      <c r="W63654" s="276"/>
    </row>
    <row r="63655" spans="19:23">
      <c r="S63655" s="275"/>
      <c r="T63655" s="274"/>
      <c r="W63655" s="276"/>
    </row>
    <row r="63656" spans="19:23">
      <c r="S63656" s="275"/>
      <c r="T63656" s="274"/>
      <c r="W63656" s="276"/>
    </row>
    <row r="63657" spans="19:23">
      <c r="S63657" s="275"/>
      <c r="T63657" s="274"/>
      <c r="W63657" s="276"/>
    </row>
    <row r="63658" spans="19:23">
      <c r="S63658" s="275"/>
      <c r="T63658" s="274"/>
      <c r="W63658" s="276"/>
    </row>
    <row r="63659" spans="19:23">
      <c r="S63659" s="275"/>
      <c r="T63659" s="274"/>
      <c r="W63659" s="276"/>
    </row>
    <row r="63660" spans="19:23">
      <c r="S63660" s="275"/>
      <c r="T63660" s="274"/>
      <c r="W63660" s="276"/>
    </row>
    <row r="63661" spans="19:23">
      <c r="S63661" s="275"/>
      <c r="T63661" s="274"/>
      <c r="W63661" s="276"/>
    </row>
    <row r="63662" spans="19:23">
      <c r="S63662" s="275"/>
      <c r="T63662" s="274"/>
      <c r="W63662" s="276"/>
    </row>
    <row r="63663" spans="19:23">
      <c r="S63663" s="275"/>
      <c r="T63663" s="274"/>
      <c r="W63663" s="276"/>
    </row>
    <row r="63664" spans="19:23">
      <c r="S63664" s="275"/>
      <c r="T63664" s="274"/>
      <c r="W63664" s="276"/>
    </row>
    <row r="63665" spans="19:23">
      <c r="S63665" s="275"/>
      <c r="T63665" s="274"/>
      <c r="W63665" s="276"/>
    </row>
    <row r="63666" spans="19:23">
      <c r="S63666" s="275"/>
      <c r="T63666" s="274"/>
      <c r="W63666" s="276"/>
    </row>
    <row r="63667" spans="19:23">
      <c r="S63667" s="275"/>
      <c r="T63667" s="274"/>
      <c r="W63667" s="276"/>
    </row>
    <row r="63668" spans="19:23">
      <c r="S63668" s="275"/>
      <c r="T63668" s="274"/>
      <c r="W63668" s="276"/>
    </row>
    <row r="63669" spans="19:23">
      <c r="S63669" s="275"/>
      <c r="T63669" s="274"/>
      <c r="W63669" s="276"/>
    </row>
    <row r="63670" spans="19:23">
      <c r="S63670" s="275"/>
      <c r="T63670" s="274"/>
      <c r="W63670" s="276"/>
    </row>
    <row r="63671" spans="19:23">
      <c r="S63671" s="275"/>
      <c r="T63671" s="274"/>
      <c r="W63671" s="276"/>
    </row>
    <row r="63672" spans="19:23">
      <c r="S63672" s="275"/>
      <c r="T63672" s="274"/>
      <c r="W63672" s="276"/>
    </row>
    <row r="63673" spans="19:23">
      <c r="S63673" s="275"/>
      <c r="T63673" s="274"/>
      <c r="W63673" s="276"/>
    </row>
    <row r="63674" spans="19:23">
      <c r="S63674" s="275"/>
      <c r="T63674" s="274"/>
      <c r="W63674" s="276"/>
    </row>
    <row r="63675" spans="19:23">
      <c r="S63675" s="275"/>
      <c r="T63675" s="274"/>
      <c r="W63675" s="276"/>
    </row>
    <row r="63676" spans="19:23">
      <c r="S63676" s="275"/>
      <c r="T63676" s="274"/>
      <c r="W63676" s="276"/>
    </row>
    <row r="63677" spans="19:23">
      <c r="S63677" s="275"/>
      <c r="T63677" s="274"/>
      <c r="W63677" s="276"/>
    </row>
    <row r="63678" spans="19:23">
      <c r="S63678" s="275"/>
      <c r="T63678" s="274"/>
      <c r="W63678" s="276"/>
    </row>
    <row r="63679" spans="19:23">
      <c r="S63679" s="275"/>
      <c r="T63679" s="274"/>
      <c r="W63679" s="276"/>
    </row>
    <row r="63680" spans="19:23">
      <c r="S63680" s="275"/>
      <c r="T63680" s="274"/>
      <c r="W63680" s="276"/>
    </row>
    <row r="63681" spans="19:23">
      <c r="S63681" s="275"/>
      <c r="T63681" s="274"/>
      <c r="W63681" s="276"/>
    </row>
    <row r="63682" spans="19:23">
      <c r="S63682" s="275"/>
      <c r="T63682" s="274"/>
      <c r="W63682" s="276"/>
    </row>
    <row r="63683" spans="19:23">
      <c r="S63683" s="275"/>
      <c r="T63683" s="274"/>
      <c r="W63683" s="276"/>
    </row>
    <row r="63684" spans="19:23">
      <c r="S63684" s="275"/>
      <c r="T63684" s="274"/>
      <c r="W63684" s="276"/>
    </row>
    <row r="63685" spans="19:23">
      <c r="S63685" s="275"/>
      <c r="T63685" s="274"/>
      <c r="W63685" s="276"/>
    </row>
    <row r="63686" spans="19:23">
      <c r="S63686" s="275"/>
      <c r="T63686" s="274"/>
      <c r="W63686" s="276"/>
    </row>
    <row r="63687" spans="19:23">
      <c r="S63687" s="275"/>
      <c r="T63687" s="274"/>
      <c r="W63687" s="276"/>
    </row>
    <row r="63688" spans="19:23">
      <c r="S63688" s="275"/>
      <c r="T63688" s="274"/>
      <c r="W63688" s="276"/>
    </row>
    <row r="63689" spans="19:23">
      <c r="S63689" s="275"/>
      <c r="T63689" s="274"/>
      <c r="W63689" s="276"/>
    </row>
    <row r="63690" spans="19:23">
      <c r="S63690" s="275"/>
      <c r="T63690" s="274"/>
      <c r="W63690" s="276"/>
    </row>
    <row r="63691" spans="19:23">
      <c r="S63691" s="275"/>
      <c r="T63691" s="274"/>
      <c r="W63691" s="276"/>
    </row>
    <row r="63692" spans="19:23">
      <c r="S63692" s="275"/>
      <c r="T63692" s="274"/>
      <c r="W63692" s="276"/>
    </row>
    <row r="63693" spans="19:23">
      <c r="S63693" s="275"/>
      <c r="T63693" s="274"/>
      <c r="W63693" s="276"/>
    </row>
    <row r="63694" spans="19:23">
      <c r="S63694" s="275"/>
      <c r="T63694" s="274"/>
      <c r="W63694" s="276"/>
    </row>
    <row r="63695" spans="19:23">
      <c r="S63695" s="275"/>
      <c r="T63695" s="274"/>
      <c r="W63695" s="276"/>
    </row>
    <row r="63696" spans="19:23">
      <c r="S63696" s="275"/>
      <c r="T63696" s="274"/>
      <c r="W63696" s="276"/>
    </row>
    <row r="63697" spans="19:23">
      <c r="S63697" s="275"/>
      <c r="T63697" s="274"/>
      <c r="W63697" s="276"/>
    </row>
    <row r="63698" spans="19:23">
      <c r="S63698" s="275"/>
      <c r="T63698" s="274"/>
      <c r="W63698" s="276"/>
    </row>
    <row r="63699" spans="19:23">
      <c r="S63699" s="275"/>
      <c r="T63699" s="274"/>
      <c r="W63699" s="276"/>
    </row>
    <row r="63700" spans="19:23">
      <c r="S63700" s="275"/>
      <c r="T63700" s="274"/>
      <c r="W63700" s="276"/>
    </row>
    <row r="63701" spans="19:23">
      <c r="S63701" s="275"/>
      <c r="T63701" s="274"/>
      <c r="W63701" s="276"/>
    </row>
    <row r="63702" spans="19:23">
      <c r="S63702" s="275"/>
      <c r="T63702" s="274"/>
      <c r="W63702" s="276"/>
    </row>
    <row r="63703" spans="19:23">
      <c r="S63703" s="275"/>
      <c r="T63703" s="274"/>
      <c r="W63703" s="276"/>
    </row>
    <row r="63704" spans="19:23">
      <c r="S63704" s="275"/>
      <c r="T63704" s="274"/>
      <c r="W63704" s="276"/>
    </row>
    <row r="63705" spans="19:23">
      <c r="S63705" s="275"/>
      <c r="T63705" s="274"/>
      <c r="W63705" s="276"/>
    </row>
    <row r="63706" spans="19:23">
      <c r="S63706" s="275"/>
      <c r="T63706" s="274"/>
      <c r="W63706" s="276"/>
    </row>
    <row r="63707" spans="19:23">
      <c r="S63707" s="275"/>
      <c r="T63707" s="274"/>
      <c r="W63707" s="276"/>
    </row>
    <row r="63708" spans="19:23">
      <c r="S63708" s="275"/>
      <c r="T63708" s="274"/>
      <c r="W63708" s="276"/>
    </row>
    <row r="63709" spans="19:23">
      <c r="S63709" s="275"/>
      <c r="T63709" s="274"/>
      <c r="W63709" s="276"/>
    </row>
    <row r="63710" spans="19:23">
      <c r="S63710" s="275"/>
      <c r="T63710" s="274"/>
      <c r="W63710" s="276"/>
    </row>
    <row r="63711" spans="19:23">
      <c r="S63711" s="275"/>
      <c r="T63711" s="274"/>
      <c r="W63711" s="276"/>
    </row>
    <row r="63712" spans="19:23">
      <c r="S63712" s="275"/>
      <c r="T63712" s="274"/>
      <c r="W63712" s="276"/>
    </row>
    <row r="63713" spans="19:23">
      <c r="S63713" s="275"/>
      <c r="T63713" s="274"/>
      <c r="W63713" s="276"/>
    </row>
    <row r="63714" spans="19:23">
      <c r="S63714" s="275"/>
      <c r="T63714" s="274"/>
      <c r="W63714" s="276"/>
    </row>
    <row r="63715" spans="19:23">
      <c r="S63715" s="275"/>
      <c r="T63715" s="274"/>
      <c r="W63715" s="276"/>
    </row>
    <row r="63716" spans="19:23">
      <c r="S63716" s="275"/>
      <c r="T63716" s="274"/>
      <c r="W63716" s="276"/>
    </row>
    <row r="63717" spans="19:23">
      <c r="S63717" s="275"/>
      <c r="T63717" s="274"/>
      <c r="W63717" s="276"/>
    </row>
    <row r="63718" spans="19:23">
      <c r="S63718" s="275"/>
      <c r="T63718" s="274"/>
      <c r="W63718" s="276"/>
    </row>
    <row r="63719" spans="19:23">
      <c r="S63719" s="275"/>
      <c r="T63719" s="274"/>
      <c r="W63719" s="276"/>
    </row>
    <row r="63720" spans="19:23">
      <c r="S63720" s="275"/>
      <c r="T63720" s="274"/>
      <c r="W63720" s="276"/>
    </row>
    <row r="63721" spans="19:23">
      <c r="S63721" s="275"/>
      <c r="T63721" s="274"/>
      <c r="W63721" s="276"/>
    </row>
    <row r="63722" spans="19:23">
      <c r="S63722" s="275"/>
      <c r="T63722" s="274"/>
      <c r="W63722" s="276"/>
    </row>
    <row r="63723" spans="19:23">
      <c r="S63723" s="275"/>
      <c r="T63723" s="274"/>
      <c r="W63723" s="276"/>
    </row>
    <row r="63724" spans="19:23">
      <c r="S63724" s="275"/>
      <c r="T63724" s="274"/>
      <c r="W63724" s="276"/>
    </row>
    <row r="63725" spans="19:23">
      <c r="S63725" s="275"/>
      <c r="T63725" s="274"/>
      <c r="W63725" s="276"/>
    </row>
    <row r="63726" spans="19:23">
      <c r="S63726" s="275"/>
      <c r="T63726" s="274"/>
      <c r="W63726" s="276"/>
    </row>
    <row r="63727" spans="19:23">
      <c r="S63727" s="275"/>
      <c r="T63727" s="274"/>
      <c r="W63727" s="276"/>
    </row>
    <row r="63728" spans="19:23">
      <c r="S63728" s="275"/>
      <c r="T63728" s="274"/>
      <c r="W63728" s="276"/>
    </row>
    <row r="63729" spans="19:23">
      <c r="S63729" s="275"/>
      <c r="T63729" s="274"/>
      <c r="W63729" s="276"/>
    </row>
    <row r="63730" spans="19:23">
      <c r="S63730" s="275"/>
      <c r="T63730" s="274"/>
      <c r="W63730" s="276"/>
    </row>
    <row r="63731" spans="19:23">
      <c r="S63731" s="275"/>
      <c r="T63731" s="274"/>
      <c r="W63731" s="276"/>
    </row>
    <row r="63732" spans="19:23">
      <c r="S63732" s="275"/>
      <c r="T63732" s="274"/>
      <c r="W63732" s="276"/>
    </row>
    <row r="63733" spans="19:23">
      <c r="S63733" s="275"/>
      <c r="T63733" s="274"/>
      <c r="W63733" s="276"/>
    </row>
    <row r="63734" spans="19:23">
      <c r="S63734" s="275"/>
      <c r="T63734" s="274"/>
      <c r="W63734" s="276"/>
    </row>
    <row r="63735" spans="19:23">
      <c r="S63735" s="275"/>
      <c r="T63735" s="274"/>
      <c r="W63735" s="276"/>
    </row>
    <row r="63736" spans="19:23">
      <c r="S63736" s="275"/>
      <c r="T63736" s="274"/>
      <c r="W63736" s="276"/>
    </row>
    <row r="63737" spans="19:23">
      <c r="S63737" s="275"/>
      <c r="T63737" s="274"/>
      <c r="W63737" s="276"/>
    </row>
    <row r="63738" spans="19:23">
      <c r="S63738" s="275"/>
      <c r="T63738" s="274"/>
      <c r="W63738" s="276"/>
    </row>
    <row r="63739" spans="19:23">
      <c r="S63739" s="275"/>
      <c r="T63739" s="274"/>
      <c r="W63739" s="276"/>
    </row>
    <row r="63740" spans="19:23">
      <c r="S63740" s="275"/>
      <c r="T63740" s="274"/>
      <c r="W63740" s="276"/>
    </row>
    <row r="63741" spans="19:23">
      <c r="S63741" s="275"/>
      <c r="T63741" s="274"/>
      <c r="W63741" s="276"/>
    </row>
    <row r="63742" spans="19:23">
      <c r="S63742" s="275"/>
      <c r="T63742" s="274"/>
      <c r="W63742" s="276"/>
    </row>
    <row r="63743" spans="19:23">
      <c r="S63743" s="275"/>
      <c r="T63743" s="274"/>
      <c r="W63743" s="276"/>
    </row>
    <row r="63744" spans="19:23">
      <c r="S63744" s="275"/>
      <c r="T63744" s="274"/>
      <c r="W63744" s="276"/>
    </row>
    <row r="63745" spans="19:23">
      <c r="S63745" s="275"/>
      <c r="T63745" s="274"/>
      <c r="W63745" s="276"/>
    </row>
    <row r="63746" spans="19:23">
      <c r="S63746" s="275"/>
      <c r="T63746" s="274"/>
      <c r="W63746" s="276"/>
    </row>
    <row r="63747" spans="19:23">
      <c r="S63747" s="275"/>
      <c r="T63747" s="274"/>
      <c r="W63747" s="276"/>
    </row>
    <row r="63748" spans="19:23">
      <c r="S63748" s="275"/>
      <c r="T63748" s="274"/>
      <c r="W63748" s="276"/>
    </row>
    <row r="63749" spans="19:23">
      <c r="S63749" s="275"/>
      <c r="T63749" s="274"/>
      <c r="W63749" s="276"/>
    </row>
    <row r="63750" spans="19:23">
      <c r="S63750" s="275"/>
      <c r="T63750" s="274"/>
      <c r="W63750" s="276"/>
    </row>
    <row r="63751" spans="19:23">
      <c r="S63751" s="275"/>
      <c r="T63751" s="274"/>
      <c r="W63751" s="276"/>
    </row>
    <row r="63752" spans="19:23">
      <c r="S63752" s="275"/>
      <c r="T63752" s="274"/>
      <c r="W63752" s="276"/>
    </row>
    <row r="63753" spans="19:23">
      <c r="S63753" s="275"/>
      <c r="T63753" s="274"/>
      <c r="W63753" s="276"/>
    </row>
    <row r="63754" spans="19:23">
      <c r="S63754" s="275"/>
      <c r="T63754" s="274"/>
      <c r="W63754" s="276"/>
    </row>
    <row r="63755" spans="19:23">
      <c r="S63755" s="275"/>
      <c r="T63755" s="274"/>
      <c r="W63755" s="276"/>
    </row>
    <row r="63756" spans="19:23">
      <c r="S63756" s="275"/>
      <c r="T63756" s="274"/>
      <c r="W63756" s="276"/>
    </row>
    <row r="63757" spans="19:23">
      <c r="S63757" s="275"/>
      <c r="T63757" s="274"/>
      <c r="W63757" s="276"/>
    </row>
    <row r="63758" spans="19:23">
      <c r="S63758" s="275"/>
      <c r="T63758" s="274"/>
      <c r="W63758" s="276"/>
    </row>
    <row r="63759" spans="19:23">
      <c r="S63759" s="275"/>
      <c r="T63759" s="274"/>
      <c r="W63759" s="276"/>
    </row>
    <row r="63760" spans="19:23">
      <c r="S63760" s="275"/>
      <c r="T63760" s="274"/>
      <c r="W63760" s="276"/>
    </row>
    <row r="63761" spans="19:23">
      <c r="S63761" s="275"/>
      <c r="T63761" s="274"/>
      <c r="W63761" s="276"/>
    </row>
    <row r="63762" spans="19:23">
      <c r="S63762" s="275"/>
      <c r="T63762" s="274"/>
      <c r="W63762" s="276"/>
    </row>
    <row r="63763" spans="19:23">
      <c r="S63763" s="275"/>
      <c r="T63763" s="274"/>
      <c r="W63763" s="276"/>
    </row>
    <row r="63764" spans="19:23">
      <c r="S63764" s="275"/>
      <c r="T63764" s="274"/>
      <c r="W63764" s="276"/>
    </row>
    <row r="63765" spans="19:23">
      <c r="S63765" s="275"/>
      <c r="T63765" s="274"/>
      <c r="W63765" s="276"/>
    </row>
    <row r="63766" spans="19:23">
      <c r="S63766" s="275"/>
      <c r="T63766" s="274"/>
      <c r="W63766" s="276"/>
    </row>
    <row r="63767" spans="19:23">
      <c r="S63767" s="275"/>
      <c r="T63767" s="274"/>
      <c r="W63767" s="276"/>
    </row>
    <row r="63768" spans="19:23">
      <c r="S63768" s="275"/>
      <c r="T63768" s="274"/>
      <c r="W63768" s="276"/>
    </row>
    <row r="63769" spans="19:23">
      <c r="S63769" s="275"/>
      <c r="T63769" s="274"/>
      <c r="W63769" s="276"/>
    </row>
    <row r="63770" spans="19:23">
      <c r="S63770" s="275"/>
      <c r="T63770" s="274"/>
      <c r="W63770" s="276"/>
    </row>
    <row r="63771" spans="19:23">
      <c r="S63771" s="275"/>
      <c r="T63771" s="274"/>
      <c r="W63771" s="276"/>
    </row>
    <row r="63772" spans="19:23">
      <c r="S63772" s="275"/>
      <c r="T63772" s="274"/>
      <c r="W63772" s="276"/>
    </row>
    <row r="63773" spans="19:23">
      <c r="S63773" s="275"/>
      <c r="T63773" s="274"/>
      <c r="W63773" s="276"/>
    </row>
    <row r="63774" spans="19:23">
      <c r="S63774" s="275"/>
      <c r="T63774" s="274"/>
      <c r="W63774" s="276"/>
    </row>
    <row r="63775" spans="19:23">
      <c r="S63775" s="275"/>
      <c r="T63775" s="274"/>
      <c r="W63775" s="276"/>
    </row>
    <row r="63776" spans="19:23">
      <c r="S63776" s="275"/>
      <c r="T63776" s="274"/>
      <c r="W63776" s="276"/>
    </row>
    <row r="63777" spans="19:23">
      <c r="S63777" s="275"/>
      <c r="T63777" s="274"/>
      <c r="W63777" s="276"/>
    </row>
    <row r="63778" spans="19:23">
      <c r="S63778" s="275"/>
      <c r="T63778" s="274"/>
      <c r="W63778" s="276"/>
    </row>
    <row r="63779" spans="19:23">
      <c r="S63779" s="275"/>
      <c r="T63779" s="274"/>
      <c r="W63779" s="276"/>
    </row>
    <row r="63780" spans="19:23">
      <c r="S63780" s="275"/>
      <c r="T63780" s="274"/>
      <c r="W63780" s="276"/>
    </row>
    <row r="63781" spans="19:23">
      <c r="S63781" s="275"/>
      <c r="T63781" s="274"/>
      <c r="W63781" s="276"/>
    </row>
    <row r="63782" spans="19:23">
      <c r="S63782" s="275"/>
      <c r="T63782" s="274"/>
      <c r="W63782" s="276"/>
    </row>
    <row r="63783" spans="19:23">
      <c r="S63783" s="275"/>
      <c r="T63783" s="274"/>
      <c r="W63783" s="276"/>
    </row>
    <row r="63784" spans="19:23">
      <c r="S63784" s="275"/>
      <c r="T63784" s="274"/>
      <c r="W63784" s="276"/>
    </row>
    <row r="63785" spans="19:23">
      <c r="S63785" s="275"/>
      <c r="T63785" s="274"/>
      <c r="W63785" s="276"/>
    </row>
    <row r="63786" spans="19:23">
      <c r="S63786" s="275"/>
      <c r="T63786" s="274"/>
      <c r="W63786" s="276"/>
    </row>
    <row r="63787" spans="19:23">
      <c r="S63787" s="275"/>
      <c r="T63787" s="274"/>
      <c r="W63787" s="276"/>
    </row>
    <row r="63788" spans="19:23">
      <c r="S63788" s="275"/>
      <c r="T63788" s="274"/>
      <c r="W63788" s="276"/>
    </row>
    <row r="63789" spans="19:23">
      <c r="S63789" s="275"/>
      <c r="T63789" s="274"/>
      <c r="W63789" s="276"/>
    </row>
    <row r="63790" spans="19:23">
      <c r="S63790" s="275"/>
      <c r="T63790" s="274"/>
      <c r="W63790" s="276"/>
    </row>
    <row r="63791" spans="19:23">
      <c r="S63791" s="275"/>
      <c r="T63791" s="274"/>
      <c r="W63791" s="276"/>
    </row>
    <row r="63792" spans="19:23">
      <c r="S63792" s="275"/>
      <c r="T63792" s="274"/>
      <c r="W63792" s="276"/>
    </row>
    <row r="63793" spans="19:23">
      <c r="S63793" s="275"/>
      <c r="T63793" s="274"/>
      <c r="W63793" s="276"/>
    </row>
    <row r="63794" spans="19:23">
      <c r="S63794" s="275"/>
      <c r="T63794" s="274"/>
      <c r="W63794" s="276"/>
    </row>
    <row r="63795" spans="19:23">
      <c r="S63795" s="275"/>
      <c r="T63795" s="274"/>
      <c r="W63795" s="276"/>
    </row>
    <row r="63796" spans="19:23">
      <c r="S63796" s="275"/>
      <c r="T63796" s="274"/>
      <c r="W63796" s="276"/>
    </row>
    <row r="63797" spans="19:23">
      <c r="S63797" s="275"/>
      <c r="T63797" s="274"/>
      <c r="W63797" s="276"/>
    </row>
    <row r="63798" spans="19:23">
      <c r="S63798" s="275"/>
      <c r="T63798" s="274"/>
      <c r="W63798" s="276"/>
    </row>
    <row r="63799" spans="19:23">
      <c r="S63799" s="275"/>
      <c r="T63799" s="274"/>
      <c r="W63799" s="276"/>
    </row>
    <row r="63800" spans="19:23">
      <c r="S63800" s="275"/>
      <c r="T63800" s="274"/>
      <c r="W63800" s="276"/>
    </row>
    <row r="63801" spans="19:23">
      <c r="S63801" s="275"/>
      <c r="T63801" s="274"/>
      <c r="W63801" s="276"/>
    </row>
    <row r="63802" spans="19:23">
      <c r="S63802" s="275"/>
      <c r="T63802" s="274"/>
      <c r="W63802" s="276"/>
    </row>
    <row r="63803" spans="19:23">
      <c r="S63803" s="275"/>
      <c r="T63803" s="274"/>
      <c r="W63803" s="276"/>
    </row>
    <row r="63804" spans="19:23">
      <c r="S63804" s="275"/>
      <c r="T63804" s="274"/>
      <c r="W63804" s="276"/>
    </row>
    <row r="63805" spans="19:23">
      <c r="S63805" s="275"/>
      <c r="T63805" s="274"/>
      <c r="W63805" s="276"/>
    </row>
    <row r="63806" spans="19:23">
      <c r="S63806" s="275"/>
      <c r="T63806" s="274"/>
      <c r="W63806" s="276"/>
    </row>
    <row r="63807" spans="19:23">
      <c r="S63807" s="275"/>
      <c r="T63807" s="274"/>
      <c r="W63807" s="276"/>
    </row>
    <row r="63808" spans="19:23">
      <c r="S63808" s="275"/>
      <c r="T63808" s="274"/>
      <c r="W63808" s="276"/>
    </row>
    <row r="63809" spans="19:23">
      <c r="S63809" s="275"/>
      <c r="T63809" s="274"/>
      <c r="W63809" s="276"/>
    </row>
    <row r="63810" spans="19:23">
      <c r="S63810" s="275"/>
      <c r="T63810" s="274"/>
      <c r="W63810" s="276"/>
    </row>
    <row r="63811" spans="19:23">
      <c r="S63811" s="275"/>
      <c r="T63811" s="274"/>
      <c r="W63811" s="276"/>
    </row>
    <row r="63812" spans="19:23">
      <c r="S63812" s="275"/>
      <c r="T63812" s="274"/>
      <c r="W63812" s="276"/>
    </row>
    <row r="63813" spans="19:23">
      <c r="S63813" s="275"/>
      <c r="T63813" s="274"/>
      <c r="W63813" s="276"/>
    </row>
    <row r="63814" spans="19:23">
      <c r="S63814" s="275"/>
      <c r="T63814" s="274"/>
      <c r="W63814" s="276"/>
    </row>
    <row r="63815" spans="19:23">
      <c r="S63815" s="275"/>
      <c r="T63815" s="274"/>
      <c r="W63815" s="276"/>
    </row>
    <row r="63816" spans="19:23">
      <c r="S63816" s="275"/>
      <c r="T63816" s="274"/>
      <c r="W63816" s="276"/>
    </row>
    <row r="63817" spans="19:23">
      <c r="S63817" s="275"/>
      <c r="T63817" s="274"/>
      <c r="W63817" s="276"/>
    </row>
    <row r="63818" spans="19:23">
      <c r="S63818" s="275"/>
      <c r="T63818" s="274"/>
      <c r="W63818" s="276"/>
    </row>
    <row r="63819" spans="19:23">
      <c r="S63819" s="275"/>
      <c r="T63819" s="274"/>
      <c r="W63819" s="276"/>
    </row>
    <row r="63820" spans="19:23">
      <c r="S63820" s="275"/>
      <c r="T63820" s="274"/>
      <c r="W63820" s="276"/>
    </row>
    <row r="63821" spans="19:23">
      <c r="S63821" s="275"/>
      <c r="T63821" s="274"/>
      <c r="W63821" s="276"/>
    </row>
    <row r="63822" spans="19:23">
      <c r="S63822" s="275"/>
      <c r="T63822" s="274"/>
      <c r="W63822" s="276"/>
    </row>
    <row r="63823" spans="19:23">
      <c r="S63823" s="275"/>
      <c r="T63823" s="274"/>
      <c r="W63823" s="276"/>
    </row>
    <row r="63824" spans="19:23">
      <c r="S63824" s="275"/>
      <c r="T63824" s="274"/>
      <c r="W63824" s="276"/>
    </row>
    <row r="63825" spans="19:23">
      <c r="S63825" s="275"/>
      <c r="T63825" s="274"/>
      <c r="W63825" s="276"/>
    </row>
    <row r="63826" spans="19:23">
      <c r="S63826" s="275"/>
      <c r="T63826" s="274"/>
      <c r="W63826" s="276"/>
    </row>
    <row r="63827" spans="19:23">
      <c r="S63827" s="275"/>
      <c r="T63827" s="274"/>
      <c r="W63827" s="276"/>
    </row>
    <row r="63828" spans="19:23">
      <c r="S63828" s="275"/>
      <c r="T63828" s="274"/>
      <c r="W63828" s="276"/>
    </row>
    <row r="63829" spans="19:23">
      <c r="S63829" s="275"/>
      <c r="T63829" s="274"/>
      <c r="W63829" s="276"/>
    </row>
    <row r="63830" spans="19:23">
      <c r="S63830" s="275"/>
      <c r="T63830" s="274"/>
      <c r="W63830" s="276"/>
    </row>
    <row r="63831" spans="19:23">
      <c r="S63831" s="275"/>
      <c r="T63831" s="274"/>
      <c r="W63831" s="276"/>
    </row>
    <row r="63832" spans="19:23">
      <c r="S63832" s="275"/>
      <c r="T63832" s="274"/>
      <c r="W63832" s="276"/>
    </row>
    <row r="63833" spans="19:23">
      <c r="S63833" s="275"/>
      <c r="T63833" s="274"/>
      <c r="W63833" s="276"/>
    </row>
    <row r="63834" spans="19:23">
      <c r="S63834" s="275"/>
      <c r="T63834" s="274"/>
      <c r="W63834" s="276"/>
    </row>
    <row r="63835" spans="19:23">
      <c r="S63835" s="275"/>
      <c r="T63835" s="274"/>
      <c r="W63835" s="276"/>
    </row>
    <row r="63836" spans="19:23">
      <c r="S63836" s="275"/>
      <c r="T63836" s="274"/>
      <c r="W63836" s="276"/>
    </row>
    <row r="63837" spans="19:23">
      <c r="S63837" s="275"/>
      <c r="T63837" s="274"/>
      <c r="W63837" s="276"/>
    </row>
    <row r="63838" spans="19:23">
      <c r="S63838" s="275"/>
      <c r="T63838" s="274"/>
      <c r="W63838" s="276"/>
    </row>
    <row r="63839" spans="19:23">
      <c r="S63839" s="275"/>
      <c r="T63839" s="274"/>
      <c r="W63839" s="276"/>
    </row>
    <row r="63840" spans="19:23">
      <c r="S63840" s="275"/>
      <c r="T63840" s="274"/>
      <c r="W63840" s="276"/>
    </row>
    <row r="63841" spans="19:23">
      <c r="S63841" s="275"/>
      <c r="T63841" s="274"/>
      <c r="W63841" s="276"/>
    </row>
    <row r="63842" spans="19:23">
      <c r="S63842" s="275"/>
      <c r="T63842" s="274"/>
      <c r="W63842" s="276"/>
    </row>
    <row r="63843" spans="19:23">
      <c r="S63843" s="275"/>
      <c r="T63843" s="274"/>
      <c r="W63843" s="276"/>
    </row>
    <row r="63844" spans="19:23">
      <c r="S63844" s="275"/>
      <c r="T63844" s="274"/>
      <c r="W63844" s="276"/>
    </row>
    <row r="63845" spans="19:23">
      <c r="S63845" s="275"/>
      <c r="T63845" s="274"/>
      <c r="W63845" s="276"/>
    </row>
    <row r="63846" spans="19:23">
      <c r="S63846" s="275"/>
      <c r="T63846" s="274"/>
      <c r="W63846" s="276"/>
    </row>
    <row r="63847" spans="19:23">
      <c r="S63847" s="275"/>
      <c r="T63847" s="274"/>
      <c r="W63847" s="276"/>
    </row>
    <row r="63848" spans="19:23">
      <c r="S63848" s="275"/>
      <c r="T63848" s="274"/>
      <c r="W63848" s="276"/>
    </row>
    <row r="63849" spans="19:23">
      <c r="S63849" s="275"/>
      <c r="T63849" s="274"/>
      <c r="W63849" s="276"/>
    </row>
    <row r="63850" spans="19:23">
      <c r="S63850" s="275"/>
      <c r="T63850" s="274"/>
      <c r="W63850" s="276"/>
    </row>
    <row r="63851" spans="19:23">
      <c r="S63851" s="275"/>
      <c r="T63851" s="274"/>
      <c r="W63851" s="276"/>
    </row>
    <row r="63852" spans="19:23">
      <c r="S63852" s="275"/>
      <c r="T63852" s="274"/>
      <c r="W63852" s="276"/>
    </row>
    <row r="63853" spans="19:23">
      <c r="S63853" s="275"/>
      <c r="T63853" s="274"/>
      <c r="W63853" s="276"/>
    </row>
    <row r="63854" spans="19:23">
      <c r="S63854" s="275"/>
      <c r="T63854" s="274"/>
      <c r="W63854" s="276"/>
    </row>
    <row r="63855" spans="19:23">
      <c r="S63855" s="275"/>
      <c r="T63855" s="274"/>
      <c r="W63855" s="276"/>
    </row>
    <row r="63856" spans="19:23">
      <c r="S63856" s="275"/>
      <c r="T63856" s="274"/>
      <c r="W63856" s="276"/>
    </row>
    <row r="63857" spans="19:23">
      <c r="S63857" s="275"/>
      <c r="T63857" s="274"/>
      <c r="W63857" s="276"/>
    </row>
    <row r="63858" spans="19:23">
      <c r="S63858" s="275"/>
      <c r="T63858" s="274"/>
      <c r="W63858" s="276"/>
    </row>
    <row r="63859" spans="19:23">
      <c r="S63859" s="275"/>
      <c r="T63859" s="274"/>
      <c r="W63859" s="276"/>
    </row>
    <row r="63860" spans="19:23">
      <c r="S63860" s="275"/>
      <c r="T63860" s="274"/>
      <c r="W63860" s="276"/>
    </row>
    <row r="63861" spans="19:23">
      <c r="S63861" s="275"/>
      <c r="T63861" s="274"/>
      <c r="W63861" s="276"/>
    </row>
    <row r="63862" spans="19:23">
      <c r="S63862" s="275"/>
      <c r="T63862" s="274"/>
      <c r="W63862" s="276"/>
    </row>
    <row r="63863" spans="19:23">
      <c r="S63863" s="275"/>
      <c r="T63863" s="274"/>
      <c r="W63863" s="276"/>
    </row>
    <row r="63864" spans="19:23">
      <c r="S63864" s="275"/>
      <c r="T63864" s="274"/>
      <c r="W63864" s="276"/>
    </row>
    <row r="63865" spans="19:23">
      <c r="S63865" s="275"/>
      <c r="T63865" s="274"/>
      <c r="W63865" s="276"/>
    </row>
    <row r="63866" spans="19:23">
      <c r="S63866" s="275"/>
      <c r="T63866" s="274"/>
      <c r="W63866" s="276"/>
    </row>
    <row r="63867" spans="19:23">
      <c r="S63867" s="275"/>
      <c r="T63867" s="274"/>
      <c r="W63867" s="276"/>
    </row>
    <row r="63868" spans="19:23">
      <c r="S63868" s="275"/>
      <c r="T63868" s="274"/>
      <c r="W63868" s="276"/>
    </row>
    <row r="63869" spans="19:23">
      <c r="S63869" s="275"/>
      <c r="T63869" s="274"/>
      <c r="W63869" s="276"/>
    </row>
    <row r="63870" spans="19:23">
      <c r="S63870" s="275"/>
      <c r="T63870" s="274"/>
      <c r="W63870" s="276"/>
    </row>
    <row r="63871" spans="19:23">
      <c r="S63871" s="275"/>
      <c r="T63871" s="274"/>
      <c r="W63871" s="276"/>
    </row>
    <row r="63872" spans="19:23">
      <c r="S63872" s="275"/>
      <c r="T63872" s="274"/>
      <c r="W63872" s="276"/>
    </row>
    <row r="63873" spans="19:23">
      <c r="S63873" s="275"/>
      <c r="T63873" s="274"/>
      <c r="W63873" s="276"/>
    </row>
    <row r="63874" spans="19:23">
      <c r="S63874" s="275"/>
      <c r="T63874" s="274"/>
      <c r="W63874" s="276"/>
    </row>
    <row r="63875" spans="19:23">
      <c r="S63875" s="275"/>
      <c r="T63875" s="274"/>
      <c r="W63875" s="276"/>
    </row>
    <row r="63876" spans="19:23">
      <c r="S63876" s="275"/>
      <c r="T63876" s="274"/>
      <c r="W63876" s="276"/>
    </row>
    <row r="63877" spans="19:23">
      <c r="S63877" s="275"/>
      <c r="T63877" s="274"/>
      <c r="W63877" s="276"/>
    </row>
    <row r="63878" spans="19:23">
      <c r="S63878" s="275"/>
      <c r="T63878" s="274"/>
      <c r="W63878" s="276"/>
    </row>
    <row r="63879" spans="19:23">
      <c r="S63879" s="275"/>
      <c r="T63879" s="274"/>
      <c r="W63879" s="276"/>
    </row>
    <row r="63880" spans="19:23">
      <c r="S63880" s="275"/>
      <c r="T63880" s="274"/>
      <c r="W63880" s="276"/>
    </row>
    <row r="63881" spans="19:23">
      <c r="S63881" s="275"/>
      <c r="T63881" s="274"/>
      <c r="W63881" s="276"/>
    </row>
    <row r="63882" spans="19:23">
      <c r="S63882" s="275"/>
      <c r="T63882" s="274"/>
      <c r="W63882" s="276"/>
    </row>
    <row r="63883" spans="19:23">
      <c r="S63883" s="275"/>
      <c r="T63883" s="274"/>
      <c r="W63883" s="276"/>
    </row>
    <row r="63884" spans="19:23">
      <c r="S63884" s="275"/>
      <c r="T63884" s="274"/>
      <c r="W63884" s="276"/>
    </row>
    <row r="63885" spans="19:23">
      <c r="S63885" s="275"/>
      <c r="T63885" s="274"/>
      <c r="W63885" s="276"/>
    </row>
    <row r="63886" spans="19:23">
      <c r="S63886" s="275"/>
      <c r="T63886" s="274"/>
      <c r="W63886" s="276"/>
    </row>
    <row r="63887" spans="19:23">
      <c r="S63887" s="275"/>
      <c r="T63887" s="274"/>
      <c r="W63887" s="276"/>
    </row>
    <row r="63888" spans="19:23">
      <c r="S63888" s="275"/>
      <c r="T63888" s="274"/>
      <c r="W63888" s="276"/>
    </row>
    <row r="63889" spans="19:23">
      <c r="S63889" s="275"/>
      <c r="T63889" s="274"/>
      <c r="W63889" s="276"/>
    </row>
    <row r="63890" spans="19:23">
      <c r="S63890" s="275"/>
      <c r="T63890" s="274"/>
      <c r="W63890" s="276"/>
    </row>
    <row r="63891" spans="19:23">
      <c r="S63891" s="275"/>
      <c r="T63891" s="274"/>
      <c r="W63891" s="276"/>
    </row>
    <row r="63892" spans="19:23">
      <c r="S63892" s="275"/>
      <c r="T63892" s="274"/>
      <c r="W63892" s="276"/>
    </row>
    <row r="63893" spans="19:23">
      <c r="S63893" s="275"/>
      <c r="T63893" s="274"/>
      <c r="W63893" s="276"/>
    </row>
    <row r="63894" spans="19:23">
      <c r="S63894" s="275"/>
      <c r="T63894" s="274"/>
      <c r="W63894" s="276"/>
    </row>
    <row r="63895" spans="19:23">
      <c r="S63895" s="275"/>
      <c r="T63895" s="274"/>
      <c r="W63895" s="276"/>
    </row>
    <row r="63896" spans="19:23">
      <c r="S63896" s="275"/>
      <c r="T63896" s="274"/>
      <c r="W63896" s="276"/>
    </row>
    <row r="63897" spans="19:23">
      <c r="S63897" s="275"/>
      <c r="T63897" s="274"/>
      <c r="W63897" s="276"/>
    </row>
    <row r="63898" spans="19:23">
      <c r="S63898" s="275"/>
      <c r="T63898" s="274"/>
      <c r="W63898" s="276"/>
    </row>
    <row r="63899" spans="19:23">
      <c r="S63899" s="275"/>
      <c r="T63899" s="274"/>
      <c r="W63899" s="276"/>
    </row>
    <row r="63900" spans="19:23">
      <c r="S63900" s="275"/>
      <c r="T63900" s="274"/>
      <c r="W63900" s="276"/>
    </row>
    <row r="63901" spans="19:23">
      <c r="S63901" s="275"/>
      <c r="T63901" s="274"/>
      <c r="W63901" s="276"/>
    </row>
    <row r="63902" spans="19:23">
      <c r="S63902" s="275"/>
      <c r="T63902" s="274"/>
      <c r="W63902" s="276"/>
    </row>
    <row r="63903" spans="19:23">
      <c r="S63903" s="275"/>
      <c r="T63903" s="274"/>
      <c r="W63903" s="276"/>
    </row>
    <row r="63904" spans="19:23">
      <c r="S63904" s="275"/>
      <c r="T63904" s="274"/>
      <c r="W63904" s="276"/>
    </row>
    <row r="63905" spans="19:23">
      <c r="S63905" s="275"/>
      <c r="T63905" s="274"/>
      <c r="W63905" s="276"/>
    </row>
    <row r="63906" spans="19:23">
      <c r="S63906" s="275"/>
      <c r="T63906" s="274"/>
      <c r="W63906" s="276"/>
    </row>
    <row r="63907" spans="19:23">
      <c r="S63907" s="275"/>
      <c r="T63907" s="274"/>
      <c r="W63907" s="276"/>
    </row>
    <row r="63908" spans="19:23">
      <c r="S63908" s="275"/>
      <c r="T63908" s="274"/>
      <c r="W63908" s="276"/>
    </row>
    <row r="63909" spans="19:23">
      <c r="S63909" s="275"/>
      <c r="T63909" s="274"/>
      <c r="W63909" s="276"/>
    </row>
    <row r="63910" spans="19:23">
      <c r="S63910" s="275"/>
      <c r="T63910" s="274"/>
      <c r="W63910" s="276"/>
    </row>
    <row r="63911" spans="19:23">
      <c r="S63911" s="275"/>
      <c r="T63911" s="274"/>
      <c r="W63911" s="276"/>
    </row>
    <row r="63912" spans="19:23">
      <c r="S63912" s="275"/>
      <c r="T63912" s="274"/>
      <c r="W63912" s="276"/>
    </row>
    <row r="63913" spans="19:23">
      <c r="S63913" s="275"/>
      <c r="T63913" s="274"/>
      <c r="W63913" s="276"/>
    </row>
    <row r="63914" spans="19:23">
      <c r="S63914" s="275"/>
      <c r="T63914" s="274"/>
      <c r="W63914" s="276"/>
    </row>
    <row r="63915" spans="19:23">
      <c r="S63915" s="275"/>
      <c r="T63915" s="274"/>
      <c r="W63915" s="276"/>
    </row>
    <row r="63916" spans="19:23">
      <c r="S63916" s="275"/>
      <c r="T63916" s="274"/>
      <c r="W63916" s="276"/>
    </row>
    <row r="63917" spans="19:23">
      <c r="S63917" s="275"/>
      <c r="T63917" s="274"/>
      <c r="W63917" s="276"/>
    </row>
    <row r="63918" spans="19:23">
      <c r="S63918" s="275"/>
      <c r="T63918" s="274"/>
      <c r="W63918" s="276"/>
    </row>
    <row r="63919" spans="19:23">
      <c r="S63919" s="275"/>
      <c r="T63919" s="274"/>
      <c r="W63919" s="276"/>
    </row>
    <row r="63920" spans="19:23">
      <c r="S63920" s="275"/>
      <c r="T63920" s="274"/>
      <c r="W63920" s="276"/>
    </row>
    <row r="63921" spans="19:23">
      <c r="S63921" s="275"/>
      <c r="T63921" s="274"/>
      <c r="W63921" s="276"/>
    </row>
    <row r="63922" spans="19:23">
      <c r="S63922" s="275"/>
      <c r="T63922" s="274"/>
      <c r="W63922" s="276"/>
    </row>
    <row r="63923" spans="19:23">
      <c r="S63923" s="275"/>
      <c r="T63923" s="274"/>
      <c r="W63923" s="276"/>
    </row>
    <row r="63924" spans="19:23">
      <c r="S63924" s="275"/>
      <c r="T63924" s="274"/>
      <c r="W63924" s="276"/>
    </row>
    <row r="63925" spans="19:23">
      <c r="S63925" s="275"/>
      <c r="T63925" s="274"/>
      <c r="W63925" s="276"/>
    </row>
    <row r="63926" spans="19:23">
      <c r="S63926" s="275"/>
      <c r="T63926" s="274"/>
      <c r="W63926" s="276"/>
    </row>
    <row r="63927" spans="19:23">
      <c r="S63927" s="275"/>
      <c r="T63927" s="274"/>
      <c r="W63927" s="276"/>
    </row>
    <row r="63928" spans="19:23">
      <c r="S63928" s="275"/>
      <c r="T63928" s="274"/>
      <c r="W63928" s="276"/>
    </row>
    <row r="63929" spans="19:23">
      <c r="S63929" s="275"/>
      <c r="T63929" s="274"/>
      <c r="W63929" s="276"/>
    </row>
    <row r="63930" spans="19:23">
      <c r="S63930" s="275"/>
      <c r="T63930" s="274"/>
      <c r="W63930" s="276"/>
    </row>
    <row r="63931" spans="19:23">
      <c r="S63931" s="275"/>
      <c r="T63931" s="274"/>
      <c r="W63931" s="276"/>
    </row>
    <row r="63932" spans="19:23">
      <c r="S63932" s="275"/>
      <c r="T63932" s="274"/>
      <c r="W63932" s="276"/>
    </row>
    <row r="63933" spans="19:23">
      <c r="S63933" s="275"/>
      <c r="T63933" s="274"/>
      <c r="W63933" s="276"/>
    </row>
    <row r="63934" spans="19:23">
      <c r="S63934" s="275"/>
      <c r="T63934" s="274"/>
      <c r="W63934" s="276"/>
    </row>
    <row r="63935" spans="19:23">
      <c r="S63935" s="275"/>
      <c r="T63935" s="274"/>
      <c r="W63935" s="276"/>
    </row>
    <row r="63936" spans="19:23">
      <c r="S63936" s="275"/>
      <c r="T63936" s="274"/>
      <c r="W63936" s="276"/>
    </row>
    <row r="63937" spans="19:23">
      <c r="S63937" s="275"/>
      <c r="T63937" s="274"/>
      <c r="W63937" s="276"/>
    </row>
    <row r="63938" spans="19:23">
      <c r="S63938" s="275"/>
      <c r="T63938" s="274"/>
      <c r="W63938" s="276"/>
    </row>
    <row r="63939" spans="19:23">
      <c r="S63939" s="275"/>
      <c r="T63939" s="274"/>
      <c r="W63939" s="276"/>
    </row>
    <row r="63940" spans="19:23">
      <c r="S63940" s="275"/>
      <c r="T63940" s="274"/>
      <c r="W63940" s="276"/>
    </row>
    <row r="63941" spans="19:23">
      <c r="S63941" s="275"/>
      <c r="T63941" s="274"/>
      <c r="W63941" s="276"/>
    </row>
    <row r="63942" spans="19:23">
      <c r="S63942" s="275"/>
      <c r="T63942" s="274"/>
      <c r="W63942" s="276"/>
    </row>
    <row r="63943" spans="19:23">
      <c r="S63943" s="275"/>
      <c r="T63943" s="274"/>
      <c r="W63943" s="276"/>
    </row>
    <row r="63944" spans="19:23">
      <c r="S63944" s="275"/>
      <c r="T63944" s="274"/>
      <c r="W63944" s="276"/>
    </row>
    <row r="63945" spans="19:23">
      <c r="S63945" s="275"/>
      <c r="T63945" s="274"/>
      <c r="W63945" s="276"/>
    </row>
    <row r="63946" spans="19:23">
      <c r="S63946" s="275"/>
      <c r="T63946" s="274"/>
      <c r="W63946" s="276"/>
    </row>
    <row r="63947" spans="19:23">
      <c r="S63947" s="275"/>
      <c r="T63947" s="274"/>
      <c r="W63947" s="276"/>
    </row>
    <row r="63948" spans="19:23">
      <c r="S63948" s="275"/>
      <c r="T63948" s="274"/>
      <c r="W63948" s="276"/>
    </row>
    <row r="63949" spans="19:23">
      <c r="S63949" s="275"/>
      <c r="T63949" s="274"/>
      <c r="W63949" s="276"/>
    </row>
    <row r="63950" spans="19:23">
      <c r="S63950" s="275"/>
      <c r="T63950" s="274"/>
      <c r="W63950" s="276"/>
    </row>
    <row r="63951" spans="19:23">
      <c r="S63951" s="275"/>
      <c r="T63951" s="274"/>
      <c r="W63951" s="276"/>
    </row>
    <row r="63952" spans="19:23">
      <c r="S63952" s="275"/>
      <c r="T63952" s="274"/>
      <c r="W63952" s="276"/>
    </row>
    <row r="63953" spans="19:23">
      <c r="S63953" s="275"/>
      <c r="T63953" s="274"/>
      <c r="W63953" s="276"/>
    </row>
    <row r="63954" spans="19:23">
      <c r="S63954" s="275"/>
      <c r="T63954" s="274"/>
      <c r="W63954" s="276"/>
    </row>
    <row r="63955" spans="19:23">
      <c r="S63955" s="275"/>
      <c r="T63955" s="274"/>
      <c r="W63955" s="276"/>
    </row>
    <row r="63956" spans="19:23">
      <c r="S63956" s="275"/>
      <c r="T63956" s="274"/>
      <c r="W63956" s="276"/>
    </row>
    <row r="63957" spans="19:23">
      <c r="S63957" s="275"/>
      <c r="T63957" s="274"/>
      <c r="W63957" s="276"/>
    </row>
    <row r="63958" spans="19:23">
      <c r="S63958" s="275"/>
      <c r="T63958" s="274"/>
      <c r="W63958" s="276"/>
    </row>
    <row r="63959" spans="19:23">
      <c r="S63959" s="275"/>
      <c r="T63959" s="274"/>
      <c r="W63959" s="276"/>
    </row>
    <row r="63960" spans="19:23">
      <c r="S63960" s="275"/>
      <c r="T63960" s="274"/>
      <c r="W63960" s="276"/>
    </row>
    <row r="63961" spans="19:23">
      <c r="S63961" s="275"/>
      <c r="T63961" s="274"/>
      <c r="W63961" s="276"/>
    </row>
    <row r="63962" spans="19:23">
      <c r="S63962" s="275"/>
      <c r="T63962" s="274"/>
      <c r="W63962" s="276"/>
    </row>
    <row r="63963" spans="19:23">
      <c r="S63963" s="275"/>
      <c r="T63963" s="274"/>
      <c r="W63963" s="276"/>
    </row>
    <row r="63964" spans="19:23">
      <c r="S63964" s="275"/>
      <c r="T63964" s="274"/>
      <c r="W63964" s="276"/>
    </row>
    <row r="63965" spans="19:23">
      <c r="S63965" s="275"/>
      <c r="T63965" s="274"/>
      <c r="W63965" s="276"/>
    </row>
    <row r="63966" spans="19:23">
      <c r="S63966" s="275"/>
      <c r="T63966" s="274"/>
      <c r="W63966" s="276"/>
    </row>
    <row r="63967" spans="19:23">
      <c r="S63967" s="275"/>
      <c r="T63967" s="274"/>
      <c r="W63967" s="276"/>
    </row>
    <row r="63968" spans="19:23">
      <c r="S63968" s="275"/>
      <c r="T63968" s="274"/>
      <c r="W63968" s="276"/>
    </row>
    <row r="63969" spans="19:23">
      <c r="S63969" s="275"/>
      <c r="T63969" s="274"/>
      <c r="W63969" s="276"/>
    </row>
    <row r="63970" spans="19:23">
      <c r="S63970" s="275"/>
      <c r="T63970" s="274"/>
      <c r="W63970" s="276"/>
    </row>
    <row r="63971" spans="19:23">
      <c r="S63971" s="275"/>
      <c r="T63971" s="274"/>
      <c r="W63971" s="276"/>
    </row>
    <row r="63972" spans="19:23">
      <c r="S63972" s="275"/>
      <c r="T63972" s="274"/>
      <c r="W63972" s="276"/>
    </row>
    <row r="63973" spans="19:23">
      <c r="S63973" s="275"/>
      <c r="T63973" s="274"/>
      <c r="W63973" s="276"/>
    </row>
    <row r="63974" spans="19:23">
      <c r="S63974" s="275"/>
      <c r="T63974" s="274"/>
      <c r="W63974" s="276"/>
    </row>
    <row r="63975" spans="19:23">
      <c r="S63975" s="275"/>
      <c r="T63975" s="274"/>
      <c r="W63975" s="276"/>
    </row>
    <row r="63976" spans="19:23">
      <c r="S63976" s="275"/>
      <c r="T63976" s="274"/>
      <c r="W63976" s="276"/>
    </row>
    <row r="63977" spans="19:23">
      <c r="S63977" s="275"/>
      <c r="T63977" s="274"/>
      <c r="W63977" s="276"/>
    </row>
    <row r="63978" spans="19:23">
      <c r="S63978" s="275"/>
      <c r="T63978" s="274"/>
      <c r="W63978" s="276"/>
    </row>
    <row r="63979" spans="19:23">
      <c r="S63979" s="275"/>
      <c r="T63979" s="274"/>
      <c r="W63979" s="276"/>
    </row>
    <row r="63980" spans="19:23">
      <c r="S63980" s="275"/>
      <c r="T63980" s="274"/>
      <c r="W63980" s="276"/>
    </row>
    <row r="63981" spans="19:23">
      <c r="S63981" s="275"/>
      <c r="T63981" s="274"/>
      <c r="W63981" s="276"/>
    </row>
    <row r="63982" spans="19:23">
      <c r="S63982" s="275"/>
      <c r="T63982" s="274"/>
      <c r="W63982" s="276"/>
    </row>
    <row r="63983" spans="19:23">
      <c r="S63983" s="275"/>
      <c r="T63983" s="274"/>
      <c r="W63983" s="276"/>
    </row>
    <row r="63984" spans="19:23">
      <c r="S63984" s="275"/>
      <c r="T63984" s="274"/>
      <c r="W63984" s="276"/>
    </row>
    <row r="63985" spans="19:23">
      <c r="S63985" s="275"/>
      <c r="T63985" s="274"/>
      <c r="W63985" s="276"/>
    </row>
    <row r="63986" spans="19:23">
      <c r="S63986" s="275"/>
      <c r="T63986" s="274"/>
      <c r="W63986" s="276"/>
    </row>
    <row r="63987" spans="19:23">
      <c r="S63987" s="275"/>
      <c r="T63987" s="274"/>
      <c r="W63987" s="276"/>
    </row>
    <row r="63988" spans="19:23">
      <c r="S63988" s="275"/>
      <c r="T63988" s="274"/>
      <c r="W63988" s="276"/>
    </row>
    <row r="63989" spans="19:23">
      <c r="S63989" s="275"/>
      <c r="T63989" s="274"/>
      <c r="W63989" s="276"/>
    </row>
    <row r="63990" spans="19:23">
      <c r="S63990" s="275"/>
      <c r="T63990" s="274"/>
      <c r="W63990" s="276"/>
    </row>
    <row r="63991" spans="19:23">
      <c r="S63991" s="275"/>
      <c r="T63991" s="274"/>
      <c r="W63991" s="276"/>
    </row>
    <row r="63992" spans="19:23">
      <c r="S63992" s="275"/>
      <c r="T63992" s="274"/>
      <c r="W63992" s="276"/>
    </row>
    <row r="63993" spans="19:23">
      <c r="S63993" s="275"/>
      <c r="T63993" s="274"/>
      <c r="W63993" s="276"/>
    </row>
    <row r="63994" spans="19:23">
      <c r="S63994" s="275"/>
      <c r="T63994" s="274"/>
      <c r="W63994" s="276"/>
    </row>
    <row r="63995" spans="19:23">
      <c r="S63995" s="275"/>
      <c r="T63995" s="274"/>
      <c r="W63995" s="276"/>
    </row>
    <row r="63996" spans="19:23">
      <c r="S63996" s="275"/>
      <c r="T63996" s="274"/>
      <c r="W63996" s="276"/>
    </row>
    <row r="63997" spans="19:23">
      <c r="S63997" s="275"/>
      <c r="T63997" s="274"/>
      <c r="W63997" s="276"/>
    </row>
    <row r="63998" spans="19:23">
      <c r="S63998" s="275"/>
      <c r="T63998" s="274"/>
      <c r="W63998" s="276"/>
    </row>
    <row r="63999" spans="19:23">
      <c r="S63999" s="275"/>
      <c r="T63999" s="274"/>
      <c r="W63999" s="276"/>
    </row>
    <row r="64000" spans="19:23">
      <c r="S64000" s="275"/>
      <c r="T64000" s="274"/>
      <c r="W64000" s="276"/>
    </row>
    <row r="64001" spans="19:23">
      <c r="S64001" s="275"/>
      <c r="T64001" s="274"/>
      <c r="W64001" s="276"/>
    </row>
    <row r="64002" spans="19:23">
      <c r="S64002" s="275"/>
      <c r="T64002" s="274"/>
      <c r="W64002" s="276"/>
    </row>
    <row r="64003" spans="19:23">
      <c r="S64003" s="275"/>
      <c r="T64003" s="274"/>
      <c r="W64003" s="276"/>
    </row>
    <row r="64004" spans="19:23">
      <c r="S64004" s="275"/>
      <c r="T64004" s="274"/>
      <c r="W64004" s="276"/>
    </row>
    <row r="64005" spans="19:23">
      <c r="S64005" s="275"/>
      <c r="T64005" s="274"/>
      <c r="W64005" s="276"/>
    </row>
    <row r="64006" spans="19:23">
      <c r="S64006" s="275"/>
      <c r="T64006" s="274"/>
      <c r="W64006" s="276"/>
    </row>
    <row r="64007" spans="19:23">
      <c r="S64007" s="275"/>
      <c r="T64007" s="274"/>
      <c r="W64007" s="276"/>
    </row>
    <row r="64008" spans="19:23">
      <c r="S64008" s="275"/>
      <c r="T64008" s="274"/>
      <c r="W64008" s="276"/>
    </row>
    <row r="64009" spans="19:23">
      <c r="S64009" s="275"/>
      <c r="T64009" s="274"/>
      <c r="W64009" s="276"/>
    </row>
    <row r="64010" spans="19:23">
      <c r="S64010" s="275"/>
      <c r="T64010" s="274"/>
      <c r="W64010" s="276"/>
    </row>
    <row r="64011" spans="19:23">
      <c r="S64011" s="275"/>
      <c r="T64011" s="274"/>
      <c r="W64011" s="276"/>
    </row>
    <row r="64012" spans="19:23">
      <c r="S64012" s="275"/>
      <c r="T64012" s="274"/>
      <c r="W64012" s="276"/>
    </row>
    <row r="64013" spans="19:23">
      <c r="S64013" s="275"/>
      <c r="T64013" s="274"/>
      <c r="W64013" s="276"/>
    </row>
    <row r="64014" spans="19:23">
      <c r="S64014" s="275"/>
      <c r="T64014" s="274"/>
      <c r="W64014" s="276"/>
    </row>
    <row r="64015" spans="19:23">
      <c r="S64015" s="275"/>
      <c r="T64015" s="274"/>
      <c r="W64015" s="276"/>
    </row>
    <row r="64016" spans="19:23">
      <c r="S64016" s="275"/>
      <c r="T64016" s="274"/>
      <c r="W64016" s="276"/>
    </row>
    <row r="64017" spans="19:23">
      <c r="S64017" s="275"/>
      <c r="T64017" s="274"/>
      <c r="W64017" s="276"/>
    </row>
    <row r="64018" spans="19:23">
      <c r="S64018" s="275"/>
      <c r="T64018" s="274"/>
      <c r="W64018" s="276"/>
    </row>
    <row r="64019" spans="19:23">
      <c r="S64019" s="275"/>
      <c r="T64019" s="274"/>
      <c r="W64019" s="276"/>
    </row>
    <row r="64020" spans="19:23">
      <c r="S64020" s="275"/>
      <c r="T64020" s="274"/>
      <c r="W64020" s="276"/>
    </row>
    <row r="64021" spans="19:23">
      <c r="S64021" s="275"/>
      <c r="T64021" s="274"/>
      <c r="W64021" s="276"/>
    </row>
    <row r="64022" spans="19:23">
      <c r="S64022" s="275"/>
      <c r="T64022" s="274"/>
      <c r="W64022" s="276"/>
    </row>
    <row r="64023" spans="19:23">
      <c r="S64023" s="275"/>
      <c r="T64023" s="274"/>
      <c r="W64023" s="276"/>
    </row>
    <row r="64024" spans="19:23">
      <c r="S64024" s="275"/>
      <c r="T64024" s="274"/>
      <c r="W64024" s="276"/>
    </row>
    <row r="64025" spans="19:23">
      <c r="S64025" s="275"/>
      <c r="T64025" s="274"/>
      <c r="W64025" s="276"/>
    </row>
    <row r="64026" spans="19:23">
      <c r="S64026" s="275"/>
      <c r="T64026" s="274"/>
      <c r="W64026" s="276"/>
    </row>
    <row r="64027" spans="19:23">
      <c r="S64027" s="275"/>
      <c r="T64027" s="274"/>
      <c r="W64027" s="276"/>
    </row>
    <row r="64028" spans="19:23">
      <c r="S64028" s="275"/>
      <c r="T64028" s="274"/>
      <c r="W64028" s="276"/>
    </row>
    <row r="64029" spans="19:23">
      <c r="S64029" s="275"/>
      <c r="T64029" s="274"/>
      <c r="W64029" s="276"/>
    </row>
    <row r="64030" spans="19:23">
      <c r="S64030" s="275"/>
      <c r="T64030" s="274"/>
      <c r="W64030" s="276"/>
    </row>
    <row r="64031" spans="19:23">
      <c r="S64031" s="275"/>
      <c r="T64031" s="274"/>
      <c r="W64031" s="276"/>
    </row>
    <row r="64032" spans="19:23">
      <c r="S64032" s="275"/>
      <c r="T64032" s="274"/>
      <c r="W64032" s="276"/>
    </row>
    <row r="64033" spans="19:23">
      <c r="S64033" s="275"/>
      <c r="T64033" s="274"/>
      <c r="W64033" s="276"/>
    </row>
    <row r="64034" spans="19:23">
      <c r="S64034" s="275"/>
      <c r="T64034" s="274"/>
      <c r="W64034" s="276"/>
    </row>
    <row r="64035" spans="19:23">
      <c r="S64035" s="275"/>
      <c r="T64035" s="274"/>
      <c r="W64035" s="276"/>
    </row>
    <row r="64036" spans="19:23">
      <c r="S64036" s="275"/>
      <c r="T64036" s="274"/>
      <c r="W64036" s="276"/>
    </row>
    <row r="64037" spans="19:23">
      <c r="S64037" s="275"/>
      <c r="T64037" s="274"/>
      <c r="W64037" s="276"/>
    </row>
    <row r="64038" spans="19:23">
      <c r="S64038" s="275"/>
      <c r="T64038" s="274"/>
      <c r="W64038" s="276"/>
    </row>
    <row r="64039" spans="19:23">
      <c r="S64039" s="275"/>
      <c r="T64039" s="274"/>
      <c r="W64039" s="276"/>
    </row>
    <row r="64040" spans="19:23">
      <c r="S64040" s="275"/>
      <c r="T64040" s="274"/>
      <c r="W64040" s="276"/>
    </row>
    <row r="64041" spans="19:23">
      <c r="S64041" s="275"/>
      <c r="T64041" s="274"/>
      <c r="W64041" s="276"/>
    </row>
    <row r="64042" spans="19:23">
      <c r="S64042" s="275"/>
      <c r="T64042" s="274"/>
      <c r="W64042" s="276"/>
    </row>
    <row r="64043" spans="19:23">
      <c r="S64043" s="275"/>
      <c r="T64043" s="274"/>
      <c r="W64043" s="276"/>
    </row>
    <row r="64044" spans="19:23">
      <c r="S64044" s="275"/>
      <c r="T64044" s="274"/>
      <c r="W64044" s="276"/>
    </row>
    <row r="64045" spans="19:23">
      <c r="S64045" s="275"/>
      <c r="T64045" s="274"/>
      <c r="W64045" s="276"/>
    </row>
    <row r="64046" spans="19:23">
      <c r="S64046" s="275"/>
      <c r="T64046" s="274"/>
      <c r="W64046" s="276"/>
    </row>
    <row r="64047" spans="19:23">
      <c r="S64047" s="275"/>
      <c r="T64047" s="274"/>
      <c r="W64047" s="276"/>
    </row>
    <row r="64048" spans="19:23">
      <c r="S64048" s="275"/>
      <c r="T64048" s="274"/>
      <c r="W64048" s="276"/>
    </row>
    <row r="64049" spans="19:23">
      <c r="S64049" s="275"/>
      <c r="T64049" s="274"/>
      <c r="W64049" s="276"/>
    </row>
    <row r="64050" spans="19:23">
      <c r="S64050" s="275"/>
      <c r="T64050" s="274"/>
      <c r="W64050" s="276"/>
    </row>
    <row r="64051" spans="19:23">
      <c r="S64051" s="275"/>
      <c r="T64051" s="274"/>
      <c r="W64051" s="276"/>
    </row>
    <row r="64052" spans="19:23">
      <c r="S64052" s="275"/>
      <c r="T64052" s="274"/>
      <c r="W64052" s="276"/>
    </row>
    <row r="64053" spans="19:23">
      <c r="S64053" s="275"/>
      <c r="T64053" s="274"/>
      <c r="W64053" s="276"/>
    </row>
    <row r="64054" spans="19:23">
      <c r="S64054" s="275"/>
      <c r="T64054" s="274"/>
      <c r="W64054" s="276"/>
    </row>
    <row r="64055" spans="19:23">
      <c r="S64055" s="275"/>
      <c r="T64055" s="274"/>
      <c r="W64055" s="276"/>
    </row>
    <row r="64056" spans="19:23">
      <c r="S64056" s="275"/>
      <c r="T64056" s="274"/>
      <c r="W64056" s="276"/>
    </row>
    <row r="64057" spans="19:23">
      <c r="S64057" s="275"/>
      <c r="T64057" s="274"/>
      <c r="W64057" s="276"/>
    </row>
    <row r="64058" spans="19:23">
      <c r="S64058" s="275"/>
      <c r="T64058" s="274"/>
      <c r="W64058" s="276"/>
    </row>
    <row r="64059" spans="19:23">
      <c r="S64059" s="275"/>
      <c r="T64059" s="274"/>
      <c r="W64059" s="276"/>
    </row>
    <row r="64060" spans="19:23">
      <c r="S64060" s="275"/>
      <c r="T64060" s="274"/>
      <c r="W64060" s="276"/>
    </row>
    <row r="64061" spans="19:23">
      <c r="S64061" s="275"/>
      <c r="T64061" s="274"/>
      <c r="W64061" s="276"/>
    </row>
    <row r="64062" spans="19:23">
      <c r="S64062" s="275"/>
      <c r="T64062" s="274"/>
      <c r="W64062" s="276"/>
    </row>
    <row r="64063" spans="19:23">
      <c r="S64063" s="275"/>
      <c r="T64063" s="274"/>
      <c r="W64063" s="276"/>
    </row>
    <row r="64064" spans="19:23">
      <c r="S64064" s="275"/>
      <c r="T64064" s="274"/>
      <c r="W64064" s="276"/>
    </row>
    <row r="64065" spans="19:23">
      <c r="S64065" s="275"/>
      <c r="T64065" s="274"/>
      <c r="W64065" s="276"/>
    </row>
    <row r="64066" spans="19:23">
      <c r="S64066" s="275"/>
      <c r="T64066" s="274"/>
      <c r="W64066" s="276"/>
    </row>
    <row r="64067" spans="19:23">
      <c r="S64067" s="275"/>
      <c r="T64067" s="274"/>
      <c r="W64067" s="276"/>
    </row>
    <row r="64068" spans="19:23">
      <c r="S64068" s="275"/>
      <c r="T64068" s="274"/>
      <c r="W64068" s="276"/>
    </row>
    <row r="64069" spans="19:23">
      <c r="S64069" s="275"/>
      <c r="T64069" s="274"/>
      <c r="W64069" s="276"/>
    </row>
    <row r="64070" spans="19:23">
      <c r="S64070" s="275"/>
      <c r="T64070" s="274"/>
      <c r="W64070" s="276"/>
    </row>
    <row r="64071" spans="19:23">
      <c r="S64071" s="275"/>
      <c r="T64071" s="274"/>
      <c r="W64071" s="276"/>
    </row>
    <row r="64072" spans="19:23">
      <c r="S64072" s="275"/>
      <c r="T64072" s="274"/>
      <c r="W64072" s="276"/>
    </row>
    <row r="64073" spans="19:23">
      <c r="S64073" s="275"/>
      <c r="T64073" s="274"/>
      <c r="W64073" s="276"/>
    </row>
    <row r="64074" spans="19:23">
      <c r="S64074" s="275"/>
      <c r="T64074" s="274"/>
      <c r="W64074" s="276"/>
    </row>
    <row r="64075" spans="19:23">
      <c r="S64075" s="275"/>
      <c r="T64075" s="274"/>
      <c r="W64075" s="276"/>
    </row>
    <row r="64076" spans="19:23">
      <c r="S64076" s="275"/>
      <c r="T64076" s="274"/>
      <c r="W64076" s="276"/>
    </row>
    <row r="64077" spans="19:23">
      <c r="S64077" s="275"/>
      <c r="T64077" s="274"/>
      <c r="W64077" s="276"/>
    </row>
    <row r="64078" spans="19:23">
      <c r="S64078" s="275"/>
      <c r="T64078" s="274"/>
      <c r="W64078" s="276"/>
    </row>
    <row r="64079" spans="19:23">
      <c r="S64079" s="275"/>
      <c r="T64079" s="274"/>
      <c r="W64079" s="276"/>
    </row>
    <row r="64080" spans="19:23">
      <c r="S64080" s="275"/>
      <c r="T64080" s="274"/>
      <c r="W64080" s="276"/>
    </row>
    <row r="64081" spans="19:23">
      <c r="S64081" s="275"/>
      <c r="T64081" s="274"/>
      <c r="W64081" s="276"/>
    </row>
    <row r="64082" spans="19:23">
      <c r="S64082" s="275"/>
      <c r="T64082" s="274"/>
      <c r="W64082" s="276"/>
    </row>
    <row r="64083" spans="19:23">
      <c r="S64083" s="275"/>
      <c r="T64083" s="274"/>
      <c r="W64083" s="276"/>
    </row>
    <row r="64084" spans="19:23">
      <c r="S64084" s="275"/>
      <c r="T64084" s="274"/>
      <c r="W64084" s="276"/>
    </row>
    <row r="64085" spans="19:23">
      <c r="S64085" s="275"/>
      <c r="T64085" s="274"/>
      <c r="W64085" s="276"/>
    </row>
    <row r="64086" spans="19:23">
      <c r="S64086" s="275"/>
      <c r="T64086" s="274"/>
      <c r="W64086" s="276"/>
    </row>
    <row r="64087" spans="19:23">
      <c r="S64087" s="275"/>
      <c r="T64087" s="274"/>
      <c r="W64087" s="276"/>
    </row>
    <row r="64088" spans="19:23">
      <c r="S64088" s="275"/>
      <c r="T64088" s="274"/>
      <c r="W64088" s="276"/>
    </row>
    <row r="64089" spans="19:23">
      <c r="S64089" s="275"/>
      <c r="T64089" s="274"/>
      <c r="W64089" s="276"/>
    </row>
    <row r="64090" spans="19:23">
      <c r="S64090" s="275"/>
      <c r="T64090" s="274"/>
      <c r="W64090" s="276"/>
    </row>
    <row r="64091" spans="19:23">
      <c r="S64091" s="275"/>
      <c r="T64091" s="274"/>
      <c r="W64091" s="276"/>
    </row>
    <row r="64092" spans="19:23">
      <c r="S64092" s="275"/>
      <c r="T64092" s="274"/>
      <c r="W64092" s="276"/>
    </row>
    <row r="64093" spans="19:23">
      <c r="S64093" s="275"/>
      <c r="T64093" s="274"/>
      <c r="W64093" s="276"/>
    </row>
    <row r="64094" spans="19:23">
      <c r="S64094" s="275"/>
      <c r="T64094" s="274"/>
      <c r="W64094" s="276"/>
    </row>
    <row r="64095" spans="19:23">
      <c r="S64095" s="275"/>
      <c r="T64095" s="274"/>
      <c r="W64095" s="276"/>
    </row>
    <row r="64096" spans="19:23">
      <c r="S64096" s="275"/>
      <c r="T64096" s="274"/>
      <c r="W64096" s="276"/>
    </row>
    <row r="64097" spans="19:23">
      <c r="S64097" s="275"/>
      <c r="T64097" s="274"/>
      <c r="W64097" s="276"/>
    </row>
    <row r="64098" spans="19:23">
      <c r="S64098" s="275"/>
      <c r="T64098" s="274"/>
      <c r="W64098" s="276"/>
    </row>
    <row r="64099" spans="19:23">
      <c r="S64099" s="275"/>
      <c r="T64099" s="274"/>
      <c r="W64099" s="276"/>
    </row>
    <row r="64100" spans="19:23">
      <c r="S64100" s="275"/>
      <c r="T64100" s="274"/>
      <c r="W64100" s="276"/>
    </row>
    <row r="64101" spans="19:23">
      <c r="S64101" s="275"/>
      <c r="T64101" s="274"/>
      <c r="W64101" s="276"/>
    </row>
    <row r="64102" spans="19:23">
      <c r="S64102" s="275"/>
      <c r="T64102" s="274"/>
      <c r="W64102" s="276"/>
    </row>
    <row r="64103" spans="19:23">
      <c r="S64103" s="275"/>
      <c r="T64103" s="274"/>
      <c r="W64103" s="276"/>
    </row>
    <row r="64104" spans="19:23">
      <c r="S64104" s="275"/>
      <c r="T64104" s="274"/>
      <c r="W64104" s="276"/>
    </row>
    <row r="64105" spans="19:23">
      <c r="S64105" s="275"/>
      <c r="T64105" s="274"/>
      <c r="W64105" s="276"/>
    </row>
    <row r="64106" spans="19:23">
      <c r="S64106" s="275"/>
      <c r="T64106" s="274"/>
      <c r="W64106" s="276"/>
    </row>
    <row r="64107" spans="19:23">
      <c r="S64107" s="275"/>
      <c r="T64107" s="274"/>
      <c r="W64107" s="276"/>
    </row>
    <row r="64108" spans="19:23">
      <c r="S64108" s="275"/>
      <c r="T64108" s="274"/>
      <c r="W64108" s="276"/>
    </row>
    <row r="64109" spans="19:23">
      <c r="S64109" s="275"/>
      <c r="T64109" s="274"/>
      <c r="W64109" s="276"/>
    </row>
    <row r="64110" spans="19:23">
      <c r="S64110" s="275"/>
      <c r="T64110" s="274"/>
      <c r="W64110" s="276"/>
    </row>
    <row r="64111" spans="19:23">
      <c r="S64111" s="275"/>
      <c r="T64111" s="274"/>
      <c r="W64111" s="276"/>
    </row>
    <row r="64112" spans="19:23">
      <c r="S64112" s="275"/>
      <c r="T64112" s="274"/>
      <c r="W64112" s="276"/>
    </row>
    <row r="64113" spans="19:23">
      <c r="S64113" s="275"/>
      <c r="T64113" s="274"/>
      <c r="W64113" s="276"/>
    </row>
    <row r="64114" spans="19:23">
      <c r="S64114" s="275"/>
      <c r="T64114" s="274"/>
      <c r="W64114" s="276"/>
    </row>
    <row r="64115" spans="19:23">
      <c r="S64115" s="275"/>
      <c r="T64115" s="274"/>
      <c r="W64115" s="276"/>
    </row>
    <row r="64116" spans="19:23">
      <c r="S64116" s="275"/>
      <c r="T64116" s="274"/>
      <c r="W64116" s="276"/>
    </row>
    <row r="64117" spans="19:23">
      <c r="S64117" s="275"/>
      <c r="T64117" s="274"/>
      <c r="W64117" s="276"/>
    </row>
    <row r="64118" spans="19:23">
      <c r="S64118" s="275"/>
      <c r="T64118" s="274"/>
      <c r="W64118" s="276"/>
    </row>
    <row r="64119" spans="19:23">
      <c r="S64119" s="275"/>
      <c r="T64119" s="274"/>
      <c r="W64119" s="276"/>
    </row>
    <row r="64120" spans="19:23">
      <c r="S64120" s="275"/>
      <c r="T64120" s="274"/>
      <c r="W64120" s="276"/>
    </row>
    <row r="64121" spans="19:23">
      <c r="S64121" s="275"/>
      <c r="T64121" s="274"/>
      <c r="W64121" s="276"/>
    </row>
    <row r="64122" spans="19:23">
      <c r="S64122" s="275"/>
      <c r="T64122" s="274"/>
      <c r="W64122" s="276"/>
    </row>
    <row r="64123" spans="19:23">
      <c r="S64123" s="275"/>
      <c r="T64123" s="274"/>
      <c r="W64123" s="276"/>
    </row>
    <row r="64124" spans="19:23">
      <c r="S64124" s="275"/>
      <c r="T64124" s="274"/>
      <c r="W64124" s="276"/>
    </row>
    <row r="64125" spans="19:23">
      <c r="S64125" s="275"/>
      <c r="T64125" s="274"/>
      <c r="W64125" s="276"/>
    </row>
    <row r="64126" spans="19:23">
      <c r="S64126" s="275"/>
      <c r="T64126" s="274"/>
      <c r="W64126" s="276"/>
    </row>
    <row r="64127" spans="19:23">
      <c r="S64127" s="275"/>
      <c r="T64127" s="274"/>
      <c r="W64127" s="276"/>
    </row>
    <row r="64128" spans="19:23">
      <c r="S64128" s="275"/>
      <c r="T64128" s="274"/>
      <c r="W64128" s="276"/>
    </row>
    <row r="64129" spans="19:23">
      <c r="S64129" s="275"/>
      <c r="T64129" s="274"/>
      <c r="W64129" s="276"/>
    </row>
    <row r="64130" spans="19:23">
      <c r="S64130" s="275"/>
      <c r="T64130" s="274"/>
      <c r="W64130" s="276"/>
    </row>
    <row r="64131" spans="19:23">
      <c r="S64131" s="275"/>
      <c r="T64131" s="274"/>
      <c r="W64131" s="276"/>
    </row>
    <row r="64132" spans="19:23">
      <c r="S64132" s="275"/>
      <c r="T64132" s="274"/>
      <c r="W64132" s="276"/>
    </row>
    <row r="64133" spans="19:23">
      <c r="S64133" s="275"/>
      <c r="T64133" s="274"/>
      <c r="W64133" s="276"/>
    </row>
    <row r="64134" spans="19:23">
      <c r="S64134" s="275"/>
      <c r="T64134" s="274"/>
      <c r="W64134" s="276"/>
    </row>
    <row r="64135" spans="19:23">
      <c r="S64135" s="275"/>
      <c r="T64135" s="274"/>
      <c r="W64135" s="276"/>
    </row>
    <row r="64136" spans="19:23">
      <c r="S64136" s="275"/>
      <c r="T64136" s="274"/>
      <c r="W64136" s="276"/>
    </row>
    <row r="64137" spans="19:23">
      <c r="S64137" s="275"/>
      <c r="T64137" s="274"/>
      <c r="W64137" s="276"/>
    </row>
    <row r="64138" spans="19:23">
      <c r="S64138" s="275"/>
      <c r="T64138" s="274"/>
      <c r="W64138" s="276"/>
    </row>
    <row r="64139" spans="19:23">
      <c r="S64139" s="275"/>
      <c r="T64139" s="274"/>
      <c r="W64139" s="276"/>
    </row>
    <row r="64140" spans="19:23">
      <c r="S64140" s="275"/>
      <c r="T64140" s="274"/>
      <c r="W64140" s="276"/>
    </row>
    <row r="64141" spans="19:23">
      <c r="S64141" s="275"/>
      <c r="T64141" s="274"/>
      <c r="W64141" s="276"/>
    </row>
    <row r="64142" spans="19:23">
      <c r="S64142" s="275"/>
      <c r="T64142" s="274"/>
      <c r="W64142" s="276"/>
    </row>
    <row r="64143" spans="19:23">
      <c r="S64143" s="275"/>
      <c r="T64143" s="274"/>
      <c r="W64143" s="276"/>
    </row>
    <row r="64144" spans="19:23">
      <c r="S64144" s="275"/>
      <c r="T64144" s="274"/>
      <c r="W64144" s="276"/>
    </row>
    <row r="64145" spans="19:23">
      <c r="S64145" s="275"/>
      <c r="T64145" s="274"/>
      <c r="W64145" s="276"/>
    </row>
    <row r="64146" spans="19:23">
      <c r="S64146" s="275"/>
      <c r="T64146" s="274"/>
      <c r="W64146" s="276"/>
    </row>
    <row r="64147" spans="19:23">
      <c r="S64147" s="275"/>
      <c r="T64147" s="274"/>
      <c r="W64147" s="276"/>
    </row>
    <row r="64148" spans="19:23">
      <c r="S64148" s="275"/>
      <c r="T64148" s="274"/>
      <c r="W64148" s="276"/>
    </row>
    <row r="64149" spans="19:23">
      <c r="S64149" s="275"/>
      <c r="T64149" s="274"/>
      <c r="W64149" s="276"/>
    </row>
    <row r="64150" spans="19:23">
      <c r="S64150" s="275"/>
      <c r="T64150" s="274"/>
      <c r="W64150" s="276"/>
    </row>
    <row r="64151" spans="19:23">
      <c r="S64151" s="275"/>
      <c r="T64151" s="274"/>
      <c r="W64151" s="276"/>
    </row>
    <row r="64152" spans="19:23">
      <c r="S64152" s="275"/>
      <c r="T64152" s="274"/>
      <c r="W64152" s="276"/>
    </row>
    <row r="64153" spans="19:23">
      <c r="S64153" s="275"/>
      <c r="T64153" s="274"/>
      <c r="W64153" s="276"/>
    </row>
    <row r="64154" spans="19:23">
      <c r="S64154" s="275"/>
      <c r="T64154" s="274"/>
      <c r="W64154" s="276"/>
    </row>
    <row r="64155" spans="19:23">
      <c r="S64155" s="275"/>
      <c r="T64155" s="274"/>
      <c r="W64155" s="276"/>
    </row>
    <row r="64156" spans="19:23">
      <c r="S64156" s="275"/>
      <c r="T64156" s="274"/>
      <c r="W64156" s="276"/>
    </row>
    <row r="64157" spans="19:23">
      <c r="S64157" s="275"/>
      <c r="T64157" s="274"/>
      <c r="W64157" s="276"/>
    </row>
    <row r="64158" spans="19:23">
      <c r="S64158" s="275"/>
      <c r="T64158" s="274"/>
      <c r="W64158" s="276"/>
    </row>
    <row r="64159" spans="19:23">
      <c r="S64159" s="275"/>
      <c r="T64159" s="274"/>
      <c r="W64159" s="276"/>
    </row>
    <row r="64160" spans="19:23">
      <c r="S64160" s="275"/>
      <c r="T64160" s="274"/>
      <c r="W64160" s="276"/>
    </row>
    <row r="64161" spans="19:23">
      <c r="S64161" s="275"/>
      <c r="T64161" s="274"/>
      <c r="W64161" s="276"/>
    </row>
    <row r="64162" spans="19:23">
      <c r="S64162" s="275"/>
      <c r="T64162" s="274"/>
      <c r="W64162" s="276"/>
    </row>
    <row r="64163" spans="19:23">
      <c r="S64163" s="275"/>
      <c r="T64163" s="274"/>
      <c r="W64163" s="276"/>
    </row>
    <row r="64164" spans="19:23">
      <c r="S64164" s="275"/>
      <c r="T64164" s="274"/>
      <c r="W64164" s="276"/>
    </row>
    <row r="64165" spans="19:23">
      <c r="S64165" s="275"/>
      <c r="T64165" s="274"/>
      <c r="W64165" s="276"/>
    </row>
    <row r="64166" spans="19:23">
      <c r="S64166" s="275"/>
      <c r="T64166" s="274"/>
      <c r="W64166" s="276"/>
    </row>
    <row r="64167" spans="19:23">
      <c r="S64167" s="275"/>
      <c r="T64167" s="274"/>
      <c r="W64167" s="276"/>
    </row>
    <row r="64168" spans="19:23">
      <c r="S64168" s="275"/>
      <c r="T64168" s="274"/>
      <c r="W64168" s="276"/>
    </row>
    <row r="64169" spans="19:23">
      <c r="S64169" s="275"/>
      <c r="T64169" s="274"/>
      <c r="W64169" s="276"/>
    </row>
    <row r="64170" spans="19:23">
      <c r="S64170" s="275"/>
      <c r="T64170" s="274"/>
      <c r="W64170" s="276"/>
    </row>
    <row r="64171" spans="19:23">
      <c r="S64171" s="275"/>
      <c r="T64171" s="274"/>
      <c r="W64171" s="276"/>
    </row>
    <row r="64172" spans="19:23">
      <c r="S64172" s="275"/>
      <c r="T64172" s="274"/>
      <c r="W64172" s="276"/>
    </row>
    <row r="64173" spans="19:23">
      <c r="S64173" s="275"/>
      <c r="T64173" s="274"/>
      <c r="W64173" s="276"/>
    </row>
    <row r="64174" spans="19:23">
      <c r="S64174" s="275"/>
      <c r="T64174" s="274"/>
      <c r="W64174" s="276"/>
    </row>
    <row r="64175" spans="19:23">
      <c r="S64175" s="275"/>
      <c r="T64175" s="274"/>
      <c r="W64175" s="276"/>
    </row>
    <row r="64176" spans="19:23">
      <c r="S64176" s="275"/>
      <c r="T64176" s="274"/>
      <c r="W64176" s="276"/>
    </row>
    <row r="64177" spans="19:23">
      <c r="S64177" s="275"/>
      <c r="T64177" s="274"/>
      <c r="W64177" s="276"/>
    </row>
    <row r="64178" spans="19:23">
      <c r="S64178" s="275"/>
      <c r="T64178" s="274"/>
      <c r="W64178" s="276"/>
    </row>
    <row r="64179" spans="19:23">
      <c r="S64179" s="275"/>
      <c r="T64179" s="274"/>
      <c r="W64179" s="276"/>
    </row>
    <row r="64180" spans="19:23">
      <c r="S64180" s="275"/>
      <c r="T64180" s="274"/>
      <c r="W64180" s="276"/>
    </row>
    <row r="64181" spans="19:23">
      <c r="S64181" s="275"/>
      <c r="T64181" s="274"/>
      <c r="W64181" s="276"/>
    </row>
    <row r="64182" spans="19:23">
      <c r="S64182" s="275"/>
      <c r="T64182" s="274"/>
      <c r="W64182" s="276"/>
    </row>
    <row r="64183" spans="19:23">
      <c r="S64183" s="275"/>
      <c r="T64183" s="274"/>
      <c r="W64183" s="276"/>
    </row>
    <row r="64184" spans="19:23">
      <c r="S64184" s="275"/>
      <c r="T64184" s="274"/>
      <c r="W64184" s="276"/>
    </row>
    <row r="64185" spans="19:23">
      <c r="S64185" s="275"/>
      <c r="T64185" s="274"/>
      <c r="W64185" s="276"/>
    </row>
    <row r="64186" spans="19:23">
      <c r="S64186" s="275"/>
      <c r="T64186" s="274"/>
      <c r="W64186" s="276"/>
    </row>
    <row r="64187" spans="19:23">
      <c r="S64187" s="275"/>
      <c r="T64187" s="274"/>
      <c r="W64187" s="276"/>
    </row>
    <row r="64188" spans="19:23">
      <c r="S64188" s="275"/>
      <c r="T64188" s="274"/>
      <c r="W64188" s="276"/>
    </row>
    <row r="64189" spans="19:23">
      <c r="S64189" s="275"/>
      <c r="T64189" s="274"/>
      <c r="W64189" s="276"/>
    </row>
    <row r="64190" spans="19:23">
      <c r="S64190" s="275"/>
      <c r="T64190" s="274"/>
      <c r="W64190" s="276"/>
    </row>
    <row r="64191" spans="19:23">
      <c r="S64191" s="275"/>
      <c r="T64191" s="274"/>
      <c r="W64191" s="276"/>
    </row>
    <row r="64192" spans="19:23">
      <c r="S64192" s="275"/>
      <c r="T64192" s="274"/>
      <c r="W64192" s="276"/>
    </row>
    <row r="64193" spans="19:23">
      <c r="S64193" s="275"/>
      <c r="T64193" s="274"/>
      <c r="W64193" s="276"/>
    </row>
    <row r="64194" spans="19:23">
      <c r="S64194" s="275"/>
      <c r="T64194" s="274"/>
      <c r="W64194" s="276"/>
    </row>
    <row r="64195" spans="19:23">
      <c r="S64195" s="275"/>
      <c r="T64195" s="274"/>
      <c r="W64195" s="276"/>
    </row>
    <row r="64196" spans="19:23">
      <c r="S64196" s="275"/>
      <c r="T64196" s="274"/>
      <c r="W64196" s="276"/>
    </row>
    <row r="64197" spans="19:23">
      <c r="S64197" s="275"/>
      <c r="T64197" s="274"/>
      <c r="W64197" s="276"/>
    </row>
    <row r="64198" spans="19:23">
      <c r="S64198" s="275"/>
      <c r="T64198" s="274"/>
      <c r="W64198" s="276"/>
    </row>
    <row r="64199" spans="19:23">
      <c r="S64199" s="275"/>
      <c r="T64199" s="274"/>
      <c r="W64199" s="276"/>
    </row>
    <row r="64200" spans="19:23">
      <c r="S64200" s="275"/>
      <c r="T64200" s="274"/>
      <c r="W64200" s="276"/>
    </row>
    <row r="64201" spans="19:23">
      <c r="S64201" s="275"/>
      <c r="T64201" s="274"/>
      <c r="W64201" s="276"/>
    </row>
    <row r="64202" spans="19:23">
      <c r="S64202" s="275"/>
      <c r="T64202" s="274"/>
      <c r="W64202" s="276"/>
    </row>
    <row r="64203" spans="19:23">
      <c r="S64203" s="275"/>
      <c r="T64203" s="274"/>
      <c r="W64203" s="276"/>
    </row>
    <row r="64204" spans="19:23">
      <c r="S64204" s="275"/>
      <c r="T64204" s="274"/>
      <c r="W64204" s="276"/>
    </row>
    <row r="64205" spans="19:23">
      <c r="S64205" s="275"/>
      <c r="T64205" s="274"/>
      <c r="W64205" s="276"/>
    </row>
    <row r="64206" spans="19:23">
      <c r="S64206" s="275"/>
      <c r="T64206" s="274"/>
      <c r="W64206" s="276"/>
    </row>
    <row r="64207" spans="19:23">
      <c r="S64207" s="275"/>
      <c r="T64207" s="274"/>
      <c r="W64207" s="276"/>
    </row>
    <row r="64208" spans="19:23">
      <c r="S64208" s="275"/>
      <c r="T64208" s="274"/>
      <c r="W64208" s="276"/>
    </row>
    <row r="64209" spans="19:23">
      <c r="S64209" s="275"/>
      <c r="T64209" s="274"/>
      <c r="W64209" s="276"/>
    </row>
    <row r="64210" spans="19:23">
      <c r="S64210" s="275"/>
      <c r="T64210" s="274"/>
      <c r="W64210" s="276"/>
    </row>
    <row r="64211" spans="19:23">
      <c r="S64211" s="275"/>
      <c r="T64211" s="274"/>
      <c r="W64211" s="276"/>
    </row>
    <row r="64212" spans="19:23">
      <c r="S64212" s="275"/>
      <c r="T64212" s="274"/>
      <c r="W64212" s="276"/>
    </row>
    <row r="64213" spans="19:23">
      <c r="S64213" s="275"/>
      <c r="T64213" s="274"/>
      <c r="W64213" s="276"/>
    </row>
    <row r="64214" spans="19:23">
      <c r="S64214" s="275"/>
      <c r="T64214" s="274"/>
      <c r="W64214" s="276"/>
    </row>
    <row r="64215" spans="19:23">
      <c r="S64215" s="275"/>
      <c r="T64215" s="274"/>
      <c r="W64215" s="276"/>
    </row>
    <row r="64216" spans="19:23">
      <c r="S64216" s="275"/>
      <c r="T64216" s="274"/>
      <c r="W64216" s="276"/>
    </row>
    <row r="64217" spans="19:23">
      <c r="S64217" s="275"/>
      <c r="T64217" s="274"/>
      <c r="W64217" s="276"/>
    </row>
    <row r="64218" spans="19:23">
      <c r="S64218" s="275"/>
      <c r="T64218" s="274"/>
      <c r="W64218" s="276"/>
    </row>
    <row r="64219" spans="19:23">
      <c r="S64219" s="275"/>
      <c r="T64219" s="274"/>
      <c r="W64219" s="276"/>
    </row>
    <row r="64220" spans="19:23">
      <c r="S64220" s="275"/>
      <c r="T64220" s="274"/>
      <c r="W64220" s="276"/>
    </row>
    <row r="64221" spans="19:23">
      <c r="S64221" s="275"/>
      <c r="T64221" s="274"/>
      <c r="W64221" s="276"/>
    </row>
    <row r="64222" spans="19:23">
      <c r="S64222" s="275"/>
      <c r="T64222" s="274"/>
      <c r="W64222" s="276"/>
    </row>
    <row r="64223" spans="19:23">
      <c r="S64223" s="275"/>
      <c r="T64223" s="274"/>
      <c r="W64223" s="276"/>
    </row>
    <row r="64224" spans="19:23">
      <c r="S64224" s="275"/>
      <c r="T64224" s="274"/>
      <c r="W64224" s="276"/>
    </row>
    <row r="64225" spans="19:23">
      <c r="S64225" s="275"/>
      <c r="T64225" s="274"/>
      <c r="W64225" s="276"/>
    </row>
    <row r="64226" spans="19:23">
      <c r="S64226" s="275"/>
      <c r="T64226" s="274"/>
      <c r="W64226" s="276"/>
    </row>
    <row r="64227" spans="19:23">
      <c r="S64227" s="275"/>
      <c r="T64227" s="274"/>
      <c r="W64227" s="276"/>
    </row>
    <row r="64228" spans="19:23">
      <c r="S64228" s="275"/>
      <c r="T64228" s="274"/>
      <c r="W64228" s="276"/>
    </row>
    <row r="64229" spans="19:23">
      <c r="S64229" s="275"/>
      <c r="T64229" s="274"/>
      <c r="W64229" s="276"/>
    </row>
    <row r="64230" spans="19:23">
      <c r="S64230" s="275"/>
      <c r="T64230" s="274"/>
      <c r="W64230" s="276"/>
    </row>
    <row r="64231" spans="19:23">
      <c r="S64231" s="275"/>
      <c r="T64231" s="274"/>
      <c r="W64231" s="276"/>
    </row>
    <row r="64232" spans="19:23">
      <c r="S64232" s="275"/>
      <c r="T64232" s="274"/>
      <c r="W64232" s="276"/>
    </row>
    <row r="64233" spans="19:23">
      <c r="S64233" s="275"/>
      <c r="T64233" s="274"/>
      <c r="W64233" s="276"/>
    </row>
    <row r="64234" spans="19:23">
      <c r="S64234" s="275"/>
      <c r="T64234" s="274"/>
      <c r="W64234" s="276"/>
    </row>
    <row r="64235" spans="19:23">
      <c r="S64235" s="275"/>
      <c r="T64235" s="274"/>
      <c r="W64235" s="276"/>
    </row>
    <row r="64236" spans="19:23">
      <c r="S64236" s="275"/>
      <c r="T64236" s="274"/>
      <c r="W64236" s="276"/>
    </row>
    <row r="64237" spans="19:23">
      <c r="S64237" s="275"/>
      <c r="T64237" s="274"/>
      <c r="W64237" s="276"/>
    </row>
    <row r="64238" spans="19:23">
      <c r="S64238" s="275"/>
      <c r="T64238" s="274"/>
      <c r="W64238" s="276"/>
    </row>
    <row r="64239" spans="19:23">
      <c r="S64239" s="275"/>
      <c r="T64239" s="274"/>
      <c r="W64239" s="276"/>
    </row>
    <row r="64240" spans="19:23">
      <c r="S64240" s="275"/>
      <c r="T64240" s="274"/>
      <c r="W64240" s="276"/>
    </row>
    <row r="64241" spans="19:23">
      <c r="S64241" s="275"/>
      <c r="T64241" s="274"/>
      <c r="W64241" s="276"/>
    </row>
    <row r="64242" spans="19:23">
      <c r="S64242" s="275"/>
      <c r="T64242" s="274"/>
      <c r="W64242" s="276"/>
    </row>
    <row r="64243" spans="19:23">
      <c r="S64243" s="275"/>
      <c r="T64243" s="274"/>
      <c r="W64243" s="276"/>
    </row>
    <row r="64244" spans="19:23">
      <c r="S64244" s="275"/>
      <c r="T64244" s="274"/>
      <c r="W64244" s="276"/>
    </row>
    <row r="64245" spans="19:23">
      <c r="S64245" s="275"/>
      <c r="T64245" s="274"/>
      <c r="W64245" s="276"/>
    </row>
    <row r="64246" spans="19:23">
      <c r="S64246" s="275"/>
      <c r="T64246" s="274"/>
      <c r="W64246" s="276"/>
    </row>
    <row r="64247" spans="19:23">
      <c r="S64247" s="275"/>
      <c r="T64247" s="274"/>
      <c r="W64247" s="276"/>
    </row>
    <row r="64248" spans="19:23">
      <c r="S64248" s="275"/>
      <c r="T64248" s="274"/>
      <c r="W64248" s="276"/>
    </row>
    <row r="64249" spans="19:23">
      <c r="S64249" s="275"/>
      <c r="T64249" s="274"/>
      <c r="W64249" s="276"/>
    </row>
    <row r="64250" spans="19:23">
      <c r="S64250" s="275"/>
      <c r="T64250" s="274"/>
      <c r="W64250" s="276"/>
    </row>
    <row r="64251" spans="19:23">
      <c r="S64251" s="275"/>
      <c r="T64251" s="274"/>
      <c r="W64251" s="276"/>
    </row>
    <row r="64252" spans="19:23">
      <c r="S64252" s="275"/>
      <c r="T64252" s="274"/>
      <c r="W64252" s="276"/>
    </row>
    <row r="64253" spans="19:23">
      <c r="S64253" s="275"/>
      <c r="T64253" s="274"/>
      <c r="W64253" s="276"/>
    </row>
    <row r="64254" spans="19:23">
      <c r="S64254" s="275"/>
      <c r="T64254" s="274"/>
      <c r="W64254" s="276"/>
    </row>
    <row r="64255" spans="19:23">
      <c r="S64255" s="275"/>
      <c r="T64255" s="274"/>
      <c r="W64255" s="276"/>
    </row>
    <row r="64256" spans="19:23">
      <c r="S64256" s="275"/>
      <c r="T64256" s="274"/>
      <c r="W64256" s="276"/>
    </row>
    <row r="64257" spans="19:23">
      <c r="S64257" s="275"/>
      <c r="T64257" s="274"/>
      <c r="W64257" s="276"/>
    </row>
    <row r="64258" spans="19:23">
      <c r="S64258" s="275"/>
      <c r="T64258" s="274"/>
      <c r="W64258" s="276"/>
    </row>
    <row r="64259" spans="19:23">
      <c r="S64259" s="275"/>
      <c r="T64259" s="274"/>
      <c r="W64259" s="276"/>
    </row>
    <row r="64260" spans="19:23">
      <c r="S64260" s="275"/>
      <c r="T64260" s="274"/>
      <c r="W64260" s="276"/>
    </row>
    <row r="64261" spans="19:23">
      <c r="S64261" s="275"/>
      <c r="T64261" s="274"/>
      <c r="W64261" s="276"/>
    </row>
    <row r="64262" spans="19:23">
      <c r="S64262" s="275"/>
      <c r="T64262" s="274"/>
      <c r="W64262" s="276"/>
    </row>
    <row r="64263" spans="19:23">
      <c r="S64263" s="275"/>
      <c r="T64263" s="274"/>
      <c r="W64263" s="276"/>
    </row>
    <row r="64264" spans="19:23">
      <c r="S64264" s="275"/>
      <c r="T64264" s="274"/>
      <c r="W64264" s="276"/>
    </row>
    <row r="64265" spans="19:23">
      <c r="S64265" s="275"/>
      <c r="T64265" s="274"/>
      <c r="W64265" s="276"/>
    </row>
    <row r="64266" spans="19:23">
      <c r="S64266" s="275"/>
      <c r="T64266" s="274"/>
      <c r="W64266" s="276"/>
    </row>
    <row r="64267" spans="19:23">
      <c r="S64267" s="275"/>
      <c r="T64267" s="274"/>
      <c r="W64267" s="276"/>
    </row>
    <row r="64268" spans="19:23">
      <c r="S64268" s="275"/>
      <c r="T64268" s="274"/>
      <c r="W64268" s="276"/>
    </row>
    <row r="64269" spans="19:23">
      <c r="S64269" s="275"/>
      <c r="T64269" s="274"/>
      <c r="W64269" s="276"/>
    </row>
    <row r="64270" spans="19:23">
      <c r="S64270" s="275"/>
      <c r="T64270" s="274"/>
      <c r="W64270" s="276"/>
    </row>
    <row r="64271" spans="19:23">
      <c r="S64271" s="275"/>
      <c r="T64271" s="274"/>
      <c r="W64271" s="276"/>
    </row>
    <row r="64272" spans="19:23">
      <c r="S64272" s="275"/>
      <c r="T64272" s="274"/>
      <c r="W64272" s="276"/>
    </row>
    <row r="64273" spans="19:23">
      <c r="S64273" s="275"/>
      <c r="T64273" s="274"/>
      <c r="W64273" s="276"/>
    </row>
    <row r="64274" spans="19:23">
      <c r="S64274" s="275"/>
      <c r="T64274" s="274"/>
      <c r="W64274" s="276"/>
    </row>
    <row r="64275" spans="19:23">
      <c r="S64275" s="275"/>
      <c r="T64275" s="274"/>
      <c r="W64275" s="276"/>
    </row>
    <row r="64276" spans="19:23">
      <c r="S64276" s="275"/>
      <c r="T64276" s="274"/>
      <c r="W64276" s="276"/>
    </row>
    <row r="64277" spans="19:23">
      <c r="S64277" s="275"/>
      <c r="T64277" s="274"/>
      <c r="W64277" s="276"/>
    </row>
    <row r="64278" spans="19:23">
      <c r="S64278" s="275"/>
      <c r="T64278" s="274"/>
      <c r="W64278" s="276"/>
    </row>
    <row r="64279" spans="19:23">
      <c r="S64279" s="275"/>
      <c r="T64279" s="274"/>
      <c r="W64279" s="276"/>
    </row>
    <row r="64280" spans="19:23">
      <c r="S64280" s="275"/>
      <c r="T64280" s="274"/>
      <c r="W64280" s="276"/>
    </row>
    <row r="64281" spans="19:23">
      <c r="S64281" s="275"/>
      <c r="T64281" s="274"/>
      <c r="W64281" s="276"/>
    </row>
    <row r="64282" spans="19:23">
      <c r="S64282" s="275"/>
      <c r="T64282" s="274"/>
      <c r="W64282" s="276"/>
    </row>
    <row r="64283" spans="19:23">
      <c r="S64283" s="275"/>
      <c r="T64283" s="274"/>
      <c r="W64283" s="276"/>
    </row>
    <row r="64284" spans="19:23">
      <c r="S64284" s="275"/>
      <c r="T64284" s="274"/>
      <c r="W64284" s="276"/>
    </row>
    <row r="64285" spans="19:23">
      <c r="S64285" s="275"/>
      <c r="T64285" s="274"/>
      <c r="W64285" s="276"/>
    </row>
    <row r="64286" spans="19:23">
      <c r="S64286" s="275"/>
      <c r="T64286" s="274"/>
      <c r="W64286" s="276"/>
    </row>
    <row r="64287" spans="19:23">
      <c r="S64287" s="275"/>
      <c r="T64287" s="274"/>
      <c r="W64287" s="276"/>
    </row>
    <row r="64288" spans="19:23">
      <c r="S64288" s="275"/>
      <c r="T64288" s="274"/>
      <c r="W64288" s="276"/>
    </row>
    <row r="64289" spans="19:23">
      <c r="S64289" s="275"/>
      <c r="T64289" s="274"/>
      <c r="W64289" s="276"/>
    </row>
    <row r="64290" spans="19:23">
      <c r="S64290" s="275"/>
      <c r="T64290" s="274"/>
      <c r="W64290" s="276"/>
    </row>
    <row r="64291" spans="19:23">
      <c r="S64291" s="275"/>
      <c r="T64291" s="274"/>
      <c r="W64291" s="276"/>
    </row>
    <row r="64292" spans="19:23">
      <c r="S64292" s="275"/>
      <c r="T64292" s="274"/>
      <c r="W64292" s="276"/>
    </row>
    <row r="64293" spans="19:23">
      <c r="S64293" s="275"/>
      <c r="T64293" s="274"/>
      <c r="W64293" s="276"/>
    </row>
    <row r="64294" spans="19:23">
      <c r="S64294" s="275"/>
      <c r="T64294" s="274"/>
      <c r="W64294" s="276"/>
    </row>
    <row r="64295" spans="19:23">
      <c r="S64295" s="275"/>
      <c r="T64295" s="274"/>
      <c r="W64295" s="276"/>
    </row>
    <row r="64296" spans="19:23">
      <c r="S64296" s="275"/>
      <c r="T64296" s="274"/>
      <c r="W64296" s="276"/>
    </row>
    <row r="64297" spans="19:23">
      <c r="S64297" s="275"/>
      <c r="T64297" s="274"/>
      <c r="W64297" s="276"/>
    </row>
    <row r="64298" spans="19:23">
      <c r="S64298" s="275"/>
      <c r="T64298" s="274"/>
      <c r="W64298" s="276"/>
    </row>
    <row r="64299" spans="19:23">
      <c r="S64299" s="275"/>
      <c r="T64299" s="274"/>
      <c r="W64299" s="276"/>
    </row>
    <row r="64300" spans="19:23">
      <c r="S64300" s="275"/>
      <c r="T64300" s="274"/>
      <c r="W64300" s="276"/>
    </row>
    <row r="64301" spans="19:23">
      <c r="S64301" s="275"/>
      <c r="T64301" s="274"/>
      <c r="W64301" s="276"/>
    </row>
    <row r="64302" spans="19:23">
      <c r="S64302" s="275"/>
      <c r="T64302" s="274"/>
      <c r="W64302" s="276"/>
    </row>
    <row r="64303" spans="19:23">
      <c r="S64303" s="275"/>
      <c r="T64303" s="274"/>
      <c r="W64303" s="276"/>
    </row>
    <row r="64304" spans="19:23">
      <c r="S64304" s="275"/>
      <c r="T64304" s="274"/>
      <c r="W64304" s="276"/>
    </row>
    <row r="64305" spans="19:23">
      <c r="S64305" s="275"/>
      <c r="T64305" s="274"/>
      <c r="W64305" s="276"/>
    </row>
    <row r="64306" spans="19:23">
      <c r="S64306" s="275"/>
      <c r="T64306" s="274"/>
      <c r="W64306" s="276"/>
    </row>
    <row r="64307" spans="19:23">
      <c r="S64307" s="275"/>
      <c r="T64307" s="274"/>
      <c r="W64307" s="276"/>
    </row>
    <row r="64308" spans="19:23">
      <c r="S64308" s="275"/>
      <c r="T64308" s="274"/>
      <c r="W64308" s="276"/>
    </row>
    <row r="64309" spans="19:23">
      <c r="S64309" s="275"/>
      <c r="T64309" s="274"/>
      <c r="W64309" s="276"/>
    </row>
    <row r="64310" spans="19:23">
      <c r="S64310" s="275"/>
      <c r="T64310" s="274"/>
      <c r="W64310" s="276"/>
    </row>
    <row r="64311" spans="19:23">
      <c r="S64311" s="275"/>
      <c r="T64311" s="274"/>
      <c r="W64311" s="276"/>
    </row>
    <row r="64312" spans="19:23">
      <c r="S64312" s="275"/>
      <c r="T64312" s="274"/>
      <c r="W64312" s="276"/>
    </row>
    <row r="64313" spans="19:23">
      <c r="S64313" s="275"/>
      <c r="T64313" s="274"/>
      <c r="W64313" s="276"/>
    </row>
    <row r="64314" spans="19:23">
      <c r="S64314" s="275"/>
      <c r="T64314" s="274"/>
      <c r="W64314" s="276"/>
    </row>
    <row r="64315" spans="19:23">
      <c r="S64315" s="275"/>
      <c r="T64315" s="274"/>
      <c r="W64315" s="276"/>
    </row>
    <row r="64316" spans="19:23">
      <c r="S64316" s="275"/>
      <c r="T64316" s="274"/>
      <c r="W64316" s="276"/>
    </row>
    <row r="64317" spans="19:23">
      <c r="S64317" s="275"/>
      <c r="T64317" s="274"/>
      <c r="W64317" s="276"/>
    </row>
    <row r="64318" spans="19:23">
      <c r="S64318" s="275"/>
      <c r="T64318" s="274"/>
      <c r="W64318" s="276"/>
    </row>
    <row r="64319" spans="19:23">
      <c r="S64319" s="275"/>
      <c r="T64319" s="274"/>
      <c r="W64319" s="276"/>
    </row>
    <row r="64320" spans="19:23">
      <c r="S64320" s="275"/>
      <c r="T64320" s="274"/>
      <c r="W64320" s="276"/>
    </row>
    <row r="64321" spans="19:23">
      <c r="S64321" s="275"/>
      <c r="T64321" s="274"/>
      <c r="W64321" s="276"/>
    </row>
    <row r="64322" spans="19:23">
      <c r="S64322" s="275"/>
      <c r="T64322" s="274"/>
      <c r="W64322" s="276"/>
    </row>
    <row r="64323" spans="19:23">
      <c r="S64323" s="275"/>
      <c r="T64323" s="274"/>
      <c r="W64323" s="276"/>
    </row>
    <row r="64324" spans="19:23">
      <c r="S64324" s="275"/>
      <c r="T64324" s="274"/>
      <c r="W64324" s="276"/>
    </row>
    <row r="64325" spans="19:23">
      <c r="S64325" s="275"/>
      <c r="T64325" s="274"/>
      <c r="W64325" s="276"/>
    </row>
    <row r="64326" spans="19:23">
      <c r="S64326" s="275"/>
      <c r="T64326" s="274"/>
      <c r="W64326" s="276"/>
    </row>
    <row r="64327" spans="19:23">
      <c r="S64327" s="275"/>
      <c r="T64327" s="274"/>
      <c r="W64327" s="276"/>
    </row>
    <row r="64328" spans="19:23">
      <c r="S64328" s="275"/>
      <c r="T64328" s="274"/>
      <c r="W64328" s="276"/>
    </row>
    <row r="64329" spans="19:23">
      <c r="S64329" s="275"/>
      <c r="T64329" s="274"/>
      <c r="W64329" s="276"/>
    </row>
    <row r="64330" spans="19:23">
      <c r="S64330" s="275"/>
      <c r="T64330" s="274"/>
      <c r="W64330" s="276"/>
    </row>
    <row r="64331" spans="19:23">
      <c r="S64331" s="275"/>
      <c r="T64331" s="274"/>
      <c r="W64331" s="276"/>
    </row>
    <row r="64332" spans="19:23">
      <c r="S64332" s="275"/>
      <c r="T64332" s="274"/>
      <c r="W64332" s="276"/>
    </row>
    <row r="64333" spans="19:23">
      <c r="S64333" s="275"/>
      <c r="T64333" s="274"/>
      <c r="W64333" s="276"/>
    </row>
    <row r="64334" spans="19:23">
      <c r="S64334" s="275"/>
      <c r="T64334" s="274"/>
      <c r="W64334" s="276"/>
    </row>
    <row r="64335" spans="19:23">
      <c r="S64335" s="275"/>
      <c r="T64335" s="274"/>
      <c r="W64335" s="276"/>
    </row>
    <row r="64336" spans="19:23">
      <c r="S64336" s="275"/>
      <c r="T64336" s="274"/>
      <c r="W64336" s="276"/>
    </row>
    <row r="64337" spans="19:23">
      <c r="S64337" s="275"/>
      <c r="T64337" s="274"/>
      <c r="W64337" s="276"/>
    </row>
    <row r="64338" spans="19:23">
      <c r="S64338" s="275"/>
      <c r="T64338" s="274"/>
      <c r="W64338" s="276"/>
    </row>
    <row r="64339" spans="19:23">
      <c r="S64339" s="275"/>
      <c r="T64339" s="274"/>
      <c r="W64339" s="276"/>
    </row>
    <row r="64340" spans="19:23">
      <c r="S64340" s="275"/>
      <c r="T64340" s="274"/>
      <c r="W64340" s="276"/>
    </row>
    <row r="64341" spans="19:23">
      <c r="S64341" s="275"/>
      <c r="T64341" s="274"/>
      <c r="W64341" s="276"/>
    </row>
    <row r="64342" spans="19:23">
      <c r="S64342" s="275"/>
      <c r="T64342" s="274"/>
      <c r="W64342" s="276"/>
    </row>
    <row r="64343" spans="19:23">
      <c r="S64343" s="275"/>
      <c r="T64343" s="274"/>
      <c r="W64343" s="276"/>
    </row>
    <row r="64344" spans="19:23">
      <c r="S64344" s="275"/>
      <c r="T64344" s="274"/>
      <c r="W64344" s="276"/>
    </row>
    <row r="64345" spans="19:23">
      <c r="S64345" s="275"/>
      <c r="T64345" s="274"/>
      <c r="W64345" s="276"/>
    </row>
    <row r="64346" spans="19:23">
      <c r="S64346" s="275"/>
      <c r="T64346" s="274"/>
      <c r="W64346" s="276"/>
    </row>
    <row r="64347" spans="19:23">
      <c r="S64347" s="275"/>
      <c r="T64347" s="274"/>
      <c r="W64347" s="276"/>
    </row>
    <row r="64348" spans="19:23">
      <c r="S64348" s="275"/>
      <c r="T64348" s="274"/>
      <c r="W64348" s="276"/>
    </row>
    <row r="64349" spans="19:23">
      <c r="S64349" s="275"/>
      <c r="T64349" s="274"/>
      <c r="W64349" s="276"/>
    </row>
    <row r="64350" spans="19:23">
      <c r="S64350" s="275"/>
      <c r="T64350" s="274"/>
      <c r="W64350" s="276"/>
    </row>
    <row r="64351" spans="19:23">
      <c r="S64351" s="275"/>
      <c r="T64351" s="274"/>
      <c r="W64351" s="276"/>
    </row>
    <row r="64352" spans="19:23">
      <c r="S64352" s="275"/>
      <c r="T64352" s="274"/>
      <c r="W64352" s="276"/>
    </row>
    <row r="64353" spans="19:23">
      <c r="S64353" s="275"/>
      <c r="T64353" s="274"/>
      <c r="W64353" s="276"/>
    </row>
    <row r="64354" spans="19:23">
      <c r="S64354" s="275"/>
      <c r="T64354" s="274"/>
      <c r="W64354" s="276"/>
    </row>
    <row r="64355" spans="19:23">
      <c r="S64355" s="275"/>
      <c r="T64355" s="274"/>
      <c r="W64355" s="276"/>
    </row>
    <row r="64356" spans="19:23">
      <c r="S64356" s="275"/>
      <c r="T64356" s="274"/>
      <c r="W64356" s="276"/>
    </row>
    <row r="64357" spans="19:23">
      <c r="S64357" s="275"/>
      <c r="T64357" s="274"/>
      <c r="W64357" s="276"/>
    </row>
    <row r="64358" spans="19:23">
      <c r="S64358" s="275"/>
      <c r="T64358" s="274"/>
      <c r="W64358" s="276"/>
    </row>
    <row r="64359" spans="19:23">
      <c r="S64359" s="275"/>
      <c r="T64359" s="274"/>
      <c r="W64359" s="276"/>
    </row>
    <row r="64360" spans="19:23">
      <c r="S64360" s="275"/>
      <c r="T64360" s="274"/>
      <c r="W64360" s="276"/>
    </row>
    <row r="64361" spans="19:23">
      <c r="S64361" s="275"/>
      <c r="T64361" s="274"/>
      <c r="W64361" s="276"/>
    </row>
    <row r="64362" spans="19:23">
      <c r="S64362" s="275"/>
      <c r="T64362" s="274"/>
      <c r="W64362" s="276"/>
    </row>
    <row r="64363" spans="19:23">
      <c r="S64363" s="275"/>
      <c r="T64363" s="274"/>
      <c r="W64363" s="276"/>
    </row>
    <row r="64364" spans="19:23">
      <c r="S64364" s="275"/>
      <c r="T64364" s="274"/>
      <c r="W64364" s="276"/>
    </row>
    <row r="64365" spans="19:23">
      <c r="S64365" s="275"/>
      <c r="T64365" s="274"/>
      <c r="W64365" s="276"/>
    </row>
    <row r="64366" spans="19:23">
      <c r="S64366" s="275"/>
      <c r="T64366" s="274"/>
      <c r="W64366" s="276"/>
    </row>
    <row r="64367" spans="19:23">
      <c r="S64367" s="275"/>
      <c r="T64367" s="274"/>
      <c r="W64367" s="276"/>
    </row>
    <row r="64368" spans="19:23">
      <c r="S64368" s="275"/>
      <c r="T64368" s="274"/>
      <c r="W64368" s="276"/>
    </row>
    <row r="64369" spans="19:23">
      <c r="S64369" s="275"/>
      <c r="T64369" s="274"/>
      <c r="W64369" s="276"/>
    </row>
    <row r="64370" spans="19:23">
      <c r="S64370" s="275"/>
      <c r="T64370" s="274"/>
      <c r="W64370" s="276"/>
    </row>
    <row r="64371" spans="19:23">
      <c r="S64371" s="275"/>
      <c r="T64371" s="274"/>
      <c r="W64371" s="276"/>
    </row>
    <row r="64372" spans="19:23">
      <c r="S64372" s="275"/>
      <c r="T64372" s="274"/>
      <c r="W64372" s="276"/>
    </row>
    <row r="64373" spans="19:23">
      <c r="S64373" s="275"/>
      <c r="T64373" s="274"/>
      <c r="W64373" s="276"/>
    </row>
    <row r="64374" spans="19:23">
      <c r="S64374" s="275"/>
      <c r="T64374" s="274"/>
      <c r="W64374" s="276"/>
    </row>
    <row r="64375" spans="19:23">
      <c r="S64375" s="275"/>
      <c r="T64375" s="274"/>
      <c r="W64375" s="276"/>
    </row>
    <row r="64376" spans="19:23">
      <c r="S64376" s="275"/>
      <c r="T64376" s="274"/>
      <c r="W64376" s="276"/>
    </row>
    <row r="64377" spans="19:23">
      <c r="S64377" s="275"/>
      <c r="T64377" s="274"/>
      <c r="W64377" s="276"/>
    </row>
    <row r="64378" spans="19:23">
      <c r="S64378" s="275"/>
      <c r="T64378" s="274"/>
      <c r="W64378" s="276"/>
    </row>
    <row r="64379" spans="19:23">
      <c r="S64379" s="275"/>
      <c r="T64379" s="274"/>
      <c r="W64379" s="276"/>
    </row>
    <row r="64380" spans="19:23">
      <c r="S64380" s="275"/>
      <c r="T64380" s="274"/>
      <c r="W64380" s="276"/>
    </row>
    <row r="64381" spans="19:23">
      <c r="S64381" s="275"/>
      <c r="T64381" s="274"/>
      <c r="W64381" s="276"/>
    </row>
    <row r="64382" spans="19:23">
      <c r="S64382" s="275"/>
      <c r="T64382" s="274"/>
      <c r="W64382" s="276"/>
    </row>
    <row r="64383" spans="19:23">
      <c r="S64383" s="275"/>
      <c r="T64383" s="274"/>
      <c r="W64383" s="276"/>
    </row>
    <row r="64384" spans="19:23">
      <c r="S64384" s="275"/>
      <c r="T64384" s="274"/>
      <c r="W64384" s="276"/>
    </row>
    <row r="64385" spans="19:23">
      <c r="S64385" s="275"/>
      <c r="T64385" s="274"/>
      <c r="W64385" s="276"/>
    </row>
    <row r="64386" spans="19:23">
      <c r="S64386" s="275"/>
      <c r="T64386" s="274"/>
      <c r="W64386" s="276"/>
    </row>
    <row r="64387" spans="19:23">
      <c r="S64387" s="275"/>
      <c r="T64387" s="274"/>
      <c r="W64387" s="276"/>
    </row>
    <row r="64388" spans="19:23">
      <c r="S64388" s="275"/>
      <c r="T64388" s="274"/>
      <c r="W64388" s="276"/>
    </row>
    <row r="64389" spans="19:23">
      <c r="S64389" s="275"/>
      <c r="T64389" s="274"/>
      <c r="W64389" s="276"/>
    </row>
    <row r="64390" spans="19:23">
      <c r="S64390" s="275"/>
      <c r="T64390" s="274"/>
      <c r="W64390" s="276"/>
    </row>
    <row r="64391" spans="19:23">
      <c r="S64391" s="275"/>
      <c r="T64391" s="274"/>
      <c r="W64391" s="276"/>
    </row>
    <row r="64392" spans="19:23">
      <c r="S64392" s="275"/>
      <c r="T64392" s="274"/>
      <c r="W64392" s="276"/>
    </row>
    <row r="64393" spans="19:23">
      <c r="S64393" s="275"/>
      <c r="T64393" s="274"/>
      <c r="W64393" s="276"/>
    </row>
    <row r="64394" spans="19:23">
      <c r="S64394" s="275"/>
      <c r="T64394" s="274"/>
      <c r="W64394" s="276"/>
    </row>
    <row r="64395" spans="19:23">
      <c r="S64395" s="275"/>
      <c r="T64395" s="274"/>
      <c r="W64395" s="276"/>
    </row>
    <row r="64396" spans="19:23">
      <c r="S64396" s="275"/>
      <c r="T64396" s="274"/>
      <c r="W64396" s="276"/>
    </row>
    <row r="64397" spans="19:23">
      <c r="S64397" s="275"/>
      <c r="T64397" s="274"/>
      <c r="W64397" s="276"/>
    </row>
    <row r="64398" spans="19:23">
      <c r="S64398" s="275"/>
      <c r="T64398" s="274"/>
      <c r="W64398" s="276"/>
    </row>
    <row r="64399" spans="19:23">
      <c r="S64399" s="275"/>
      <c r="T64399" s="274"/>
      <c r="W64399" s="276"/>
    </row>
    <row r="64400" spans="19:23">
      <c r="S64400" s="275"/>
      <c r="T64400" s="274"/>
      <c r="W64400" s="276"/>
    </row>
    <row r="64401" spans="19:23">
      <c r="S64401" s="275"/>
      <c r="T64401" s="274"/>
      <c r="W64401" s="276"/>
    </row>
    <row r="64402" spans="19:23">
      <c r="S64402" s="275"/>
      <c r="T64402" s="274"/>
      <c r="W64402" s="276"/>
    </row>
    <row r="64403" spans="19:23">
      <c r="S64403" s="275"/>
      <c r="T64403" s="274"/>
      <c r="W64403" s="276"/>
    </row>
    <row r="64404" spans="19:23">
      <c r="S64404" s="275"/>
      <c r="T64404" s="274"/>
      <c r="W64404" s="276"/>
    </row>
    <row r="64405" spans="19:23">
      <c r="S64405" s="275"/>
      <c r="T64405" s="274"/>
      <c r="W64405" s="276"/>
    </row>
    <row r="64406" spans="19:23">
      <c r="S64406" s="275"/>
      <c r="T64406" s="274"/>
      <c r="W64406" s="276"/>
    </row>
    <row r="64407" spans="19:23">
      <c r="S64407" s="275"/>
      <c r="T64407" s="274"/>
      <c r="W64407" s="276"/>
    </row>
    <row r="64408" spans="19:23">
      <c r="S64408" s="275"/>
      <c r="T64408" s="274"/>
      <c r="W64408" s="276"/>
    </row>
    <row r="64409" spans="19:23">
      <c r="S64409" s="275"/>
      <c r="T64409" s="274"/>
      <c r="W64409" s="276"/>
    </row>
    <row r="64410" spans="19:23">
      <c r="S64410" s="275"/>
      <c r="T64410" s="274"/>
      <c r="W64410" s="276"/>
    </row>
    <row r="64411" spans="19:23">
      <c r="S64411" s="275"/>
      <c r="T64411" s="274"/>
      <c r="W64411" s="276"/>
    </row>
    <row r="64412" spans="19:23">
      <c r="S64412" s="275"/>
      <c r="T64412" s="274"/>
      <c r="W64412" s="276"/>
    </row>
    <row r="64413" spans="19:23">
      <c r="S64413" s="275"/>
      <c r="T64413" s="274"/>
      <c r="W64413" s="276"/>
    </row>
    <row r="64414" spans="19:23">
      <c r="S64414" s="275"/>
      <c r="T64414" s="274"/>
      <c r="W64414" s="276"/>
    </row>
    <row r="64415" spans="19:23">
      <c r="S64415" s="275"/>
      <c r="T64415" s="274"/>
      <c r="W64415" s="276"/>
    </row>
    <row r="64416" spans="19:23">
      <c r="S64416" s="275"/>
      <c r="T64416" s="274"/>
      <c r="W64416" s="276"/>
    </row>
    <row r="64417" spans="19:23">
      <c r="S64417" s="275"/>
      <c r="T64417" s="274"/>
      <c r="W64417" s="276"/>
    </row>
    <row r="64418" spans="19:23">
      <c r="S64418" s="275"/>
      <c r="T64418" s="274"/>
      <c r="W64418" s="276"/>
    </row>
    <row r="64419" spans="19:23">
      <c r="S64419" s="275"/>
      <c r="T64419" s="274"/>
      <c r="W64419" s="276"/>
    </row>
    <row r="64420" spans="19:23">
      <c r="S64420" s="275"/>
      <c r="T64420" s="274"/>
      <c r="W64420" s="276"/>
    </row>
    <row r="64421" spans="19:23">
      <c r="S64421" s="275"/>
      <c r="T64421" s="274"/>
      <c r="W64421" s="276"/>
    </row>
    <row r="64422" spans="19:23">
      <c r="S64422" s="275"/>
      <c r="T64422" s="274"/>
      <c r="W64422" s="276"/>
    </row>
    <row r="64423" spans="19:23">
      <c r="S64423" s="275"/>
      <c r="T64423" s="274"/>
      <c r="W64423" s="276"/>
    </row>
    <row r="64424" spans="19:23">
      <c r="S64424" s="275"/>
      <c r="T64424" s="274"/>
      <c r="W64424" s="276"/>
    </row>
    <row r="64425" spans="19:23">
      <c r="S64425" s="275"/>
      <c r="T64425" s="274"/>
      <c r="W64425" s="276"/>
    </row>
    <row r="64426" spans="19:23">
      <c r="S64426" s="275"/>
      <c r="T64426" s="274"/>
      <c r="W64426" s="276"/>
    </row>
    <row r="64427" spans="19:23">
      <c r="S64427" s="275"/>
      <c r="T64427" s="274"/>
      <c r="W64427" s="276"/>
    </row>
    <row r="64428" spans="19:23">
      <c r="S64428" s="275"/>
      <c r="T64428" s="274"/>
      <c r="W64428" s="276"/>
    </row>
    <row r="64429" spans="19:23">
      <c r="S64429" s="275"/>
      <c r="T64429" s="274"/>
      <c r="W64429" s="276"/>
    </row>
    <row r="64430" spans="19:23">
      <c r="S64430" s="275"/>
      <c r="T64430" s="274"/>
      <c r="W64430" s="276"/>
    </row>
    <row r="64431" spans="19:23">
      <c r="S64431" s="275"/>
      <c r="T64431" s="274"/>
      <c r="W64431" s="276"/>
    </row>
    <row r="64432" spans="19:23">
      <c r="S64432" s="275"/>
      <c r="T64432" s="274"/>
      <c r="W64432" s="276"/>
    </row>
    <row r="64433" spans="19:23">
      <c r="S64433" s="275"/>
      <c r="T64433" s="274"/>
      <c r="W64433" s="276"/>
    </row>
    <row r="64434" spans="19:23">
      <c r="S64434" s="275"/>
      <c r="T64434" s="274"/>
      <c r="W64434" s="276"/>
    </row>
    <row r="64435" spans="19:23">
      <c r="S64435" s="275"/>
      <c r="T64435" s="274"/>
      <c r="W64435" s="276"/>
    </row>
    <row r="64436" spans="19:23">
      <c r="S64436" s="275"/>
      <c r="T64436" s="274"/>
      <c r="W64436" s="276"/>
    </row>
    <row r="64437" spans="19:23">
      <c r="S64437" s="275"/>
      <c r="T64437" s="274"/>
      <c r="W64437" s="276"/>
    </row>
    <row r="64438" spans="19:23">
      <c r="S64438" s="275"/>
      <c r="T64438" s="274"/>
      <c r="W64438" s="276"/>
    </row>
    <row r="64439" spans="19:23">
      <c r="S64439" s="275"/>
      <c r="T64439" s="274"/>
      <c r="W64439" s="276"/>
    </row>
    <row r="64440" spans="19:23">
      <c r="S64440" s="275"/>
      <c r="T64440" s="274"/>
      <c r="W64440" s="276"/>
    </row>
    <row r="64441" spans="19:23">
      <c r="S64441" s="275"/>
      <c r="T64441" s="274"/>
      <c r="W64441" s="276"/>
    </row>
    <row r="64442" spans="19:23">
      <c r="S64442" s="275"/>
      <c r="T64442" s="274"/>
      <c r="W64442" s="276"/>
    </row>
    <row r="64443" spans="19:23">
      <c r="S64443" s="275"/>
      <c r="T64443" s="274"/>
      <c r="W64443" s="276"/>
    </row>
    <row r="64444" spans="19:23">
      <c r="S64444" s="275"/>
      <c r="T64444" s="274"/>
      <c r="W64444" s="276"/>
    </row>
    <row r="64445" spans="19:23">
      <c r="S64445" s="275"/>
      <c r="T64445" s="274"/>
      <c r="W64445" s="276"/>
    </row>
    <row r="64446" spans="19:23">
      <c r="S64446" s="275"/>
      <c r="T64446" s="274"/>
      <c r="W64446" s="276"/>
    </row>
    <row r="64447" spans="19:23">
      <c r="S64447" s="275"/>
      <c r="T64447" s="274"/>
      <c r="W64447" s="276"/>
    </row>
    <row r="64448" spans="19:23">
      <c r="S64448" s="275"/>
      <c r="T64448" s="274"/>
      <c r="W64448" s="276"/>
    </row>
    <row r="64449" spans="19:23">
      <c r="S64449" s="275"/>
      <c r="T64449" s="274"/>
      <c r="W64449" s="276"/>
    </row>
    <row r="64450" spans="19:23">
      <c r="S64450" s="275"/>
      <c r="T64450" s="274"/>
      <c r="W64450" s="276"/>
    </row>
    <row r="64451" spans="19:23">
      <c r="S64451" s="275"/>
      <c r="T64451" s="274"/>
      <c r="W64451" s="276"/>
    </row>
    <row r="64452" spans="19:23">
      <c r="S64452" s="275"/>
      <c r="T64452" s="274"/>
      <c r="W64452" s="276"/>
    </row>
    <row r="64453" spans="19:23">
      <c r="S64453" s="275"/>
      <c r="T64453" s="274"/>
      <c r="W64453" s="276"/>
    </row>
    <row r="64454" spans="19:23">
      <c r="S64454" s="275"/>
      <c r="T64454" s="274"/>
      <c r="W64454" s="276"/>
    </row>
    <row r="64455" spans="19:23">
      <c r="S64455" s="275"/>
      <c r="T64455" s="274"/>
      <c r="W64455" s="276"/>
    </row>
    <row r="64456" spans="19:23">
      <c r="S64456" s="275"/>
      <c r="T64456" s="274"/>
      <c r="W64456" s="276"/>
    </row>
    <row r="64457" spans="19:23">
      <c r="S64457" s="275"/>
      <c r="T64457" s="274"/>
      <c r="W64457" s="276"/>
    </row>
    <row r="64458" spans="19:23">
      <c r="S64458" s="275"/>
      <c r="T64458" s="274"/>
      <c r="W64458" s="276"/>
    </row>
    <row r="64459" spans="19:23">
      <c r="S64459" s="275"/>
      <c r="T64459" s="274"/>
      <c r="W64459" s="276"/>
    </row>
    <row r="64460" spans="19:23">
      <c r="S64460" s="275"/>
      <c r="T64460" s="274"/>
      <c r="W64460" s="276"/>
    </row>
    <row r="64461" spans="19:23">
      <c r="S64461" s="275"/>
      <c r="T64461" s="274"/>
      <c r="W64461" s="276"/>
    </row>
    <row r="64462" spans="19:23">
      <c r="S64462" s="275"/>
      <c r="T64462" s="274"/>
      <c r="W64462" s="276"/>
    </row>
    <row r="64463" spans="19:23">
      <c r="S64463" s="275"/>
      <c r="T64463" s="274"/>
      <c r="W64463" s="276"/>
    </row>
    <row r="64464" spans="19:23">
      <c r="S64464" s="275"/>
      <c r="T64464" s="274"/>
      <c r="W64464" s="276"/>
    </row>
    <row r="64465" spans="19:23">
      <c r="S64465" s="275"/>
      <c r="T64465" s="274"/>
      <c r="W64465" s="276"/>
    </row>
    <row r="64466" spans="19:23">
      <c r="S64466" s="275"/>
      <c r="T64466" s="274"/>
      <c r="W64466" s="276"/>
    </row>
    <row r="64467" spans="19:23">
      <c r="S64467" s="275"/>
      <c r="T64467" s="274"/>
      <c r="W64467" s="276"/>
    </row>
    <row r="64468" spans="19:23">
      <c r="S64468" s="275"/>
      <c r="T64468" s="274"/>
      <c r="W64468" s="276"/>
    </row>
    <row r="64469" spans="19:23">
      <c r="S64469" s="275"/>
      <c r="T64469" s="274"/>
      <c r="W64469" s="276"/>
    </row>
    <row r="64470" spans="19:23">
      <c r="S64470" s="275"/>
      <c r="T64470" s="274"/>
      <c r="W64470" s="276"/>
    </row>
    <row r="64471" spans="19:23">
      <c r="S64471" s="275"/>
      <c r="T64471" s="274"/>
      <c r="W64471" s="276"/>
    </row>
    <row r="64472" spans="19:23">
      <c r="S64472" s="275"/>
      <c r="T64472" s="274"/>
      <c r="W64472" s="276"/>
    </row>
    <row r="64473" spans="19:23">
      <c r="S64473" s="275"/>
      <c r="T64473" s="274"/>
      <c r="W64473" s="276"/>
    </row>
    <row r="64474" spans="19:23">
      <c r="S64474" s="275"/>
      <c r="T64474" s="274"/>
      <c r="W64474" s="276"/>
    </row>
    <row r="64475" spans="19:23">
      <c r="S64475" s="275"/>
      <c r="T64475" s="274"/>
      <c r="W64475" s="276"/>
    </row>
    <row r="64476" spans="19:23">
      <c r="S64476" s="275"/>
      <c r="T64476" s="274"/>
      <c r="W64476" s="276"/>
    </row>
    <row r="64477" spans="19:23">
      <c r="S64477" s="275"/>
      <c r="T64477" s="274"/>
      <c r="W64477" s="276"/>
    </row>
    <row r="64478" spans="19:23">
      <c r="S64478" s="275"/>
      <c r="T64478" s="274"/>
      <c r="W64478" s="276"/>
    </row>
    <row r="64479" spans="19:23">
      <c r="S64479" s="275"/>
      <c r="T64479" s="274"/>
      <c r="W64479" s="276"/>
    </row>
    <row r="64480" spans="19:23">
      <c r="S64480" s="275"/>
      <c r="T64480" s="274"/>
      <c r="W64480" s="276"/>
    </row>
    <row r="64481" spans="19:23">
      <c r="S64481" s="275"/>
      <c r="T64481" s="274"/>
      <c r="W64481" s="276"/>
    </row>
    <row r="64482" spans="19:23">
      <c r="S64482" s="275"/>
      <c r="T64482" s="274"/>
      <c r="W64482" s="276"/>
    </row>
    <row r="64483" spans="19:23">
      <c r="S64483" s="275"/>
      <c r="T64483" s="274"/>
      <c r="W64483" s="276"/>
    </row>
    <row r="64484" spans="19:23">
      <c r="S64484" s="275"/>
      <c r="T64484" s="274"/>
      <c r="W64484" s="276"/>
    </row>
    <row r="64485" spans="19:23">
      <c r="S64485" s="275"/>
      <c r="T64485" s="274"/>
      <c r="W64485" s="276"/>
    </row>
    <row r="64486" spans="19:23">
      <c r="S64486" s="275"/>
      <c r="T64486" s="274"/>
      <c r="W64486" s="276"/>
    </row>
    <row r="64487" spans="19:23">
      <c r="S64487" s="275"/>
      <c r="T64487" s="274"/>
      <c r="W64487" s="276"/>
    </row>
    <row r="64488" spans="19:23">
      <c r="S64488" s="275"/>
      <c r="T64488" s="274"/>
      <c r="W64488" s="276"/>
    </row>
    <row r="64489" spans="19:23">
      <c r="S64489" s="275"/>
      <c r="T64489" s="274"/>
      <c r="W64489" s="276"/>
    </row>
    <row r="64490" spans="19:23">
      <c r="S64490" s="275"/>
      <c r="T64490" s="274"/>
      <c r="W64490" s="276"/>
    </row>
    <row r="64491" spans="19:23">
      <c r="S64491" s="275"/>
      <c r="T64491" s="274"/>
      <c r="W64491" s="276"/>
    </row>
    <row r="64492" spans="19:23">
      <c r="S64492" s="275"/>
      <c r="T64492" s="274"/>
      <c r="W64492" s="276"/>
    </row>
    <row r="64493" spans="19:23">
      <c r="S64493" s="275"/>
      <c r="T64493" s="274"/>
      <c r="W64493" s="276"/>
    </row>
    <row r="64494" spans="19:23">
      <c r="S64494" s="275"/>
      <c r="T64494" s="274"/>
      <c r="W64494" s="276"/>
    </row>
    <row r="64495" spans="19:23">
      <c r="S64495" s="275"/>
      <c r="T64495" s="274"/>
      <c r="W64495" s="276"/>
    </row>
    <row r="64496" spans="19:23">
      <c r="S64496" s="275"/>
      <c r="T64496" s="274"/>
      <c r="W64496" s="276"/>
    </row>
    <row r="64497" spans="19:23">
      <c r="S64497" s="275"/>
      <c r="T64497" s="274"/>
      <c r="W64497" s="276"/>
    </row>
    <row r="64498" spans="19:23">
      <c r="S64498" s="275"/>
      <c r="T64498" s="274"/>
      <c r="W64498" s="276"/>
    </row>
    <row r="64499" spans="19:23">
      <c r="S64499" s="275"/>
      <c r="T64499" s="274"/>
      <c r="W64499" s="276"/>
    </row>
    <row r="64500" spans="19:23">
      <c r="S64500" s="275"/>
      <c r="T64500" s="274"/>
      <c r="W64500" s="276"/>
    </row>
    <row r="64501" spans="19:23">
      <c r="S64501" s="275"/>
      <c r="T64501" s="274"/>
      <c r="W64501" s="276"/>
    </row>
    <row r="64502" spans="19:23">
      <c r="S64502" s="275"/>
      <c r="T64502" s="274"/>
      <c r="W64502" s="276"/>
    </row>
    <row r="64503" spans="19:23">
      <c r="S64503" s="275"/>
      <c r="T64503" s="274"/>
      <c r="W64503" s="276"/>
    </row>
    <row r="64504" spans="19:23">
      <c r="S64504" s="275"/>
      <c r="T64504" s="274"/>
      <c r="W64504" s="276"/>
    </row>
    <row r="64505" spans="19:23">
      <c r="S64505" s="275"/>
      <c r="T64505" s="274"/>
      <c r="W64505" s="276"/>
    </row>
    <row r="64506" spans="19:23">
      <c r="S64506" s="275"/>
      <c r="T64506" s="274"/>
      <c r="W64506" s="276"/>
    </row>
    <row r="64507" spans="19:23">
      <c r="S64507" s="275"/>
      <c r="T64507" s="274"/>
      <c r="W64507" s="276"/>
    </row>
    <row r="64508" spans="19:23">
      <c r="S64508" s="275"/>
      <c r="T64508" s="274"/>
      <c r="W64508" s="276"/>
    </row>
    <row r="64509" spans="19:23">
      <c r="S64509" s="275"/>
      <c r="T64509" s="274"/>
      <c r="W64509" s="276"/>
    </row>
    <row r="64510" spans="19:23">
      <c r="S64510" s="275"/>
      <c r="T64510" s="274"/>
      <c r="W64510" s="276"/>
    </row>
    <row r="64511" spans="19:23">
      <c r="S64511" s="275"/>
      <c r="T64511" s="274"/>
      <c r="W64511" s="276"/>
    </row>
    <row r="64512" spans="19:23">
      <c r="S64512" s="275"/>
      <c r="T64512" s="274"/>
      <c r="W64512" s="276"/>
    </row>
    <row r="64513" spans="19:23">
      <c r="S64513" s="275"/>
      <c r="T64513" s="274"/>
      <c r="W64513" s="276"/>
    </row>
    <row r="64514" spans="19:23">
      <c r="S64514" s="275"/>
      <c r="T64514" s="274"/>
      <c r="W64514" s="276"/>
    </row>
    <row r="64515" spans="19:23">
      <c r="S64515" s="275"/>
      <c r="T64515" s="274"/>
      <c r="W64515" s="276"/>
    </row>
    <row r="64516" spans="19:23">
      <c r="S64516" s="275"/>
      <c r="T64516" s="274"/>
      <c r="W64516" s="276"/>
    </row>
    <row r="64517" spans="19:23">
      <c r="S64517" s="275"/>
      <c r="T64517" s="274"/>
      <c r="W64517" s="276"/>
    </row>
    <row r="64518" spans="19:23">
      <c r="S64518" s="275"/>
      <c r="T64518" s="274"/>
      <c r="W64518" s="276"/>
    </row>
    <row r="64519" spans="19:23">
      <c r="S64519" s="275"/>
      <c r="T64519" s="274"/>
      <c r="W64519" s="276"/>
    </row>
    <row r="64520" spans="19:23">
      <c r="S64520" s="275"/>
      <c r="T64520" s="274"/>
      <c r="W64520" s="276"/>
    </row>
    <row r="64521" spans="19:23">
      <c r="S64521" s="275"/>
      <c r="T64521" s="274"/>
      <c r="W64521" s="276"/>
    </row>
    <row r="64522" spans="19:23">
      <c r="S64522" s="275"/>
      <c r="T64522" s="274"/>
      <c r="W64522" s="276"/>
    </row>
    <row r="64523" spans="19:23">
      <c r="S64523" s="275"/>
      <c r="T64523" s="274"/>
      <c r="W64523" s="276"/>
    </row>
    <row r="64524" spans="19:23">
      <c r="S64524" s="275"/>
      <c r="T64524" s="274"/>
      <c r="W64524" s="276"/>
    </row>
    <row r="64525" spans="19:23">
      <c r="S64525" s="275"/>
      <c r="T64525" s="274"/>
      <c r="W64525" s="276"/>
    </row>
    <row r="64526" spans="19:23">
      <c r="S64526" s="275"/>
      <c r="T64526" s="274"/>
      <c r="W64526" s="276"/>
    </row>
    <row r="64527" spans="19:23">
      <c r="S64527" s="275"/>
      <c r="T64527" s="274"/>
      <c r="W64527" s="276"/>
    </row>
    <row r="64528" spans="19:23">
      <c r="S64528" s="275"/>
      <c r="T64528" s="274"/>
      <c r="W64528" s="276"/>
    </row>
    <row r="64529" spans="19:23">
      <c r="S64529" s="275"/>
      <c r="T64529" s="274"/>
      <c r="W64529" s="276"/>
    </row>
    <row r="64530" spans="19:23">
      <c r="S64530" s="275"/>
      <c r="T64530" s="274"/>
      <c r="W64530" s="276"/>
    </row>
    <row r="64531" spans="19:23">
      <c r="S64531" s="275"/>
      <c r="T64531" s="274"/>
      <c r="W64531" s="276"/>
    </row>
    <row r="64532" spans="19:23">
      <c r="S64532" s="275"/>
      <c r="T64532" s="274"/>
      <c r="W64532" s="276"/>
    </row>
    <row r="64533" spans="19:23">
      <c r="S64533" s="275"/>
      <c r="T64533" s="274"/>
      <c r="W64533" s="276"/>
    </row>
    <row r="64534" spans="19:23">
      <c r="S64534" s="275"/>
      <c r="T64534" s="274"/>
      <c r="W64534" s="276"/>
    </row>
    <row r="64535" spans="19:23">
      <c r="S64535" s="275"/>
      <c r="T64535" s="274"/>
      <c r="W64535" s="276"/>
    </row>
    <row r="64536" spans="19:23">
      <c r="S64536" s="275"/>
      <c r="T64536" s="274"/>
      <c r="W64536" s="276"/>
    </row>
    <row r="64537" spans="19:23">
      <c r="S64537" s="275"/>
      <c r="T64537" s="274"/>
      <c r="W64537" s="276"/>
    </row>
    <row r="64538" spans="19:23">
      <c r="S64538" s="275"/>
      <c r="T64538" s="274"/>
      <c r="W64538" s="276"/>
    </row>
    <row r="64539" spans="19:23">
      <c r="S64539" s="275"/>
      <c r="T64539" s="274"/>
      <c r="W64539" s="276"/>
    </row>
    <row r="64540" spans="19:23">
      <c r="S64540" s="275"/>
      <c r="T64540" s="274"/>
      <c r="W64540" s="276"/>
    </row>
    <row r="64541" spans="19:23">
      <c r="S64541" s="275"/>
      <c r="T64541" s="274"/>
      <c r="W64541" s="276"/>
    </row>
    <row r="64542" spans="19:23">
      <c r="S64542" s="275"/>
      <c r="T64542" s="274"/>
      <c r="W64542" s="276"/>
    </row>
    <row r="64543" spans="19:23">
      <c r="S64543" s="275"/>
      <c r="T64543" s="274"/>
      <c r="W64543" s="276"/>
    </row>
    <row r="64544" spans="19:23">
      <c r="S64544" s="275"/>
      <c r="T64544" s="274"/>
      <c r="W64544" s="276"/>
    </row>
    <row r="64545" spans="19:23">
      <c r="S64545" s="275"/>
      <c r="T64545" s="274"/>
      <c r="W64545" s="276"/>
    </row>
    <row r="64546" spans="19:23">
      <c r="S64546" s="275"/>
      <c r="T64546" s="274"/>
      <c r="W64546" s="276"/>
    </row>
    <row r="64547" spans="19:23">
      <c r="S64547" s="275"/>
      <c r="T64547" s="274"/>
      <c r="W64547" s="276"/>
    </row>
    <row r="64548" spans="19:23">
      <c r="S64548" s="275"/>
      <c r="T64548" s="274"/>
      <c r="W64548" s="276"/>
    </row>
    <row r="64549" spans="19:23">
      <c r="S64549" s="275"/>
      <c r="T64549" s="274"/>
      <c r="W64549" s="276"/>
    </row>
    <row r="64550" spans="19:23">
      <c r="S64550" s="275"/>
      <c r="T64550" s="274"/>
      <c r="W64550" s="276"/>
    </row>
    <row r="64551" spans="19:23">
      <c r="S64551" s="275"/>
      <c r="T64551" s="274"/>
      <c r="W64551" s="276"/>
    </row>
    <row r="64552" spans="19:23">
      <c r="S64552" s="275"/>
      <c r="T64552" s="274"/>
      <c r="W64552" s="276"/>
    </row>
    <row r="64553" spans="19:23">
      <c r="S64553" s="275"/>
      <c r="T64553" s="274"/>
      <c r="W64553" s="276"/>
    </row>
    <row r="64554" spans="19:23">
      <c r="S64554" s="275"/>
      <c r="T64554" s="274"/>
      <c r="W64554" s="276"/>
    </row>
    <row r="64555" spans="19:23">
      <c r="S64555" s="275"/>
      <c r="T64555" s="274"/>
      <c r="W64555" s="276"/>
    </row>
    <row r="64556" spans="19:23">
      <c r="S64556" s="275"/>
      <c r="T64556" s="274"/>
      <c r="W64556" s="276"/>
    </row>
    <row r="64557" spans="19:23">
      <c r="S64557" s="275"/>
      <c r="T64557" s="274"/>
      <c r="W64557" s="276"/>
    </row>
    <row r="64558" spans="19:23">
      <c r="S64558" s="275"/>
      <c r="T64558" s="274"/>
      <c r="W64558" s="276"/>
    </row>
    <row r="64559" spans="19:23">
      <c r="S64559" s="275"/>
      <c r="T64559" s="274"/>
      <c r="W64559" s="276"/>
    </row>
    <row r="64560" spans="19:23">
      <c r="S64560" s="275"/>
      <c r="T64560" s="274"/>
      <c r="W64560" s="276"/>
    </row>
    <row r="64561" spans="19:23">
      <c r="S64561" s="275"/>
      <c r="T64561" s="274"/>
      <c r="W64561" s="276"/>
    </row>
    <row r="64562" spans="19:23">
      <c r="S64562" s="275"/>
      <c r="T64562" s="274"/>
      <c r="W64562" s="276"/>
    </row>
    <row r="64563" spans="19:23">
      <c r="S64563" s="275"/>
      <c r="T64563" s="274"/>
      <c r="W64563" s="276"/>
    </row>
    <row r="64564" spans="19:23">
      <c r="S64564" s="275"/>
      <c r="T64564" s="274"/>
      <c r="W64564" s="276"/>
    </row>
    <row r="64565" spans="19:23">
      <c r="S64565" s="275"/>
      <c r="T64565" s="274"/>
      <c r="W64565" s="276"/>
    </row>
    <row r="64566" spans="19:23">
      <c r="S64566" s="275"/>
      <c r="T64566" s="274"/>
      <c r="W64566" s="276"/>
    </row>
    <row r="64567" spans="19:23">
      <c r="S64567" s="275"/>
      <c r="T64567" s="274"/>
      <c r="W64567" s="276"/>
    </row>
    <row r="64568" spans="19:23">
      <c r="S64568" s="275"/>
      <c r="T64568" s="274"/>
      <c r="W64568" s="276"/>
    </row>
    <row r="64569" spans="19:23">
      <c r="S64569" s="275"/>
      <c r="T64569" s="274"/>
      <c r="W64569" s="276"/>
    </row>
    <row r="64570" spans="19:23">
      <c r="S64570" s="275"/>
      <c r="T64570" s="274"/>
      <c r="W64570" s="276"/>
    </row>
    <row r="64571" spans="19:23">
      <c r="S64571" s="275"/>
      <c r="T64571" s="274"/>
      <c r="W64571" s="276"/>
    </row>
    <row r="64572" spans="19:23">
      <c r="S64572" s="275"/>
      <c r="T64572" s="274"/>
      <c r="W64572" s="276"/>
    </row>
    <row r="64573" spans="19:23">
      <c r="S64573" s="275"/>
      <c r="T64573" s="274"/>
      <c r="W64573" s="276"/>
    </row>
    <row r="64574" spans="19:23">
      <c r="S64574" s="275"/>
      <c r="T64574" s="274"/>
      <c r="W64574" s="276"/>
    </row>
    <row r="64575" spans="19:23">
      <c r="S64575" s="275"/>
      <c r="T64575" s="274"/>
      <c r="W64575" s="276"/>
    </row>
    <row r="64576" spans="19:23">
      <c r="S64576" s="275"/>
      <c r="T64576" s="274"/>
      <c r="W64576" s="276"/>
    </row>
    <row r="64577" spans="19:23">
      <c r="S64577" s="275"/>
      <c r="T64577" s="274"/>
      <c r="W64577" s="276"/>
    </row>
    <row r="64578" spans="19:23">
      <c r="S64578" s="275"/>
      <c r="T64578" s="274"/>
      <c r="W64578" s="276"/>
    </row>
    <row r="64579" spans="19:23">
      <c r="S64579" s="275"/>
      <c r="T64579" s="274"/>
      <c r="W64579" s="276"/>
    </row>
    <row r="64580" spans="19:23">
      <c r="S64580" s="275"/>
      <c r="T64580" s="274"/>
      <c r="W64580" s="276"/>
    </row>
    <row r="64581" spans="19:23">
      <c r="S64581" s="275"/>
      <c r="T64581" s="274"/>
      <c r="W64581" s="276"/>
    </row>
    <row r="64582" spans="19:23">
      <c r="S64582" s="275"/>
      <c r="T64582" s="274"/>
      <c r="W64582" s="276"/>
    </row>
    <row r="64583" spans="19:23">
      <c r="S64583" s="275"/>
      <c r="T64583" s="274"/>
      <c r="W64583" s="276"/>
    </row>
    <row r="64584" spans="19:23">
      <c r="S64584" s="275"/>
      <c r="T64584" s="274"/>
      <c r="W64584" s="276"/>
    </row>
    <row r="64585" spans="19:23">
      <c r="S64585" s="275"/>
      <c r="T64585" s="274"/>
      <c r="W64585" s="276"/>
    </row>
    <row r="64586" spans="19:23">
      <c r="S64586" s="275"/>
      <c r="T64586" s="274"/>
      <c r="W64586" s="276"/>
    </row>
    <row r="64587" spans="19:23">
      <c r="S64587" s="275"/>
      <c r="T64587" s="274"/>
      <c r="W64587" s="276"/>
    </row>
    <row r="64588" spans="19:23">
      <c r="S64588" s="275"/>
      <c r="T64588" s="274"/>
      <c r="W64588" s="276"/>
    </row>
    <row r="64589" spans="19:23">
      <c r="S64589" s="275"/>
      <c r="T64589" s="274"/>
      <c r="W64589" s="276"/>
    </row>
    <row r="64590" spans="19:23">
      <c r="S64590" s="275"/>
      <c r="T64590" s="274"/>
      <c r="W64590" s="276"/>
    </row>
    <row r="64591" spans="19:23">
      <c r="S64591" s="275"/>
      <c r="T64591" s="274"/>
      <c r="W64591" s="276"/>
    </row>
    <row r="64592" spans="19:23">
      <c r="S64592" s="275"/>
      <c r="T64592" s="274"/>
      <c r="W64592" s="276"/>
    </row>
    <row r="64593" spans="19:23">
      <c r="S64593" s="275"/>
      <c r="T64593" s="274"/>
      <c r="W64593" s="276"/>
    </row>
    <row r="64594" spans="19:23">
      <c r="S64594" s="275"/>
      <c r="T64594" s="274"/>
      <c r="W64594" s="276"/>
    </row>
    <row r="64595" spans="19:23">
      <c r="S64595" s="275"/>
      <c r="T64595" s="274"/>
      <c r="W64595" s="276"/>
    </row>
    <row r="64596" spans="19:23">
      <c r="S64596" s="275"/>
      <c r="T64596" s="274"/>
      <c r="W64596" s="276"/>
    </row>
    <row r="64597" spans="19:23">
      <c r="S64597" s="275"/>
      <c r="T64597" s="274"/>
      <c r="W64597" s="276"/>
    </row>
    <row r="64598" spans="19:23">
      <c r="S64598" s="275"/>
      <c r="T64598" s="274"/>
      <c r="W64598" s="276"/>
    </row>
    <row r="64599" spans="19:23">
      <c r="S64599" s="275"/>
      <c r="T64599" s="274"/>
      <c r="W64599" s="276"/>
    </row>
    <row r="64600" spans="19:23">
      <c r="S64600" s="275"/>
      <c r="T64600" s="274"/>
      <c r="W64600" s="276"/>
    </row>
    <row r="64601" spans="19:23">
      <c r="S64601" s="275"/>
      <c r="T64601" s="274"/>
      <c r="W64601" s="276"/>
    </row>
    <row r="64602" spans="19:23">
      <c r="S64602" s="275"/>
      <c r="T64602" s="274"/>
      <c r="W64602" s="276"/>
    </row>
    <row r="64603" spans="19:23">
      <c r="S64603" s="275"/>
      <c r="T64603" s="274"/>
      <c r="W64603" s="276"/>
    </row>
    <row r="64604" spans="19:23">
      <c r="S64604" s="275"/>
      <c r="T64604" s="274"/>
      <c r="W64604" s="276"/>
    </row>
    <row r="64605" spans="19:23">
      <c r="S64605" s="275"/>
      <c r="T64605" s="274"/>
      <c r="W64605" s="276"/>
    </row>
    <row r="64606" spans="19:23">
      <c r="S64606" s="275"/>
      <c r="T64606" s="274"/>
      <c r="W64606" s="276"/>
    </row>
    <row r="64607" spans="19:23">
      <c r="S64607" s="275"/>
      <c r="T64607" s="274"/>
      <c r="W64607" s="276"/>
    </row>
    <row r="64608" spans="19:23">
      <c r="S64608" s="275"/>
      <c r="T64608" s="274"/>
      <c r="W64608" s="276"/>
    </row>
    <row r="64609" spans="19:23">
      <c r="S64609" s="275"/>
      <c r="T64609" s="274"/>
      <c r="W64609" s="276"/>
    </row>
    <row r="64610" spans="19:23">
      <c r="S64610" s="275"/>
      <c r="T64610" s="274"/>
      <c r="W64610" s="276"/>
    </row>
    <row r="64611" spans="19:23">
      <c r="S64611" s="275"/>
      <c r="T64611" s="274"/>
      <c r="W64611" s="276"/>
    </row>
    <row r="64612" spans="19:23">
      <c r="S64612" s="275"/>
      <c r="T64612" s="274"/>
      <c r="W64612" s="276"/>
    </row>
    <row r="64613" spans="19:23">
      <c r="S64613" s="275"/>
      <c r="T64613" s="274"/>
      <c r="W64613" s="276"/>
    </row>
    <row r="64614" spans="19:23">
      <c r="S64614" s="275"/>
      <c r="T64614" s="274"/>
      <c r="W64614" s="276"/>
    </row>
    <row r="64615" spans="19:23">
      <c r="S64615" s="275"/>
      <c r="T64615" s="274"/>
      <c r="W64615" s="276"/>
    </row>
    <row r="64616" spans="19:23">
      <c r="S64616" s="275"/>
      <c r="T64616" s="274"/>
      <c r="W64616" s="276"/>
    </row>
    <row r="64617" spans="19:23">
      <c r="S64617" s="275"/>
      <c r="T64617" s="274"/>
      <c r="W64617" s="276"/>
    </row>
    <row r="64618" spans="19:23">
      <c r="S64618" s="275"/>
      <c r="T64618" s="274"/>
      <c r="W64618" s="276"/>
    </row>
    <row r="64619" spans="19:23">
      <c r="S64619" s="275"/>
      <c r="T64619" s="274"/>
      <c r="W64619" s="276"/>
    </row>
    <row r="64620" spans="19:23">
      <c r="S64620" s="275"/>
      <c r="T64620" s="274"/>
      <c r="W64620" s="276"/>
    </row>
    <row r="64621" spans="19:23">
      <c r="S64621" s="275"/>
      <c r="T64621" s="274"/>
      <c r="W64621" s="276"/>
    </row>
    <row r="64622" spans="19:23">
      <c r="S64622" s="275"/>
      <c r="T64622" s="274"/>
      <c r="W64622" s="276"/>
    </row>
    <row r="64623" spans="19:23">
      <c r="S64623" s="275"/>
      <c r="T64623" s="274"/>
      <c r="W64623" s="276"/>
    </row>
    <row r="64624" spans="19:23">
      <c r="S64624" s="275"/>
      <c r="T64624" s="274"/>
      <c r="W64624" s="276"/>
    </row>
    <row r="64625" spans="19:23">
      <c r="S64625" s="275"/>
      <c r="T64625" s="274"/>
      <c r="W64625" s="276"/>
    </row>
    <row r="64626" spans="19:23">
      <c r="S64626" s="275"/>
      <c r="T64626" s="274"/>
      <c r="W64626" s="276"/>
    </row>
    <row r="64627" spans="19:23">
      <c r="S64627" s="275"/>
      <c r="T64627" s="274"/>
      <c r="W64627" s="276"/>
    </row>
    <row r="64628" spans="19:23">
      <c r="S64628" s="275"/>
      <c r="T64628" s="274"/>
      <c r="W64628" s="276"/>
    </row>
    <row r="64629" spans="19:23">
      <c r="S64629" s="275"/>
      <c r="T64629" s="274"/>
      <c r="W64629" s="276"/>
    </row>
    <row r="64630" spans="19:23">
      <c r="S64630" s="275"/>
      <c r="T64630" s="274"/>
      <c r="W64630" s="276"/>
    </row>
    <row r="64631" spans="19:23">
      <c r="S64631" s="275"/>
      <c r="T64631" s="274"/>
      <c r="W64631" s="276"/>
    </row>
    <row r="64632" spans="19:23">
      <c r="S64632" s="275"/>
      <c r="T64632" s="274"/>
      <c r="W64632" s="276"/>
    </row>
    <row r="64633" spans="19:23">
      <c r="S64633" s="275"/>
      <c r="T64633" s="274"/>
      <c r="W64633" s="276"/>
    </row>
    <row r="64634" spans="19:23">
      <c r="S64634" s="275"/>
      <c r="T64634" s="274"/>
      <c r="W64634" s="276"/>
    </row>
    <row r="64635" spans="19:23">
      <c r="S64635" s="275"/>
      <c r="T64635" s="274"/>
      <c r="W64635" s="276"/>
    </row>
    <row r="64636" spans="19:23">
      <c r="S64636" s="275"/>
      <c r="T64636" s="274"/>
      <c r="W64636" s="276"/>
    </row>
    <row r="64637" spans="19:23">
      <c r="S64637" s="275"/>
      <c r="T64637" s="274"/>
      <c r="W64637" s="276"/>
    </row>
    <row r="64638" spans="19:23">
      <c r="S64638" s="275"/>
      <c r="T64638" s="274"/>
      <c r="W64638" s="276"/>
    </row>
    <row r="64639" spans="19:23">
      <c r="S64639" s="275"/>
      <c r="T64639" s="274"/>
      <c r="W64639" s="276"/>
    </row>
    <row r="64640" spans="19:23">
      <c r="S64640" s="275"/>
      <c r="T64640" s="274"/>
      <c r="W64640" s="276"/>
    </row>
    <row r="64641" spans="19:23">
      <c r="S64641" s="275"/>
      <c r="T64641" s="274"/>
      <c r="W64641" s="276"/>
    </row>
    <row r="64642" spans="19:23">
      <c r="S64642" s="275"/>
      <c r="T64642" s="274"/>
      <c r="W64642" s="276"/>
    </row>
    <row r="64643" spans="19:23">
      <c r="S64643" s="275"/>
      <c r="T64643" s="274"/>
      <c r="W64643" s="276"/>
    </row>
    <row r="64644" spans="19:23">
      <c r="S64644" s="275"/>
      <c r="T64644" s="274"/>
      <c r="W64644" s="276"/>
    </row>
    <row r="64645" spans="19:23">
      <c r="S64645" s="275"/>
      <c r="T64645" s="274"/>
      <c r="W64645" s="276"/>
    </row>
    <row r="64646" spans="19:23">
      <c r="S64646" s="275"/>
      <c r="T64646" s="274"/>
      <c r="W64646" s="276"/>
    </row>
    <row r="64647" spans="19:23">
      <c r="S64647" s="275"/>
      <c r="T64647" s="274"/>
      <c r="W64647" s="276"/>
    </row>
    <row r="64648" spans="19:23">
      <c r="S64648" s="275"/>
      <c r="T64648" s="274"/>
      <c r="W64648" s="276"/>
    </row>
    <row r="64649" spans="19:23">
      <c r="S64649" s="275"/>
      <c r="T64649" s="274"/>
      <c r="W64649" s="276"/>
    </row>
    <row r="64650" spans="19:23">
      <c r="S64650" s="275"/>
      <c r="T64650" s="274"/>
      <c r="W64650" s="276"/>
    </row>
    <row r="64651" spans="19:23">
      <c r="S64651" s="275"/>
      <c r="T64651" s="274"/>
      <c r="W64651" s="276"/>
    </row>
    <row r="64652" spans="19:23">
      <c r="S64652" s="275"/>
      <c r="T64652" s="274"/>
      <c r="W64652" s="276"/>
    </row>
    <row r="64653" spans="19:23">
      <c r="S64653" s="275"/>
      <c r="T64653" s="274"/>
      <c r="W64653" s="276"/>
    </row>
    <row r="64654" spans="19:23">
      <c r="S64654" s="275"/>
      <c r="T64654" s="274"/>
      <c r="W64654" s="276"/>
    </row>
    <row r="64655" spans="19:23">
      <c r="S64655" s="275"/>
      <c r="T64655" s="274"/>
      <c r="W64655" s="276"/>
    </row>
    <row r="64656" spans="19:23">
      <c r="S64656" s="275"/>
      <c r="T64656" s="274"/>
      <c r="W64656" s="276"/>
    </row>
    <row r="64657" spans="19:23">
      <c r="S64657" s="275"/>
      <c r="T64657" s="274"/>
      <c r="W64657" s="276"/>
    </row>
    <row r="64658" spans="19:23">
      <c r="S64658" s="275"/>
      <c r="T64658" s="274"/>
      <c r="W64658" s="276"/>
    </row>
    <row r="64659" spans="19:23">
      <c r="S64659" s="275"/>
      <c r="T64659" s="274"/>
      <c r="W64659" s="276"/>
    </row>
    <row r="64660" spans="19:23">
      <c r="S64660" s="275"/>
      <c r="T64660" s="274"/>
      <c r="W64660" s="276"/>
    </row>
    <row r="64661" spans="19:23">
      <c r="S64661" s="275"/>
      <c r="T64661" s="274"/>
      <c r="W64661" s="276"/>
    </row>
    <row r="64662" spans="19:23">
      <c r="S64662" s="275"/>
      <c r="T64662" s="274"/>
      <c r="W64662" s="276"/>
    </row>
    <row r="64663" spans="19:23">
      <c r="S64663" s="275"/>
      <c r="T64663" s="274"/>
      <c r="W64663" s="276"/>
    </row>
    <row r="64664" spans="19:23">
      <c r="S64664" s="275"/>
      <c r="T64664" s="274"/>
      <c r="W64664" s="276"/>
    </row>
    <row r="64665" spans="19:23">
      <c r="S64665" s="275"/>
      <c r="T64665" s="274"/>
      <c r="W64665" s="276"/>
    </row>
    <row r="64666" spans="19:23">
      <c r="S64666" s="275"/>
      <c r="T64666" s="274"/>
      <c r="W64666" s="276"/>
    </row>
    <row r="64667" spans="19:23">
      <c r="S64667" s="275"/>
      <c r="T64667" s="274"/>
      <c r="W64667" s="276"/>
    </row>
    <row r="64668" spans="19:23">
      <c r="S64668" s="275"/>
      <c r="T64668" s="274"/>
      <c r="W64668" s="276"/>
    </row>
    <row r="64669" spans="19:23">
      <c r="S64669" s="275"/>
      <c r="T64669" s="274"/>
      <c r="W64669" s="276"/>
    </row>
    <row r="64670" spans="19:23">
      <c r="S64670" s="275"/>
      <c r="T64670" s="274"/>
      <c r="W64670" s="276"/>
    </row>
    <row r="64671" spans="19:23">
      <c r="S64671" s="275"/>
      <c r="T64671" s="274"/>
      <c r="W64671" s="276"/>
    </row>
    <row r="64672" spans="19:23">
      <c r="S64672" s="275"/>
      <c r="T64672" s="274"/>
      <c r="W64672" s="276"/>
    </row>
    <row r="64673" spans="19:23">
      <c r="S64673" s="275"/>
      <c r="T64673" s="274"/>
      <c r="W64673" s="276"/>
    </row>
    <row r="64674" spans="19:23">
      <c r="S64674" s="275"/>
      <c r="T64674" s="274"/>
      <c r="W64674" s="276"/>
    </row>
    <row r="64675" spans="19:23">
      <c r="S64675" s="275"/>
      <c r="T64675" s="274"/>
      <c r="W64675" s="276"/>
    </row>
    <row r="64676" spans="19:23">
      <c r="S64676" s="275"/>
      <c r="T64676" s="274"/>
      <c r="W64676" s="276"/>
    </row>
    <row r="64677" spans="19:23">
      <c r="S64677" s="275"/>
      <c r="T64677" s="274"/>
      <c r="W64677" s="276"/>
    </row>
    <row r="64678" spans="19:23">
      <c r="S64678" s="275"/>
      <c r="T64678" s="274"/>
      <c r="W64678" s="276"/>
    </row>
    <row r="64679" spans="19:23">
      <c r="S64679" s="275"/>
      <c r="T64679" s="274"/>
      <c r="W64679" s="276"/>
    </row>
    <row r="64680" spans="19:23">
      <c r="S64680" s="275"/>
      <c r="T64680" s="274"/>
      <c r="W64680" s="276"/>
    </row>
    <row r="64681" spans="19:23">
      <c r="S64681" s="275"/>
      <c r="T64681" s="274"/>
      <c r="W64681" s="276"/>
    </row>
    <row r="64682" spans="19:23">
      <c r="S64682" s="275"/>
      <c r="T64682" s="274"/>
      <c r="W64682" s="276"/>
    </row>
    <row r="64683" spans="19:23">
      <c r="S64683" s="275"/>
      <c r="T64683" s="274"/>
      <c r="W64683" s="276"/>
    </row>
    <row r="64684" spans="19:23">
      <c r="S64684" s="275"/>
      <c r="T64684" s="274"/>
      <c r="W64684" s="276"/>
    </row>
    <row r="64685" spans="19:23">
      <c r="S64685" s="275"/>
      <c r="T64685" s="274"/>
      <c r="W64685" s="276"/>
    </row>
    <row r="64686" spans="19:23">
      <c r="S64686" s="275"/>
      <c r="T64686" s="274"/>
      <c r="W64686" s="276"/>
    </row>
    <row r="64687" spans="19:23">
      <c r="S64687" s="275"/>
      <c r="T64687" s="274"/>
      <c r="W64687" s="276"/>
    </row>
    <row r="64688" spans="19:23">
      <c r="S64688" s="275"/>
      <c r="T64688" s="274"/>
      <c r="W64688" s="276"/>
    </row>
    <row r="64689" spans="19:23">
      <c r="S64689" s="275"/>
      <c r="T64689" s="274"/>
      <c r="W64689" s="276"/>
    </row>
    <row r="64690" spans="19:23">
      <c r="S64690" s="275"/>
      <c r="T64690" s="274"/>
      <c r="W64690" s="276"/>
    </row>
    <row r="64691" spans="19:23">
      <c r="S64691" s="275"/>
      <c r="T64691" s="274"/>
      <c r="W64691" s="276"/>
    </row>
    <row r="64692" spans="19:23">
      <c r="S64692" s="275"/>
      <c r="T64692" s="274"/>
      <c r="W64692" s="276"/>
    </row>
    <row r="64693" spans="19:23">
      <c r="S64693" s="275"/>
      <c r="T64693" s="274"/>
      <c r="W64693" s="276"/>
    </row>
    <row r="64694" spans="19:23">
      <c r="S64694" s="275"/>
      <c r="T64694" s="274"/>
      <c r="W64694" s="276"/>
    </row>
    <row r="64695" spans="19:23">
      <c r="S64695" s="275"/>
      <c r="T64695" s="274"/>
      <c r="W64695" s="276"/>
    </row>
    <row r="64696" spans="19:23">
      <c r="S64696" s="275"/>
      <c r="T64696" s="274"/>
      <c r="W64696" s="276"/>
    </row>
    <row r="64697" spans="19:23">
      <c r="S64697" s="275"/>
      <c r="T64697" s="274"/>
      <c r="W64697" s="276"/>
    </row>
    <row r="64698" spans="19:23">
      <c r="S64698" s="275"/>
      <c r="T64698" s="274"/>
      <c r="W64698" s="276"/>
    </row>
    <row r="64699" spans="19:23">
      <c r="S64699" s="275"/>
      <c r="T64699" s="274"/>
      <c r="W64699" s="276"/>
    </row>
    <row r="64700" spans="19:23">
      <c r="S64700" s="275"/>
      <c r="T64700" s="274"/>
      <c r="W64700" s="276"/>
    </row>
    <row r="64701" spans="19:23">
      <c r="S64701" s="275"/>
      <c r="T64701" s="274"/>
      <c r="W64701" s="276"/>
    </row>
    <row r="64702" spans="19:23">
      <c r="S64702" s="275"/>
      <c r="T64702" s="274"/>
      <c r="W64702" s="276"/>
    </row>
    <row r="64703" spans="19:23">
      <c r="S64703" s="275"/>
      <c r="T64703" s="274"/>
      <c r="W64703" s="276"/>
    </row>
    <row r="64704" spans="19:23">
      <c r="S64704" s="275"/>
      <c r="T64704" s="274"/>
      <c r="W64704" s="276"/>
    </row>
    <row r="64705" spans="19:23">
      <c r="S64705" s="275"/>
      <c r="T64705" s="274"/>
      <c r="W64705" s="276"/>
    </row>
    <row r="64706" spans="19:23">
      <c r="S64706" s="275"/>
      <c r="T64706" s="274"/>
      <c r="W64706" s="276"/>
    </row>
    <row r="64707" spans="19:23">
      <c r="S64707" s="275"/>
      <c r="T64707" s="274"/>
      <c r="W64707" s="276"/>
    </row>
    <row r="64708" spans="19:23">
      <c r="S64708" s="275"/>
      <c r="T64708" s="274"/>
      <c r="W64708" s="276"/>
    </row>
    <row r="64709" spans="19:23">
      <c r="S64709" s="275"/>
      <c r="T64709" s="274"/>
      <c r="W64709" s="276"/>
    </row>
    <row r="64710" spans="19:23">
      <c r="S64710" s="275"/>
      <c r="T64710" s="274"/>
      <c r="W64710" s="276"/>
    </row>
    <row r="64711" spans="19:23">
      <c r="S64711" s="275"/>
      <c r="T64711" s="274"/>
      <c r="W64711" s="276"/>
    </row>
    <row r="64712" spans="19:23">
      <c r="S64712" s="275"/>
      <c r="T64712" s="274"/>
      <c r="W64712" s="276"/>
    </row>
    <row r="64713" spans="19:23">
      <c r="S64713" s="275"/>
      <c r="T64713" s="274"/>
      <c r="W64713" s="276"/>
    </row>
    <row r="64714" spans="19:23">
      <c r="S64714" s="275"/>
      <c r="T64714" s="274"/>
      <c r="W64714" s="276"/>
    </row>
    <row r="64715" spans="19:23">
      <c r="S64715" s="275"/>
      <c r="T64715" s="274"/>
      <c r="W64715" s="276"/>
    </row>
    <row r="64716" spans="19:23">
      <c r="S64716" s="275"/>
      <c r="T64716" s="274"/>
      <c r="W64716" s="276"/>
    </row>
    <row r="64717" spans="19:23">
      <c r="S64717" s="275"/>
      <c r="T64717" s="274"/>
      <c r="W64717" s="276"/>
    </row>
    <row r="64718" spans="19:23">
      <c r="S64718" s="275"/>
      <c r="T64718" s="274"/>
      <c r="W64718" s="276"/>
    </row>
    <row r="64719" spans="19:23">
      <c r="S64719" s="275"/>
      <c r="T64719" s="274"/>
      <c r="W64719" s="276"/>
    </row>
    <row r="64720" spans="19:23">
      <c r="S64720" s="275"/>
      <c r="T64720" s="274"/>
      <c r="W64720" s="276"/>
    </row>
    <row r="64721" spans="19:23">
      <c r="S64721" s="275"/>
      <c r="T64721" s="274"/>
      <c r="W64721" s="276"/>
    </row>
    <row r="64722" spans="19:23">
      <c r="S64722" s="275"/>
      <c r="T64722" s="274"/>
      <c r="W64722" s="276"/>
    </row>
    <row r="64723" spans="19:23">
      <c r="S64723" s="275"/>
      <c r="T64723" s="274"/>
      <c r="W64723" s="276"/>
    </row>
    <row r="64724" spans="19:23">
      <c r="S64724" s="275"/>
      <c r="T64724" s="274"/>
      <c r="W64724" s="276"/>
    </row>
    <row r="64725" spans="19:23">
      <c r="S64725" s="275"/>
      <c r="T64725" s="274"/>
      <c r="W64725" s="276"/>
    </row>
    <row r="64726" spans="19:23">
      <c r="S64726" s="275"/>
      <c r="T64726" s="274"/>
      <c r="W64726" s="276"/>
    </row>
    <row r="64727" spans="19:23">
      <c r="S64727" s="275"/>
      <c r="T64727" s="274"/>
      <c r="W64727" s="276"/>
    </row>
    <row r="64728" spans="19:23">
      <c r="S64728" s="275"/>
      <c r="T64728" s="274"/>
      <c r="W64728" s="276"/>
    </row>
    <row r="64729" spans="19:23">
      <c r="S64729" s="275"/>
      <c r="T64729" s="274"/>
      <c r="W64729" s="276"/>
    </row>
    <row r="64730" spans="19:23">
      <c r="S64730" s="275"/>
      <c r="T64730" s="274"/>
      <c r="W64730" s="276"/>
    </row>
    <row r="64731" spans="19:23">
      <c r="S64731" s="275"/>
      <c r="T64731" s="274"/>
      <c r="W64731" s="276"/>
    </row>
    <row r="64732" spans="19:23">
      <c r="S64732" s="275"/>
      <c r="T64732" s="274"/>
      <c r="W64732" s="276"/>
    </row>
    <row r="64733" spans="19:23">
      <c r="S64733" s="275"/>
      <c r="T64733" s="274"/>
      <c r="W64733" s="276"/>
    </row>
    <row r="64734" spans="19:23">
      <c r="S64734" s="275"/>
      <c r="T64734" s="274"/>
      <c r="W64734" s="276"/>
    </row>
    <row r="64735" spans="19:23">
      <c r="S64735" s="275"/>
      <c r="T64735" s="274"/>
      <c r="W64735" s="276"/>
    </row>
    <row r="64736" spans="19:23">
      <c r="S64736" s="275"/>
      <c r="T64736" s="274"/>
      <c r="W64736" s="276"/>
    </row>
    <row r="64737" spans="19:23">
      <c r="S64737" s="275"/>
      <c r="T64737" s="274"/>
      <c r="W64737" s="276"/>
    </row>
    <row r="64738" spans="19:23">
      <c r="S64738" s="275"/>
      <c r="T64738" s="274"/>
      <c r="W64738" s="276"/>
    </row>
    <row r="64739" spans="19:23">
      <c r="S64739" s="275"/>
      <c r="T64739" s="274"/>
      <c r="W64739" s="276"/>
    </row>
    <row r="64740" spans="19:23">
      <c r="S64740" s="275"/>
      <c r="T64740" s="274"/>
      <c r="W64740" s="276"/>
    </row>
    <row r="64741" spans="19:23">
      <c r="S64741" s="275"/>
      <c r="T64741" s="274"/>
      <c r="W64741" s="276"/>
    </row>
    <row r="64742" spans="19:23">
      <c r="S64742" s="275"/>
      <c r="T64742" s="274"/>
      <c r="W64742" s="276"/>
    </row>
    <row r="64743" spans="19:23">
      <c r="S64743" s="275"/>
      <c r="T64743" s="274"/>
      <c r="W64743" s="276"/>
    </row>
    <row r="64744" spans="19:23">
      <c r="S64744" s="275"/>
      <c r="T64744" s="274"/>
      <c r="W64744" s="276"/>
    </row>
    <row r="64745" spans="19:23">
      <c r="S64745" s="275"/>
      <c r="T64745" s="274"/>
      <c r="W64745" s="276"/>
    </row>
    <row r="64746" spans="19:23">
      <c r="S64746" s="275"/>
      <c r="T64746" s="274"/>
      <c r="W64746" s="276"/>
    </row>
    <row r="64747" spans="19:23">
      <c r="S64747" s="275"/>
      <c r="T64747" s="274"/>
      <c r="W64747" s="276"/>
    </row>
    <row r="64748" spans="19:23">
      <c r="S64748" s="275"/>
      <c r="T64748" s="274"/>
      <c r="W64748" s="276"/>
    </row>
    <row r="64749" spans="19:23">
      <c r="S64749" s="275"/>
      <c r="T64749" s="274"/>
      <c r="W64749" s="276"/>
    </row>
    <row r="64750" spans="19:23">
      <c r="S64750" s="275"/>
      <c r="T64750" s="274"/>
      <c r="W64750" s="276"/>
    </row>
    <row r="64751" spans="19:23">
      <c r="S64751" s="275"/>
      <c r="T64751" s="274"/>
      <c r="W64751" s="276"/>
    </row>
    <row r="64752" spans="19:23">
      <c r="S64752" s="275"/>
      <c r="T64752" s="274"/>
      <c r="W64752" s="276"/>
    </row>
    <row r="64753" spans="19:23">
      <c r="S64753" s="275"/>
      <c r="T64753" s="274"/>
      <c r="W64753" s="276"/>
    </row>
    <row r="64754" spans="19:23">
      <c r="S64754" s="275"/>
      <c r="T64754" s="274"/>
      <c r="W64754" s="276"/>
    </row>
    <row r="64755" spans="19:23">
      <c r="S64755" s="275"/>
      <c r="T64755" s="274"/>
      <c r="W64755" s="276"/>
    </row>
    <row r="64756" spans="19:23">
      <c r="S64756" s="275"/>
      <c r="T64756" s="274"/>
      <c r="W64756" s="276"/>
    </row>
    <row r="64757" spans="19:23">
      <c r="S64757" s="275"/>
      <c r="T64757" s="274"/>
      <c r="W64757" s="276"/>
    </row>
    <row r="64758" spans="19:23">
      <c r="S64758" s="275"/>
      <c r="T64758" s="274"/>
      <c r="W64758" s="276"/>
    </row>
    <row r="64759" spans="19:23">
      <c r="S64759" s="275"/>
      <c r="T64759" s="274"/>
      <c r="W64759" s="276"/>
    </row>
    <row r="64760" spans="19:23">
      <c r="S64760" s="275"/>
      <c r="T64760" s="274"/>
      <c r="W64760" s="276"/>
    </row>
    <row r="64761" spans="19:23">
      <c r="S64761" s="275"/>
      <c r="T64761" s="274"/>
      <c r="W64761" s="276"/>
    </row>
    <row r="64762" spans="19:23">
      <c r="S64762" s="275"/>
      <c r="T64762" s="274"/>
      <c r="W64762" s="276"/>
    </row>
    <row r="64763" spans="19:23">
      <c r="S64763" s="275"/>
      <c r="T64763" s="274"/>
      <c r="W64763" s="276"/>
    </row>
    <row r="64764" spans="19:23">
      <c r="S64764" s="275"/>
      <c r="T64764" s="274"/>
      <c r="W64764" s="276"/>
    </row>
    <row r="64765" spans="19:23">
      <c r="S64765" s="275"/>
      <c r="T64765" s="274"/>
      <c r="W64765" s="276"/>
    </row>
    <row r="64766" spans="19:23">
      <c r="S64766" s="275"/>
      <c r="T64766" s="274"/>
      <c r="W64766" s="276"/>
    </row>
    <row r="64767" spans="19:23">
      <c r="S64767" s="275"/>
      <c r="T64767" s="274"/>
      <c r="W64767" s="276"/>
    </row>
    <row r="64768" spans="19:23">
      <c r="S64768" s="275"/>
      <c r="T64768" s="274"/>
      <c r="W64768" s="276"/>
    </row>
    <row r="64769" spans="19:23">
      <c r="S64769" s="275"/>
      <c r="T64769" s="274"/>
      <c r="W64769" s="276"/>
    </row>
    <row r="64770" spans="19:23">
      <c r="S64770" s="275"/>
      <c r="T64770" s="274"/>
      <c r="W64770" s="276"/>
    </row>
    <row r="64771" spans="19:23">
      <c r="S64771" s="275"/>
      <c r="T64771" s="274"/>
      <c r="W64771" s="276"/>
    </row>
    <row r="64772" spans="19:23">
      <c r="S64772" s="275"/>
      <c r="T64772" s="274"/>
      <c r="W64772" s="276"/>
    </row>
    <row r="64773" spans="19:23">
      <c r="S64773" s="275"/>
      <c r="T64773" s="274"/>
      <c r="W64773" s="276"/>
    </row>
    <row r="64774" spans="19:23">
      <c r="S64774" s="275"/>
      <c r="T64774" s="274"/>
      <c r="W64774" s="276"/>
    </row>
    <row r="64775" spans="19:23">
      <c r="S64775" s="275"/>
      <c r="T64775" s="274"/>
      <c r="W64775" s="276"/>
    </row>
    <row r="64776" spans="19:23">
      <c r="S64776" s="275"/>
      <c r="T64776" s="274"/>
      <c r="W64776" s="276"/>
    </row>
    <row r="64777" spans="19:23">
      <c r="S64777" s="275"/>
      <c r="T64777" s="274"/>
      <c r="W64777" s="276"/>
    </row>
    <row r="64778" spans="19:23">
      <c r="S64778" s="275"/>
      <c r="T64778" s="274"/>
      <c r="W64778" s="276"/>
    </row>
    <row r="64779" spans="19:23">
      <c r="S64779" s="275"/>
      <c r="T64779" s="274"/>
      <c r="W64779" s="276"/>
    </row>
    <row r="64780" spans="19:23">
      <c r="S64780" s="275"/>
      <c r="T64780" s="274"/>
      <c r="W64780" s="276"/>
    </row>
    <row r="64781" spans="19:23">
      <c r="S64781" s="275"/>
      <c r="T64781" s="274"/>
      <c r="W64781" s="276"/>
    </row>
    <row r="64782" spans="19:23">
      <c r="S64782" s="275"/>
      <c r="T64782" s="274"/>
      <c r="W64782" s="276"/>
    </row>
    <row r="64783" spans="19:23">
      <c r="S64783" s="275"/>
      <c r="T64783" s="274"/>
      <c r="W64783" s="276"/>
    </row>
    <row r="64784" spans="19:23">
      <c r="S64784" s="275"/>
      <c r="T64784" s="274"/>
      <c r="W64784" s="276"/>
    </row>
    <row r="64785" spans="19:23">
      <c r="S64785" s="275"/>
      <c r="T64785" s="274"/>
      <c r="W64785" s="276"/>
    </row>
    <row r="64786" spans="19:23">
      <c r="S64786" s="275"/>
      <c r="T64786" s="274"/>
      <c r="W64786" s="276"/>
    </row>
    <row r="64787" spans="19:23">
      <c r="S64787" s="275"/>
      <c r="T64787" s="274"/>
      <c r="W64787" s="276"/>
    </row>
    <row r="64788" spans="19:23">
      <c r="S64788" s="275"/>
      <c r="T64788" s="274"/>
      <c r="W64788" s="276"/>
    </row>
    <row r="64789" spans="19:23">
      <c r="S64789" s="275"/>
      <c r="T64789" s="274"/>
      <c r="W64789" s="276"/>
    </row>
    <row r="64790" spans="19:23">
      <c r="S64790" s="275"/>
      <c r="T64790" s="274"/>
      <c r="W64790" s="276"/>
    </row>
    <row r="64791" spans="19:23">
      <c r="S64791" s="275"/>
      <c r="T64791" s="274"/>
      <c r="W64791" s="276"/>
    </row>
    <row r="64792" spans="19:23">
      <c r="S64792" s="275"/>
      <c r="T64792" s="274"/>
      <c r="W64792" s="276"/>
    </row>
    <row r="64793" spans="19:23">
      <c r="S64793" s="275"/>
      <c r="T64793" s="274"/>
      <c r="W64793" s="276"/>
    </row>
    <row r="64794" spans="19:23">
      <c r="S64794" s="275"/>
      <c r="T64794" s="274"/>
      <c r="W64794" s="276"/>
    </row>
    <row r="64795" spans="19:23">
      <c r="S64795" s="275"/>
      <c r="T64795" s="274"/>
      <c r="W64795" s="276"/>
    </row>
    <row r="64796" spans="19:23">
      <c r="S64796" s="275"/>
      <c r="T64796" s="274"/>
      <c r="W64796" s="276"/>
    </row>
    <row r="64797" spans="19:23">
      <c r="S64797" s="275"/>
      <c r="T64797" s="274"/>
      <c r="W64797" s="276"/>
    </row>
    <row r="64798" spans="19:23">
      <c r="S64798" s="275"/>
      <c r="T64798" s="274"/>
      <c r="W64798" s="276"/>
    </row>
    <row r="64799" spans="19:23">
      <c r="S64799" s="275"/>
      <c r="T64799" s="274"/>
      <c r="W64799" s="276"/>
    </row>
    <row r="64800" spans="19:23">
      <c r="S64800" s="275"/>
      <c r="T64800" s="274"/>
      <c r="W64800" s="276"/>
    </row>
    <row r="64801" spans="19:23">
      <c r="S64801" s="275"/>
      <c r="T64801" s="274"/>
      <c r="W64801" s="276"/>
    </row>
    <row r="64802" spans="19:23">
      <c r="S64802" s="275"/>
      <c r="T64802" s="274"/>
      <c r="W64802" s="276"/>
    </row>
    <row r="64803" spans="19:23">
      <c r="S64803" s="275"/>
      <c r="T64803" s="274"/>
      <c r="W64803" s="276"/>
    </row>
    <row r="64804" spans="19:23">
      <c r="S64804" s="275"/>
      <c r="T64804" s="274"/>
      <c r="W64804" s="276"/>
    </row>
    <row r="64805" spans="19:23">
      <c r="S64805" s="275"/>
      <c r="T64805" s="274"/>
      <c r="W64805" s="276"/>
    </row>
    <row r="64806" spans="19:23">
      <c r="S64806" s="275"/>
      <c r="T64806" s="274"/>
      <c r="W64806" s="276"/>
    </row>
    <row r="64807" spans="19:23">
      <c r="S64807" s="275"/>
      <c r="T64807" s="274"/>
      <c r="W64807" s="276"/>
    </row>
    <row r="64808" spans="19:23">
      <c r="S64808" s="275"/>
      <c r="T64808" s="274"/>
      <c r="W64808" s="276"/>
    </row>
    <row r="64809" spans="19:23">
      <c r="S64809" s="275"/>
      <c r="T64809" s="274"/>
      <c r="W64809" s="276"/>
    </row>
    <row r="64810" spans="19:23">
      <c r="S64810" s="275"/>
      <c r="T64810" s="274"/>
      <c r="W64810" s="276"/>
    </row>
    <row r="64811" spans="19:23">
      <c r="S64811" s="275"/>
      <c r="T64811" s="274"/>
      <c r="W64811" s="276"/>
    </row>
    <row r="64812" spans="19:23">
      <c r="S64812" s="275"/>
      <c r="T64812" s="274"/>
      <c r="W64812" s="276"/>
    </row>
    <row r="64813" spans="19:23">
      <c r="S64813" s="275"/>
      <c r="T64813" s="274"/>
      <c r="W64813" s="276"/>
    </row>
    <row r="64814" spans="19:23">
      <c r="S64814" s="275"/>
      <c r="T64814" s="274"/>
      <c r="W64814" s="276"/>
    </row>
    <row r="64815" spans="19:23">
      <c r="S64815" s="275"/>
      <c r="T64815" s="274"/>
      <c r="W64815" s="276"/>
    </row>
    <row r="64816" spans="19:23">
      <c r="S64816" s="275"/>
      <c r="T64816" s="274"/>
      <c r="W64816" s="276"/>
    </row>
    <row r="64817" spans="19:23">
      <c r="S64817" s="275"/>
      <c r="T64817" s="274"/>
      <c r="W64817" s="276"/>
    </row>
    <row r="64818" spans="19:23">
      <c r="S64818" s="275"/>
      <c r="T64818" s="274"/>
      <c r="W64818" s="276"/>
    </row>
    <row r="64819" spans="19:23">
      <c r="S64819" s="275"/>
      <c r="T64819" s="274"/>
      <c r="W64819" s="276"/>
    </row>
    <row r="64820" spans="19:23">
      <c r="S64820" s="275"/>
      <c r="T64820" s="274"/>
      <c r="W64820" s="276"/>
    </row>
    <row r="64821" spans="19:23">
      <c r="S64821" s="275"/>
      <c r="T64821" s="274"/>
      <c r="W64821" s="276"/>
    </row>
    <row r="64822" spans="19:23">
      <c r="S64822" s="275"/>
      <c r="T64822" s="274"/>
      <c r="W64822" s="276"/>
    </row>
    <row r="64823" spans="19:23">
      <c r="S64823" s="275"/>
      <c r="T64823" s="274"/>
      <c r="W64823" s="276"/>
    </row>
    <row r="64824" spans="19:23">
      <c r="S64824" s="275"/>
      <c r="T64824" s="274"/>
      <c r="W64824" s="276"/>
    </row>
    <row r="64825" spans="19:23">
      <c r="S64825" s="275"/>
      <c r="T64825" s="274"/>
      <c r="W64825" s="276"/>
    </row>
    <row r="64826" spans="19:23">
      <c r="S64826" s="275"/>
      <c r="T64826" s="274"/>
      <c r="W64826" s="276"/>
    </row>
    <row r="64827" spans="19:23">
      <c r="S64827" s="275"/>
      <c r="T64827" s="274"/>
      <c r="W64827" s="276"/>
    </row>
    <row r="64828" spans="19:23">
      <c r="S64828" s="275"/>
      <c r="T64828" s="274"/>
      <c r="W64828" s="276"/>
    </row>
    <row r="64829" spans="19:23">
      <c r="S64829" s="275"/>
      <c r="T64829" s="274"/>
      <c r="W64829" s="276"/>
    </row>
    <row r="64830" spans="19:23">
      <c r="S64830" s="275"/>
      <c r="T64830" s="274"/>
      <c r="W64830" s="276"/>
    </row>
    <row r="64831" spans="19:23">
      <c r="S64831" s="275"/>
      <c r="T64831" s="274"/>
      <c r="W64831" s="276"/>
    </row>
    <row r="64832" spans="19:23">
      <c r="S64832" s="275"/>
      <c r="T64832" s="274"/>
      <c r="W64832" s="276"/>
    </row>
    <row r="64833" spans="19:23">
      <c r="S64833" s="275"/>
      <c r="T64833" s="274"/>
      <c r="W64833" s="276"/>
    </row>
    <row r="64834" spans="19:23">
      <c r="S64834" s="275"/>
      <c r="T64834" s="274"/>
      <c r="W64834" s="276"/>
    </row>
    <row r="64835" spans="19:23">
      <c r="S64835" s="275"/>
      <c r="T64835" s="274"/>
      <c r="W64835" s="276"/>
    </row>
    <row r="64836" spans="19:23">
      <c r="S64836" s="275"/>
      <c r="T64836" s="274"/>
      <c r="W64836" s="276"/>
    </row>
    <row r="64837" spans="19:23">
      <c r="S64837" s="275"/>
      <c r="T64837" s="274"/>
      <c r="W64837" s="276"/>
    </row>
    <row r="64838" spans="19:23">
      <c r="S64838" s="275"/>
      <c r="T64838" s="274"/>
      <c r="W64838" s="276"/>
    </row>
    <row r="64839" spans="19:23">
      <c r="S64839" s="275"/>
      <c r="T64839" s="274"/>
      <c r="W64839" s="276"/>
    </row>
    <row r="64840" spans="19:23">
      <c r="S64840" s="275"/>
      <c r="T64840" s="274"/>
      <c r="W64840" s="276"/>
    </row>
    <row r="64841" spans="19:23">
      <c r="S64841" s="275"/>
      <c r="T64841" s="274"/>
      <c r="W64841" s="276"/>
    </row>
    <row r="64842" spans="19:23">
      <c r="S64842" s="275"/>
      <c r="T64842" s="274"/>
      <c r="W64842" s="276"/>
    </row>
    <row r="64843" spans="19:23">
      <c r="S64843" s="275"/>
      <c r="T64843" s="274"/>
      <c r="W64843" s="276"/>
    </row>
    <row r="64844" spans="19:23">
      <c r="S64844" s="275"/>
      <c r="T64844" s="274"/>
      <c r="W64844" s="276"/>
    </row>
    <row r="64845" spans="19:23">
      <c r="S64845" s="275"/>
      <c r="T64845" s="274"/>
      <c r="W64845" s="276"/>
    </row>
    <row r="64846" spans="19:23">
      <c r="S64846" s="275"/>
      <c r="T64846" s="274"/>
      <c r="W64846" s="276"/>
    </row>
    <row r="64847" spans="19:23">
      <c r="S64847" s="275"/>
      <c r="T64847" s="274"/>
      <c r="W64847" s="276"/>
    </row>
    <row r="64848" spans="19:23">
      <c r="S64848" s="275"/>
      <c r="T64848" s="274"/>
      <c r="W64848" s="276"/>
    </row>
    <row r="64849" spans="19:23">
      <c r="S64849" s="275"/>
      <c r="T64849" s="274"/>
      <c r="W64849" s="276"/>
    </row>
    <row r="64850" spans="19:23">
      <c r="S64850" s="275"/>
      <c r="T64850" s="274"/>
      <c r="W64850" s="276"/>
    </row>
    <row r="64851" spans="19:23">
      <c r="S64851" s="275"/>
      <c r="T64851" s="274"/>
      <c r="W64851" s="276"/>
    </row>
    <row r="64852" spans="19:23">
      <c r="S64852" s="275"/>
      <c r="T64852" s="274"/>
      <c r="W64852" s="276"/>
    </row>
    <row r="64853" spans="19:23">
      <c r="S64853" s="275"/>
      <c r="T64853" s="274"/>
      <c r="W64853" s="276"/>
    </row>
    <row r="64854" spans="19:23">
      <c r="S64854" s="275"/>
      <c r="T64854" s="274"/>
      <c r="W64854" s="276"/>
    </row>
    <row r="64855" spans="19:23">
      <c r="S64855" s="275"/>
      <c r="T64855" s="274"/>
      <c r="W64855" s="276"/>
    </row>
    <row r="64856" spans="19:23">
      <c r="S64856" s="275"/>
      <c r="T64856" s="274"/>
      <c r="W64856" s="276"/>
    </row>
    <row r="64857" spans="19:23">
      <c r="S64857" s="275"/>
      <c r="T64857" s="274"/>
      <c r="W64857" s="276"/>
    </row>
    <row r="64858" spans="19:23">
      <c r="S64858" s="275"/>
      <c r="T64858" s="274"/>
      <c r="W64858" s="276"/>
    </row>
    <row r="64859" spans="19:23">
      <c r="S64859" s="275"/>
      <c r="T64859" s="274"/>
      <c r="W64859" s="276"/>
    </row>
    <row r="64860" spans="19:23">
      <c r="S64860" s="275"/>
      <c r="T64860" s="274"/>
      <c r="W64860" s="276"/>
    </row>
    <row r="64861" spans="19:23">
      <c r="S64861" s="275"/>
      <c r="T64861" s="274"/>
      <c r="W64861" s="276"/>
    </row>
    <row r="64862" spans="19:23">
      <c r="S64862" s="275"/>
      <c r="T64862" s="274"/>
      <c r="W64862" s="276"/>
    </row>
    <row r="64863" spans="19:23">
      <c r="S64863" s="275"/>
      <c r="T64863" s="274"/>
      <c r="W64863" s="276"/>
    </row>
    <row r="64864" spans="19:23">
      <c r="S64864" s="275"/>
      <c r="T64864" s="274"/>
      <c r="W64864" s="276"/>
    </row>
    <row r="64865" spans="19:23">
      <c r="S64865" s="275"/>
      <c r="T64865" s="274"/>
      <c r="W64865" s="276"/>
    </row>
    <row r="64866" spans="19:23">
      <c r="S64866" s="275"/>
      <c r="T64866" s="274"/>
      <c r="W64866" s="276"/>
    </row>
    <row r="64867" spans="19:23">
      <c r="S64867" s="275"/>
      <c r="T64867" s="274"/>
      <c r="W64867" s="276"/>
    </row>
    <row r="64868" spans="19:23">
      <c r="S64868" s="275"/>
      <c r="T64868" s="274"/>
      <c r="W64868" s="276"/>
    </row>
    <row r="64869" spans="19:23">
      <c r="S64869" s="275"/>
      <c r="T64869" s="274"/>
      <c r="W64869" s="276"/>
    </row>
    <row r="64870" spans="19:23">
      <c r="S64870" s="275"/>
      <c r="T64870" s="274"/>
      <c r="W64870" s="276"/>
    </row>
    <row r="64871" spans="19:23">
      <c r="S64871" s="275"/>
      <c r="T64871" s="274"/>
      <c r="W64871" s="276"/>
    </row>
    <row r="64872" spans="19:23">
      <c r="S64872" s="275"/>
      <c r="T64872" s="274"/>
      <c r="W64872" s="276"/>
    </row>
    <row r="64873" spans="19:23">
      <c r="S64873" s="275"/>
      <c r="T64873" s="274"/>
      <c r="W64873" s="276"/>
    </row>
    <row r="64874" spans="19:23">
      <c r="S64874" s="275"/>
      <c r="T64874" s="274"/>
      <c r="W64874" s="276"/>
    </row>
    <row r="64875" spans="19:23">
      <c r="S64875" s="275"/>
      <c r="T64875" s="274"/>
      <c r="W64875" s="276"/>
    </row>
    <row r="64876" spans="19:23">
      <c r="S64876" s="275"/>
      <c r="T64876" s="274"/>
      <c r="W64876" s="276"/>
    </row>
    <row r="64877" spans="19:23">
      <c r="S64877" s="275"/>
      <c r="T64877" s="274"/>
      <c r="W64877" s="276"/>
    </row>
    <row r="64878" spans="19:23">
      <c r="S64878" s="275"/>
      <c r="T64878" s="274"/>
      <c r="W64878" s="276"/>
    </row>
    <row r="64879" spans="19:23">
      <c r="S64879" s="275"/>
      <c r="T64879" s="274"/>
      <c r="W64879" s="276"/>
    </row>
    <row r="64880" spans="19:23">
      <c r="S64880" s="275"/>
      <c r="T64880" s="274"/>
      <c r="W64880" s="276"/>
    </row>
    <row r="64881" spans="19:23">
      <c r="S64881" s="275"/>
      <c r="T64881" s="274"/>
      <c r="W64881" s="276"/>
    </row>
    <row r="64882" spans="19:23">
      <c r="S64882" s="275"/>
      <c r="T64882" s="274"/>
      <c r="W64882" s="276"/>
    </row>
    <row r="64883" spans="19:23">
      <c r="S64883" s="275"/>
      <c r="T64883" s="274"/>
      <c r="W64883" s="276"/>
    </row>
    <row r="64884" spans="19:23">
      <c r="S64884" s="275"/>
      <c r="T64884" s="274"/>
      <c r="W64884" s="276"/>
    </row>
    <row r="64885" spans="19:23">
      <c r="S64885" s="275"/>
      <c r="T64885" s="274"/>
      <c r="W64885" s="276"/>
    </row>
    <row r="64886" spans="19:23">
      <c r="S64886" s="275"/>
      <c r="T64886" s="274"/>
      <c r="W64886" s="276"/>
    </row>
    <row r="64887" spans="19:23">
      <c r="S64887" s="275"/>
      <c r="T64887" s="274"/>
      <c r="W64887" s="276"/>
    </row>
    <row r="64888" spans="19:23">
      <c r="S64888" s="275"/>
      <c r="T64888" s="274"/>
      <c r="W64888" s="276"/>
    </row>
    <row r="64889" spans="19:23">
      <c r="S64889" s="275"/>
      <c r="T64889" s="274"/>
      <c r="W64889" s="276"/>
    </row>
    <row r="64890" spans="19:23">
      <c r="S64890" s="275"/>
      <c r="T64890" s="274"/>
      <c r="W64890" s="276"/>
    </row>
    <row r="64891" spans="19:23">
      <c r="S64891" s="275"/>
      <c r="T64891" s="274"/>
      <c r="W64891" s="276"/>
    </row>
    <row r="64892" spans="19:23">
      <c r="S64892" s="275"/>
      <c r="T64892" s="274"/>
      <c r="W64892" s="276"/>
    </row>
    <row r="64893" spans="19:23">
      <c r="S64893" s="275"/>
      <c r="T64893" s="274"/>
      <c r="W64893" s="276"/>
    </row>
    <row r="64894" spans="19:23">
      <c r="S64894" s="275"/>
      <c r="T64894" s="274"/>
      <c r="W64894" s="276"/>
    </row>
    <row r="64895" spans="19:23">
      <c r="S64895" s="275"/>
      <c r="T64895" s="274"/>
      <c r="W64895" s="276"/>
    </row>
    <row r="64896" spans="19:23">
      <c r="S64896" s="275"/>
      <c r="T64896" s="274"/>
      <c r="W64896" s="276"/>
    </row>
    <row r="64897" spans="19:23">
      <c r="S64897" s="275"/>
      <c r="T64897" s="274"/>
      <c r="W64897" s="276"/>
    </row>
    <row r="64898" spans="19:23">
      <c r="S64898" s="275"/>
      <c r="T64898" s="274"/>
      <c r="W64898" s="276"/>
    </row>
    <row r="64899" spans="19:23">
      <c r="S64899" s="275"/>
      <c r="T64899" s="274"/>
      <c r="W64899" s="276"/>
    </row>
    <row r="64900" spans="19:23">
      <c r="S64900" s="275"/>
      <c r="T64900" s="274"/>
      <c r="W64900" s="276"/>
    </row>
    <row r="64901" spans="19:23">
      <c r="S64901" s="275"/>
      <c r="T64901" s="274"/>
      <c r="W64901" s="276"/>
    </row>
    <row r="64902" spans="19:23">
      <c r="S64902" s="275"/>
      <c r="T64902" s="274"/>
      <c r="W64902" s="276"/>
    </row>
    <row r="64903" spans="19:23">
      <c r="S64903" s="275"/>
      <c r="T64903" s="274"/>
      <c r="W64903" s="276"/>
    </row>
    <row r="64904" spans="19:23">
      <c r="S64904" s="275"/>
      <c r="T64904" s="274"/>
      <c r="W64904" s="276"/>
    </row>
    <row r="64905" spans="19:23">
      <c r="S64905" s="275"/>
      <c r="T64905" s="274"/>
      <c r="W64905" s="276"/>
    </row>
    <row r="64906" spans="19:23">
      <c r="S64906" s="275"/>
      <c r="T64906" s="274"/>
      <c r="W64906" s="276"/>
    </row>
    <row r="64907" spans="19:23">
      <c r="S64907" s="275"/>
      <c r="T64907" s="274"/>
      <c r="W64907" s="276"/>
    </row>
    <row r="64908" spans="19:23">
      <c r="S64908" s="275"/>
      <c r="T64908" s="274"/>
      <c r="W64908" s="276"/>
    </row>
    <row r="64909" spans="19:23">
      <c r="S64909" s="275"/>
      <c r="T64909" s="274"/>
      <c r="W64909" s="276"/>
    </row>
    <row r="64910" spans="19:23">
      <c r="S64910" s="275"/>
      <c r="T64910" s="274"/>
      <c r="W64910" s="276"/>
    </row>
    <row r="64911" spans="19:23">
      <c r="S64911" s="275"/>
      <c r="T64911" s="274"/>
      <c r="W64911" s="276"/>
    </row>
    <row r="64912" spans="19:23">
      <c r="S64912" s="275"/>
      <c r="T64912" s="274"/>
      <c r="W64912" s="276"/>
    </row>
    <row r="64913" spans="19:23">
      <c r="S64913" s="275"/>
      <c r="T64913" s="274"/>
      <c r="W64913" s="276"/>
    </row>
    <row r="64914" spans="19:23">
      <c r="S64914" s="275"/>
      <c r="T64914" s="274"/>
      <c r="W64914" s="276"/>
    </row>
    <row r="64915" spans="19:23">
      <c r="S64915" s="275"/>
      <c r="T64915" s="274"/>
      <c r="W64915" s="276"/>
    </row>
    <row r="64916" spans="19:23">
      <c r="S64916" s="275"/>
      <c r="T64916" s="274"/>
      <c r="W64916" s="276"/>
    </row>
    <row r="64917" spans="19:23">
      <c r="S64917" s="275"/>
      <c r="T64917" s="274"/>
      <c r="W64917" s="276"/>
    </row>
    <row r="64918" spans="19:23">
      <c r="S64918" s="275"/>
      <c r="T64918" s="274"/>
      <c r="W64918" s="276"/>
    </row>
    <row r="64919" spans="19:23">
      <c r="S64919" s="275"/>
      <c r="T64919" s="274"/>
      <c r="W64919" s="276"/>
    </row>
    <row r="64920" spans="19:23">
      <c r="S64920" s="275"/>
      <c r="T64920" s="274"/>
      <c r="W64920" s="276"/>
    </row>
    <row r="64921" spans="19:23">
      <c r="S64921" s="275"/>
      <c r="T64921" s="274"/>
      <c r="W64921" s="276"/>
    </row>
    <row r="64922" spans="19:23">
      <c r="S64922" s="275"/>
      <c r="T64922" s="274"/>
      <c r="W64922" s="276"/>
    </row>
    <row r="64923" spans="19:23">
      <c r="S64923" s="275"/>
      <c r="T64923" s="274"/>
      <c r="W64923" s="276"/>
    </row>
    <row r="64924" spans="19:23">
      <c r="S64924" s="275"/>
      <c r="T64924" s="274"/>
      <c r="W64924" s="276"/>
    </row>
    <row r="64925" spans="19:23">
      <c r="S64925" s="275"/>
      <c r="T64925" s="274"/>
      <c r="W64925" s="276"/>
    </row>
    <row r="64926" spans="19:23">
      <c r="S64926" s="275"/>
      <c r="T64926" s="274"/>
      <c r="W64926" s="276"/>
    </row>
    <row r="64927" spans="19:23">
      <c r="S64927" s="275"/>
      <c r="T64927" s="274"/>
      <c r="W64927" s="276"/>
    </row>
    <row r="64928" spans="19:23">
      <c r="S64928" s="275"/>
      <c r="T64928" s="274"/>
      <c r="W64928" s="276"/>
    </row>
    <row r="64929" spans="19:23">
      <c r="S64929" s="275"/>
      <c r="T64929" s="274"/>
      <c r="W64929" s="276"/>
    </row>
    <row r="64930" spans="19:23">
      <c r="S64930" s="275"/>
      <c r="T64930" s="274"/>
      <c r="W64930" s="276"/>
    </row>
    <row r="64931" spans="19:23">
      <c r="S64931" s="275"/>
      <c r="T64931" s="274"/>
      <c r="W64931" s="276"/>
    </row>
    <row r="64932" spans="19:23">
      <c r="S64932" s="275"/>
      <c r="T64932" s="274"/>
      <c r="W64932" s="276"/>
    </row>
    <row r="64933" spans="19:23">
      <c r="S64933" s="275"/>
      <c r="T64933" s="274"/>
      <c r="W64933" s="276"/>
    </row>
    <row r="64934" spans="19:23">
      <c r="S64934" s="275"/>
      <c r="T64934" s="274"/>
      <c r="W64934" s="276"/>
    </row>
    <row r="64935" spans="19:23">
      <c r="S64935" s="275"/>
      <c r="T64935" s="274"/>
      <c r="W64935" s="276"/>
    </row>
    <row r="64936" spans="19:23">
      <c r="S64936" s="275"/>
      <c r="T64936" s="274"/>
      <c r="W64936" s="276"/>
    </row>
    <row r="64937" spans="19:23">
      <c r="S64937" s="275"/>
      <c r="T64937" s="274"/>
      <c r="W64937" s="276"/>
    </row>
    <row r="64938" spans="19:23">
      <c r="S64938" s="275"/>
      <c r="T64938" s="274"/>
      <c r="W64938" s="276"/>
    </row>
    <row r="64939" spans="19:23">
      <c r="S64939" s="275"/>
      <c r="T64939" s="274"/>
      <c r="W64939" s="276"/>
    </row>
    <row r="64940" spans="19:23">
      <c r="S64940" s="275"/>
      <c r="T64940" s="274"/>
      <c r="W64940" s="276"/>
    </row>
    <row r="64941" spans="19:23">
      <c r="S64941" s="275"/>
      <c r="T64941" s="274"/>
      <c r="W64941" s="276"/>
    </row>
    <row r="64942" spans="19:23">
      <c r="S64942" s="275"/>
      <c r="T64942" s="274"/>
      <c r="W64942" s="276"/>
    </row>
    <row r="64943" spans="19:23">
      <c r="S64943" s="275"/>
      <c r="T64943" s="274"/>
      <c r="W64943" s="276"/>
    </row>
    <row r="64944" spans="19:23">
      <c r="S64944" s="275"/>
      <c r="T64944" s="274"/>
      <c r="W64944" s="276"/>
    </row>
    <row r="64945" spans="19:23">
      <c r="S64945" s="275"/>
      <c r="T64945" s="274"/>
      <c r="W64945" s="276"/>
    </row>
    <row r="64946" spans="19:23">
      <c r="S64946" s="275"/>
      <c r="T64946" s="274"/>
      <c r="W64946" s="276"/>
    </row>
    <row r="64947" spans="19:23">
      <c r="S64947" s="275"/>
      <c r="T64947" s="274"/>
      <c r="W64947" s="276"/>
    </row>
    <row r="64948" spans="19:23">
      <c r="S64948" s="275"/>
      <c r="T64948" s="274"/>
      <c r="W64948" s="276"/>
    </row>
    <row r="64949" spans="19:23">
      <c r="S64949" s="275"/>
      <c r="T64949" s="274"/>
      <c r="W64949" s="276"/>
    </row>
    <row r="64950" spans="19:23">
      <c r="S64950" s="275"/>
      <c r="T64950" s="274"/>
      <c r="W64950" s="276"/>
    </row>
    <row r="64951" spans="19:23">
      <c r="S64951" s="275"/>
      <c r="T64951" s="274"/>
      <c r="W64951" s="276"/>
    </row>
    <row r="64952" spans="19:23">
      <c r="S64952" s="275"/>
      <c r="T64952" s="274"/>
      <c r="W64952" s="276"/>
    </row>
    <row r="64953" spans="19:23">
      <c r="S64953" s="275"/>
      <c r="T64953" s="274"/>
      <c r="W64953" s="276"/>
    </row>
    <row r="64954" spans="19:23">
      <c r="S64954" s="275"/>
      <c r="T64954" s="274"/>
      <c r="W64954" s="276"/>
    </row>
    <row r="64955" spans="19:23">
      <c r="S64955" s="275"/>
      <c r="T64955" s="274"/>
      <c r="W64955" s="276"/>
    </row>
    <row r="64956" spans="19:23">
      <c r="S64956" s="275"/>
      <c r="T64956" s="274"/>
      <c r="W64956" s="276"/>
    </row>
    <row r="64957" spans="19:23">
      <c r="S64957" s="275"/>
      <c r="T64957" s="274"/>
      <c r="W64957" s="276"/>
    </row>
    <row r="64958" spans="19:23">
      <c r="S64958" s="275"/>
      <c r="T64958" s="274"/>
      <c r="W64958" s="276"/>
    </row>
    <row r="64959" spans="19:23">
      <c r="S64959" s="275"/>
      <c r="T64959" s="274"/>
      <c r="W64959" s="276"/>
    </row>
    <row r="64960" spans="19:23">
      <c r="S64960" s="275"/>
      <c r="T64960" s="274"/>
      <c r="W64960" s="276"/>
    </row>
    <row r="64961" spans="19:23">
      <c r="S64961" s="275"/>
      <c r="T64961" s="274"/>
      <c r="W64961" s="276"/>
    </row>
    <row r="64962" spans="19:23">
      <c r="S64962" s="275"/>
      <c r="T64962" s="274"/>
      <c r="W64962" s="276"/>
    </row>
    <row r="64963" spans="19:23">
      <c r="S64963" s="275"/>
      <c r="T64963" s="274"/>
      <c r="W64963" s="276"/>
    </row>
    <row r="64964" spans="19:23">
      <c r="S64964" s="275"/>
      <c r="T64964" s="274"/>
      <c r="W64964" s="276"/>
    </row>
    <row r="64965" spans="19:23">
      <c r="S64965" s="275"/>
      <c r="T64965" s="274"/>
      <c r="W64965" s="276"/>
    </row>
    <row r="64966" spans="19:23">
      <c r="S64966" s="275"/>
      <c r="T64966" s="274"/>
      <c r="W64966" s="276"/>
    </row>
    <row r="64967" spans="19:23">
      <c r="S64967" s="275"/>
      <c r="T64967" s="274"/>
      <c r="W64967" s="276"/>
    </row>
    <row r="64968" spans="19:23">
      <c r="S64968" s="275"/>
      <c r="T64968" s="274"/>
      <c r="W64968" s="276"/>
    </row>
    <row r="64969" spans="19:23">
      <c r="S64969" s="275"/>
      <c r="T64969" s="274"/>
      <c r="W64969" s="276"/>
    </row>
    <row r="64970" spans="19:23">
      <c r="S64970" s="275"/>
      <c r="T64970" s="274"/>
      <c r="W64970" s="276"/>
    </row>
    <row r="64971" spans="19:23">
      <c r="S64971" s="275"/>
      <c r="T64971" s="274"/>
      <c r="W64971" s="276"/>
    </row>
    <row r="64972" spans="19:23">
      <c r="S64972" s="275"/>
      <c r="T64972" s="274"/>
      <c r="W64972" s="276"/>
    </row>
    <row r="64973" spans="19:23">
      <c r="S64973" s="275"/>
      <c r="T64973" s="274"/>
      <c r="W64973" s="276"/>
    </row>
    <row r="64974" spans="19:23">
      <c r="S64974" s="275"/>
      <c r="T64974" s="274"/>
      <c r="W64974" s="276"/>
    </row>
    <row r="64975" spans="19:23">
      <c r="S64975" s="275"/>
      <c r="T64975" s="274"/>
      <c r="W64975" s="276"/>
    </row>
    <row r="64976" spans="19:23">
      <c r="S64976" s="275"/>
      <c r="T64976" s="274"/>
      <c r="W64976" s="276"/>
    </row>
    <row r="64977" spans="19:23">
      <c r="S64977" s="275"/>
      <c r="T64977" s="274"/>
      <c r="W64977" s="276"/>
    </row>
    <row r="64978" spans="19:23">
      <c r="S64978" s="275"/>
      <c r="T64978" s="274"/>
      <c r="W64978" s="276"/>
    </row>
    <row r="64979" spans="19:23">
      <c r="S64979" s="275"/>
      <c r="T64979" s="274"/>
      <c r="W64979" s="276"/>
    </row>
    <row r="64980" spans="19:23">
      <c r="S64980" s="275"/>
      <c r="T64980" s="274"/>
      <c r="W64980" s="276"/>
    </row>
    <row r="64981" spans="19:23">
      <c r="S64981" s="275"/>
      <c r="T64981" s="274"/>
      <c r="W64981" s="276"/>
    </row>
    <row r="64982" spans="19:23">
      <c r="S64982" s="275"/>
      <c r="T64982" s="274"/>
      <c r="W64982" s="276"/>
    </row>
    <row r="64983" spans="19:23">
      <c r="S64983" s="275"/>
      <c r="T64983" s="274"/>
      <c r="W64983" s="276"/>
    </row>
    <row r="64984" spans="19:23">
      <c r="S64984" s="275"/>
      <c r="T64984" s="274"/>
      <c r="W64984" s="276"/>
    </row>
    <row r="64985" spans="19:23">
      <c r="S64985" s="275"/>
      <c r="T64985" s="274"/>
      <c r="W64985" s="276"/>
    </row>
    <row r="64986" spans="19:23">
      <c r="S64986" s="275"/>
      <c r="T64986" s="274"/>
      <c r="W64986" s="276"/>
    </row>
    <row r="64987" spans="19:23">
      <c r="S64987" s="275"/>
      <c r="T64987" s="274"/>
      <c r="W64987" s="276"/>
    </row>
    <row r="64988" spans="19:23">
      <c r="S64988" s="275"/>
      <c r="T64988" s="274"/>
      <c r="W64988" s="276"/>
    </row>
    <row r="64989" spans="19:23">
      <c r="S64989" s="275"/>
      <c r="T64989" s="274"/>
      <c r="W64989" s="276"/>
    </row>
    <row r="64990" spans="19:23">
      <c r="S64990" s="275"/>
      <c r="T64990" s="274"/>
      <c r="W64990" s="276"/>
    </row>
    <row r="64991" spans="19:23">
      <c r="S64991" s="275"/>
      <c r="T64991" s="274"/>
      <c r="W64991" s="276"/>
    </row>
    <row r="64992" spans="19:23">
      <c r="S64992" s="275"/>
      <c r="T64992" s="274"/>
      <c r="W64992" s="276"/>
    </row>
    <row r="64993" spans="19:23">
      <c r="S64993" s="275"/>
      <c r="T64993" s="274"/>
      <c r="W64993" s="276"/>
    </row>
    <row r="64994" spans="19:23">
      <c r="S64994" s="275"/>
      <c r="T64994" s="274"/>
      <c r="W64994" s="276"/>
    </row>
    <row r="64995" spans="19:23">
      <c r="S64995" s="275"/>
      <c r="T64995" s="274"/>
      <c r="W64995" s="276"/>
    </row>
    <row r="64996" spans="19:23">
      <c r="S64996" s="275"/>
      <c r="T64996" s="274"/>
      <c r="W64996" s="276"/>
    </row>
    <row r="64997" spans="19:23">
      <c r="S64997" s="275"/>
      <c r="T64997" s="274"/>
      <c r="W64997" s="276"/>
    </row>
    <row r="64998" spans="19:23">
      <c r="S64998" s="275"/>
      <c r="T64998" s="274"/>
      <c r="W64998" s="276"/>
    </row>
    <row r="64999" spans="19:23">
      <c r="S64999" s="275"/>
      <c r="T64999" s="274"/>
      <c r="W64999" s="276"/>
    </row>
    <row r="65000" spans="19:23">
      <c r="S65000" s="275"/>
      <c r="T65000" s="274"/>
      <c r="W65000" s="276"/>
    </row>
    <row r="65001" spans="19:23">
      <c r="S65001" s="275"/>
      <c r="T65001" s="274"/>
      <c r="W65001" s="276"/>
    </row>
    <row r="65002" spans="19:23">
      <c r="S65002" s="275"/>
      <c r="T65002" s="274"/>
      <c r="W65002" s="276"/>
    </row>
    <row r="65003" spans="19:23">
      <c r="S65003" s="275"/>
      <c r="T65003" s="274"/>
      <c r="W65003" s="276"/>
    </row>
    <row r="65004" spans="19:23">
      <c r="S65004" s="275"/>
      <c r="T65004" s="274"/>
      <c r="W65004" s="276"/>
    </row>
    <row r="65005" spans="19:23">
      <c r="S65005" s="275"/>
      <c r="T65005" s="274"/>
      <c r="W65005" s="276"/>
    </row>
    <row r="65006" spans="19:23">
      <c r="S65006" s="275"/>
      <c r="T65006" s="274"/>
      <c r="W65006" s="276"/>
    </row>
    <row r="65007" spans="19:23">
      <c r="S65007" s="275"/>
      <c r="T65007" s="274"/>
      <c r="W65007" s="276"/>
    </row>
    <row r="65008" spans="19:23">
      <c r="S65008" s="275"/>
      <c r="T65008" s="274"/>
      <c r="W65008" s="276"/>
    </row>
    <row r="65009" spans="19:23">
      <c r="S65009" s="275"/>
      <c r="T65009" s="274"/>
      <c r="W65009" s="276"/>
    </row>
    <row r="65010" spans="19:23">
      <c r="S65010" s="275"/>
      <c r="T65010" s="274"/>
      <c r="W65010" s="276"/>
    </row>
    <row r="65011" spans="19:23">
      <c r="S65011" s="275"/>
      <c r="T65011" s="274"/>
      <c r="W65011" s="276"/>
    </row>
    <row r="65012" spans="19:23">
      <c r="S65012" s="275"/>
      <c r="T65012" s="274"/>
      <c r="W65012" s="276"/>
    </row>
    <row r="65013" spans="19:23">
      <c r="S65013" s="275"/>
      <c r="T65013" s="274"/>
      <c r="W65013" s="276"/>
    </row>
    <row r="65014" spans="19:23">
      <c r="S65014" s="275"/>
      <c r="T65014" s="274"/>
      <c r="W65014" s="276"/>
    </row>
    <row r="65015" spans="19:23">
      <c r="S65015" s="275"/>
      <c r="T65015" s="274"/>
      <c r="W65015" s="276"/>
    </row>
    <row r="65016" spans="19:23">
      <c r="S65016" s="275"/>
      <c r="T65016" s="274"/>
      <c r="W65016" s="276"/>
    </row>
    <row r="65017" spans="19:23">
      <c r="S65017" s="275"/>
      <c r="T65017" s="274"/>
      <c r="W65017" s="276"/>
    </row>
    <row r="65018" spans="19:23">
      <c r="S65018" s="275"/>
      <c r="T65018" s="274"/>
      <c r="W65018" s="276"/>
    </row>
    <row r="65019" spans="19:23">
      <c r="S65019" s="275"/>
      <c r="T65019" s="274"/>
      <c r="W65019" s="276"/>
    </row>
    <row r="65020" spans="19:23">
      <c r="S65020" s="275"/>
      <c r="T65020" s="274"/>
      <c r="W65020" s="276"/>
    </row>
    <row r="65021" spans="19:23">
      <c r="S65021" s="275"/>
      <c r="T65021" s="274"/>
      <c r="W65021" s="276"/>
    </row>
    <row r="65022" spans="19:23">
      <c r="S65022" s="275"/>
      <c r="T65022" s="274"/>
      <c r="W65022" s="276"/>
    </row>
    <row r="65023" spans="19:23">
      <c r="S65023" s="275"/>
      <c r="T65023" s="274"/>
      <c r="W65023" s="276"/>
    </row>
    <row r="65024" spans="19:23">
      <c r="S65024" s="275"/>
      <c r="T65024" s="274"/>
      <c r="W65024" s="276"/>
    </row>
    <row r="65025" spans="19:23">
      <c r="S65025" s="275"/>
      <c r="T65025" s="274"/>
      <c r="W65025" s="276"/>
    </row>
    <row r="65026" spans="19:23">
      <c r="S65026" s="275"/>
      <c r="T65026" s="274"/>
      <c r="W65026" s="276"/>
    </row>
    <row r="65027" spans="19:23">
      <c r="S65027" s="275"/>
      <c r="T65027" s="274"/>
      <c r="W65027" s="276"/>
    </row>
    <row r="65028" spans="19:23">
      <c r="S65028" s="275"/>
      <c r="T65028" s="274"/>
      <c r="W65028" s="276"/>
    </row>
    <row r="65029" spans="19:23">
      <c r="S65029" s="275"/>
      <c r="T65029" s="274"/>
      <c r="W65029" s="276"/>
    </row>
    <row r="65030" spans="19:23">
      <c r="S65030" s="275"/>
      <c r="T65030" s="274"/>
      <c r="W65030" s="276"/>
    </row>
    <row r="65031" spans="19:23">
      <c r="S65031" s="275"/>
      <c r="T65031" s="274"/>
      <c r="W65031" s="276"/>
    </row>
    <row r="65032" spans="19:23">
      <c r="S65032" s="275"/>
      <c r="T65032" s="274"/>
      <c r="W65032" s="276"/>
    </row>
    <row r="65033" spans="19:23">
      <c r="S65033" s="275"/>
      <c r="T65033" s="274"/>
      <c r="W65033" s="276"/>
    </row>
    <row r="65034" spans="19:23">
      <c r="S65034" s="275"/>
      <c r="T65034" s="274"/>
      <c r="W65034" s="276"/>
    </row>
    <row r="65035" spans="19:23">
      <c r="S65035" s="275"/>
      <c r="T65035" s="274"/>
      <c r="W65035" s="276"/>
    </row>
    <row r="65036" spans="19:23">
      <c r="S65036" s="275"/>
      <c r="T65036" s="274"/>
      <c r="W65036" s="276"/>
    </row>
    <row r="65037" spans="19:23">
      <c r="S65037" s="275"/>
      <c r="T65037" s="274"/>
      <c r="W65037" s="276"/>
    </row>
    <row r="65038" spans="19:23">
      <c r="S65038" s="275"/>
      <c r="T65038" s="274"/>
      <c r="W65038" s="276"/>
    </row>
    <row r="65039" spans="19:23">
      <c r="S65039" s="275"/>
      <c r="T65039" s="274"/>
      <c r="W65039" s="276"/>
    </row>
    <row r="65040" spans="19:23">
      <c r="S65040" s="275"/>
      <c r="T65040" s="274"/>
      <c r="W65040" s="276"/>
    </row>
    <row r="65041" spans="19:23">
      <c r="S65041" s="275"/>
      <c r="T65041" s="274"/>
      <c r="W65041" s="276"/>
    </row>
    <row r="65042" spans="19:23">
      <c r="S65042" s="275"/>
      <c r="T65042" s="274"/>
      <c r="W65042" s="276"/>
    </row>
    <row r="65043" spans="19:23">
      <c r="S65043" s="275"/>
      <c r="T65043" s="274"/>
      <c r="W65043" s="276"/>
    </row>
    <row r="65044" spans="19:23">
      <c r="S65044" s="275"/>
      <c r="T65044" s="274"/>
      <c r="W65044" s="276"/>
    </row>
    <row r="65045" spans="19:23">
      <c r="S65045" s="275"/>
      <c r="T65045" s="274"/>
      <c r="W65045" s="276"/>
    </row>
    <row r="65046" spans="19:23">
      <c r="S65046" s="275"/>
      <c r="T65046" s="274"/>
      <c r="W65046" s="276"/>
    </row>
    <row r="65047" spans="19:23">
      <c r="S65047" s="275"/>
      <c r="T65047" s="274"/>
      <c r="W65047" s="276"/>
    </row>
    <row r="65048" spans="19:23">
      <c r="S65048" s="275"/>
      <c r="T65048" s="274"/>
      <c r="W65048" s="276"/>
    </row>
    <row r="65049" spans="19:23">
      <c r="S65049" s="275"/>
      <c r="T65049" s="274"/>
      <c r="W65049" s="276"/>
    </row>
    <row r="65050" spans="19:23">
      <c r="S65050" s="275"/>
      <c r="T65050" s="274"/>
      <c r="W65050" s="276"/>
    </row>
    <row r="65051" spans="19:23">
      <c r="S65051" s="275"/>
      <c r="T65051" s="274"/>
      <c r="W65051" s="276"/>
    </row>
    <row r="65052" spans="19:23">
      <c r="S65052" s="275"/>
      <c r="T65052" s="274"/>
      <c r="W65052" s="276"/>
    </row>
    <row r="65053" spans="19:23">
      <c r="S65053" s="275"/>
      <c r="T65053" s="274"/>
      <c r="W65053" s="276"/>
    </row>
    <row r="65054" spans="19:23">
      <c r="S65054" s="275"/>
      <c r="T65054" s="274"/>
      <c r="W65054" s="276"/>
    </row>
    <row r="65055" spans="19:23">
      <c r="S65055" s="275"/>
      <c r="T65055" s="274"/>
      <c r="W65055" s="276"/>
    </row>
    <row r="65056" spans="19:23">
      <c r="S65056" s="275"/>
      <c r="T65056" s="274"/>
      <c r="W65056" s="276"/>
    </row>
    <row r="65057" spans="19:23">
      <c r="S65057" s="275"/>
      <c r="T65057" s="274"/>
      <c r="W65057" s="276"/>
    </row>
    <row r="65058" spans="19:23">
      <c r="S65058" s="275"/>
      <c r="T65058" s="274"/>
      <c r="W65058" s="276"/>
    </row>
    <row r="65059" spans="19:23">
      <c r="S65059" s="275"/>
      <c r="T65059" s="274"/>
      <c r="W65059" s="276"/>
    </row>
    <row r="65060" spans="19:23">
      <c r="S65060" s="275"/>
      <c r="T65060" s="274"/>
      <c r="W65060" s="276"/>
    </row>
    <row r="65061" spans="19:23">
      <c r="S65061" s="275"/>
      <c r="T65061" s="274"/>
      <c r="W65061" s="276"/>
    </row>
    <row r="65062" spans="19:23">
      <c r="S65062" s="275"/>
      <c r="T65062" s="274"/>
      <c r="W65062" s="276"/>
    </row>
    <row r="65063" spans="19:23">
      <c r="S65063" s="275"/>
      <c r="T65063" s="274"/>
      <c r="W65063" s="276"/>
    </row>
    <row r="65064" spans="19:23">
      <c r="S65064" s="275"/>
      <c r="T65064" s="274"/>
      <c r="W65064" s="276"/>
    </row>
    <row r="65065" spans="19:23">
      <c r="S65065" s="275"/>
      <c r="T65065" s="274"/>
      <c r="W65065" s="276"/>
    </row>
    <row r="65066" spans="19:23">
      <c r="S65066" s="275"/>
      <c r="T65066" s="274"/>
      <c r="W65066" s="276"/>
    </row>
    <row r="65067" spans="19:23">
      <c r="S65067" s="275"/>
      <c r="T65067" s="274"/>
      <c r="W65067" s="276"/>
    </row>
    <row r="65068" spans="19:23">
      <c r="S65068" s="275"/>
      <c r="T65068" s="274"/>
      <c r="W65068" s="276"/>
    </row>
    <row r="65069" spans="19:23">
      <c r="S65069" s="275"/>
      <c r="T65069" s="274"/>
      <c r="W65069" s="276"/>
    </row>
    <row r="65070" spans="19:23">
      <c r="S65070" s="275"/>
      <c r="T65070" s="274"/>
      <c r="W65070" s="276"/>
    </row>
    <row r="65071" spans="19:23">
      <c r="S65071" s="275"/>
      <c r="T65071" s="274"/>
      <c r="W65071" s="276"/>
    </row>
    <row r="65072" spans="19:23">
      <c r="S65072" s="275"/>
      <c r="T65072" s="274"/>
      <c r="W65072" s="276"/>
    </row>
    <row r="65073" spans="19:23">
      <c r="S65073" s="275"/>
      <c r="T65073" s="274"/>
      <c r="W65073" s="276"/>
    </row>
    <row r="65074" spans="19:23">
      <c r="S65074" s="275"/>
      <c r="T65074" s="274"/>
      <c r="W65074" s="276"/>
    </row>
    <row r="65075" spans="19:23">
      <c r="S65075" s="275"/>
      <c r="T65075" s="274"/>
      <c r="W65075" s="276"/>
    </row>
    <row r="65076" spans="19:23">
      <c r="S65076" s="275"/>
      <c r="T65076" s="274"/>
      <c r="W65076" s="276"/>
    </row>
    <row r="65077" spans="19:23">
      <c r="S65077" s="275"/>
      <c r="T65077" s="274"/>
      <c r="W65077" s="276"/>
    </row>
    <row r="65078" spans="19:23">
      <c r="S65078" s="275"/>
      <c r="T65078" s="274"/>
      <c r="W65078" s="276"/>
    </row>
    <row r="65079" spans="19:23">
      <c r="S65079" s="275"/>
      <c r="T65079" s="274"/>
      <c r="W65079" s="276"/>
    </row>
    <row r="65080" spans="19:23">
      <c r="S65080" s="275"/>
      <c r="T65080" s="274"/>
      <c r="W65080" s="276"/>
    </row>
    <row r="65081" spans="19:23">
      <c r="S65081" s="275"/>
      <c r="T65081" s="274"/>
      <c r="W65081" s="276"/>
    </row>
    <row r="65082" spans="19:23">
      <c r="S65082" s="275"/>
      <c r="T65082" s="274"/>
      <c r="W65082" s="276"/>
    </row>
    <row r="65083" spans="19:23">
      <c r="S65083" s="275"/>
      <c r="T65083" s="274"/>
      <c r="W65083" s="276"/>
    </row>
    <row r="65084" spans="19:23">
      <c r="S65084" s="275"/>
      <c r="T65084" s="274"/>
      <c r="W65084" s="276"/>
    </row>
    <row r="65085" spans="19:23">
      <c r="S65085" s="275"/>
      <c r="T65085" s="274"/>
      <c r="W65085" s="276"/>
    </row>
    <row r="65086" spans="19:23">
      <c r="S65086" s="275"/>
      <c r="T65086" s="274"/>
      <c r="W65086" s="276"/>
    </row>
    <row r="65087" spans="19:23">
      <c r="S65087" s="275"/>
      <c r="T65087" s="274"/>
      <c r="W65087" s="276"/>
    </row>
    <row r="65088" spans="19:23">
      <c r="S65088" s="275"/>
      <c r="T65088" s="274"/>
      <c r="W65088" s="276"/>
    </row>
    <row r="65089" spans="19:23">
      <c r="S65089" s="275"/>
      <c r="T65089" s="274"/>
      <c r="W65089" s="276"/>
    </row>
    <row r="65090" spans="19:23">
      <c r="S65090" s="275"/>
      <c r="T65090" s="274"/>
      <c r="W65090" s="276"/>
    </row>
    <row r="65091" spans="19:23">
      <c r="S65091" s="275"/>
      <c r="T65091" s="274"/>
      <c r="W65091" s="276"/>
    </row>
    <row r="65092" spans="19:23">
      <c r="S65092" s="275"/>
      <c r="T65092" s="274"/>
      <c r="W65092" s="276"/>
    </row>
    <row r="65093" spans="19:23">
      <c r="S65093" s="275"/>
      <c r="T65093" s="274"/>
      <c r="W65093" s="276"/>
    </row>
    <row r="65094" spans="19:23">
      <c r="S65094" s="275"/>
      <c r="T65094" s="274"/>
      <c r="W65094" s="276"/>
    </row>
    <row r="65095" spans="19:23">
      <c r="S65095" s="275"/>
      <c r="T65095" s="274"/>
      <c r="W65095" s="276"/>
    </row>
    <row r="65096" spans="19:23">
      <c r="S65096" s="275"/>
      <c r="T65096" s="274"/>
      <c r="W65096" s="276"/>
    </row>
    <row r="65097" spans="19:23">
      <c r="S65097" s="275"/>
      <c r="T65097" s="274"/>
      <c r="W65097" s="276"/>
    </row>
    <row r="65098" spans="19:23">
      <c r="S65098" s="275"/>
      <c r="T65098" s="274"/>
      <c r="W65098" s="276"/>
    </row>
    <row r="65099" spans="19:23">
      <c r="S65099" s="275"/>
      <c r="T65099" s="274"/>
      <c r="W65099" s="276"/>
    </row>
    <row r="65100" spans="19:23">
      <c r="S65100" s="275"/>
      <c r="T65100" s="274"/>
      <c r="W65100" s="276"/>
    </row>
    <row r="65101" spans="19:23">
      <c r="S65101" s="275"/>
      <c r="T65101" s="274"/>
      <c r="W65101" s="276"/>
    </row>
    <row r="65102" spans="19:23">
      <c r="S65102" s="275"/>
      <c r="T65102" s="274"/>
      <c r="W65102" s="276"/>
    </row>
    <row r="65103" spans="19:23">
      <c r="S65103" s="275"/>
      <c r="T65103" s="274"/>
      <c r="W65103" s="276"/>
    </row>
    <row r="65104" spans="19:23">
      <c r="S65104" s="275"/>
      <c r="T65104" s="274"/>
      <c r="W65104" s="276"/>
    </row>
    <row r="65105" spans="19:23">
      <c r="S65105" s="275"/>
      <c r="T65105" s="274"/>
      <c r="W65105" s="276"/>
    </row>
    <row r="65106" spans="19:23">
      <c r="S65106" s="275"/>
      <c r="T65106" s="274"/>
      <c r="W65106" s="276"/>
    </row>
    <row r="65107" spans="19:23">
      <c r="S65107" s="275"/>
      <c r="T65107" s="274"/>
      <c r="W65107" s="276"/>
    </row>
    <row r="65108" spans="19:23">
      <c r="S65108" s="275"/>
      <c r="T65108" s="274"/>
      <c r="W65108" s="276"/>
    </row>
    <row r="65109" spans="19:23">
      <c r="S65109" s="275"/>
      <c r="T65109" s="274"/>
      <c r="W65109" s="276"/>
    </row>
    <row r="65110" spans="19:23">
      <c r="S65110" s="275"/>
      <c r="T65110" s="274"/>
      <c r="W65110" s="276"/>
    </row>
    <row r="65111" spans="19:23">
      <c r="S65111" s="275"/>
      <c r="T65111" s="274"/>
      <c r="W65111" s="276"/>
    </row>
    <row r="65112" spans="19:23">
      <c r="S65112" s="275"/>
      <c r="T65112" s="274"/>
      <c r="W65112" s="276"/>
    </row>
    <row r="65113" spans="19:23">
      <c r="S65113" s="275"/>
      <c r="T65113" s="274"/>
      <c r="W65113" s="276"/>
    </row>
    <row r="65114" spans="19:23">
      <c r="S65114" s="275"/>
      <c r="T65114" s="274"/>
      <c r="W65114" s="276"/>
    </row>
    <row r="65115" spans="19:23">
      <c r="S65115" s="275"/>
      <c r="T65115" s="274"/>
      <c r="W65115" s="276"/>
    </row>
    <row r="65116" spans="19:23">
      <c r="S65116" s="275"/>
      <c r="T65116" s="274"/>
      <c r="W65116" s="276"/>
    </row>
    <row r="65117" spans="19:23">
      <c r="S65117" s="275"/>
      <c r="T65117" s="274"/>
      <c r="W65117" s="276"/>
    </row>
    <row r="65118" spans="19:23">
      <c r="S65118" s="275"/>
      <c r="T65118" s="274"/>
      <c r="W65118" s="276"/>
    </row>
    <row r="65119" spans="19:23">
      <c r="S65119" s="275"/>
      <c r="T65119" s="274"/>
      <c r="W65119" s="276"/>
    </row>
    <row r="65120" spans="19:23">
      <c r="S65120" s="275"/>
      <c r="T65120" s="274"/>
      <c r="W65120" s="276"/>
    </row>
    <row r="65121" spans="19:23">
      <c r="S65121" s="275"/>
      <c r="T65121" s="274"/>
      <c r="W65121" s="276"/>
    </row>
    <row r="65122" spans="19:23">
      <c r="S65122" s="275"/>
      <c r="T65122" s="274"/>
      <c r="W65122" s="276"/>
    </row>
    <row r="65123" spans="19:23">
      <c r="S65123" s="275"/>
      <c r="T65123" s="274"/>
      <c r="W65123" s="276"/>
    </row>
    <row r="65124" spans="19:23">
      <c r="S65124" s="275"/>
      <c r="T65124" s="274"/>
      <c r="W65124" s="276"/>
    </row>
    <row r="65125" spans="19:23">
      <c r="S65125" s="275"/>
      <c r="T65125" s="274"/>
      <c r="W65125" s="276"/>
    </row>
    <row r="65126" spans="19:23">
      <c r="S65126" s="275"/>
      <c r="T65126" s="274"/>
      <c r="W65126" s="276"/>
    </row>
    <row r="65127" spans="19:23">
      <c r="S65127" s="275"/>
      <c r="T65127" s="274"/>
      <c r="W65127" s="276"/>
    </row>
    <row r="65128" spans="19:23">
      <c r="S65128" s="275"/>
      <c r="T65128" s="274"/>
      <c r="W65128" s="276"/>
    </row>
    <row r="65129" spans="19:23">
      <c r="S65129" s="275"/>
      <c r="T65129" s="274"/>
      <c r="W65129" s="276"/>
    </row>
    <row r="65130" spans="19:23">
      <c r="S65130" s="275"/>
      <c r="T65130" s="274"/>
      <c r="W65130" s="276"/>
    </row>
    <row r="65131" spans="19:23">
      <c r="S65131" s="275"/>
      <c r="T65131" s="274"/>
      <c r="W65131" s="276"/>
    </row>
    <row r="65132" spans="19:23">
      <c r="S65132" s="275"/>
      <c r="T65132" s="274"/>
      <c r="W65132" s="276"/>
    </row>
    <row r="65133" spans="19:23">
      <c r="S65133" s="275"/>
      <c r="T65133" s="274"/>
      <c r="W65133" s="276"/>
    </row>
    <row r="65134" spans="19:23">
      <c r="S65134" s="275"/>
      <c r="T65134" s="274"/>
      <c r="W65134" s="276"/>
    </row>
    <row r="65135" spans="19:23">
      <c r="S65135" s="275"/>
      <c r="T65135" s="274"/>
      <c r="W65135" s="276"/>
    </row>
    <row r="65136" spans="19:23">
      <c r="S65136" s="275"/>
      <c r="T65136" s="274"/>
      <c r="W65136" s="276"/>
    </row>
    <row r="65137" spans="19:23">
      <c r="S65137" s="275"/>
      <c r="T65137" s="274"/>
      <c r="W65137" s="276"/>
    </row>
    <row r="65138" spans="19:23">
      <c r="S65138" s="275"/>
      <c r="T65138" s="274"/>
      <c r="W65138" s="276"/>
    </row>
    <row r="65139" spans="19:23">
      <c r="S65139" s="275"/>
      <c r="T65139" s="274"/>
      <c r="W65139" s="276"/>
    </row>
    <row r="65140" spans="19:23">
      <c r="S65140" s="275"/>
      <c r="T65140" s="274"/>
      <c r="W65140" s="276"/>
    </row>
    <row r="65141" spans="19:23">
      <c r="S65141" s="275"/>
      <c r="T65141" s="274"/>
      <c r="W65141" s="276"/>
    </row>
    <row r="65142" spans="19:23">
      <c r="S65142" s="275"/>
      <c r="T65142" s="274"/>
      <c r="W65142" s="276"/>
    </row>
    <row r="65143" spans="19:23">
      <c r="S65143" s="275"/>
      <c r="T65143" s="274"/>
      <c r="W65143" s="276"/>
    </row>
    <row r="65144" spans="19:23">
      <c r="S65144" s="275"/>
      <c r="T65144" s="274"/>
      <c r="W65144" s="276"/>
    </row>
    <row r="65145" spans="19:23">
      <c r="S65145" s="275"/>
      <c r="T65145" s="274"/>
      <c r="W65145" s="276"/>
    </row>
    <row r="65146" spans="19:23">
      <c r="S65146" s="275"/>
      <c r="T65146" s="274"/>
      <c r="W65146" s="276"/>
    </row>
    <row r="65147" spans="19:23">
      <c r="S65147" s="275"/>
      <c r="T65147" s="274"/>
      <c r="W65147" s="276"/>
    </row>
    <row r="65148" spans="19:23">
      <c r="S65148" s="275"/>
      <c r="T65148" s="274"/>
      <c r="W65148" s="276"/>
    </row>
    <row r="65149" spans="19:23">
      <c r="S65149" s="275"/>
      <c r="T65149" s="274"/>
      <c r="W65149" s="276"/>
    </row>
    <row r="65150" spans="19:23">
      <c r="S65150" s="275"/>
      <c r="T65150" s="274"/>
      <c r="W65150" s="276"/>
    </row>
    <row r="65151" spans="19:23">
      <c r="S65151" s="275"/>
      <c r="T65151" s="274"/>
      <c r="W65151" s="276"/>
    </row>
    <row r="65152" spans="19:23">
      <c r="S65152" s="275"/>
      <c r="T65152" s="274"/>
      <c r="W65152" s="276"/>
    </row>
    <row r="65153" spans="19:23">
      <c r="S65153" s="275"/>
      <c r="T65153" s="274"/>
      <c r="W65153" s="276"/>
    </row>
    <row r="65154" spans="19:23">
      <c r="S65154" s="275"/>
      <c r="T65154" s="274"/>
      <c r="W65154" s="276"/>
    </row>
    <row r="65155" spans="19:23">
      <c r="S65155" s="275"/>
      <c r="T65155" s="274"/>
      <c r="W65155" s="276"/>
    </row>
    <row r="65156" spans="19:23">
      <c r="S65156" s="275"/>
      <c r="T65156" s="274"/>
      <c r="W65156" s="276"/>
    </row>
    <row r="65157" spans="19:23">
      <c r="S65157" s="275"/>
      <c r="T65157" s="274"/>
      <c r="W65157" s="276"/>
    </row>
    <row r="65158" spans="19:23">
      <c r="S65158" s="275"/>
      <c r="T65158" s="274"/>
      <c r="W65158" s="276"/>
    </row>
    <row r="65159" spans="19:23">
      <c r="S65159" s="275"/>
      <c r="T65159" s="274"/>
      <c r="W65159" s="276"/>
    </row>
    <row r="65160" spans="19:23">
      <c r="S65160" s="275"/>
      <c r="T65160" s="274"/>
      <c r="W65160" s="276"/>
    </row>
    <row r="65161" spans="19:23">
      <c r="S65161" s="275"/>
      <c r="T65161" s="274"/>
      <c r="W65161" s="276"/>
    </row>
    <row r="65162" spans="19:23">
      <c r="S65162" s="275"/>
      <c r="T65162" s="274"/>
      <c r="W65162" s="276"/>
    </row>
    <row r="65163" spans="19:23">
      <c r="S65163" s="275"/>
      <c r="T65163" s="274"/>
      <c r="W65163" s="276"/>
    </row>
    <row r="65164" spans="19:23">
      <c r="S65164" s="275"/>
      <c r="T65164" s="274"/>
      <c r="W65164" s="276"/>
    </row>
    <row r="65165" spans="19:23">
      <c r="S65165" s="275"/>
      <c r="T65165" s="274"/>
      <c r="W65165" s="276"/>
    </row>
    <row r="65166" spans="19:23">
      <c r="S65166" s="275"/>
      <c r="T65166" s="274"/>
      <c r="W65166" s="276"/>
    </row>
    <row r="65167" spans="19:23">
      <c r="S65167" s="275"/>
      <c r="T65167" s="274"/>
      <c r="W65167" s="276"/>
    </row>
    <row r="65168" spans="19:23">
      <c r="S65168" s="275"/>
      <c r="T65168" s="274"/>
      <c r="W65168" s="276"/>
    </row>
    <row r="65169" spans="19:23">
      <c r="S65169" s="275"/>
      <c r="T65169" s="274"/>
      <c r="W65169" s="276"/>
    </row>
    <row r="65170" spans="19:23">
      <c r="S65170" s="275"/>
      <c r="T65170" s="274"/>
      <c r="W65170" s="276"/>
    </row>
    <row r="65171" spans="19:23">
      <c r="S65171" s="275"/>
      <c r="T65171" s="274"/>
      <c r="W65171" s="276"/>
    </row>
    <row r="65172" spans="19:23">
      <c r="S65172" s="275"/>
      <c r="T65172" s="274"/>
      <c r="W65172" s="276"/>
    </row>
    <row r="65173" spans="19:23">
      <c r="S65173" s="275"/>
      <c r="T65173" s="274"/>
      <c r="W65173" s="276"/>
    </row>
    <row r="65174" spans="19:23">
      <c r="S65174" s="275"/>
      <c r="T65174" s="274"/>
      <c r="W65174" s="276"/>
    </row>
    <row r="65175" spans="19:23">
      <c r="S65175" s="275"/>
      <c r="T65175" s="274"/>
      <c r="W65175" s="276"/>
    </row>
    <row r="65176" spans="19:23">
      <c r="S65176" s="275"/>
      <c r="T65176" s="274"/>
      <c r="W65176" s="276"/>
    </row>
    <row r="65177" spans="19:23">
      <c r="S65177" s="275"/>
      <c r="T65177" s="274"/>
      <c r="W65177" s="276"/>
    </row>
    <row r="65178" spans="19:23">
      <c r="S65178" s="275"/>
      <c r="T65178" s="274"/>
      <c r="W65178" s="276"/>
    </row>
    <row r="65179" spans="19:23">
      <c r="S65179" s="275"/>
      <c r="T65179" s="274"/>
      <c r="W65179" s="276"/>
    </row>
    <row r="65180" spans="19:23">
      <c r="S65180" s="275"/>
      <c r="T65180" s="274"/>
      <c r="W65180" s="276"/>
    </row>
    <row r="65181" spans="19:23">
      <c r="S65181" s="275"/>
      <c r="T65181" s="274"/>
      <c r="W65181" s="276"/>
    </row>
    <row r="65182" spans="19:23">
      <c r="S65182" s="275"/>
      <c r="T65182" s="274"/>
      <c r="W65182" s="276"/>
    </row>
    <row r="65183" spans="19:23">
      <c r="S65183" s="275"/>
      <c r="T65183" s="274"/>
      <c r="W65183" s="276"/>
    </row>
    <row r="65184" spans="19:23">
      <c r="S65184" s="275"/>
      <c r="T65184" s="274"/>
      <c r="W65184" s="276"/>
    </row>
    <row r="65185" spans="19:23">
      <c r="S65185" s="275"/>
      <c r="T65185" s="274"/>
      <c r="W65185" s="276"/>
    </row>
    <row r="65186" spans="19:23">
      <c r="S65186" s="275"/>
      <c r="T65186" s="274"/>
      <c r="W65186" s="276"/>
    </row>
    <row r="65187" spans="19:23">
      <c r="S65187" s="275"/>
      <c r="T65187" s="274"/>
      <c r="W65187" s="276"/>
    </row>
    <row r="65188" spans="19:23">
      <c r="S65188" s="275"/>
      <c r="T65188" s="274"/>
      <c r="W65188" s="276"/>
    </row>
    <row r="65189" spans="19:23">
      <c r="S65189" s="275"/>
      <c r="T65189" s="274"/>
      <c r="W65189" s="276"/>
    </row>
    <row r="65190" spans="19:23">
      <c r="S65190" s="275"/>
      <c r="T65190" s="274"/>
      <c r="W65190" s="276"/>
    </row>
    <row r="65191" spans="19:23">
      <c r="S65191" s="275"/>
      <c r="T65191" s="274"/>
      <c r="W65191" s="276"/>
    </row>
    <row r="65192" spans="19:23">
      <c r="S65192" s="275"/>
      <c r="T65192" s="274"/>
      <c r="W65192" s="276"/>
    </row>
    <row r="65193" spans="19:23">
      <c r="S65193" s="275"/>
      <c r="T65193" s="274"/>
      <c r="W65193" s="276"/>
    </row>
    <row r="65194" spans="19:23">
      <c r="S65194" s="275"/>
      <c r="T65194" s="274"/>
      <c r="W65194" s="276"/>
    </row>
    <row r="65195" spans="19:23">
      <c r="S65195" s="275"/>
      <c r="T65195" s="274"/>
      <c r="W65195" s="276"/>
    </row>
    <row r="65196" spans="19:23">
      <c r="S65196" s="275"/>
      <c r="T65196" s="274"/>
      <c r="W65196" s="276"/>
    </row>
    <row r="65197" spans="19:23">
      <c r="S65197" s="275"/>
      <c r="T65197" s="274"/>
      <c r="W65197" s="276"/>
    </row>
    <row r="65198" spans="19:23">
      <c r="S65198" s="275"/>
      <c r="T65198" s="274"/>
      <c r="W65198" s="276"/>
    </row>
    <row r="65199" spans="19:23">
      <c r="S65199" s="275"/>
      <c r="T65199" s="274"/>
      <c r="W65199" s="276"/>
    </row>
    <row r="65200" spans="19:23">
      <c r="S65200" s="275"/>
      <c r="T65200" s="274"/>
      <c r="W65200" s="276"/>
    </row>
    <row r="65201" spans="19:23">
      <c r="S65201" s="275"/>
      <c r="T65201" s="274"/>
      <c r="W65201" s="276"/>
    </row>
    <row r="65202" spans="19:23">
      <c r="S65202" s="275"/>
      <c r="T65202" s="274"/>
      <c r="W65202" s="276"/>
    </row>
    <row r="65203" spans="19:23">
      <c r="S65203" s="275"/>
      <c r="T65203" s="274"/>
      <c r="W65203" s="276"/>
    </row>
    <row r="65204" spans="19:23">
      <c r="S65204" s="275"/>
      <c r="T65204" s="274"/>
      <c r="W65204" s="276"/>
    </row>
    <row r="65205" spans="19:23">
      <c r="S65205" s="275"/>
      <c r="T65205" s="274"/>
      <c r="W65205" s="276"/>
    </row>
    <row r="65206" spans="19:23">
      <c r="S65206" s="275"/>
      <c r="T65206" s="274"/>
      <c r="W65206" s="276"/>
    </row>
    <row r="65207" spans="19:23">
      <c r="S65207" s="275"/>
      <c r="T65207" s="274"/>
      <c r="W65207" s="276"/>
    </row>
    <row r="65208" spans="19:23">
      <c r="S65208" s="275"/>
      <c r="T65208" s="274"/>
      <c r="W65208" s="276"/>
    </row>
    <row r="65209" spans="19:23">
      <c r="S65209" s="275"/>
      <c r="T65209" s="274"/>
      <c r="W65209" s="276"/>
    </row>
    <row r="65210" spans="19:23">
      <c r="S65210" s="275"/>
      <c r="T65210" s="274"/>
      <c r="W65210" s="276"/>
    </row>
    <row r="65211" spans="19:23">
      <c r="S65211" s="275"/>
      <c r="T65211" s="274"/>
      <c r="W65211" s="276"/>
    </row>
    <row r="65212" spans="19:23">
      <c r="S65212" s="275"/>
      <c r="T65212" s="274"/>
      <c r="W65212" s="276"/>
    </row>
    <row r="65213" spans="19:23">
      <c r="S65213" s="275"/>
      <c r="T65213" s="274"/>
      <c r="W65213" s="276"/>
    </row>
    <row r="65214" spans="19:23">
      <c r="S65214" s="275"/>
      <c r="T65214" s="274"/>
      <c r="W65214" s="276"/>
    </row>
    <row r="65215" spans="19:23">
      <c r="S65215" s="275"/>
      <c r="T65215" s="274"/>
      <c r="W65215" s="276"/>
    </row>
    <row r="65216" spans="19:23">
      <c r="S65216" s="275"/>
      <c r="T65216" s="274"/>
      <c r="W65216" s="276"/>
    </row>
    <row r="65217" spans="19:23">
      <c r="S65217" s="275"/>
      <c r="T65217" s="274"/>
      <c r="W65217" s="276"/>
    </row>
    <row r="65218" spans="19:23">
      <c r="S65218" s="275"/>
      <c r="T65218" s="274"/>
      <c r="W65218" s="276"/>
    </row>
    <row r="65219" spans="19:23">
      <c r="S65219" s="275"/>
      <c r="T65219" s="274"/>
      <c r="W65219" s="276"/>
    </row>
    <row r="65220" spans="19:23">
      <c r="S65220" s="275"/>
      <c r="T65220" s="274"/>
      <c r="W65220" s="276"/>
    </row>
    <row r="65221" spans="19:23">
      <c r="S65221" s="275"/>
      <c r="T65221" s="274"/>
      <c r="W65221" s="276"/>
    </row>
    <row r="65222" spans="19:23">
      <c r="S65222" s="275"/>
      <c r="T65222" s="274"/>
      <c r="W65222" s="276"/>
    </row>
    <row r="65223" spans="19:23">
      <c r="S65223" s="275"/>
      <c r="T65223" s="274"/>
      <c r="W65223" s="276"/>
    </row>
    <row r="65224" spans="19:23">
      <c r="S65224" s="275"/>
      <c r="T65224" s="274"/>
      <c r="W65224" s="276"/>
    </row>
    <row r="65225" spans="19:23">
      <c r="S65225" s="275"/>
      <c r="T65225" s="274"/>
      <c r="W65225" s="276"/>
    </row>
    <row r="65226" spans="19:23">
      <c r="S65226" s="275"/>
      <c r="T65226" s="274"/>
      <c r="W65226" s="276"/>
    </row>
    <row r="65227" spans="19:23">
      <c r="S65227" s="275"/>
      <c r="T65227" s="274"/>
      <c r="W65227" s="276"/>
    </row>
    <row r="65228" spans="19:23">
      <c r="S65228" s="275"/>
      <c r="T65228" s="274"/>
      <c r="W65228" s="276"/>
    </row>
    <row r="65229" spans="19:23">
      <c r="S65229" s="275"/>
      <c r="T65229" s="274"/>
      <c r="W65229" s="276"/>
    </row>
    <row r="65230" spans="19:23">
      <c r="S65230" s="275"/>
      <c r="T65230" s="274"/>
      <c r="W65230" s="276"/>
    </row>
    <row r="65231" spans="19:23">
      <c r="S65231" s="275"/>
      <c r="T65231" s="274"/>
      <c r="W65231" s="276"/>
    </row>
    <row r="65232" spans="19:23">
      <c r="S65232" s="275"/>
      <c r="T65232" s="274"/>
      <c r="W65232" s="276"/>
    </row>
    <row r="65233" spans="19:23">
      <c r="S65233" s="275"/>
      <c r="T65233" s="274"/>
      <c r="W65233" s="276"/>
    </row>
    <row r="65234" spans="19:23">
      <c r="S65234" s="275"/>
      <c r="T65234" s="274"/>
      <c r="W65234" s="276"/>
    </row>
    <row r="65235" spans="19:23">
      <c r="S65235" s="275"/>
      <c r="T65235" s="274"/>
      <c r="W65235" s="276"/>
    </row>
    <row r="65236" spans="19:23">
      <c r="S65236" s="275"/>
      <c r="T65236" s="274"/>
      <c r="W65236" s="276"/>
    </row>
    <row r="65237" spans="19:23">
      <c r="S65237" s="275"/>
      <c r="T65237" s="274"/>
      <c r="W65237" s="276"/>
    </row>
    <row r="65238" spans="19:23">
      <c r="S65238" s="275"/>
      <c r="T65238" s="274"/>
      <c r="W65238" s="276"/>
    </row>
    <row r="65239" spans="19:23">
      <c r="S65239" s="275"/>
      <c r="T65239" s="274"/>
      <c r="W65239" s="276"/>
    </row>
    <row r="65240" spans="19:23">
      <c r="S65240" s="275"/>
      <c r="T65240" s="274"/>
      <c r="W65240" s="276"/>
    </row>
    <row r="65241" spans="19:23">
      <c r="S65241" s="275"/>
      <c r="T65241" s="274"/>
      <c r="W65241" s="276"/>
    </row>
    <row r="65242" spans="19:23">
      <c r="S65242" s="275"/>
      <c r="T65242" s="274"/>
      <c r="W65242" s="276"/>
    </row>
    <row r="65243" spans="19:23">
      <c r="S65243" s="275"/>
      <c r="T65243" s="274"/>
      <c r="W65243" s="276"/>
    </row>
    <row r="65244" spans="19:23">
      <c r="S65244" s="275"/>
      <c r="T65244" s="274"/>
      <c r="W65244" s="276"/>
    </row>
    <row r="65245" spans="19:23">
      <c r="S65245" s="275"/>
      <c r="T65245" s="274"/>
      <c r="W65245" s="276"/>
    </row>
    <row r="65246" spans="19:23">
      <c r="S65246" s="275"/>
      <c r="T65246" s="274"/>
      <c r="W65246" s="276"/>
    </row>
    <row r="65247" spans="19:23">
      <c r="S65247" s="275"/>
      <c r="T65247" s="274"/>
      <c r="W65247" s="276"/>
    </row>
    <row r="65248" spans="19:23">
      <c r="S65248" s="275"/>
      <c r="T65248" s="274"/>
      <c r="W65248" s="276"/>
    </row>
    <row r="65249" spans="19:23">
      <c r="S65249" s="275"/>
      <c r="T65249" s="274"/>
      <c r="W65249" s="276"/>
    </row>
    <row r="65250" spans="19:23">
      <c r="S65250" s="275"/>
      <c r="T65250" s="274"/>
      <c r="W65250" s="276"/>
    </row>
    <row r="65251" spans="19:23">
      <c r="S65251" s="275"/>
      <c r="T65251" s="274"/>
      <c r="W65251" s="276"/>
    </row>
    <row r="65252" spans="19:23">
      <c r="S65252" s="275"/>
      <c r="T65252" s="274"/>
      <c r="W65252" s="276"/>
    </row>
    <row r="65253" spans="19:23">
      <c r="S65253" s="275"/>
      <c r="T65253" s="274"/>
      <c r="W65253" s="276"/>
    </row>
    <row r="65254" spans="19:23">
      <c r="S65254" s="275"/>
      <c r="T65254" s="274"/>
      <c r="W65254" s="276"/>
    </row>
    <row r="65255" spans="19:23">
      <c r="S65255" s="275"/>
      <c r="T65255" s="274"/>
      <c r="W65255" s="276"/>
    </row>
    <row r="65256" spans="19:23">
      <c r="S65256" s="275"/>
      <c r="T65256" s="274"/>
      <c r="W65256" s="276"/>
    </row>
    <row r="65257" spans="19:23">
      <c r="S65257" s="275"/>
      <c r="T65257" s="274"/>
      <c r="W65257" s="276"/>
    </row>
    <row r="65258" spans="19:23">
      <c r="S65258" s="275"/>
      <c r="T65258" s="274"/>
      <c r="W65258" s="276"/>
    </row>
    <row r="65259" spans="19:23">
      <c r="S65259" s="275"/>
      <c r="T65259" s="274"/>
      <c r="W65259" s="276"/>
    </row>
    <row r="65260" spans="19:23">
      <c r="S65260" s="275"/>
      <c r="T65260" s="274"/>
      <c r="W65260" s="276"/>
    </row>
    <row r="65261" spans="19:23">
      <c r="S65261" s="275"/>
      <c r="T65261" s="274"/>
      <c r="W65261" s="276"/>
    </row>
    <row r="65262" spans="19:23">
      <c r="S65262" s="275"/>
      <c r="T65262" s="274"/>
      <c r="W65262" s="276"/>
    </row>
    <row r="65263" spans="19:23">
      <c r="S65263" s="275"/>
      <c r="T65263" s="274"/>
      <c r="W65263" s="276"/>
    </row>
    <row r="65264" spans="19:23">
      <c r="S65264" s="275"/>
      <c r="T65264" s="274"/>
      <c r="W65264" s="276"/>
    </row>
    <row r="65265" spans="19:23">
      <c r="S65265" s="275"/>
      <c r="T65265" s="274"/>
      <c r="W65265" s="276"/>
    </row>
    <row r="65266" spans="19:23">
      <c r="S65266" s="275"/>
      <c r="T65266" s="274"/>
      <c r="W65266" s="276"/>
    </row>
    <row r="65267" spans="19:23">
      <c r="S65267" s="275"/>
      <c r="T65267" s="274"/>
      <c r="W65267" s="276"/>
    </row>
    <row r="65268" spans="19:23">
      <c r="S65268" s="275"/>
      <c r="T65268" s="274"/>
      <c r="W65268" s="276"/>
    </row>
    <row r="65269" spans="19:23">
      <c r="S65269" s="275"/>
      <c r="T65269" s="274"/>
      <c r="W65269" s="276"/>
    </row>
    <row r="65270" spans="19:23">
      <c r="S65270" s="275"/>
      <c r="T65270" s="274"/>
      <c r="W65270" s="276"/>
    </row>
    <row r="65271" spans="19:23">
      <c r="S65271" s="275"/>
      <c r="T65271" s="274"/>
      <c r="W65271" s="276"/>
    </row>
    <row r="65272" spans="19:23">
      <c r="S65272" s="275"/>
      <c r="T65272" s="274"/>
      <c r="W65272" s="276"/>
    </row>
    <row r="65273" spans="19:23">
      <c r="S65273" s="275"/>
      <c r="T65273" s="274"/>
      <c r="W65273" s="276"/>
    </row>
    <row r="65274" spans="19:23">
      <c r="S65274" s="275"/>
      <c r="T65274" s="274"/>
      <c r="W65274" s="276"/>
    </row>
    <row r="65275" spans="19:23">
      <c r="S65275" s="275"/>
      <c r="T65275" s="274"/>
      <c r="W65275" s="276"/>
    </row>
    <row r="65276" spans="19:23">
      <c r="S65276" s="275"/>
      <c r="T65276" s="274"/>
      <c r="W65276" s="276"/>
    </row>
    <row r="65277" spans="19:23">
      <c r="S65277" s="275"/>
      <c r="T65277" s="274"/>
      <c r="W65277" s="276"/>
    </row>
    <row r="65278" spans="19:23">
      <c r="S65278" s="275"/>
      <c r="T65278" s="274"/>
      <c r="W65278" s="276"/>
    </row>
    <row r="65279" spans="19:23">
      <c r="S65279" s="275"/>
      <c r="T65279" s="274"/>
      <c r="W65279" s="276"/>
    </row>
    <row r="65280" spans="19:23">
      <c r="S65280" s="275"/>
      <c r="T65280" s="274"/>
      <c r="W65280" s="276"/>
    </row>
    <row r="65281" spans="19:23">
      <c r="S65281" s="275"/>
      <c r="T65281" s="274"/>
      <c r="W65281" s="276"/>
    </row>
    <row r="65282" spans="19:23">
      <c r="S65282" s="275"/>
      <c r="T65282" s="274"/>
      <c r="W65282" s="276"/>
    </row>
    <row r="65283" spans="19:23">
      <c r="S65283" s="275"/>
      <c r="T65283" s="274"/>
      <c r="W65283" s="276"/>
    </row>
    <row r="65284" spans="19:23">
      <c r="S65284" s="275"/>
      <c r="T65284" s="274"/>
      <c r="W65284" s="276"/>
    </row>
    <row r="65285" spans="19:23">
      <c r="S65285" s="275"/>
      <c r="T65285" s="274"/>
      <c r="W65285" s="276"/>
    </row>
    <row r="65286" spans="19:23">
      <c r="S65286" s="275"/>
      <c r="T65286" s="274"/>
      <c r="W65286" s="276"/>
    </row>
    <row r="65287" spans="19:23">
      <c r="S65287" s="275"/>
      <c r="T65287" s="274"/>
      <c r="W65287" s="276"/>
    </row>
    <row r="65288" spans="19:23">
      <c r="S65288" s="275"/>
      <c r="T65288" s="274"/>
      <c r="W65288" s="276"/>
    </row>
    <row r="65289" spans="19:23">
      <c r="S65289" s="275"/>
      <c r="T65289" s="274"/>
      <c r="W65289" s="276"/>
    </row>
    <row r="65290" spans="19:23">
      <c r="S65290" s="275"/>
      <c r="T65290" s="274"/>
      <c r="W65290" s="276"/>
    </row>
    <row r="65291" spans="19:23">
      <c r="S65291" s="275"/>
      <c r="T65291" s="274"/>
      <c r="W65291" s="276"/>
    </row>
    <row r="65292" spans="19:23">
      <c r="S65292" s="275"/>
      <c r="T65292" s="274"/>
      <c r="W65292" s="276"/>
    </row>
    <row r="65293" spans="19:23">
      <c r="S65293" s="275"/>
      <c r="T65293" s="274"/>
      <c r="W65293" s="276"/>
    </row>
    <row r="65294" spans="19:23">
      <c r="S65294" s="275"/>
      <c r="T65294" s="274"/>
      <c r="W65294" s="276"/>
    </row>
    <row r="65295" spans="19:23">
      <c r="S65295" s="275"/>
      <c r="T65295" s="274"/>
      <c r="W65295" s="276"/>
    </row>
    <row r="65296" spans="19:23">
      <c r="S65296" s="275"/>
      <c r="T65296" s="274"/>
      <c r="W65296" s="276"/>
    </row>
    <row r="65297" spans="19:23">
      <c r="S65297" s="275"/>
      <c r="T65297" s="274"/>
      <c r="W65297" s="276"/>
    </row>
    <row r="65298" spans="19:23">
      <c r="S65298" s="275"/>
      <c r="T65298" s="274"/>
      <c r="W65298" s="276"/>
    </row>
    <row r="65299" spans="19:23">
      <c r="S65299" s="275"/>
      <c r="T65299" s="274"/>
      <c r="W65299" s="276"/>
    </row>
    <row r="65300" spans="19:23">
      <c r="S65300" s="275"/>
      <c r="T65300" s="274"/>
      <c r="W65300" s="276"/>
    </row>
    <row r="65301" spans="19:23">
      <c r="S65301" s="275"/>
      <c r="T65301" s="274"/>
      <c r="W65301" s="276"/>
    </row>
    <row r="65302" spans="19:23">
      <c r="S65302" s="275"/>
      <c r="T65302" s="274"/>
      <c r="W65302" s="276"/>
    </row>
    <row r="65303" spans="19:23">
      <c r="S65303" s="275"/>
      <c r="T65303" s="274"/>
      <c r="W65303" s="276"/>
    </row>
    <row r="65304" spans="19:23">
      <c r="S65304" s="275"/>
      <c r="T65304" s="274"/>
      <c r="W65304" s="276"/>
    </row>
    <row r="65305" spans="19:23">
      <c r="S65305" s="275"/>
      <c r="T65305" s="274"/>
      <c r="W65305" s="276"/>
    </row>
    <row r="65306" spans="19:23">
      <c r="S65306" s="275"/>
      <c r="T65306" s="274"/>
      <c r="W65306" s="276"/>
    </row>
    <row r="65307" spans="19:23">
      <c r="S65307" s="275"/>
      <c r="T65307" s="274"/>
      <c r="W65307" s="276"/>
    </row>
    <row r="65308" spans="19:23">
      <c r="S65308" s="275"/>
      <c r="T65308" s="274"/>
      <c r="W65308" s="276"/>
    </row>
    <row r="65309" spans="19:23">
      <c r="S65309" s="275"/>
      <c r="T65309" s="274"/>
      <c r="W65309" s="276"/>
    </row>
    <row r="65310" spans="19:23">
      <c r="S65310" s="275"/>
      <c r="T65310" s="274"/>
      <c r="W65310" s="276"/>
    </row>
    <row r="65311" spans="19:23">
      <c r="S65311" s="275"/>
      <c r="T65311" s="274"/>
      <c r="W65311" s="276"/>
    </row>
    <row r="65312" spans="19:23">
      <c r="S65312" s="275"/>
      <c r="T65312" s="274"/>
      <c r="W65312" s="276"/>
    </row>
    <row r="65313" spans="19:23">
      <c r="S65313" s="275"/>
      <c r="T65313" s="274"/>
      <c r="W65313" s="276"/>
    </row>
    <row r="65314" spans="19:23">
      <c r="S65314" s="275"/>
      <c r="T65314" s="274"/>
      <c r="W65314" s="276"/>
    </row>
    <row r="65315" spans="19:23">
      <c r="S65315" s="275"/>
      <c r="T65315" s="274"/>
      <c r="W65315" s="276"/>
    </row>
    <row r="65316" spans="19:23">
      <c r="S65316" s="275"/>
      <c r="T65316" s="274"/>
      <c r="W65316" s="276"/>
    </row>
    <row r="65317" spans="19:23">
      <c r="S65317" s="275"/>
      <c r="T65317" s="274"/>
      <c r="W65317" s="276"/>
    </row>
    <row r="65318" spans="19:23">
      <c r="S65318" s="275"/>
      <c r="T65318" s="274"/>
      <c r="W65318" s="276"/>
    </row>
    <row r="65319" spans="19:23">
      <c r="S65319" s="275"/>
      <c r="T65319" s="274"/>
      <c r="W65319" s="276"/>
    </row>
    <row r="65320" spans="19:23">
      <c r="S65320" s="275"/>
      <c r="T65320" s="274"/>
      <c r="W65320" s="276"/>
    </row>
    <row r="65321" spans="19:23">
      <c r="S65321" s="275"/>
      <c r="T65321" s="274"/>
      <c r="W65321" s="276"/>
    </row>
    <row r="65322" spans="19:23">
      <c r="S65322" s="275"/>
      <c r="T65322" s="274"/>
      <c r="W65322" s="276"/>
    </row>
    <row r="65323" spans="19:23">
      <c r="S65323" s="275"/>
      <c r="T65323" s="274"/>
      <c r="W65323" s="276"/>
    </row>
    <row r="65324" spans="19:23">
      <c r="S65324" s="275"/>
      <c r="T65324" s="274"/>
      <c r="W65324" s="276"/>
    </row>
    <row r="65325" spans="19:23">
      <c r="S65325" s="275"/>
      <c r="T65325" s="274"/>
      <c r="W65325" s="276"/>
    </row>
    <row r="65326" spans="19:23">
      <c r="S65326" s="275"/>
      <c r="T65326" s="274"/>
      <c r="W65326" s="276"/>
    </row>
    <row r="65327" spans="19:23">
      <c r="S65327" s="275"/>
      <c r="T65327" s="274"/>
      <c r="W65327" s="276"/>
    </row>
    <row r="65328" spans="19:23">
      <c r="S65328" s="275"/>
      <c r="T65328" s="274"/>
      <c r="W65328" s="276"/>
    </row>
    <row r="65329" spans="19:23">
      <c r="S65329" s="275"/>
      <c r="T65329" s="274"/>
      <c r="W65329" s="276"/>
    </row>
    <row r="65330" spans="19:23">
      <c r="S65330" s="275"/>
      <c r="T65330" s="274"/>
      <c r="W65330" s="276"/>
    </row>
    <row r="65331" spans="19:23">
      <c r="S65331" s="275"/>
      <c r="T65331" s="274"/>
      <c r="W65331" s="276"/>
    </row>
    <row r="65332" spans="19:23">
      <c r="S65332" s="275"/>
      <c r="T65332" s="274"/>
      <c r="W65332" s="276"/>
    </row>
    <row r="65333" spans="19:23">
      <c r="S65333" s="275"/>
      <c r="T65333" s="274"/>
      <c r="W65333" s="276"/>
    </row>
    <row r="65334" spans="19:23">
      <c r="S65334" s="275"/>
      <c r="T65334" s="274"/>
      <c r="W65334" s="276"/>
    </row>
    <row r="65335" spans="19:23">
      <c r="S65335" s="275"/>
      <c r="T65335" s="274"/>
      <c r="W65335" s="276"/>
    </row>
    <row r="65336" spans="19:23">
      <c r="S65336" s="275"/>
      <c r="T65336" s="274"/>
      <c r="W65336" s="276"/>
    </row>
    <row r="65337" spans="19:23">
      <c r="S65337" s="275"/>
      <c r="T65337" s="274"/>
      <c r="W65337" s="276"/>
    </row>
    <row r="65338" spans="19:23">
      <c r="S65338" s="275"/>
      <c r="T65338" s="274"/>
      <c r="W65338" s="276"/>
    </row>
    <row r="65339" spans="19:23">
      <c r="S65339" s="275"/>
      <c r="T65339" s="274"/>
      <c r="W65339" s="276"/>
    </row>
    <row r="65340" spans="19:23">
      <c r="S65340" s="275"/>
      <c r="T65340" s="274"/>
      <c r="W65340" s="276"/>
    </row>
    <row r="65341" spans="19:23">
      <c r="S65341" s="275"/>
      <c r="T65341" s="274"/>
      <c r="W65341" s="276"/>
    </row>
    <row r="65342" spans="19:23">
      <c r="S65342" s="275"/>
      <c r="T65342" s="274"/>
      <c r="W65342" s="276"/>
    </row>
    <row r="65343" spans="19:23">
      <c r="S65343" s="275"/>
      <c r="T65343" s="274"/>
      <c r="W65343" s="276"/>
    </row>
    <row r="65344" spans="19:23">
      <c r="S65344" s="275"/>
      <c r="T65344" s="274"/>
      <c r="W65344" s="276"/>
    </row>
    <row r="65345" spans="19:23">
      <c r="S65345" s="275"/>
      <c r="T65345" s="274"/>
      <c r="W65345" s="276"/>
    </row>
    <row r="65346" spans="19:23">
      <c r="S65346" s="275"/>
      <c r="T65346" s="274"/>
      <c r="W65346" s="276"/>
    </row>
    <row r="65347" spans="19:23">
      <c r="S65347" s="275"/>
      <c r="T65347" s="274"/>
      <c r="W65347" s="276"/>
    </row>
    <row r="65348" spans="19:23">
      <c r="S65348" s="275"/>
      <c r="T65348" s="274"/>
      <c r="W65348" s="276"/>
    </row>
    <row r="65349" spans="19:23">
      <c r="S65349" s="275"/>
      <c r="T65349" s="274"/>
      <c r="W65349" s="276"/>
    </row>
    <row r="65350" spans="19:23">
      <c r="S65350" s="275"/>
      <c r="T65350" s="274"/>
      <c r="W65350" s="276"/>
    </row>
    <row r="65351" spans="19:23">
      <c r="S65351" s="275"/>
      <c r="T65351" s="274"/>
      <c r="W65351" s="276"/>
    </row>
    <row r="65352" spans="19:23">
      <c r="S65352" s="275"/>
      <c r="T65352" s="274"/>
      <c r="W65352" s="276"/>
    </row>
    <row r="65353" spans="19:23">
      <c r="S65353" s="275"/>
      <c r="T65353" s="274"/>
      <c r="W65353" s="276"/>
    </row>
    <row r="65354" spans="19:23">
      <c r="S65354" s="275"/>
      <c r="T65354" s="274"/>
      <c r="W65354" s="276"/>
    </row>
    <row r="65355" spans="19:23">
      <c r="S65355" s="275"/>
      <c r="T65355" s="274"/>
      <c r="W65355" s="276"/>
    </row>
    <row r="65356" spans="19:23">
      <c r="S65356" s="275"/>
      <c r="T65356" s="274"/>
      <c r="W65356" s="276"/>
    </row>
    <row r="65357" spans="19:23">
      <c r="S65357" s="275"/>
      <c r="T65357" s="274"/>
      <c r="W65357" s="276"/>
    </row>
    <row r="65358" spans="19:23">
      <c r="S65358" s="275"/>
      <c r="T65358" s="274"/>
      <c r="W65358" s="276"/>
    </row>
    <row r="65359" spans="19:23">
      <c r="S65359" s="275"/>
      <c r="T65359" s="274"/>
      <c r="W65359" s="276"/>
    </row>
    <row r="65360" spans="19:23">
      <c r="S65360" s="275"/>
      <c r="T65360" s="274"/>
      <c r="W65360" s="276"/>
    </row>
    <row r="65361" spans="19:23">
      <c r="S65361" s="275"/>
      <c r="T65361" s="274"/>
      <c r="W65361" s="276"/>
    </row>
    <row r="65362" spans="19:23">
      <c r="S65362" s="275"/>
      <c r="T65362" s="274"/>
      <c r="W65362" s="276"/>
    </row>
    <row r="65363" spans="19:23">
      <c r="S65363" s="275"/>
      <c r="T65363" s="274"/>
      <c r="W65363" s="276"/>
    </row>
    <row r="65364" spans="19:23">
      <c r="S65364" s="275"/>
      <c r="T65364" s="274"/>
      <c r="W65364" s="276"/>
    </row>
    <row r="65365" spans="19:23">
      <c r="S65365" s="275"/>
      <c r="T65365" s="274"/>
      <c r="W65365" s="276"/>
    </row>
    <row r="65366" spans="19:23">
      <c r="S65366" s="275"/>
      <c r="T65366" s="274"/>
      <c r="W65366" s="276"/>
    </row>
    <row r="65367" spans="19:23">
      <c r="S65367" s="275"/>
      <c r="T65367" s="274"/>
      <c r="W65367" s="276"/>
    </row>
    <row r="65368" spans="19:23">
      <c r="S65368" s="275"/>
      <c r="T65368" s="274"/>
      <c r="W65368" s="276"/>
    </row>
    <row r="65369" spans="19:23">
      <c r="S65369" s="275"/>
      <c r="T65369" s="274"/>
      <c r="W65369" s="276"/>
    </row>
    <row r="65370" spans="19:23">
      <c r="S65370" s="275"/>
      <c r="T65370" s="274"/>
      <c r="W65370" s="276"/>
    </row>
    <row r="65371" spans="19:23">
      <c r="S65371" s="275"/>
      <c r="T65371" s="274"/>
      <c r="W65371" s="276"/>
    </row>
    <row r="65372" spans="19:23">
      <c r="S65372" s="275"/>
      <c r="T65372" s="274"/>
      <c r="W65372" s="276"/>
    </row>
    <row r="65373" spans="19:23">
      <c r="S65373" s="275"/>
      <c r="T65373" s="274"/>
      <c r="W65373" s="276"/>
    </row>
    <row r="65374" spans="19:23">
      <c r="S65374" s="275"/>
      <c r="T65374" s="274"/>
      <c r="W65374" s="276"/>
    </row>
    <row r="65375" spans="19:23">
      <c r="S65375" s="275"/>
      <c r="T65375" s="274"/>
      <c r="W65375" s="276"/>
    </row>
    <row r="65376" spans="19:23">
      <c r="S65376" s="275"/>
      <c r="T65376" s="274"/>
      <c r="W65376" s="276"/>
    </row>
    <row r="65377" spans="19:23">
      <c r="S65377" s="275"/>
      <c r="T65377" s="274"/>
      <c r="W65377" s="276"/>
    </row>
    <row r="65378" spans="19:23">
      <c r="S65378" s="275"/>
      <c r="T65378" s="274"/>
      <c r="W65378" s="276"/>
    </row>
    <row r="65379" spans="19:23">
      <c r="S65379" s="275"/>
      <c r="T65379" s="274"/>
      <c r="W65379" s="276"/>
    </row>
    <row r="65380" spans="19:23">
      <c r="S65380" s="275"/>
      <c r="T65380" s="274"/>
      <c r="W65380" s="276"/>
    </row>
    <row r="65381" spans="19:23">
      <c r="S65381" s="275"/>
      <c r="T65381" s="274"/>
      <c r="W65381" s="276"/>
    </row>
    <row r="65382" spans="19:23">
      <c r="S65382" s="275"/>
      <c r="T65382" s="274"/>
      <c r="W65382" s="276"/>
    </row>
    <row r="65383" spans="19:23">
      <c r="S65383" s="275"/>
      <c r="T65383" s="274"/>
      <c r="W65383" s="276"/>
    </row>
    <row r="65384" spans="19:23">
      <c r="S65384" s="275"/>
      <c r="T65384" s="274"/>
      <c r="W65384" s="276"/>
    </row>
    <row r="65385" spans="19:23">
      <c r="S65385" s="275"/>
      <c r="T65385" s="274"/>
      <c r="W65385" s="276"/>
    </row>
    <row r="65386" spans="19:23">
      <c r="S65386" s="275"/>
      <c r="T65386" s="274"/>
      <c r="W65386" s="276"/>
    </row>
    <row r="65387" spans="19:23">
      <c r="S65387" s="275"/>
      <c r="T65387" s="274"/>
      <c r="W65387" s="276"/>
    </row>
    <row r="65388" spans="19:23">
      <c r="S65388" s="275"/>
      <c r="T65388" s="274"/>
      <c r="W65388" s="276"/>
    </row>
    <row r="65389" spans="19:23">
      <c r="S65389" s="275"/>
      <c r="T65389" s="274"/>
      <c r="W65389" s="276"/>
    </row>
    <row r="65390" spans="19:23">
      <c r="S65390" s="275"/>
      <c r="T65390" s="274"/>
      <c r="W65390" s="276"/>
    </row>
    <row r="65391" spans="19:23">
      <c r="S65391" s="275"/>
      <c r="T65391" s="274"/>
      <c r="W65391" s="276"/>
    </row>
    <row r="65392" spans="19:23">
      <c r="S65392" s="275"/>
      <c r="T65392" s="274"/>
      <c r="W65392" s="276"/>
    </row>
    <row r="65393" spans="19:23">
      <c r="S65393" s="275"/>
      <c r="T65393" s="274"/>
      <c r="W65393" s="276"/>
    </row>
    <row r="65394" spans="19:23">
      <c r="S65394" s="275"/>
      <c r="T65394" s="274"/>
      <c r="W65394" s="276"/>
    </row>
    <row r="65395" spans="19:23">
      <c r="S65395" s="275"/>
      <c r="T65395" s="274"/>
      <c r="W65395" s="276"/>
    </row>
    <row r="65396" spans="19:23">
      <c r="S65396" s="275"/>
      <c r="T65396" s="274"/>
      <c r="W65396" s="276"/>
    </row>
    <row r="65397" spans="19:23">
      <c r="S65397" s="275"/>
      <c r="T65397" s="274"/>
      <c r="W65397" s="276"/>
    </row>
    <row r="65398" spans="19:23">
      <c r="S65398" s="275"/>
      <c r="T65398" s="274"/>
      <c r="W65398" s="276"/>
    </row>
    <row r="65399" spans="19:23">
      <c r="S65399" s="275"/>
      <c r="T65399" s="274"/>
      <c r="W65399" s="276"/>
    </row>
    <row r="65400" spans="19:23">
      <c r="S65400" s="275"/>
      <c r="T65400" s="274"/>
      <c r="W65400" s="276"/>
    </row>
    <row r="65401" spans="19:23">
      <c r="S65401" s="275"/>
      <c r="T65401" s="274"/>
      <c r="W65401" s="276"/>
    </row>
    <row r="65402" spans="19:23">
      <c r="S65402" s="275"/>
      <c r="T65402" s="274"/>
      <c r="W65402" s="276"/>
    </row>
    <row r="65403" spans="19:23">
      <c r="S65403" s="275"/>
      <c r="T65403" s="274"/>
      <c r="W65403" s="276"/>
    </row>
    <row r="65404" spans="19:23">
      <c r="S65404" s="275"/>
      <c r="T65404" s="274"/>
      <c r="W65404" s="276"/>
    </row>
    <row r="65405" spans="19:23">
      <c r="S65405" s="275"/>
      <c r="T65405" s="274"/>
      <c r="W65405" s="276"/>
    </row>
    <row r="65406" spans="19:23">
      <c r="S65406" s="275"/>
      <c r="T65406" s="274"/>
      <c r="W65406" s="276"/>
    </row>
    <row r="65407" spans="19:23">
      <c r="S65407" s="275"/>
      <c r="T65407" s="274"/>
      <c r="W65407" s="276"/>
    </row>
    <row r="65408" spans="19:23">
      <c r="S65408" s="275"/>
      <c r="T65408" s="274"/>
      <c r="W65408" s="276"/>
    </row>
    <row r="65409" spans="19:23">
      <c r="S65409" s="275"/>
      <c r="T65409" s="274"/>
      <c r="W65409" s="276"/>
    </row>
    <row r="65410" spans="19:23">
      <c r="S65410" s="275"/>
      <c r="T65410" s="274"/>
      <c r="W65410" s="276"/>
    </row>
    <row r="65411" spans="19:23">
      <c r="S65411" s="275"/>
      <c r="T65411" s="274"/>
      <c r="W65411" s="276"/>
    </row>
    <row r="65412" spans="19:23">
      <c r="S65412" s="275"/>
      <c r="T65412" s="274"/>
      <c r="W65412" s="276"/>
    </row>
    <row r="65413" spans="19:23">
      <c r="S65413" s="275"/>
      <c r="T65413" s="274"/>
      <c r="W65413" s="276"/>
    </row>
    <row r="65414" spans="19:23">
      <c r="S65414" s="275"/>
      <c r="T65414" s="274"/>
      <c r="W65414" s="276"/>
    </row>
    <row r="65415" spans="19:23">
      <c r="S65415" s="275"/>
      <c r="T65415" s="274"/>
      <c r="W65415" s="276"/>
    </row>
    <row r="65416" spans="19:23">
      <c r="S65416" s="275"/>
      <c r="T65416" s="274"/>
      <c r="W65416" s="276"/>
    </row>
    <row r="65417" spans="19:23">
      <c r="S65417" s="275"/>
      <c r="T65417" s="274"/>
      <c r="W65417" s="276"/>
    </row>
    <row r="65418" spans="19:23">
      <c r="S65418" s="275"/>
      <c r="T65418" s="274"/>
      <c r="W65418" s="276"/>
    </row>
    <row r="65419" spans="19:23">
      <c r="S65419" s="275"/>
      <c r="T65419" s="274"/>
      <c r="W65419" s="276"/>
    </row>
    <row r="65420" spans="19:23">
      <c r="S65420" s="275"/>
      <c r="T65420" s="274"/>
      <c r="W65420" s="276"/>
    </row>
    <row r="65421" spans="19:23">
      <c r="S65421" s="275"/>
      <c r="T65421" s="274"/>
      <c r="W65421" s="276"/>
    </row>
    <row r="65422" spans="19:23">
      <c r="S65422" s="275"/>
      <c r="T65422" s="274"/>
      <c r="W65422" s="276"/>
    </row>
    <row r="65423" spans="19:23">
      <c r="S65423" s="275"/>
      <c r="T65423" s="274"/>
      <c r="W65423" s="276"/>
    </row>
    <row r="65424" spans="19:23">
      <c r="S65424" s="275"/>
      <c r="T65424" s="274"/>
      <c r="W65424" s="276"/>
    </row>
    <row r="65425" spans="19:23">
      <c r="S65425" s="275"/>
      <c r="T65425" s="274"/>
      <c r="W65425" s="276"/>
    </row>
    <row r="65426" spans="19:23">
      <c r="S65426" s="275"/>
      <c r="T65426" s="274"/>
      <c r="W65426" s="276"/>
    </row>
    <row r="65427" spans="19:23">
      <c r="S65427" s="275"/>
      <c r="T65427" s="274"/>
      <c r="W65427" s="276"/>
    </row>
    <row r="65428" spans="19:23">
      <c r="S65428" s="275"/>
      <c r="T65428" s="274"/>
      <c r="W65428" s="276"/>
    </row>
    <row r="65429" spans="19:23">
      <c r="S65429" s="275"/>
      <c r="T65429" s="274"/>
      <c r="W65429" s="276"/>
    </row>
    <row r="65430" spans="19:23">
      <c r="S65430" s="275"/>
      <c r="T65430" s="274"/>
      <c r="W65430" s="276"/>
    </row>
    <row r="65431" spans="19:23">
      <c r="S65431" s="275"/>
      <c r="T65431" s="274"/>
      <c r="W65431" s="276"/>
    </row>
    <row r="65432" spans="19:23">
      <c r="S65432" s="275"/>
      <c r="T65432" s="274"/>
      <c r="W65432" s="276"/>
    </row>
    <row r="65433" spans="19:23">
      <c r="S65433" s="275"/>
      <c r="T65433" s="274"/>
      <c r="W65433" s="276"/>
    </row>
    <row r="65434" spans="19:23">
      <c r="S65434" s="275"/>
      <c r="T65434" s="274"/>
      <c r="W65434" s="276"/>
    </row>
    <row r="65435" spans="19:23">
      <c r="S65435" s="275"/>
      <c r="T65435" s="274"/>
      <c r="W65435" s="276"/>
    </row>
    <row r="65436" spans="19:23">
      <c r="S65436" s="275"/>
      <c r="T65436" s="274"/>
      <c r="W65436" s="276"/>
    </row>
    <row r="65437" spans="19:23">
      <c r="S65437" s="275"/>
      <c r="T65437" s="274"/>
      <c r="W65437" s="276"/>
    </row>
    <row r="65438" spans="19:23">
      <c r="S65438" s="275"/>
      <c r="T65438" s="274"/>
      <c r="W65438" s="276"/>
    </row>
    <row r="65439" spans="19:23">
      <c r="S65439" s="275"/>
      <c r="T65439" s="274"/>
      <c r="W65439" s="276"/>
    </row>
    <row r="65440" spans="19:23">
      <c r="S65440" s="275"/>
      <c r="T65440" s="274"/>
      <c r="W65440" s="276"/>
    </row>
    <row r="65441" spans="19:23">
      <c r="S65441" s="275"/>
      <c r="T65441" s="274"/>
      <c r="W65441" s="276"/>
    </row>
    <row r="65442" spans="19:23">
      <c r="S65442" s="275"/>
      <c r="T65442" s="274"/>
      <c r="W65442" s="276"/>
    </row>
    <row r="65443" spans="19:23">
      <c r="S65443" s="275"/>
      <c r="T65443" s="274"/>
      <c r="W65443" s="276"/>
    </row>
    <row r="65444" spans="19:23">
      <c r="S65444" s="275"/>
      <c r="T65444" s="274"/>
      <c r="W65444" s="276"/>
    </row>
    <row r="65445" spans="19:23">
      <c r="S65445" s="275"/>
      <c r="T65445" s="274"/>
      <c r="W65445" s="276"/>
    </row>
    <row r="65446" spans="19:23">
      <c r="S65446" s="275"/>
      <c r="T65446" s="274"/>
      <c r="W65446" s="276"/>
    </row>
    <row r="65447" spans="19:23">
      <c r="S65447" s="275"/>
      <c r="T65447" s="274"/>
      <c r="W65447" s="276"/>
    </row>
    <row r="65448" spans="19:23">
      <c r="S65448" s="275"/>
      <c r="T65448" s="274"/>
      <c r="W65448" s="276"/>
    </row>
    <row r="65449" spans="19:23">
      <c r="S65449" s="275"/>
      <c r="T65449" s="274"/>
      <c r="W65449" s="276"/>
    </row>
    <row r="65450" spans="19:23">
      <c r="S65450" s="275"/>
      <c r="T65450" s="274"/>
      <c r="W65450" s="276"/>
    </row>
    <row r="65451" spans="19:23">
      <c r="S65451" s="275"/>
      <c r="T65451" s="274"/>
      <c r="W65451" s="276"/>
    </row>
    <row r="65452" spans="19:23">
      <c r="S65452" s="275"/>
      <c r="T65452" s="274"/>
      <c r="W65452" s="276"/>
    </row>
    <row r="65453" spans="19:23">
      <c r="S65453" s="275"/>
      <c r="T65453" s="274"/>
      <c r="W65453" s="276"/>
    </row>
    <row r="65454" spans="19:23">
      <c r="S65454" s="275"/>
      <c r="T65454" s="274"/>
      <c r="W65454" s="276"/>
    </row>
    <row r="65455" spans="19:23">
      <c r="S65455" s="275"/>
      <c r="T65455" s="274"/>
      <c r="W65455" s="276"/>
    </row>
    <row r="65456" spans="19:23">
      <c r="S65456" s="275"/>
      <c r="T65456" s="274"/>
      <c r="W65456" s="276"/>
    </row>
    <row r="65457" spans="19:23">
      <c r="S65457" s="275"/>
      <c r="T65457" s="274"/>
      <c r="W65457" s="276"/>
    </row>
    <row r="65458" spans="19:23">
      <c r="S65458" s="275"/>
      <c r="T65458" s="274"/>
      <c r="W65458" s="276"/>
    </row>
    <row r="65459" spans="19:23">
      <c r="S65459" s="275"/>
      <c r="T65459" s="274"/>
      <c r="W65459" s="276"/>
    </row>
    <row r="65460" spans="19:23">
      <c r="S65460" s="275"/>
      <c r="T65460" s="274"/>
      <c r="W65460" s="276"/>
    </row>
    <row r="65461" spans="19:23">
      <c r="S65461" s="275"/>
      <c r="T65461" s="274"/>
      <c r="W65461" s="276"/>
    </row>
    <row r="65462" spans="19:23">
      <c r="S65462" s="275"/>
      <c r="T65462" s="274"/>
      <c r="W65462" s="276"/>
    </row>
    <row r="65463" spans="19:23">
      <c r="S65463" s="275"/>
      <c r="T65463" s="274"/>
      <c r="W65463" s="276"/>
    </row>
    <row r="65464" spans="19:23">
      <c r="S65464" s="275"/>
      <c r="T65464" s="274"/>
      <c r="W65464" s="276"/>
    </row>
    <row r="65465" spans="19:23">
      <c r="S65465" s="275"/>
      <c r="T65465" s="274"/>
      <c r="W65465" s="276"/>
    </row>
    <row r="65466" spans="19:23">
      <c r="S65466" s="275"/>
      <c r="T65466" s="274"/>
      <c r="W65466" s="276"/>
    </row>
    <row r="65467" spans="19:23">
      <c r="S65467" s="275"/>
      <c r="T65467" s="274"/>
      <c r="W65467" s="276"/>
    </row>
    <row r="65468" spans="19:23">
      <c r="S65468" s="275"/>
      <c r="T65468" s="274"/>
      <c r="W65468" s="276"/>
    </row>
    <row r="65469" spans="19:23">
      <c r="S65469" s="275"/>
      <c r="T65469" s="274"/>
      <c r="W65469" s="276"/>
    </row>
    <row r="65470" spans="19:23">
      <c r="S65470" s="275"/>
      <c r="T65470" s="274"/>
      <c r="W65470" s="276"/>
    </row>
    <row r="65471" spans="19:23">
      <c r="S65471" s="275"/>
      <c r="T65471" s="274"/>
      <c r="W65471" s="276"/>
    </row>
    <row r="65472" spans="19:23">
      <c r="S65472" s="275"/>
      <c r="T65472" s="274"/>
      <c r="W65472" s="276"/>
    </row>
    <row r="65473" spans="19:23">
      <c r="S65473" s="275"/>
      <c r="T65473" s="274"/>
      <c r="W65473" s="276"/>
    </row>
    <row r="65474" spans="19:23">
      <c r="S65474" s="275"/>
      <c r="T65474" s="274"/>
      <c r="W65474" s="276"/>
    </row>
    <row r="65475" spans="19:23">
      <c r="S65475" s="275"/>
      <c r="T65475" s="274"/>
      <c r="W65475" s="276"/>
    </row>
    <row r="65476" spans="19:23">
      <c r="S65476" s="275"/>
      <c r="T65476" s="274"/>
      <c r="W65476" s="276"/>
    </row>
    <row r="65477" spans="19:23">
      <c r="S65477" s="275"/>
      <c r="T65477" s="274"/>
      <c r="W65477" s="276"/>
    </row>
    <row r="65478" spans="19:23">
      <c r="S65478" s="275"/>
      <c r="T65478" s="274"/>
      <c r="W65478" s="276"/>
    </row>
    <row r="65479" spans="19:23">
      <c r="S65479" s="275"/>
      <c r="T65479" s="274"/>
      <c r="W65479" s="276"/>
    </row>
    <row r="65480" spans="19:23">
      <c r="S65480" s="275"/>
      <c r="T65480" s="274"/>
      <c r="W65480" s="276"/>
    </row>
    <row r="65481" spans="19:23">
      <c r="S65481" s="275"/>
      <c r="T65481" s="274"/>
      <c r="W65481" s="276"/>
    </row>
    <row r="65482" spans="19:23">
      <c r="S65482" s="275"/>
      <c r="T65482" s="274"/>
      <c r="W65482" s="276"/>
    </row>
    <row r="65483" spans="19:23">
      <c r="S65483" s="275"/>
      <c r="T65483" s="274"/>
      <c r="W65483" s="276"/>
    </row>
    <row r="65484" spans="19:23">
      <c r="S65484" s="275"/>
      <c r="T65484" s="274"/>
      <c r="W65484" s="276"/>
    </row>
    <row r="65485" spans="19:23">
      <c r="S65485" s="275"/>
      <c r="T65485" s="274"/>
      <c r="W65485" s="276"/>
    </row>
    <row r="65486" spans="19:23">
      <c r="S65486" s="275"/>
      <c r="T65486" s="274"/>
      <c r="W65486" s="276"/>
    </row>
    <row r="65487" spans="19:23">
      <c r="S65487" s="275"/>
      <c r="T65487" s="274"/>
      <c r="W65487" s="276"/>
    </row>
    <row r="65488" spans="19:23">
      <c r="S65488" s="275"/>
      <c r="T65488" s="274"/>
      <c r="W65488" s="276"/>
    </row>
    <row r="65489" spans="19:23">
      <c r="S65489" s="275"/>
      <c r="T65489" s="274"/>
      <c r="W65489" s="276"/>
    </row>
    <row r="65490" spans="19:23">
      <c r="S65490" s="275"/>
      <c r="T65490" s="274"/>
      <c r="W65490" s="276"/>
    </row>
    <row r="65491" spans="19:23">
      <c r="S65491" s="275"/>
      <c r="T65491" s="274"/>
      <c r="W65491" s="276"/>
    </row>
    <row r="65492" spans="19:23">
      <c r="S65492" s="275"/>
      <c r="T65492" s="274"/>
      <c r="W65492" s="276"/>
    </row>
    <row r="65493" spans="19:23">
      <c r="S65493" s="275"/>
      <c r="T65493" s="274"/>
      <c r="W65493" s="276"/>
    </row>
    <row r="65494" spans="19:23">
      <c r="S65494" s="275"/>
      <c r="T65494" s="274"/>
      <c r="W65494" s="276"/>
    </row>
    <row r="65495" spans="19:23">
      <c r="S65495" s="275"/>
      <c r="T65495" s="274"/>
      <c r="W65495" s="276"/>
    </row>
    <row r="65496" spans="19:23">
      <c r="S65496" s="275"/>
      <c r="T65496" s="274"/>
      <c r="W65496" s="276"/>
    </row>
    <row r="65497" spans="19:23">
      <c r="S65497" s="275"/>
      <c r="T65497" s="274"/>
      <c r="W65497" s="276"/>
    </row>
    <row r="65498" spans="19:23">
      <c r="S65498" s="275"/>
      <c r="T65498" s="274"/>
      <c r="W65498" s="276"/>
    </row>
    <row r="65499" spans="19:23">
      <c r="S65499" s="275"/>
      <c r="T65499" s="274"/>
      <c r="W65499" s="276"/>
    </row>
    <row r="65500" spans="19:23">
      <c r="S65500" s="275"/>
      <c r="T65500" s="274"/>
      <c r="W65500" s="276"/>
    </row>
    <row r="65501" spans="19:23">
      <c r="S65501" s="275"/>
      <c r="T65501" s="274"/>
      <c r="W65501" s="276"/>
    </row>
    <row r="65502" spans="19:23">
      <c r="S65502" s="275"/>
      <c r="T65502" s="274"/>
      <c r="W65502" s="276"/>
    </row>
    <row r="65503" spans="19:23">
      <c r="S65503" s="275"/>
      <c r="T65503" s="274"/>
      <c r="W65503" s="276"/>
    </row>
    <row r="65504" spans="19:23">
      <c r="S65504" s="275"/>
      <c r="T65504" s="274"/>
      <c r="W65504" s="276"/>
    </row>
    <row r="65505" spans="19:23">
      <c r="S65505" s="275"/>
      <c r="T65505" s="274"/>
      <c r="W65505" s="276"/>
    </row>
    <row r="65506" spans="19:23">
      <c r="S65506" s="275"/>
      <c r="T65506" s="274"/>
      <c r="W65506" s="276"/>
    </row>
    <row r="65507" spans="19:23">
      <c r="S65507" s="275"/>
      <c r="T65507" s="274"/>
      <c r="W65507" s="276"/>
    </row>
    <row r="65508" spans="19:23">
      <c r="S65508" s="275"/>
      <c r="T65508" s="274"/>
      <c r="W65508" s="276"/>
    </row>
    <row r="65509" spans="19:23">
      <c r="S65509" s="275"/>
      <c r="T65509" s="274"/>
      <c r="W65509" s="276"/>
    </row>
    <row r="65510" spans="19:23">
      <c r="S65510" s="275"/>
      <c r="T65510" s="274"/>
      <c r="W65510" s="276"/>
    </row>
    <row r="65511" spans="19:23">
      <c r="S65511" s="275"/>
      <c r="T65511" s="274"/>
      <c r="W65511" s="276"/>
    </row>
    <row r="65512" spans="19:23">
      <c r="S65512" s="275"/>
      <c r="T65512" s="274"/>
      <c r="W65512" s="276"/>
    </row>
    <row r="65513" spans="19:23">
      <c r="S65513" s="275"/>
      <c r="T65513" s="274"/>
      <c r="W65513" s="276"/>
    </row>
    <row r="65514" spans="19:23">
      <c r="S65514" s="275"/>
      <c r="T65514" s="274"/>
      <c r="W65514" s="276"/>
    </row>
    <row r="65515" spans="19:23">
      <c r="S65515" s="275"/>
      <c r="T65515" s="274"/>
      <c r="W65515" s="276"/>
    </row>
    <row r="65516" spans="19:23">
      <c r="S65516" s="275"/>
      <c r="T65516" s="274"/>
      <c r="W65516" s="276"/>
    </row>
    <row r="65517" spans="19:23">
      <c r="S65517" s="275"/>
      <c r="T65517" s="274"/>
      <c r="W65517" s="276"/>
    </row>
    <row r="65518" spans="19:23">
      <c r="S65518" s="275"/>
      <c r="T65518" s="274"/>
      <c r="W65518" s="276"/>
    </row>
    <row r="65519" spans="19:23">
      <c r="S65519" s="275"/>
      <c r="T65519" s="274"/>
      <c r="W65519" s="276"/>
    </row>
    <row r="65520" spans="19:23">
      <c r="S65520" s="275"/>
      <c r="T65520" s="274"/>
      <c r="W65520" s="276"/>
    </row>
    <row r="65521" spans="19:23">
      <c r="S65521" s="275"/>
      <c r="T65521" s="274"/>
      <c r="W65521" s="276"/>
    </row>
    <row r="65522" spans="19:23">
      <c r="S65522" s="275"/>
      <c r="T65522" s="274"/>
      <c r="W65522" s="276"/>
    </row>
    <row r="65523" spans="19:23">
      <c r="S65523" s="275"/>
      <c r="T65523" s="274"/>
      <c r="W65523" s="276"/>
    </row>
    <row r="65524" spans="19:23">
      <c r="S65524" s="275"/>
      <c r="T65524" s="274"/>
      <c r="W65524" s="276"/>
    </row>
    <row r="65525" spans="19:23">
      <c r="S65525" s="275"/>
      <c r="T65525" s="274"/>
      <c r="W65525" s="276"/>
    </row>
    <row r="65526" spans="19:23">
      <c r="S65526" s="275"/>
      <c r="T65526" s="274"/>
      <c r="W65526" s="276"/>
    </row>
    <row r="65527" spans="19:23">
      <c r="S65527" s="275"/>
      <c r="T65527" s="274"/>
      <c r="W65527" s="276"/>
    </row>
  </sheetData>
  <pageMargins left="0.5" right="0.18" top="1" bottom="1" header="0.5" footer="0.5"/>
  <pageSetup firstPageNumber="2" orientation="portrait" useFirstPageNumber="1" horizontalDpi="4294967292" verticalDpi="300" r:id="rId1"/>
  <headerFooter alignWithMargins="0">
    <oddFooter>&amp;C3 of 31</oddFooter>
  </headerFooter>
  <ignoredErrors>
    <ignoredError sqref="K16 G16 D16:F16 H16 P13:Z13" formula="1"/>
    <ignoredError sqref="K6 B13:O13" formula="1" formulaRange="1"/>
    <ignoredError sqref="D6:J6 L6:O6" formulaRange="1"/>
    <ignoredError sqref="AD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
  <sheetViews>
    <sheetView showGridLines="0" zoomScaleNormal="100" workbookViewId="0">
      <pane xSplit="1" ySplit="7" topLeftCell="B8" activePane="bottomRight" state="frozen"/>
      <selection pane="topRight" activeCell="C1" sqref="C1"/>
      <selection pane="bottomLeft" activeCell="A8" sqref="A8"/>
      <selection pane="bottomRight" activeCell="M1" sqref="M1"/>
    </sheetView>
  </sheetViews>
  <sheetFormatPr defaultColWidth="11.83203125" defaultRowHeight="11.25"/>
  <cols>
    <col min="1" max="1" width="30.1640625" style="70" customWidth="1"/>
    <col min="2" max="2" width="7.83203125" style="69" customWidth="1"/>
    <col min="3" max="3" width="7.33203125" style="69" customWidth="1"/>
    <col min="4" max="4" width="6.83203125" style="69" customWidth="1"/>
    <col min="5" max="5" width="8" style="69" customWidth="1"/>
    <col min="6" max="6" width="7" style="69" customWidth="1"/>
    <col min="7" max="7" width="9.33203125" style="69" customWidth="1"/>
    <col min="8" max="8" width="8.1640625" style="69" customWidth="1"/>
    <col min="9" max="9" width="7" style="69" customWidth="1"/>
    <col min="10" max="10" width="8.1640625" style="69" customWidth="1"/>
    <col min="11" max="11" width="7" style="69" customWidth="1"/>
    <col min="12" max="12" width="5.83203125" style="69" customWidth="1"/>
    <col min="13" max="16384" width="11.83203125" style="69"/>
  </cols>
  <sheetData>
    <row r="1" spans="1:12" ht="11.25" customHeight="1">
      <c r="A1" s="158" t="s">
        <v>48</v>
      </c>
      <c r="B1" s="158"/>
      <c r="C1" s="158"/>
      <c r="D1" s="158"/>
      <c r="E1" s="158"/>
      <c r="F1" s="158"/>
      <c r="G1" s="158"/>
      <c r="H1" s="158"/>
      <c r="I1" s="158"/>
      <c r="J1" s="158"/>
      <c r="K1" s="158"/>
      <c r="L1" s="97"/>
    </row>
    <row r="2" spans="1:12" ht="13.5" customHeight="1">
      <c r="A2" s="158" t="s">
        <v>47</v>
      </c>
      <c r="B2" s="158"/>
      <c r="C2" s="158"/>
      <c r="D2" s="158"/>
      <c r="E2" s="158"/>
      <c r="F2" s="158"/>
      <c r="G2" s="158"/>
      <c r="H2" s="158"/>
      <c r="I2" s="158"/>
      <c r="J2" s="158"/>
      <c r="K2" s="158"/>
      <c r="L2" s="97"/>
    </row>
    <row r="3" spans="1:12" ht="11.1" customHeight="1">
      <c r="A3" s="158" t="s">
        <v>46</v>
      </c>
      <c r="B3" s="158"/>
      <c r="C3" s="158"/>
      <c r="D3" s="158"/>
      <c r="E3" s="158"/>
      <c r="F3" s="158"/>
      <c r="G3" s="158"/>
      <c r="H3" s="158"/>
      <c r="I3" s="158"/>
      <c r="J3" s="158"/>
      <c r="K3" s="158"/>
      <c r="L3" s="97"/>
    </row>
    <row r="4" spans="1:12" ht="11.1" customHeight="1">
      <c r="A4" s="159">
        <v>43465</v>
      </c>
      <c r="B4" s="159"/>
      <c r="C4" s="159"/>
      <c r="D4" s="159"/>
      <c r="E4" s="159"/>
      <c r="F4" s="159"/>
      <c r="G4" s="159"/>
      <c r="H4" s="159"/>
      <c r="I4" s="159"/>
      <c r="J4" s="159"/>
      <c r="K4" s="159"/>
      <c r="L4" s="98"/>
    </row>
    <row r="5" spans="1:12" ht="11.1" customHeight="1"/>
    <row r="6" spans="1:12" s="95" customFormat="1" ht="22.5" customHeight="1">
      <c r="A6" s="114" t="s">
        <v>45</v>
      </c>
      <c r="B6" s="96" t="s">
        <v>44</v>
      </c>
      <c r="C6" s="96" t="s">
        <v>43</v>
      </c>
      <c r="D6" s="96" t="s">
        <v>103</v>
      </c>
      <c r="E6" s="96" t="s">
        <v>104</v>
      </c>
      <c r="F6" s="96" t="s">
        <v>42</v>
      </c>
      <c r="G6" s="96" t="s">
        <v>41</v>
      </c>
      <c r="H6" s="96" t="s">
        <v>105</v>
      </c>
      <c r="I6" s="96" t="s">
        <v>106</v>
      </c>
      <c r="J6" s="96" t="s">
        <v>40</v>
      </c>
      <c r="K6" s="96" t="s">
        <v>39</v>
      </c>
    </row>
    <row r="7" spans="1:12" s="1" customFormat="1" ht="11.1" customHeight="1">
      <c r="A7" s="56" t="s">
        <v>17</v>
      </c>
      <c r="B7" s="94">
        <f>SUM(B8+B9+B10+B12+B20+B37+B41+B53)</f>
        <v>633317</v>
      </c>
      <c r="C7" s="186">
        <f t="shared" ref="C7:K7" si="0">SUM(C8+C9+C10+C12+C20+C37+C41+C53)</f>
        <v>8300</v>
      </c>
      <c r="D7" s="186">
        <f t="shared" si="0"/>
        <v>44894</v>
      </c>
      <c r="E7" s="186">
        <f t="shared" si="0"/>
        <v>105012</v>
      </c>
      <c r="F7" s="186">
        <f t="shared" si="0"/>
        <v>86059</v>
      </c>
      <c r="G7" s="186">
        <f t="shared" si="0"/>
        <v>70005</v>
      </c>
      <c r="H7" s="186">
        <f t="shared" si="0"/>
        <v>99582</v>
      </c>
      <c r="I7" s="186">
        <f t="shared" si="0"/>
        <v>82888</v>
      </c>
      <c r="J7" s="186">
        <f t="shared" si="0"/>
        <v>93723</v>
      </c>
      <c r="K7" s="186">
        <f t="shared" si="0"/>
        <v>42854</v>
      </c>
      <c r="L7" s="93"/>
    </row>
    <row r="8" spans="1:12" s="1" customFormat="1" ht="11.1" customHeight="1">
      <c r="A8" s="56" t="s">
        <v>53</v>
      </c>
      <c r="B8" s="80">
        <f t="shared" ref="B8:B9" si="1">SUM(C8:K8)</f>
        <v>167804</v>
      </c>
      <c r="C8" s="79">
        <v>1748</v>
      </c>
      <c r="D8" s="79">
        <v>11459</v>
      </c>
      <c r="E8" s="79">
        <v>28854</v>
      </c>
      <c r="F8" s="79">
        <v>21444</v>
      </c>
      <c r="G8" s="79">
        <v>17215</v>
      </c>
      <c r="H8" s="79">
        <v>27646</v>
      </c>
      <c r="I8" s="79">
        <v>22647</v>
      </c>
      <c r="J8" s="79">
        <v>24875</v>
      </c>
      <c r="K8" s="79">
        <v>11916</v>
      </c>
      <c r="L8" s="10"/>
    </row>
    <row r="9" spans="1:12" s="1" customFormat="1" ht="11.1" customHeight="1">
      <c r="A9" s="56" t="s">
        <v>38</v>
      </c>
      <c r="B9" s="80">
        <f t="shared" si="1"/>
        <v>144</v>
      </c>
      <c r="C9" s="79">
        <v>1</v>
      </c>
      <c r="D9" s="79">
        <v>22</v>
      </c>
      <c r="E9" s="79">
        <v>41</v>
      </c>
      <c r="F9" s="79">
        <v>44</v>
      </c>
      <c r="G9" s="79">
        <v>10</v>
      </c>
      <c r="H9" s="79">
        <v>9</v>
      </c>
      <c r="I9" s="79">
        <v>9</v>
      </c>
      <c r="J9" s="79">
        <v>8</v>
      </c>
      <c r="K9" s="79">
        <v>0</v>
      </c>
      <c r="L9" s="92"/>
    </row>
    <row r="10" spans="1:12" s="1" customFormat="1" ht="11.1" customHeight="1">
      <c r="A10" s="56" t="s">
        <v>37</v>
      </c>
      <c r="B10" s="80">
        <f>SUM(C10:K10)</f>
        <v>6246</v>
      </c>
      <c r="C10" s="79">
        <v>56</v>
      </c>
      <c r="D10" s="79">
        <v>560</v>
      </c>
      <c r="E10" s="79">
        <v>1059</v>
      </c>
      <c r="F10" s="79">
        <v>1430</v>
      </c>
      <c r="G10" s="79">
        <v>685</v>
      </c>
      <c r="H10" s="79">
        <v>942</v>
      </c>
      <c r="I10" s="79">
        <v>716</v>
      </c>
      <c r="J10" s="79">
        <v>769</v>
      </c>
      <c r="K10" s="79">
        <v>29</v>
      </c>
      <c r="L10" s="91"/>
    </row>
    <row r="11" spans="1:12" s="21" customFormat="1" ht="11.1" customHeight="1">
      <c r="A11" s="106" t="s">
        <v>36</v>
      </c>
      <c r="B11" s="80"/>
      <c r="C11" s="80"/>
      <c r="D11" s="80"/>
      <c r="E11" s="80"/>
      <c r="F11" s="80"/>
      <c r="G11" s="80"/>
      <c r="H11" s="80"/>
      <c r="I11" s="80"/>
      <c r="J11" s="80"/>
      <c r="K11" s="80"/>
      <c r="L11" s="78"/>
    </row>
    <row r="12" spans="1:12" s="1" customFormat="1" ht="11.1" customHeight="1">
      <c r="A12" s="173" t="s">
        <v>196</v>
      </c>
      <c r="B12" s="80">
        <f t="shared" ref="B12:K12" si="2">SUM(B13:B19)</f>
        <v>163695</v>
      </c>
      <c r="C12" s="80">
        <f t="shared" si="2"/>
        <v>2537</v>
      </c>
      <c r="D12" s="80">
        <f t="shared" si="2"/>
        <v>13368</v>
      </c>
      <c r="E12" s="80">
        <f t="shared" si="2"/>
        <v>28584</v>
      </c>
      <c r="F12" s="80">
        <f t="shared" si="2"/>
        <v>26323</v>
      </c>
      <c r="G12" s="80">
        <f t="shared" si="2"/>
        <v>18337</v>
      </c>
      <c r="H12" s="80">
        <f t="shared" si="2"/>
        <v>21578</v>
      </c>
      <c r="I12" s="80">
        <f t="shared" si="2"/>
        <v>21023</v>
      </c>
      <c r="J12" s="80">
        <f t="shared" si="2"/>
        <v>25346</v>
      </c>
      <c r="K12" s="80">
        <f t="shared" si="2"/>
        <v>6599</v>
      </c>
      <c r="L12" s="89"/>
    </row>
    <row r="13" spans="1:12" s="1" customFormat="1" ht="11.1" customHeight="1">
      <c r="A13" s="175" t="s">
        <v>198</v>
      </c>
      <c r="B13" s="82">
        <f t="shared" ref="B13:B19" si="3">SUM(C13:K13)</f>
        <v>157396</v>
      </c>
      <c r="C13" s="81">
        <v>2480</v>
      </c>
      <c r="D13" s="81">
        <v>12931</v>
      </c>
      <c r="E13" s="81">
        <v>27480</v>
      </c>
      <c r="F13" s="81">
        <v>25451</v>
      </c>
      <c r="G13" s="81">
        <v>17562</v>
      </c>
      <c r="H13" s="81">
        <v>20852</v>
      </c>
      <c r="I13" s="81">
        <v>20037</v>
      </c>
      <c r="J13" s="81">
        <v>24226</v>
      </c>
      <c r="K13" s="81">
        <v>6377</v>
      </c>
      <c r="L13" s="10"/>
    </row>
    <row r="14" spans="1:12" s="1" customFormat="1" ht="11.1" customHeight="1">
      <c r="A14" s="175" t="s">
        <v>199</v>
      </c>
      <c r="B14" s="82">
        <f t="shared" si="3"/>
        <v>2254</v>
      </c>
      <c r="C14" s="81">
        <v>17</v>
      </c>
      <c r="D14" s="81">
        <v>127</v>
      </c>
      <c r="E14" s="81">
        <v>457</v>
      </c>
      <c r="F14" s="81">
        <v>273</v>
      </c>
      <c r="G14" s="81">
        <v>286</v>
      </c>
      <c r="H14" s="81">
        <v>281</v>
      </c>
      <c r="I14" s="81">
        <v>257</v>
      </c>
      <c r="J14" s="81">
        <v>481</v>
      </c>
      <c r="K14" s="81">
        <v>75</v>
      </c>
      <c r="L14" s="10"/>
    </row>
    <row r="15" spans="1:12" s="1" customFormat="1" ht="11.1" customHeight="1">
      <c r="A15" s="175" t="s">
        <v>200</v>
      </c>
      <c r="B15" s="82">
        <f t="shared" si="3"/>
        <v>37</v>
      </c>
      <c r="C15" s="81">
        <v>0</v>
      </c>
      <c r="D15" s="81">
        <v>4</v>
      </c>
      <c r="E15" s="81">
        <v>2</v>
      </c>
      <c r="F15" s="81">
        <v>6</v>
      </c>
      <c r="G15" s="81">
        <v>3</v>
      </c>
      <c r="H15" s="81">
        <v>3</v>
      </c>
      <c r="I15" s="81">
        <v>13</v>
      </c>
      <c r="J15" s="81">
        <v>6</v>
      </c>
      <c r="K15" s="81">
        <v>0</v>
      </c>
      <c r="L15" s="10"/>
    </row>
    <row r="16" spans="1:12" s="1" customFormat="1" ht="11.1" customHeight="1">
      <c r="A16" s="175" t="s">
        <v>201</v>
      </c>
      <c r="B16" s="82">
        <f t="shared" si="3"/>
        <v>2111</v>
      </c>
      <c r="C16" s="81">
        <v>33</v>
      </c>
      <c r="D16" s="81">
        <v>128</v>
      </c>
      <c r="E16" s="81">
        <v>361</v>
      </c>
      <c r="F16" s="81">
        <v>229</v>
      </c>
      <c r="G16" s="81">
        <v>270</v>
      </c>
      <c r="H16" s="81">
        <v>308</v>
      </c>
      <c r="I16" s="81">
        <v>260</v>
      </c>
      <c r="J16" s="81">
        <v>423</v>
      </c>
      <c r="K16" s="81">
        <v>99</v>
      </c>
      <c r="L16" s="10"/>
    </row>
    <row r="17" spans="1:12" s="1" customFormat="1" ht="21.75" customHeight="1">
      <c r="A17" s="176" t="s">
        <v>227</v>
      </c>
      <c r="B17" s="82">
        <f t="shared" si="3"/>
        <v>76</v>
      </c>
      <c r="C17" s="81">
        <v>0</v>
      </c>
      <c r="D17" s="81">
        <v>2</v>
      </c>
      <c r="E17" s="81">
        <v>14</v>
      </c>
      <c r="F17" s="81">
        <v>3</v>
      </c>
      <c r="G17" s="81">
        <v>9</v>
      </c>
      <c r="H17" s="81">
        <v>13</v>
      </c>
      <c r="I17" s="81">
        <v>7</v>
      </c>
      <c r="J17" s="81">
        <v>20</v>
      </c>
      <c r="K17" s="81">
        <v>8</v>
      </c>
      <c r="L17" s="10"/>
    </row>
    <row r="18" spans="1:12" s="1" customFormat="1" ht="11.1" customHeight="1">
      <c r="A18" s="175" t="s">
        <v>202</v>
      </c>
      <c r="B18" s="82">
        <f t="shared" si="3"/>
        <v>6</v>
      </c>
      <c r="C18" s="88">
        <v>0</v>
      </c>
      <c r="D18" s="88">
        <v>2</v>
      </c>
      <c r="E18" s="88">
        <v>0</v>
      </c>
      <c r="F18" s="88">
        <v>0</v>
      </c>
      <c r="G18" s="88">
        <v>0</v>
      </c>
      <c r="H18" s="88">
        <v>2</v>
      </c>
      <c r="I18" s="88">
        <v>0</v>
      </c>
      <c r="J18" s="88">
        <v>1</v>
      </c>
      <c r="K18" s="88">
        <v>1</v>
      </c>
      <c r="L18" s="10"/>
    </row>
    <row r="19" spans="1:12" s="45" customFormat="1" ht="12.75" customHeight="1">
      <c r="A19" s="176" t="s">
        <v>203</v>
      </c>
      <c r="B19" s="82">
        <f t="shared" si="3"/>
        <v>1815</v>
      </c>
      <c r="C19" s="88">
        <v>7</v>
      </c>
      <c r="D19" s="88">
        <v>174</v>
      </c>
      <c r="E19" s="88">
        <v>270</v>
      </c>
      <c r="F19" s="88">
        <v>361</v>
      </c>
      <c r="G19" s="88">
        <v>207</v>
      </c>
      <c r="H19" s="88">
        <v>119</v>
      </c>
      <c r="I19" s="88">
        <v>449</v>
      </c>
      <c r="J19" s="88">
        <v>189</v>
      </c>
      <c r="K19" s="88">
        <v>39</v>
      </c>
      <c r="L19" s="10"/>
    </row>
    <row r="20" spans="1:12" s="1" customFormat="1" ht="13.5" customHeight="1">
      <c r="A20" s="179" t="s">
        <v>66</v>
      </c>
      <c r="B20" s="86">
        <f t="shared" ref="B20:K20" si="4">SUM(B21:B36)</f>
        <v>99880</v>
      </c>
      <c r="C20" s="86">
        <f t="shared" si="4"/>
        <v>1476</v>
      </c>
      <c r="D20" s="86">
        <f t="shared" si="4"/>
        <v>6360</v>
      </c>
      <c r="E20" s="86">
        <f t="shared" si="4"/>
        <v>14403</v>
      </c>
      <c r="F20" s="86">
        <f t="shared" si="4"/>
        <v>12523</v>
      </c>
      <c r="G20" s="86">
        <f t="shared" si="4"/>
        <v>10023</v>
      </c>
      <c r="H20" s="86">
        <f t="shared" si="4"/>
        <v>14708</v>
      </c>
      <c r="I20" s="86">
        <f t="shared" si="4"/>
        <v>12624</v>
      </c>
      <c r="J20" s="86">
        <f t="shared" si="4"/>
        <v>14152</v>
      </c>
      <c r="K20" s="86">
        <f t="shared" si="4"/>
        <v>13611</v>
      </c>
      <c r="L20" s="78"/>
    </row>
    <row r="21" spans="1:12" s="1" customFormat="1" ht="11.1" customHeight="1">
      <c r="A21" s="176" t="s">
        <v>204</v>
      </c>
      <c r="B21" s="82">
        <f t="shared" ref="B21:B32" si="5">SUM(C21:K21)</f>
        <v>79538</v>
      </c>
      <c r="C21" s="81">
        <v>1201</v>
      </c>
      <c r="D21" s="81">
        <v>4820</v>
      </c>
      <c r="E21" s="81">
        <v>10746</v>
      </c>
      <c r="F21" s="81">
        <v>10201</v>
      </c>
      <c r="G21" s="81">
        <v>7525</v>
      </c>
      <c r="H21" s="81">
        <v>11486</v>
      </c>
      <c r="I21" s="81">
        <v>9909</v>
      </c>
      <c r="J21" s="81">
        <v>10570</v>
      </c>
      <c r="K21" s="81">
        <v>13080</v>
      </c>
      <c r="L21" s="10"/>
    </row>
    <row r="22" spans="1:12" s="1" customFormat="1" ht="11.1" customHeight="1">
      <c r="A22" s="176" t="s">
        <v>205</v>
      </c>
      <c r="B22" s="82">
        <f t="shared" si="5"/>
        <v>1012</v>
      </c>
      <c r="C22" s="81">
        <v>23</v>
      </c>
      <c r="D22" s="81">
        <v>73</v>
      </c>
      <c r="E22" s="81">
        <v>178</v>
      </c>
      <c r="F22" s="81">
        <v>130</v>
      </c>
      <c r="G22" s="81">
        <v>152</v>
      </c>
      <c r="H22" s="81">
        <v>122</v>
      </c>
      <c r="I22" s="81">
        <v>125</v>
      </c>
      <c r="J22" s="81">
        <v>189</v>
      </c>
      <c r="K22" s="81">
        <v>20</v>
      </c>
      <c r="L22" s="10"/>
    </row>
    <row r="23" spans="1:12" s="1" customFormat="1" ht="21" customHeight="1">
      <c r="A23" s="176" t="s">
        <v>239</v>
      </c>
      <c r="B23" s="82">
        <f t="shared" si="5"/>
        <v>1859</v>
      </c>
      <c r="C23" s="81">
        <v>26</v>
      </c>
      <c r="D23" s="81">
        <v>113</v>
      </c>
      <c r="E23" s="81">
        <v>355</v>
      </c>
      <c r="F23" s="81">
        <v>267</v>
      </c>
      <c r="G23" s="81">
        <v>273</v>
      </c>
      <c r="H23" s="81">
        <v>239</v>
      </c>
      <c r="I23" s="81">
        <v>206</v>
      </c>
      <c r="J23" s="81">
        <v>352</v>
      </c>
      <c r="K23" s="81">
        <v>28</v>
      </c>
      <c r="L23" s="10"/>
    </row>
    <row r="24" spans="1:12" s="1" customFormat="1" ht="21" customHeight="1">
      <c r="A24" s="176" t="s">
        <v>219</v>
      </c>
      <c r="B24" s="82">
        <f t="shared" si="5"/>
        <v>6</v>
      </c>
      <c r="C24" s="81">
        <v>0</v>
      </c>
      <c r="D24" s="81">
        <v>0</v>
      </c>
      <c r="E24" s="81">
        <v>2</v>
      </c>
      <c r="F24" s="81">
        <v>3</v>
      </c>
      <c r="G24" s="81">
        <v>0</v>
      </c>
      <c r="H24" s="81">
        <v>0</v>
      </c>
      <c r="I24" s="81">
        <v>1</v>
      </c>
      <c r="J24" s="81">
        <v>0</v>
      </c>
      <c r="K24" s="81">
        <v>0</v>
      </c>
      <c r="L24" s="10"/>
    </row>
    <row r="25" spans="1:12" s="1" customFormat="1" ht="21" customHeight="1">
      <c r="A25" s="176" t="s">
        <v>240</v>
      </c>
      <c r="B25" s="82">
        <f t="shared" si="5"/>
        <v>817</v>
      </c>
      <c r="C25" s="81">
        <v>14</v>
      </c>
      <c r="D25" s="81">
        <v>57</v>
      </c>
      <c r="E25" s="81">
        <v>147</v>
      </c>
      <c r="F25" s="81">
        <v>101</v>
      </c>
      <c r="G25" s="81">
        <v>99</v>
      </c>
      <c r="H25" s="81">
        <v>129</v>
      </c>
      <c r="I25" s="81">
        <v>96</v>
      </c>
      <c r="J25" s="81">
        <v>125</v>
      </c>
      <c r="K25" s="81">
        <v>49</v>
      </c>
      <c r="L25" s="10"/>
    </row>
    <row r="26" spans="1:12" s="1" customFormat="1" ht="21" customHeight="1">
      <c r="A26" s="176" t="s">
        <v>221</v>
      </c>
      <c r="B26" s="82">
        <f t="shared" si="5"/>
        <v>43</v>
      </c>
      <c r="C26" s="81">
        <v>0</v>
      </c>
      <c r="D26" s="81">
        <v>0</v>
      </c>
      <c r="E26" s="81">
        <v>12</v>
      </c>
      <c r="F26" s="81">
        <v>6</v>
      </c>
      <c r="G26" s="81">
        <v>8</v>
      </c>
      <c r="H26" s="81">
        <v>7</v>
      </c>
      <c r="I26" s="81">
        <v>3</v>
      </c>
      <c r="J26" s="81">
        <v>6</v>
      </c>
      <c r="K26" s="81">
        <v>1</v>
      </c>
      <c r="L26" s="87"/>
    </row>
    <row r="27" spans="1:12" s="1" customFormat="1" ht="21" customHeight="1">
      <c r="A27" s="176" t="s">
        <v>222</v>
      </c>
      <c r="B27" s="82">
        <f t="shared" si="5"/>
        <v>8007</v>
      </c>
      <c r="C27" s="81">
        <v>124</v>
      </c>
      <c r="D27" s="81">
        <v>526</v>
      </c>
      <c r="E27" s="81">
        <v>1598</v>
      </c>
      <c r="F27" s="81">
        <v>700</v>
      </c>
      <c r="G27" s="81">
        <v>810</v>
      </c>
      <c r="H27" s="81">
        <v>1509</v>
      </c>
      <c r="I27" s="81">
        <v>1089</v>
      </c>
      <c r="J27" s="81">
        <v>1446</v>
      </c>
      <c r="K27" s="81">
        <v>205</v>
      </c>
      <c r="L27" s="10"/>
    </row>
    <row r="28" spans="1:12" s="1" customFormat="1" ht="21" customHeight="1">
      <c r="A28" s="176" t="s">
        <v>223</v>
      </c>
      <c r="B28" s="82">
        <f t="shared" si="5"/>
        <v>102</v>
      </c>
      <c r="C28" s="81">
        <v>0</v>
      </c>
      <c r="D28" s="81">
        <v>3</v>
      </c>
      <c r="E28" s="81">
        <v>14</v>
      </c>
      <c r="F28" s="81">
        <v>16</v>
      </c>
      <c r="G28" s="81">
        <v>14</v>
      </c>
      <c r="H28" s="81">
        <v>27</v>
      </c>
      <c r="I28" s="81">
        <v>9</v>
      </c>
      <c r="J28" s="81">
        <v>17</v>
      </c>
      <c r="K28" s="81">
        <v>2</v>
      </c>
      <c r="L28" s="10"/>
    </row>
    <row r="29" spans="1:12" s="1" customFormat="1" ht="21" customHeight="1">
      <c r="A29" s="176" t="s">
        <v>224</v>
      </c>
      <c r="B29" s="82">
        <f t="shared" si="5"/>
        <v>251</v>
      </c>
      <c r="C29" s="81">
        <v>4</v>
      </c>
      <c r="D29" s="81">
        <v>18</v>
      </c>
      <c r="E29" s="81">
        <v>48</v>
      </c>
      <c r="F29" s="81">
        <v>33</v>
      </c>
      <c r="G29" s="81">
        <v>29</v>
      </c>
      <c r="H29" s="81">
        <v>41</v>
      </c>
      <c r="I29" s="81">
        <v>24</v>
      </c>
      <c r="J29" s="81">
        <v>50</v>
      </c>
      <c r="K29" s="81">
        <v>4</v>
      </c>
      <c r="L29" s="10"/>
    </row>
    <row r="30" spans="1:12" s="1" customFormat="1" ht="21" customHeight="1">
      <c r="A30" s="176" t="s">
        <v>225</v>
      </c>
      <c r="B30" s="82">
        <f t="shared" si="5"/>
        <v>26</v>
      </c>
      <c r="C30" s="81">
        <v>0</v>
      </c>
      <c r="D30" s="81">
        <v>3</v>
      </c>
      <c r="E30" s="81">
        <v>1</v>
      </c>
      <c r="F30" s="81">
        <v>5</v>
      </c>
      <c r="G30" s="81">
        <v>3</v>
      </c>
      <c r="H30" s="81">
        <v>5</v>
      </c>
      <c r="I30" s="81">
        <v>6</v>
      </c>
      <c r="J30" s="81">
        <v>2</v>
      </c>
      <c r="K30" s="81">
        <v>1</v>
      </c>
    </row>
    <row r="31" spans="1:12" s="1" customFormat="1" ht="21" customHeight="1">
      <c r="A31" s="176" t="s">
        <v>228</v>
      </c>
      <c r="B31" s="82">
        <f t="shared" si="5"/>
        <v>14</v>
      </c>
      <c r="C31" s="81">
        <v>0</v>
      </c>
      <c r="D31" s="81">
        <v>3</v>
      </c>
      <c r="E31" s="81">
        <v>2</v>
      </c>
      <c r="F31" s="81">
        <v>0</v>
      </c>
      <c r="G31" s="81">
        <v>0</v>
      </c>
      <c r="H31" s="81">
        <v>4</v>
      </c>
      <c r="I31" s="81">
        <v>4</v>
      </c>
      <c r="J31" s="81">
        <v>1</v>
      </c>
      <c r="K31" s="81">
        <v>0</v>
      </c>
      <c r="L31" s="10"/>
    </row>
    <row r="32" spans="1:12" s="1" customFormat="1" ht="30" customHeight="1">
      <c r="A32" s="176" t="s">
        <v>226</v>
      </c>
      <c r="B32" s="82">
        <f t="shared" si="5"/>
        <v>18</v>
      </c>
      <c r="C32" s="81">
        <v>0</v>
      </c>
      <c r="D32" s="81">
        <v>4</v>
      </c>
      <c r="E32" s="81">
        <v>0</v>
      </c>
      <c r="F32" s="81">
        <v>2</v>
      </c>
      <c r="G32" s="81">
        <v>0</v>
      </c>
      <c r="H32" s="81">
        <v>6</v>
      </c>
      <c r="I32" s="81">
        <v>1</v>
      </c>
      <c r="J32" s="81">
        <v>5</v>
      </c>
      <c r="K32" s="81">
        <v>0</v>
      </c>
      <c r="L32" s="10"/>
    </row>
    <row r="33" spans="1:12" s="1" customFormat="1" ht="21" customHeight="1">
      <c r="A33" s="176" t="s">
        <v>235</v>
      </c>
      <c r="B33" s="82">
        <f t="shared" ref="B33:B36" si="6">SUM(C33:K33)</f>
        <v>19</v>
      </c>
      <c r="C33" s="81">
        <v>0</v>
      </c>
      <c r="D33" s="81">
        <v>0</v>
      </c>
      <c r="E33" s="81">
        <v>4</v>
      </c>
      <c r="F33" s="81">
        <v>1</v>
      </c>
      <c r="G33" s="81">
        <v>3</v>
      </c>
      <c r="H33" s="81">
        <v>4</v>
      </c>
      <c r="I33" s="81">
        <v>3</v>
      </c>
      <c r="J33" s="81">
        <v>3</v>
      </c>
      <c r="K33" s="81">
        <v>1</v>
      </c>
      <c r="L33" s="10"/>
    </row>
    <row r="34" spans="1:12" s="1" customFormat="1" ht="11.1" customHeight="1">
      <c r="A34" s="176" t="s">
        <v>206</v>
      </c>
      <c r="B34" s="82">
        <f t="shared" si="6"/>
        <v>3850</v>
      </c>
      <c r="C34" s="81">
        <v>63</v>
      </c>
      <c r="D34" s="81">
        <v>313</v>
      </c>
      <c r="E34" s="81">
        <v>528</v>
      </c>
      <c r="F34" s="81">
        <v>337</v>
      </c>
      <c r="G34" s="81">
        <v>589</v>
      </c>
      <c r="H34" s="81">
        <v>692</v>
      </c>
      <c r="I34" s="81">
        <v>516</v>
      </c>
      <c r="J34" s="81">
        <v>724</v>
      </c>
      <c r="K34" s="81">
        <v>88</v>
      </c>
      <c r="L34" s="87"/>
    </row>
    <row r="35" spans="1:12" s="1" customFormat="1" ht="11.1" customHeight="1">
      <c r="A35" s="176" t="s">
        <v>207</v>
      </c>
      <c r="B35" s="82">
        <f t="shared" si="6"/>
        <v>413</v>
      </c>
      <c r="C35" s="81">
        <v>2</v>
      </c>
      <c r="D35" s="81">
        <v>19</v>
      </c>
      <c r="E35" s="81">
        <v>104</v>
      </c>
      <c r="F35" s="81">
        <v>63</v>
      </c>
      <c r="G35" s="81">
        <v>63</v>
      </c>
      <c r="H35" s="81">
        <v>39</v>
      </c>
      <c r="I35" s="81">
        <v>32</v>
      </c>
      <c r="J35" s="81">
        <v>90</v>
      </c>
      <c r="K35" s="84">
        <v>1</v>
      </c>
      <c r="L35" s="87"/>
    </row>
    <row r="36" spans="1:12" s="1" customFormat="1" ht="11.1" customHeight="1">
      <c r="A36" s="176" t="s">
        <v>208</v>
      </c>
      <c r="B36" s="82">
        <f t="shared" si="6"/>
        <v>3905</v>
      </c>
      <c r="C36" s="81">
        <v>19</v>
      </c>
      <c r="D36" s="81">
        <v>408</v>
      </c>
      <c r="E36" s="81">
        <v>664</v>
      </c>
      <c r="F36" s="81">
        <v>658</v>
      </c>
      <c r="G36" s="81">
        <v>455</v>
      </c>
      <c r="H36" s="81">
        <v>398</v>
      </c>
      <c r="I36" s="81">
        <v>600</v>
      </c>
      <c r="J36" s="81">
        <v>572</v>
      </c>
      <c r="K36" s="81">
        <v>131</v>
      </c>
      <c r="L36" s="10"/>
    </row>
    <row r="37" spans="1:12" s="1" customFormat="1" ht="11.1" customHeight="1">
      <c r="A37" s="179" t="s">
        <v>197</v>
      </c>
      <c r="B37" s="80">
        <f>SUM(C37:K37)</f>
        <v>162145</v>
      </c>
      <c r="C37" s="86">
        <f t="shared" ref="C37:K37" si="7">SUM(C38:C40)</f>
        <v>2185</v>
      </c>
      <c r="D37" s="86">
        <f t="shared" si="7"/>
        <v>11338</v>
      </c>
      <c r="E37" s="86">
        <f t="shared" si="7"/>
        <v>26460</v>
      </c>
      <c r="F37" s="86">
        <f t="shared" si="7"/>
        <v>21357</v>
      </c>
      <c r="G37" s="86">
        <f t="shared" si="7"/>
        <v>19025</v>
      </c>
      <c r="H37" s="86">
        <f t="shared" si="7"/>
        <v>30285</v>
      </c>
      <c r="I37" s="86">
        <f t="shared" si="7"/>
        <v>22120</v>
      </c>
      <c r="J37" s="86">
        <f t="shared" si="7"/>
        <v>21946</v>
      </c>
      <c r="K37" s="86">
        <f t="shared" si="7"/>
        <v>7429</v>
      </c>
      <c r="L37" s="78"/>
    </row>
    <row r="38" spans="1:12" s="1" customFormat="1" ht="11.1" customHeight="1">
      <c r="A38" s="176" t="s">
        <v>209</v>
      </c>
      <c r="B38" s="82">
        <f>SUM(C38:K38)</f>
        <v>157270</v>
      </c>
      <c r="C38" s="81">
        <v>2088</v>
      </c>
      <c r="D38" s="81">
        <v>11071</v>
      </c>
      <c r="E38" s="81">
        <v>25424</v>
      </c>
      <c r="F38" s="81">
        <v>21005</v>
      </c>
      <c r="G38" s="81">
        <v>18561</v>
      </c>
      <c r="H38" s="81">
        <v>29323</v>
      </c>
      <c r="I38" s="81">
        <v>21261</v>
      </c>
      <c r="J38" s="81">
        <v>21284</v>
      </c>
      <c r="K38" s="81">
        <v>7253</v>
      </c>
      <c r="L38" s="10"/>
    </row>
    <row r="39" spans="1:12" s="1" customFormat="1" ht="21" customHeight="1">
      <c r="A39" s="176" t="s">
        <v>229</v>
      </c>
      <c r="B39" s="82">
        <f>SUM(C39:L39)</f>
        <v>2360</v>
      </c>
      <c r="C39" s="81">
        <v>59</v>
      </c>
      <c r="D39" s="81">
        <v>126</v>
      </c>
      <c r="E39" s="81">
        <v>519</v>
      </c>
      <c r="F39" s="81">
        <v>187</v>
      </c>
      <c r="G39" s="81">
        <v>206</v>
      </c>
      <c r="H39" s="81">
        <v>496</v>
      </c>
      <c r="I39" s="81">
        <v>369</v>
      </c>
      <c r="J39" s="81">
        <v>316</v>
      </c>
      <c r="K39" s="81">
        <v>82</v>
      </c>
      <c r="L39" s="10"/>
    </row>
    <row r="40" spans="1:12" s="1" customFormat="1" ht="11.1" customHeight="1">
      <c r="A40" s="176" t="s">
        <v>210</v>
      </c>
      <c r="B40" s="82">
        <f>SUM(C40:L40)</f>
        <v>2515</v>
      </c>
      <c r="C40" s="81">
        <v>38</v>
      </c>
      <c r="D40" s="81">
        <v>141</v>
      </c>
      <c r="E40" s="81">
        <v>517</v>
      </c>
      <c r="F40" s="81">
        <v>165</v>
      </c>
      <c r="G40" s="81">
        <v>258</v>
      </c>
      <c r="H40" s="81">
        <v>466</v>
      </c>
      <c r="I40" s="81">
        <v>490</v>
      </c>
      <c r="J40" s="81">
        <v>346</v>
      </c>
      <c r="K40" s="81">
        <v>94</v>
      </c>
      <c r="L40" s="10"/>
    </row>
    <row r="41" spans="1:12" s="1" customFormat="1" ht="11.1" customHeight="1">
      <c r="A41" s="178" t="s">
        <v>35</v>
      </c>
      <c r="B41" s="80">
        <f>SUM(C41:K41)</f>
        <v>15033</v>
      </c>
      <c r="C41" s="79">
        <f t="shared" ref="C41:K41" si="8">SUM(C42:C52)</f>
        <v>162</v>
      </c>
      <c r="D41" s="79">
        <f t="shared" si="8"/>
        <v>840</v>
      </c>
      <c r="E41" s="79">
        <f t="shared" si="8"/>
        <v>1886</v>
      </c>
      <c r="F41" s="79">
        <f t="shared" si="8"/>
        <v>982</v>
      </c>
      <c r="G41" s="79">
        <f t="shared" si="8"/>
        <v>2317</v>
      </c>
      <c r="H41" s="79">
        <f t="shared" si="8"/>
        <v>2097</v>
      </c>
      <c r="I41" s="79">
        <f t="shared" si="8"/>
        <v>1723</v>
      </c>
      <c r="J41" s="79">
        <f t="shared" si="8"/>
        <v>2779</v>
      </c>
      <c r="K41" s="79">
        <f t="shared" si="8"/>
        <v>2247</v>
      </c>
      <c r="L41" s="85"/>
    </row>
    <row r="42" spans="1:12" s="1" customFormat="1" ht="11.1" customHeight="1">
      <c r="A42" s="176" t="s">
        <v>211</v>
      </c>
      <c r="B42" s="82">
        <f t="shared" ref="B42:B44" si="9">SUM(C42:K42)</f>
        <v>17</v>
      </c>
      <c r="C42" s="81">
        <v>0</v>
      </c>
      <c r="D42" s="81">
        <v>1</v>
      </c>
      <c r="E42" s="81">
        <v>1</v>
      </c>
      <c r="F42" s="81">
        <v>3</v>
      </c>
      <c r="G42" s="81">
        <v>4</v>
      </c>
      <c r="H42" s="81">
        <v>2</v>
      </c>
      <c r="I42" s="81">
        <v>3</v>
      </c>
      <c r="J42" s="81">
        <v>2</v>
      </c>
      <c r="K42" s="81">
        <v>1</v>
      </c>
      <c r="L42" s="10"/>
    </row>
    <row r="43" spans="1:12" s="1" customFormat="1" ht="11.1" customHeight="1">
      <c r="A43" s="176" t="s">
        <v>212</v>
      </c>
      <c r="B43" s="82">
        <f t="shared" si="9"/>
        <v>3307</v>
      </c>
      <c r="C43" s="81">
        <v>37</v>
      </c>
      <c r="D43" s="81">
        <v>137</v>
      </c>
      <c r="E43" s="81">
        <v>452</v>
      </c>
      <c r="F43" s="81">
        <v>242</v>
      </c>
      <c r="G43" s="81">
        <v>584</v>
      </c>
      <c r="H43" s="81">
        <v>354</v>
      </c>
      <c r="I43" s="81">
        <v>320</v>
      </c>
      <c r="J43" s="81">
        <v>643</v>
      </c>
      <c r="K43" s="81">
        <v>538</v>
      </c>
      <c r="L43" s="10"/>
    </row>
    <row r="44" spans="1:12" s="1" customFormat="1" ht="11.1" customHeight="1">
      <c r="A44" s="176" t="s">
        <v>213</v>
      </c>
      <c r="B44" s="82">
        <f t="shared" si="9"/>
        <v>9900</v>
      </c>
      <c r="C44" s="81">
        <v>112</v>
      </c>
      <c r="D44" s="81">
        <v>634</v>
      </c>
      <c r="E44" s="81">
        <v>1157</v>
      </c>
      <c r="F44" s="81">
        <v>647</v>
      </c>
      <c r="G44" s="81">
        <v>1545</v>
      </c>
      <c r="H44" s="81">
        <v>1487</v>
      </c>
      <c r="I44" s="81">
        <v>1089</v>
      </c>
      <c r="J44" s="81">
        <v>1945</v>
      </c>
      <c r="K44" s="81">
        <v>1284</v>
      </c>
      <c r="L44" s="10"/>
    </row>
    <row r="45" spans="1:12" s="1" customFormat="1" ht="11.1" customHeight="1">
      <c r="A45" s="175" t="s">
        <v>237</v>
      </c>
      <c r="B45" s="82">
        <f t="shared" ref="B45:B46" si="10">SUM(C45:K45)</f>
        <v>2</v>
      </c>
      <c r="C45" s="81">
        <v>0</v>
      </c>
      <c r="D45" s="81">
        <v>1</v>
      </c>
      <c r="E45" s="81">
        <v>0</v>
      </c>
      <c r="F45" s="81">
        <v>0</v>
      </c>
      <c r="G45" s="81">
        <v>0</v>
      </c>
      <c r="H45" s="81">
        <v>1</v>
      </c>
      <c r="I45" s="81">
        <v>0</v>
      </c>
      <c r="J45" s="81">
        <v>0</v>
      </c>
      <c r="K45" s="81">
        <v>0</v>
      </c>
      <c r="L45" s="10"/>
    </row>
    <row r="46" spans="1:12" s="1" customFormat="1" ht="11.1" customHeight="1">
      <c r="A46" s="176" t="s">
        <v>238</v>
      </c>
      <c r="B46" s="82">
        <f t="shared" si="10"/>
        <v>2</v>
      </c>
      <c r="C46" s="81">
        <v>0</v>
      </c>
      <c r="D46" s="81">
        <v>0</v>
      </c>
      <c r="E46" s="81">
        <v>0</v>
      </c>
      <c r="F46" s="81">
        <v>0</v>
      </c>
      <c r="G46" s="81">
        <v>1</v>
      </c>
      <c r="H46" s="81">
        <v>0</v>
      </c>
      <c r="I46" s="81">
        <v>0</v>
      </c>
      <c r="J46" s="81">
        <v>1</v>
      </c>
      <c r="K46" s="81">
        <v>0</v>
      </c>
      <c r="L46" s="10"/>
    </row>
    <row r="47" spans="1:12" s="1" customFormat="1" ht="21" customHeight="1">
      <c r="A47" s="176" t="s">
        <v>233</v>
      </c>
      <c r="B47" s="82">
        <f>SUM(C47:K47)</f>
        <v>1</v>
      </c>
      <c r="C47" s="81">
        <v>0</v>
      </c>
      <c r="D47" s="81">
        <v>0</v>
      </c>
      <c r="E47" s="81">
        <v>1</v>
      </c>
      <c r="F47" s="81">
        <v>0</v>
      </c>
      <c r="G47" s="81">
        <v>0</v>
      </c>
      <c r="H47" s="81">
        <v>0</v>
      </c>
      <c r="I47" s="81">
        <v>0</v>
      </c>
      <c r="J47" s="81">
        <v>0</v>
      </c>
      <c r="K47" s="81">
        <v>0</v>
      </c>
      <c r="L47" s="10"/>
    </row>
    <row r="48" spans="1:12" s="1" customFormat="1" ht="21" customHeight="1">
      <c r="A48" s="176" t="s">
        <v>234</v>
      </c>
      <c r="B48" s="82">
        <f t="shared" ref="B48:B51" si="11">SUM(C48:K48)</f>
        <v>10</v>
      </c>
      <c r="C48" s="81">
        <v>0</v>
      </c>
      <c r="D48" s="81">
        <v>2</v>
      </c>
      <c r="E48" s="81">
        <v>0</v>
      </c>
      <c r="F48" s="81">
        <v>2</v>
      </c>
      <c r="G48" s="81">
        <v>1</v>
      </c>
      <c r="H48" s="81">
        <v>4</v>
      </c>
      <c r="I48" s="81">
        <v>0</v>
      </c>
      <c r="J48" s="81">
        <v>0</v>
      </c>
      <c r="K48" s="81">
        <v>1</v>
      </c>
      <c r="L48" s="10"/>
    </row>
    <row r="49" spans="1:12" s="1" customFormat="1" ht="11.1" customHeight="1">
      <c r="A49" s="176" t="s">
        <v>214</v>
      </c>
      <c r="B49" s="82">
        <f t="shared" si="11"/>
        <v>1777</v>
      </c>
      <c r="C49" s="81">
        <v>13</v>
      </c>
      <c r="D49" s="81">
        <v>65</v>
      </c>
      <c r="E49" s="81">
        <v>272</v>
      </c>
      <c r="F49" s="81">
        <v>88</v>
      </c>
      <c r="G49" s="81">
        <v>180</v>
      </c>
      <c r="H49" s="81">
        <v>246</v>
      </c>
      <c r="I49" s="81">
        <v>309</v>
      </c>
      <c r="J49" s="81">
        <v>183</v>
      </c>
      <c r="K49" s="81">
        <v>421</v>
      </c>
      <c r="L49" s="10"/>
    </row>
    <row r="50" spans="1:12" s="1" customFormat="1" ht="11.1" customHeight="1">
      <c r="A50" s="176" t="s">
        <v>63</v>
      </c>
      <c r="B50" s="82">
        <f t="shared" si="11"/>
        <v>1</v>
      </c>
      <c r="C50" s="81">
        <v>0</v>
      </c>
      <c r="D50" s="81">
        <v>0</v>
      </c>
      <c r="E50" s="81">
        <v>1</v>
      </c>
      <c r="F50" s="81">
        <v>0</v>
      </c>
      <c r="G50" s="81">
        <v>0</v>
      </c>
      <c r="H50" s="81">
        <v>0</v>
      </c>
      <c r="I50" s="81">
        <v>0</v>
      </c>
      <c r="J50" s="81">
        <v>0</v>
      </c>
      <c r="K50" s="81">
        <v>0</v>
      </c>
      <c r="L50" s="10"/>
    </row>
    <row r="51" spans="1:12" s="1" customFormat="1" ht="11.1" customHeight="1">
      <c r="A51" s="176" t="s">
        <v>64</v>
      </c>
      <c r="B51" s="82">
        <f t="shared" si="11"/>
        <v>2</v>
      </c>
      <c r="C51" s="81">
        <v>0</v>
      </c>
      <c r="D51" s="81">
        <v>0</v>
      </c>
      <c r="E51" s="81">
        <v>1</v>
      </c>
      <c r="F51" s="81">
        <v>0</v>
      </c>
      <c r="G51" s="81">
        <v>1</v>
      </c>
      <c r="H51" s="81">
        <v>0</v>
      </c>
      <c r="I51" s="81">
        <v>0</v>
      </c>
      <c r="J51" s="81">
        <v>0</v>
      </c>
      <c r="K51" s="81">
        <v>0</v>
      </c>
      <c r="L51" s="10"/>
    </row>
    <row r="52" spans="1:12" s="1" customFormat="1" ht="11.1" customHeight="1">
      <c r="A52" s="176" t="s">
        <v>215</v>
      </c>
      <c r="B52" s="82">
        <f>SUM(C52:K52)</f>
        <v>14</v>
      </c>
      <c r="C52" s="81">
        <v>0</v>
      </c>
      <c r="D52" s="81">
        <v>0</v>
      </c>
      <c r="E52" s="81">
        <v>1</v>
      </c>
      <c r="F52" s="81">
        <v>0</v>
      </c>
      <c r="G52" s="81">
        <v>1</v>
      </c>
      <c r="H52" s="81">
        <v>3</v>
      </c>
      <c r="I52" s="81">
        <v>2</v>
      </c>
      <c r="J52" s="81">
        <v>5</v>
      </c>
      <c r="K52" s="81">
        <v>2</v>
      </c>
      <c r="L52" s="10"/>
    </row>
    <row r="53" spans="1:12" s="1" customFormat="1" ht="11.1" customHeight="1">
      <c r="A53" s="178" t="s">
        <v>34</v>
      </c>
      <c r="B53" s="80">
        <f>SUM(C53:K53)</f>
        <v>18370</v>
      </c>
      <c r="C53" s="79">
        <f t="shared" ref="C53:K53" si="12">SUM(C54:C56)</f>
        <v>135</v>
      </c>
      <c r="D53" s="79">
        <f t="shared" si="12"/>
        <v>947</v>
      </c>
      <c r="E53" s="79">
        <f t="shared" si="12"/>
        <v>3725</v>
      </c>
      <c r="F53" s="79">
        <f t="shared" si="12"/>
        <v>1956</v>
      </c>
      <c r="G53" s="79">
        <f t="shared" si="12"/>
        <v>2393</v>
      </c>
      <c r="H53" s="79">
        <f t="shared" si="12"/>
        <v>2317</v>
      </c>
      <c r="I53" s="79">
        <f t="shared" si="12"/>
        <v>2026</v>
      </c>
      <c r="J53" s="79">
        <f t="shared" si="12"/>
        <v>3848</v>
      </c>
      <c r="K53" s="79">
        <f t="shared" si="12"/>
        <v>1023</v>
      </c>
      <c r="L53" s="83"/>
    </row>
    <row r="54" spans="1:12" s="1" customFormat="1" ht="11.1" customHeight="1">
      <c r="A54" s="176" t="s">
        <v>202</v>
      </c>
      <c r="B54" s="82">
        <f t="shared" ref="B54:B55" si="13">SUM(C54:K54)</f>
        <v>10401</v>
      </c>
      <c r="C54" s="81">
        <v>56</v>
      </c>
      <c r="D54" s="81">
        <v>526</v>
      </c>
      <c r="E54" s="81">
        <v>2123</v>
      </c>
      <c r="F54" s="81">
        <v>1132</v>
      </c>
      <c r="G54" s="81">
        <v>1322</v>
      </c>
      <c r="H54" s="81">
        <v>1149</v>
      </c>
      <c r="I54" s="81">
        <v>1038</v>
      </c>
      <c r="J54" s="81">
        <v>2267</v>
      </c>
      <c r="K54" s="81">
        <v>788</v>
      </c>
      <c r="L54" s="10"/>
    </row>
    <row r="55" spans="1:12" s="1" customFormat="1" ht="11.1" customHeight="1">
      <c r="A55" s="176" t="s">
        <v>216</v>
      </c>
      <c r="B55" s="82">
        <f t="shared" si="13"/>
        <v>4319</v>
      </c>
      <c r="C55" s="81">
        <v>29</v>
      </c>
      <c r="D55" s="81">
        <v>187</v>
      </c>
      <c r="E55" s="81">
        <v>964</v>
      </c>
      <c r="F55" s="81">
        <v>499</v>
      </c>
      <c r="G55" s="81">
        <v>580</v>
      </c>
      <c r="H55" s="81">
        <v>544</v>
      </c>
      <c r="I55" s="81">
        <v>493</v>
      </c>
      <c r="J55" s="81">
        <v>879</v>
      </c>
      <c r="K55" s="81">
        <v>144</v>
      </c>
      <c r="L55" s="10"/>
    </row>
    <row r="56" spans="1:12" s="1" customFormat="1" ht="11.1" customHeight="1">
      <c r="A56" s="176" t="s">
        <v>217</v>
      </c>
      <c r="B56" s="82">
        <f>SUM(C56:K56)</f>
        <v>3650</v>
      </c>
      <c r="C56" s="81">
        <v>50</v>
      </c>
      <c r="D56" s="81">
        <v>234</v>
      </c>
      <c r="E56" s="81">
        <v>638</v>
      </c>
      <c r="F56" s="81">
        <v>325</v>
      </c>
      <c r="G56" s="81">
        <v>491</v>
      </c>
      <c r="H56" s="81">
        <v>624</v>
      </c>
      <c r="I56" s="81">
        <v>495</v>
      </c>
      <c r="J56" s="81">
        <v>702</v>
      </c>
      <c r="K56" s="81">
        <v>91</v>
      </c>
      <c r="L56" s="10"/>
    </row>
    <row r="57" spans="1:12" s="1" customFormat="1" ht="11.1" customHeight="1">
      <c r="A57" s="56" t="s">
        <v>33</v>
      </c>
      <c r="B57" s="80">
        <f t="shared" ref="B57" si="14">SUM(C57:K57)</f>
        <v>108564</v>
      </c>
      <c r="C57" s="79">
        <v>1449</v>
      </c>
      <c r="D57" s="79">
        <v>7864</v>
      </c>
      <c r="E57" s="79">
        <v>18535</v>
      </c>
      <c r="F57" s="79">
        <v>16156</v>
      </c>
      <c r="G57" s="79">
        <v>13538</v>
      </c>
      <c r="H57" s="79">
        <v>17675</v>
      </c>
      <c r="I57" s="79">
        <v>13811</v>
      </c>
      <c r="J57" s="79">
        <v>16452</v>
      </c>
      <c r="K57" s="79">
        <v>3084</v>
      </c>
      <c r="L57" s="78"/>
    </row>
    <row r="58" spans="1:12" s="1" customFormat="1" ht="11.1" customHeight="1">
      <c r="A58" s="56" t="s">
        <v>32</v>
      </c>
      <c r="B58" s="182">
        <f>SUM(C58:K58)</f>
        <v>311017</v>
      </c>
      <c r="C58" s="79">
        <v>3904</v>
      </c>
      <c r="D58" s="79">
        <v>21362</v>
      </c>
      <c r="E58" s="79">
        <v>49844</v>
      </c>
      <c r="F58" s="79">
        <v>40846</v>
      </c>
      <c r="G58" s="79">
        <v>34215</v>
      </c>
      <c r="H58" s="79">
        <v>52774</v>
      </c>
      <c r="I58" s="79">
        <v>40716</v>
      </c>
      <c r="J58" s="79">
        <v>43747</v>
      </c>
      <c r="K58" s="79">
        <v>23609</v>
      </c>
      <c r="L58" s="78"/>
    </row>
    <row r="59" spans="1:12" s="1" customFormat="1" ht="11.1" customHeight="1">
      <c r="A59" s="113" t="s">
        <v>352</v>
      </c>
      <c r="B59" s="77">
        <f>SUM(C59:K59)</f>
        <v>106321</v>
      </c>
      <c r="C59" s="76">
        <v>834</v>
      </c>
      <c r="D59" s="76">
        <v>8629</v>
      </c>
      <c r="E59" s="76">
        <v>22598</v>
      </c>
      <c r="F59" s="76">
        <v>16050</v>
      </c>
      <c r="G59" s="76">
        <v>12381</v>
      </c>
      <c r="H59" s="76">
        <v>14785</v>
      </c>
      <c r="I59" s="76">
        <v>14479</v>
      </c>
      <c r="J59" s="76">
        <v>15626</v>
      </c>
      <c r="K59" s="76">
        <v>939</v>
      </c>
      <c r="L59" s="75"/>
    </row>
    <row r="60" spans="1:12" s="1" customFormat="1" ht="11.1" customHeight="1">
      <c r="A60" s="12"/>
      <c r="B60" s="10"/>
      <c r="C60" s="74"/>
      <c r="D60" s="74"/>
      <c r="E60" s="74"/>
      <c r="F60" s="74"/>
      <c r="G60" s="74"/>
      <c r="H60" s="74"/>
      <c r="I60" s="74"/>
      <c r="J60" s="74"/>
      <c r="K60" s="74"/>
      <c r="L60" s="10"/>
    </row>
    <row r="61" spans="1:12" s="1" customFormat="1" ht="11.1" customHeight="1">
      <c r="A61" s="6" t="s">
        <v>31</v>
      </c>
      <c r="B61" s="10"/>
      <c r="C61" s="10"/>
      <c r="D61" s="10"/>
      <c r="E61" s="10"/>
      <c r="F61" s="10"/>
      <c r="G61" s="10"/>
      <c r="H61" s="10"/>
      <c r="I61" s="10"/>
      <c r="J61" s="10"/>
      <c r="K61" s="10"/>
      <c r="L61" s="10"/>
    </row>
    <row r="62" spans="1:12" s="21" customFormat="1" ht="11.1" customHeight="1">
      <c r="A62" s="6" t="s">
        <v>142</v>
      </c>
      <c r="B62" s="10"/>
      <c r="C62" s="10"/>
      <c r="D62" s="10"/>
      <c r="E62" s="10"/>
      <c r="F62" s="10"/>
      <c r="G62" s="10"/>
      <c r="H62" s="10"/>
      <c r="I62" s="10"/>
      <c r="J62" s="10"/>
      <c r="K62" s="10"/>
      <c r="L62" s="10"/>
    </row>
    <row r="63" spans="1:12" s="21" customFormat="1" ht="11.1" customHeight="1">
      <c r="A63" s="11" t="s">
        <v>143</v>
      </c>
      <c r="B63" s="4"/>
      <c r="C63" s="4"/>
      <c r="D63" s="4"/>
      <c r="E63" s="4"/>
      <c r="F63" s="4"/>
      <c r="G63" s="9"/>
      <c r="H63" s="4"/>
      <c r="I63" s="9"/>
      <c r="J63" s="4"/>
      <c r="K63" s="4"/>
      <c r="L63" s="4"/>
    </row>
    <row r="64" spans="1:12" s="1" customFormat="1" ht="11.1" customHeight="1">
      <c r="A64" s="11" t="s">
        <v>131</v>
      </c>
      <c r="B64" s="4"/>
      <c r="C64" s="4"/>
      <c r="D64" s="4"/>
      <c r="E64" s="4"/>
      <c r="F64" s="4"/>
      <c r="G64" s="9"/>
      <c r="H64" s="4"/>
      <c r="I64" s="9"/>
      <c r="J64" s="4"/>
      <c r="K64" s="4"/>
      <c r="L64" s="4"/>
    </row>
    <row r="65" spans="1:12" s="1" customFormat="1" ht="11.1" customHeight="1">
      <c r="A65" s="11" t="s">
        <v>132</v>
      </c>
      <c r="B65" s="4"/>
      <c r="C65" s="4"/>
      <c r="D65" s="4"/>
      <c r="E65" s="4"/>
      <c r="F65" s="4"/>
      <c r="G65" s="9"/>
      <c r="H65" s="4"/>
      <c r="I65" s="9"/>
      <c r="J65" s="4"/>
      <c r="K65" s="4"/>
      <c r="L65" s="4"/>
    </row>
    <row r="66" spans="1:12" s="1" customFormat="1" ht="11.1" customHeight="1">
      <c r="A66" s="11" t="s">
        <v>133</v>
      </c>
      <c r="B66" s="4"/>
      <c r="C66" s="4"/>
      <c r="D66" s="4"/>
      <c r="E66" s="4"/>
      <c r="F66" s="4"/>
      <c r="G66" s="9"/>
      <c r="H66" s="4"/>
      <c r="I66" s="9"/>
      <c r="J66" s="4"/>
      <c r="K66" s="4"/>
      <c r="L66" s="4"/>
    </row>
    <row r="67" spans="1:12" s="4" customFormat="1">
      <c r="A67" s="11" t="s">
        <v>30</v>
      </c>
      <c r="J67" s="9"/>
    </row>
    <row r="68" spans="1:12" s="4" customFormat="1">
      <c r="A68" s="11" t="s">
        <v>29</v>
      </c>
      <c r="J68" s="9"/>
    </row>
    <row r="69" spans="1:12" s="4" customFormat="1">
      <c r="A69" s="6" t="s">
        <v>144</v>
      </c>
      <c r="B69" s="3"/>
      <c r="C69" s="3"/>
      <c r="D69" s="3"/>
      <c r="E69" s="3"/>
      <c r="F69" s="3"/>
      <c r="G69" s="3"/>
      <c r="H69" s="3"/>
      <c r="I69" s="3"/>
      <c r="J69" s="2"/>
      <c r="K69" s="3"/>
      <c r="L69" s="3"/>
    </row>
    <row r="70" spans="1:12" s="4" customFormat="1" ht="11.1" customHeight="1">
      <c r="A70" s="6" t="s">
        <v>28</v>
      </c>
      <c r="B70" s="3"/>
      <c r="C70" s="3"/>
      <c r="D70" s="3"/>
      <c r="E70" s="3"/>
      <c r="F70" s="3"/>
      <c r="G70" s="3"/>
      <c r="H70" s="3"/>
      <c r="I70" s="3"/>
      <c r="J70" s="2"/>
      <c r="K70" s="3"/>
      <c r="L70" s="3"/>
    </row>
    <row r="71" spans="1:12" s="4" customFormat="1" ht="11.1" customHeight="1">
      <c r="A71" s="6" t="s">
        <v>27</v>
      </c>
      <c r="B71" s="3"/>
      <c r="C71" s="3"/>
      <c r="D71" s="3"/>
      <c r="E71" s="3"/>
      <c r="F71" s="3"/>
      <c r="G71" s="3"/>
      <c r="H71" s="3"/>
      <c r="I71" s="3"/>
      <c r="J71" s="2"/>
      <c r="K71" s="3"/>
      <c r="L71" s="3"/>
    </row>
    <row r="72" spans="1:12" s="3" customFormat="1" ht="11.1" customHeight="1">
      <c r="A72" s="6"/>
      <c r="B72" s="10"/>
      <c r="C72" s="74"/>
      <c r="D72" s="74"/>
      <c r="E72" s="74"/>
      <c r="F72" s="74"/>
      <c r="G72" s="74"/>
      <c r="H72" s="74"/>
      <c r="I72" s="74"/>
      <c r="J72" s="74"/>
      <c r="K72" s="74"/>
      <c r="L72" s="10"/>
    </row>
    <row r="73" spans="1:12" s="3" customFormat="1" ht="11.1" customHeight="1">
      <c r="A73" s="6"/>
      <c r="B73" s="10"/>
      <c r="C73" s="74"/>
      <c r="D73" s="74"/>
      <c r="E73" s="74"/>
      <c r="F73" s="74"/>
      <c r="G73" s="74"/>
      <c r="H73" s="74"/>
      <c r="I73" s="74"/>
      <c r="J73" s="74"/>
      <c r="K73" s="74"/>
      <c r="L73" s="10"/>
    </row>
    <row r="74" spans="1:12" s="3" customFormat="1" ht="11.1" customHeight="1">
      <c r="A74" s="6"/>
      <c r="B74" s="10"/>
      <c r="C74" s="74"/>
      <c r="D74" s="74"/>
      <c r="E74" s="74"/>
      <c r="F74" s="74"/>
      <c r="G74" s="74"/>
      <c r="H74" s="74"/>
      <c r="I74" s="74"/>
      <c r="J74" s="74"/>
      <c r="K74" s="74"/>
      <c r="L74" s="10"/>
    </row>
    <row r="75" spans="1:12" s="3" customFormat="1" ht="11.1" customHeight="1">
      <c r="A75" s="6"/>
      <c r="B75" s="10"/>
      <c r="C75" s="74"/>
      <c r="D75" s="74"/>
      <c r="E75" s="74"/>
      <c r="F75" s="74"/>
      <c r="G75" s="74"/>
      <c r="H75" s="74"/>
      <c r="I75" s="74"/>
      <c r="J75" s="74"/>
      <c r="K75" s="74"/>
      <c r="L75" s="10"/>
    </row>
    <row r="76" spans="1:12" s="3" customFormat="1" ht="11.1" customHeight="1">
      <c r="A76" s="6"/>
      <c r="B76" s="10"/>
      <c r="C76" s="74"/>
      <c r="D76" s="74"/>
      <c r="E76" s="74"/>
      <c r="F76" s="74"/>
      <c r="G76" s="74"/>
      <c r="H76" s="74"/>
      <c r="I76" s="74"/>
      <c r="J76" s="74"/>
      <c r="K76" s="74"/>
      <c r="L76" s="10"/>
    </row>
    <row r="77" spans="1:12" s="3" customFormat="1" ht="11.1" customHeight="1">
      <c r="A77" s="6"/>
      <c r="B77" s="72"/>
      <c r="C77" s="72"/>
      <c r="D77" s="72"/>
      <c r="E77" s="72"/>
      <c r="F77" s="72"/>
      <c r="G77" s="72"/>
      <c r="H77" s="72"/>
      <c r="I77" s="72"/>
      <c r="J77" s="72"/>
      <c r="K77" s="72"/>
      <c r="L77" s="72"/>
    </row>
    <row r="78" spans="1:12" s="3" customFormat="1" ht="11.1" customHeight="1">
      <c r="A78" s="6"/>
      <c r="B78" s="72"/>
      <c r="C78" s="72"/>
      <c r="D78" s="72"/>
      <c r="E78" s="72"/>
      <c r="F78" s="72"/>
      <c r="G78" s="72"/>
      <c r="H78" s="72"/>
      <c r="I78" s="72"/>
      <c r="J78" s="72"/>
      <c r="K78" s="72"/>
      <c r="L78" s="72"/>
    </row>
    <row r="79" spans="1:12" s="3" customFormat="1" ht="11.1" customHeight="1">
      <c r="A79" s="6"/>
      <c r="C79" s="72"/>
      <c r="D79" s="72"/>
      <c r="E79" s="72"/>
      <c r="F79" s="72"/>
      <c r="G79" s="72"/>
      <c r="H79" s="72"/>
      <c r="I79" s="72"/>
      <c r="J79" s="72"/>
      <c r="K79" s="72"/>
      <c r="L79" s="72"/>
    </row>
    <row r="80" spans="1:12" s="3" customFormat="1" ht="11.1" customHeight="1">
      <c r="A80" s="6"/>
      <c r="B80" s="73"/>
      <c r="C80" s="73"/>
      <c r="D80" s="73"/>
      <c r="E80" s="73"/>
      <c r="F80" s="73"/>
      <c r="G80" s="73"/>
      <c r="H80" s="73"/>
      <c r="I80" s="73"/>
      <c r="J80" s="73"/>
      <c r="K80" s="73"/>
      <c r="L80" s="72"/>
    </row>
    <row r="81" spans="1:12" s="1" customFormat="1" ht="11.1" customHeight="1">
      <c r="A81" s="6"/>
      <c r="B81" s="73"/>
      <c r="C81" s="73"/>
      <c r="D81" s="73"/>
      <c r="E81" s="73"/>
      <c r="F81" s="73"/>
      <c r="G81" s="73"/>
      <c r="H81" s="73"/>
      <c r="I81" s="73"/>
      <c r="J81" s="73"/>
      <c r="K81" s="73"/>
      <c r="L81" s="72"/>
    </row>
    <row r="82" spans="1:12" s="72" customFormat="1" ht="11.1" customHeight="1">
      <c r="A82" s="70"/>
      <c r="B82" s="73"/>
      <c r="C82" s="73"/>
      <c r="D82" s="73"/>
      <c r="E82" s="73"/>
      <c r="F82" s="73"/>
      <c r="G82" s="73"/>
      <c r="H82" s="73"/>
      <c r="I82" s="73"/>
      <c r="J82" s="73"/>
      <c r="K82" s="73"/>
    </row>
    <row r="83" spans="1:12" s="72" customFormat="1" ht="11.1" customHeight="1">
      <c r="A83" s="70"/>
      <c r="B83" s="73"/>
      <c r="C83" s="73"/>
      <c r="D83" s="73"/>
      <c r="E83" s="73"/>
      <c r="F83" s="73"/>
      <c r="G83" s="73"/>
      <c r="H83" s="73"/>
      <c r="I83" s="73"/>
      <c r="J83" s="73"/>
      <c r="K83" s="73"/>
    </row>
    <row r="84" spans="1:12" ht="11.1" customHeight="1">
      <c r="B84" s="73"/>
      <c r="C84" s="73"/>
      <c r="D84" s="73"/>
      <c r="E84" s="73"/>
      <c r="F84" s="73"/>
      <c r="G84" s="73"/>
      <c r="H84" s="73"/>
      <c r="I84" s="73"/>
      <c r="J84" s="73"/>
      <c r="K84" s="73"/>
      <c r="L84" s="72"/>
    </row>
    <row r="85" spans="1:12" ht="11.1" customHeight="1">
      <c r="L85" s="72"/>
    </row>
    <row r="86" spans="1:12" ht="11.1" customHeight="1">
      <c r="L86" s="72"/>
    </row>
    <row r="87" spans="1:12" ht="11.1" customHeight="1">
      <c r="L87" s="72"/>
    </row>
    <row r="88" spans="1:12" ht="11.1" customHeight="1">
      <c r="L88" s="72"/>
    </row>
    <row r="89" spans="1:12" ht="11.1" customHeight="1">
      <c r="L89" s="72"/>
    </row>
    <row r="90" spans="1:12">
      <c r="L90" s="72"/>
    </row>
    <row r="91" spans="1:12">
      <c r="L91" s="72"/>
    </row>
    <row r="92" spans="1:12">
      <c r="L92" s="72"/>
    </row>
    <row r="93" spans="1:12">
      <c r="B93" s="70"/>
      <c r="C93" s="70"/>
      <c r="D93" s="70"/>
      <c r="E93" s="70"/>
      <c r="F93" s="70"/>
      <c r="G93" s="70"/>
      <c r="H93" s="70"/>
      <c r="I93" s="70"/>
      <c r="J93" s="70"/>
      <c r="K93" s="70"/>
      <c r="L93" s="70"/>
    </row>
    <row r="100" spans="2:11">
      <c r="B100" s="71"/>
      <c r="C100" s="70"/>
      <c r="D100" s="70"/>
      <c r="E100" s="70"/>
      <c r="F100" s="70"/>
      <c r="G100" s="70"/>
      <c r="H100" s="70"/>
      <c r="I100" s="70"/>
      <c r="J100" s="70"/>
      <c r="K100" s="70"/>
    </row>
  </sheetData>
  <pageMargins left="0.4" right="0" top="1" bottom="1" header="0.5" footer="0.5"/>
  <pageSetup scale="102" firstPageNumber="4" fitToHeight="2" orientation="portrait" useFirstPageNumber="1" r:id="rId1"/>
  <headerFooter alignWithMargins="0">
    <oddFooter>&amp;C&amp;P of 31</oddFooter>
  </headerFooter>
  <rowBreaks count="1" manualBreakCount="1">
    <brk id="40" max="10" man="1"/>
  </rowBreaks>
  <ignoredErrors>
    <ignoredError sqref="B20" formula="1"/>
    <ignoredError sqref="C41:K42 C54:K5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showGridLines="0" zoomScaleNormal="100" workbookViewId="0">
      <pane xSplit="1" ySplit="7" topLeftCell="B8" activePane="bottomRight" state="frozen"/>
      <selection pane="topRight" activeCell="B1" sqref="B1"/>
      <selection pane="bottomLeft" activeCell="A8" sqref="A8"/>
      <selection pane="bottomRight" activeCell="U1" sqref="U1"/>
    </sheetView>
  </sheetViews>
  <sheetFormatPr defaultColWidth="9.33203125" defaultRowHeight="11.25"/>
  <cols>
    <col min="1" max="1" width="30.33203125" style="12" customWidth="1"/>
    <col min="2" max="11" width="7.83203125" style="12" customWidth="1"/>
    <col min="12" max="12" width="7.83203125" style="12" hidden="1" customWidth="1"/>
    <col min="13" max="13" width="7.83203125" style="3" hidden="1" customWidth="1"/>
    <col min="14" max="14" width="7.83203125" style="13" hidden="1" customWidth="1"/>
    <col min="15" max="15" width="7.83203125" style="1" hidden="1" customWidth="1"/>
    <col min="16" max="17" width="7.83203125" style="13" hidden="1" customWidth="1"/>
    <col min="18" max="18" width="8.5" style="1" hidden="1" customWidth="1"/>
    <col min="19" max="19" width="8.5" style="2" hidden="1" customWidth="1"/>
    <col min="20" max="20" width="6.83203125" style="1" customWidth="1"/>
    <col min="21" max="236" width="11.83203125" style="1" customWidth="1"/>
    <col min="237" max="16384" width="9.33203125" style="1"/>
  </cols>
  <sheetData>
    <row r="1" spans="1:21">
      <c r="A1" s="33" t="s">
        <v>52</v>
      </c>
      <c r="B1" s="33"/>
      <c r="C1" s="33"/>
      <c r="D1" s="33"/>
      <c r="E1" s="33"/>
      <c r="F1" s="33"/>
      <c r="G1" s="33"/>
      <c r="H1" s="33"/>
      <c r="I1" s="33"/>
      <c r="J1" s="33"/>
      <c r="K1" s="33"/>
      <c r="L1" s="33"/>
      <c r="M1" s="33"/>
      <c r="N1" s="109"/>
      <c r="O1" s="32"/>
      <c r="P1" s="109"/>
      <c r="Q1" s="109"/>
      <c r="R1" s="112"/>
      <c r="S1" s="112"/>
    </row>
    <row r="2" spans="1:21" ht="13.5" customHeight="1">
      <c r="A2" s="33" t="s">
        <v>47</v>
      </c>
      <c r="B2" s="33"/>
      <c r="C2" s="33"/>
      <c r="D2" s="33"/>
      <c r="E2" s="33"/>
      <c r="F2" s="33"/>
      <c r="G2" s="33"/>
      <c r="H2" s="33"/>
      <c r="I2" s="33"/>
      <c r="J2" s="33"/>
      <c r="K2" s="33"/>
      <c r="L2" s="33"/>
      <c r="M2" s="33"/>
      <c r="N2" s="109"/>
      <c r="O2" s="30"/>
      <c r="P2" s="109"/>
      <c r="Q2" s="109"/>
      <c r="R2" s="30"/>
      <c r="S2" s="31"/>
    </row>
    <row r="3" spans="1:21">
      <c r="A3" s="33" t="s">
        <v>51</v>
      </c>
      <c r="B3" s="33"/>
      <c r="C3" s="33"/>
      <c r="D3" s="33"/>
      <c r="E3" s="33"/>
      <c r="F3" s="33"/>
      <c r="G3" s="33"/>
      <c r="H3" s="33"/>
      <c r="I3" s="33"/>
      <c r="J3" s="33"/>
      <c r="K3" s="33"/>
      <c r="L3" s="33"/>
      <c r="M3" s="33"/>
      <c r="N3" s="109"/>
      <c r="O3" s="30"/>
      <c r="P3" s="109"/>
      <c r="Q3" s="109"/>
      <c r="R3" s="30"/>
      <c r="S3" s="31"/>
    </row>
    <row r="4" spans="1:21">
      <c r="A4" s="156" t="s">
        <v>122</v>
      </c>
      <c r="B4" s="111"/>
      <c r="C4" s="111"/>
      <c r="D4" s="111"/>
      <c r="E4" s="111"/>
      <c r="F4" s="111"/>
      <c r="G4" s="111"/>
      <c r="H4" s="111"/>
      <c r="I4" s="111"/>
      <c r="J4" s="111"/>
      <c r="K4" s="111"/>
      <c r="L4" s="111"/>
      <c r="M4" s="111"/>
      <c r="N4" s="109"/>
      <c r="O4" s="30"/>
      <c r="P4" s="109"/>
      <c r="Q4" s="109"/>
      <c r="R4" s="30"/>
      <c r="S4" s="31"/>
    </row>
    <row r="5" spans="1:21">
      <c r="A5" s="110"/>
      <c r="B5" s="110"/>
      <c r="C5" s="110"/>
      <c r="D5" s="110"/>
      <c r="E5" s="110"/>
      <c r="F5" s="110"/>
      <c r="G5" s="110"/>
      <c r="H5" s="110"/>
      <c r="I5" s="110"/>
      <c r="J5" s="110"/>
      <c r="K5" s="110"/>
      <c r="L5" s="110"/>
      <c r="M5" s="33"/>
      <c r="N5" s="102"/>
      <c r="P5" s="102"/>
      <c r="Q5" s="109"/>
      <c r="R5" s="33"/>
      <c r="S5" s="31"/>
    </row>
    <row r="6" spans="1:21" s="108" customFormat="1" ht="16.5" customHeight="1">
      <c r="A6" s="115" t="s">
        <v>45</v>
      </c>
      <c r="B6" s="248">
        <v>2018</v>
      </c>
      <c r="C6" s="248">
        <v>2017</v>
      </c>
      <c r="D6" s="248">
        <v>2016</v>
      </c>
      <c r="E6" s="248">
        <v>2015</v>
      </c>
      <c r="F6" s="248">
        <v>2014</v>
      </c>
      <c r="G6" s="248">
        <v>2013</v>
      </c>
      <c r="H6" s="248">
        <v>2012</v>
      </c>
      <c r="I6" s="248">
        <v>2011</v>
      </c>
      <c r="J6" s="248">
        <v>2010</v>
      </c>
      <c r="K6" s="248">
        <v>2009</v>
      </c>
      <c r="L6" s="248">
        <v>2008</v>
      </c>
      <c r="M6" s="248">
        <v>2007</v>
      </c>
      <c r="N6" s="248">
        <v>2006</v>
      </c>
      <c r="O6" s="248">
        <v>2005</v>
      </c>
      <c r="P6" s="248">
        <v>2004</v>
      </c>
      <c r="Q6" s="248">
        <v>2003</v>
      </c>
      <c r="R6" s="248">
        <v>2002</v>
      </c>
      <c r="S6" s="248">
        <v>2001</v>
      </c>
      <c r="T6" s="252"/>
    </row>
    <row r="7" spans="1:21" s="21" customFormat="1" ht="11.1" customHeight="1">
      <c r="A7" s="56" t="s">
        <v>17</v>
      </c>
      <c r="B7" s="107">
        <f t="shared" ref="B7:O7" si="0">B8+B9+B10+B12+B19+B36+B40+B52</f>
        <v>633317</v>
      </c>
      <c r="C7" s="107">
        <f t="shared" ref="C7" si="1">C8+C9+C10+C12+C19+C36+C40+C52</f>
        <v>609306</v>
      </c>
      <c r="D7" s="107">
        <f t="shared" si="0"/>
        <v>584362</v>
      </c>
      <c r="E7" s="107">
        <f t="shared" ref="E7:F7" si="2">E8+E9+E10+E12+E19+E36+E40+E52</f>
        <v>590039</v>
      </c>
      <c r="F7" s="107">
        <f t="shared" si="2"/>
        <v>593499</v>
      </c>
      <c r="G7" s="107">
        <f t="shared" si="0"/>
        <v>599086</v>
      </c>
      <c r="H7" s="107">
        <f t="shared" si="0"/>
        <v>610576</v>
      </c>
      <c r="I7" s="107">
        <f t="shared" si="0"/>
        <v>617128</v>
      </c>
      <c r="J7" s="107">
        <f t="shared" si="0"/>
        <v>627588</v>
      </c>
      <c r="K7" s="107">
        <f t="shared" si="0"/>
        <v>594285</v>
      </c>
      <c r="L7" s="107">
        <f t="shared" si="0"/>
        <v>613746</v>
      </c>
      <c r="M7" s="107">
        <f t="shared" si="0"/>
        <v>590349</v>
      </c>
      <c r="N7" s="107">
        <f t="shared" si="0"/>
        <v>597109</v>
      </c>
      <c r="O7" s="107">
        <f t="shared" si="0"/>
        <v>609737</v>
      </c>
      <c r="P7" s="107">
        <f>P8+P9+P12+P19+P36+P40+P52</f>
        <v>618633</v>
      </c>
      <c r="Q7" s="107">
        <f>Q8+Q9+Q12+Q19+Q36+Q40+Q52</f>
        <v>625011</v>
      </c>
      <c r="R7" s="107">
        <f>R8+R9+R12+R19+R36+R40+R52</f>
        <v>631742</v>
      </c>
      <c r="S7" s="107">
        <f>S8+S9+S12+S19+S36+S40+S52</f>
        <v>612257</v>
      </c>
      <c r="T7" s="78"/>
    </row>
    <row r="8" spans="1:21" s="21" customFormat="1" ht="11.1" customHeight="1">
      <c r="A8" s="56" t="s">
        <v>107</v>
      </c>
      <c r="B8" s="25">
        <v>167804</v>
      </c>
      <c r="C8" s="25">
        <v>149121</v>
      </c>
      <c r="D8" s="25">
        <v>128501</v>
      </c>
      <c r="E8" s="25">
        <v>122729</v>
      </c>
      <c r="F8" s="25">
        <v>120546</v>
      </c>
      <c r="G8" s="25">
        <v>120285</v>
      </c>
      <c r="H8" s="25">
        <v>119946</v>
      </c>
      <c r="I8" s="25">
        <v>118657</v>
      </c>
      <c r="J8" s="25">
        <v>119119</v>
      </c>
      <c r="K8" s="25">
        <v>72280</v>
      </c>
      <c r="L8" s="25">
        <v>80989</v>
      </c>
      <c r="M8" s="25">
        <v>84339</v>
      </c>
      <c r="N8" s="25">
        <v>84866</v>
      </c>
      <c r="O8" s="25">
        <v>87213</v>
      </c>
      <c r="P8" s="25">
        <v>87910</v>
      </c>
      <c r="Q8" s="25">
        <v>87296</v>
      </c>
      <c r="R8" s="25">
        <v>85991</v>
      </c>
      <c r="S8" s="25">
        <v>86731</v>
      </c>
      <c r="T8" s="78"/>
    </row>
    <row r="9" spans="1:21" s="21" customFormat="1" ht="11.1" customHeight="1">
      <c r="A9" s="56" t="s">
        <v>38</v>
      </c>
      <c r="B9" s="25">
        <v>144</v>
      </c>
      <c r="C9" s="25">
        <v>153</v>
      </c>
      <c r="D9" s="25">
        <v>175</v>
      </c>
      <c r="E9" s="25">
        <v>190</v>
      </c>
      <c r="F9" s="25">
        <v>220</v>
      </c>
      <c r="G9" s="25">
        <v>238</v>
      </c>
      <c r="H9" s="25">
        <v>218</v>
      </c>
      <c r="I9" s="25">
        <v>227</v>
      </c>
      <c r="J9" s="25">
        <v>212</v>
      </c>
      <c r="K9" s="25">
        <v>234</v>
      </c>
      <c r="L9" s="25">
        <v>252</v>
      </c>
      <c r="M9" s="25">
        <v>239</v>
      </c>
      <c r="N9" s="25">
        <v>239</v>
      </c>
      <c r="O9" s="25">
        <v>278</v>
      </c>
      <c r="P9" s="25">
        <v>291</v>
      </c>
      <c r="Q9" s="25">
        <v>310</v>
      </c>
      <c r="R9" s="25">
        <v>317</v>
      </c>
      <c r="S9" s="25">
        <v>316</v>
      </c>
      <c r="U9" s="101"/>
    </row>
    <row r="10" spans="1:21" s="21" customFormat="1" ht="11.1" customHeight="1">
      <c r="A10" s="56" t="s">
        <v>37</v>
      </c>
      <c r="B10" s="25">
        <v>6246</v>
      </c>
      <c r="C10" s="25">
        <v>6097</v>
      </c>
      <c r="D10" s="25">
        <v>5889</v>
      </c>
      <c r="E10" s="25">
        <v>5482</v>
      </c>
      <c r="F10" s="25">
        <v>5157</v>
      </c>
      <c r="G10" s="25">
        <v>4824</v>
      </c>
      <c r="H10" s="25">
        <v>4493</v>
      </c>
      <c r="I10" s="25">
        <v>4066</v>
      </c>
      <c r="J10" s="25">
        <v>3682</v>
      </c>
      <c r="K10" s="25">
        <v>3248</v>
      </c>
      <c r="L10" s="25">
        <v>2623</v>
      </c>
      <c r="M10" s="25">
        <v>2031</v>
      </c>
      <c r="N10" s="25">
        <v>939</v>
      </c>
      <c r="O10" s="25">
        <v>134</v>
      </c>
      <c r="P10" s="104" t="s">
        <v>50</v>
      </c>
      <c r="Q10" s="104" t="s">
        <v>50</v>
      </c>
      <c r="R10" s="104" t="s">
        <v>50</v>
      </c>
      <c r="S10" s="104" t="s">
        <v>50</v>
      </c>
    </row>
    <row r="11" spans="1:21" ht="11.1" customHeight="1">
      <c r="A11" s="106" t="s">
        <v>112</v>
      </c>
      <c r="B11" s="106"/>
      <c r="C11" s="106"/>
      <c r="D11" s="106"/>
      <c r="E11" s="106"/>
      <c r="F11" s="106"/>
      <c r="G11" s="106"/>
      <c r="H11" s="106"/>
      <c r="I11" s="106"/>
      <c r="J11" s="106"/>
      <c r="K11" s="106"/>
      <c r="L11" s="106"/>
      <c r="M11" s="106"/>
      <c r="N11" s="25"/>
      <c r="O11" s="25"/>
      <c r="P11" s="25"/>
      <c r="Q11" s="25"/>
      <c r="R11" s="25"/>
      <c r="S11" s="25"/>
      <c r="T11" s="10"/>
    </row>
    <row r="12" spans="1:21" s="21" customFormat="1" ht="11.1" customHeight="1">
      <c r="A12" s="173" t="s">
        <v>196</v>
      </c>
      <c r="B12" s="25">
        <f t="shared" ref="B12:S12" si="3">SUM(B13:B18)</f>
        <v>163695</v>
      </c>
      <c r="C12" s="25">
        <f t="shared" ref="C12:D12" si="4">SUM(C13:C18)</f>
        <v>162455</v>
      </c>
      <c r="D12" s="25">
        <f t="shared" si="4"/>
        <v>162313</v>
      </c>
      <c r="E12" s="25">
        <f t="shared" ref="E12:F12" si="5">SUM(E13:E18)</f>
        <v>170718</v>
      </c>
      <c r="F12" s="25">
        <f t="shared" si="5"/>
        <v>174883</v>
      </c>
      <c r="G12" s="25">
        <f t="shared" si="3"/>
        <v>180214</v>
      </c>
      <c r="H12" s="25">
        <f t="shared" si="3"/>
        <v>188001</v>
      </c>
      <c r="I12" s="25">
        <f t="shared" si="3"/>
        <v>194441</v>
      </c>
      <c r="J12" s="25">
        <f t="shared" si="3"/>
        <v>202020</v>
      </c>
      <c r="K12" s="25">
        <f t="shared" si="3"/>
        <v>211619</v>
      </c>
      <c r="L12" s="25">
        <f t="shared" si="3"/>
        <v>222596</v>
      </c>
      <c r="M12" s="25">
        <f t="shared" si="3"/>
        <v>211096</v>
      </c>
      <c r="N12" s="25">
        <f t="shared" si="3"/>
        <v>219233</v>
      </c>
      <c r="O12" s="25">
        <f t="shared" si="3"/>
        <v>228619</v>
      </c>
      <c r="P12" s="25">
        <f t="shared" si="3"/>
        <v>235994</v>
      </c>
      <c r="Q12" s="25">
        <f t="shared" si="3"/>
        <v>241045</v>
      </c>
      <c r="R12" s="25">
        <f t="shared" si="3"/>
        <v>245230</v>
      </c>
      <c r="S12" s="25">
        <f t="shared" si="3"/>
        <v>243823</v>
      </c>
      <c r="T12" s="78"/>
    </row>
    <row r="13" spans="1:21" ht="11.1" customHeight="1">
      <c r="A13" s="175" t="s">
        <v>198</v>
      </c>
      <c r="B13" s="18">
        <v>157396</v>
      </c>
      <c r="C13" s="180">
        <v>156173</v>
      </c>
      <c r="D13" s="180">
        <v>156058</v>
      </c>
      <c r="E13" s="180">
        <v>162969</v>
      </c>
      <c r="F13" s="180">
        <v>167018</v>
      </c>
      <c r="G13" s="18">
        <v>172195</v>
      </c>
      <c r="H13" s="18">
        <v>179738</v>
      </c>
      <c r="I13" s="18">
        <v>186005</v>
      </c>
      <c r="J13" s="18">
        <v>193409</v>
      </c>
      <c r="K13" s="18">
        <v>202854</v>
      </c>
      <c r="L13" s="18">
        <v>213635</v>
      </c>
      <c r="M13" s="18">
        <v>202296</v>
      </c>
      <c r="N13" s="18">
        <v>210300</v>
      </c>
      <c r="O13" s="18">
        <v>219640</v>
      </c>
      <c r="P13" s="18">
        <v>226940</v>
      </c>
      <c r="Q13" s="18">
        <v>232124</v>
      </c>
      <c r="R13" s="18">
        <v>236220</v>
      </c>
      <c r="S13" s="18">
        <v>238163</v>
      </c>
      <c r="T13" s="10"/>
    </row>
    <row r="14" spans="1:21" ht="11.1" customHeight="1">
      <c r="A14" s="175" t="s">
        <v>199</v>
      </c>
      <c r="B14" s="18">
        <v>2254</v>
      </c>
      <c r="C14" s="180">
        <v>2267</v>
      </c>
      <c r="D14" s="180">
        <v>2245</v>
      </c>
      <c r="E14" s="180">
        <v>2328</v>
      </c>
      <c r="F14" s="180">
        <v>2403</v>
      </c>
      <c r="G14" s="18">
        <v>2486</v>
      </c>
      <c r="H14" s="18">
        <v>2586</v>
      </c>
      <c r="I14" s="18">
        <v>2712</v>
      </c>
      <c r="J14" s="18">
        <v>2763</v>
      </c>
      <c r="K14" s="18">
        <v>2837</v>
      </c>
      <c r="L14" s="18">
        <v>2976</v>
      </c>
      <c r="M14" s="18">
        <v>2990</v>
      </c>
      <c r="N14" s="18">
        <v>3147</v>
      </c>
      <c r="O14" s="18">
        <v>3270</v>
      </c>
      <c r="P14" s="18">
        <v>3380</v>
      </c>
      <c r="Q14" s="18">
        <v>3420</v>
      </c>
      <c r="R14" s="18">
        <v>3502</v>
      </c>
      <c r="S14" s="18">
        <v>3531</v>
      </c>
      <c r="T14" s="10"/>
    </row>
    <row r="15" spans="1:21" ht="11.1" customHeight="1">
      <c r="A15" s="175" t="s">
        <v>200</v>
      </c>
      <c r="B15" s="18">
        <v>37</v>
      </c>
      <c r="C15" s="180">
        <v>36</v>
      </c>
      <c r="D15" s="180">
        <v>33</v>
      </c>
      <c r="E15" s="180">
        <v>32</v>
      </c>
      <c r="F15" s="180">
        <v>32</v>
      </c>
      <c r="G15" s="18">
        <v>32</v>
      </c>
      <c r="H15" s="18">
        <v>27</v>
      </c>
      <c r="I15" s="18">
        <v>35</v>
      </c>
      <c r="J15" s="18">
        <v>37</v>
      </c>
      <c r="K15" s="18">
        <v>37</v>
      </c>
      <c r="L15" s="18">
        <v>41</v>
      </c>
      <c r="M15" s="18">
        <v>45</v>
      </c>
      <c r="N15" s="18">
        <v>44</v>
      </c>
      <c r="O15" s="18">
        <v>50</v>
      </c>
      <c r="P15" s="18">
        <v>47</v>
      </c>
      <c r="Q15" s="18">
        <v>43</v>
      </c>
      <c r="R15" s="18">
        <v>46</v>
      </c>
      <c r="S15" s="18">
        <v>45</v>
      </c>
      <c r="T15" s="10"/>
    </row>
    <row r="16" spans="1:21" ht="11.1" customHeight="1">
      <c r="A16" s="175" t="s">
        <v>201</v>
      </c>
      <c r="B16" s="18">
        <v>2111</v>
      </c>
      <c r="C16" s="180">
        <v>2100</v>
      </c>
      <c r="D16" s="180">
        <v>2128</v>
      </c>
      <c r="E16" s="180">
        <v>2216</v>
      </c>
      <c r="F16" s="180">
        <v>2207</v>
      </c>
      <c r="G16" s="18">
        <v>2237</v>
      </c>
      <c r="H16" s="18">
        <v>2310</v>
      </c>
      <c r="I16" s="18">
        <v>2332</v>
      </c>
      <c r="J16" s="18">
        <v>2421</v>
      </c>
      <c r="K16" s="18">
        <v>2451</v>
      </c>
      <c r="L16" s="18">
        <v>2492</v>
      </c>
      <c r="M16" s="18">
        <v>2332</v>
      </c>
      <c r="N16" s="18">
        <v>2290</v>
      </c>
      <c r="O16" s="18">
        <v>2226</v>
      </c>
      <c r="P16" s="18">
        <v>2223</v>
      </c>
      <c r="Q16" s="18">
        <v>2098</v>
      </c>
      <c r="R16" s="18">
        <v>2067</v>
      </c>
      <c r="S16" s="18">
        <v>1988</v>
      </c>
      <c r="T16" s="10"/>
    </row>
    <row r="17" spans="1:20" ht="21" customHeight="1">
      <c r="A17" s="176" t="s">
        <v>227</v>
      </c>
      <c r="B17" s="18">
        <v>76</v>
      </c>
      <c r="C17" s="180">
        <v>74</v>
      </c>
      <c r="D17" s="180">
        <v>70</v>
      </c>
      <c r="E17" s="180">
        <v>72</v>
      </c>
      <c r="F17" s="180">
        <v>75</v>
      </c>
      <c r="G17" s="18">
        <v>76</v>
      </c>
      <c r="H17" s="18">
        <v>84</v>
      </c>
      <c r="I17" s="18">
        <v>78</v>
      </c>
      <c r="J17" s="18">
        <v>83</v>
      </c>
      <c r="K17" s="18">
        <v>90</v>
      </c>
      <c r="L17" s="18">
        <v>88</v>
      </c>
      <c r="M17" s="18">
        <v>81</v>
      </c>
      <c r="N17" s="18">
        <v>83</v>
      </c>
      <c r="O17" s="18">
        <v>90</v>
      </c>
      <c r="P17" s="18">
        <v>83</v>
      </c>
      <c r="Q17" s="18">
        <v>84</v>
      </c>
      <c r="R17" s="18">
        <v>86</v>
      </c>
      <c r="S17" s="18">
        <v>83</v>
      </c>
    </row>
    <row r="18" spans="1:20" ht="11.1" customHeight="1">
      <c r="A18" s="175" t="s">
        <v>241</v>
      </c>
      <c r="B18" s="18">
        <v>1821</v>
      </c>
      <c r="C18" s="180">
        <v>1805</v>
      </c>
      <c r="D18" s="180">
        <v>1779</v>
      </c>
      <c r="E18" s="180">
        <v>3101</v>
      </c>
      <c r="F18" s="180">
        <v>3148</v>
      </c>
      <c r="G18" s="18">
        <v>3188</v>
      </c>
      <c r="H18" s="18">
        <v>3256</v>
      </c>
      <c r="I18" s="18">
        <v>3279</v>
      </c>
      <c r="J18" s="18">
        <v>3307</v>
      </c>
      <c r="K18" s="18">
        <v>3350</v>
      </c>
      <c r="L18" s="18">
        <v>3364</v>
      </c>
      <c r="M18" s="18">
        <v>3352</v>
      </c>
      <c r="N18" s="18">
        <v>3369</v>
      </c>
      <c r="O18" s="18">
        <v>3343</v>
      </c>
      <c r="P18" s="18">
        <v>3321</v>
      </c>
      <c r="Q18" s="18">
        <v>3276</v>
      </c>
      <c r="R18" s="18">
        <v>3309</v>
      </c>
      <c r="S18" s="18">
        <v>13</v>
      </c>
      <c r="T18" s="10"/>
    </row>
    <row r="19" spans="1:20" s="21" customFormat="1" ht="11.1" customHeight="1">
      <c r="A19" s="173" t="s">
        <v>66</v>
      </c>
      <c r="B19" s="25">
        <f t="shared" ref="B19:S19" si="6">SUM(B20:B35)</f>
        <v>99880</v>
      </c>
      <c r="C19" s="25">
        <f t="shared" ref="C19:D19" si="7">SUM(C20:C35)</f>
        <v>98161</v>
      </c>
      <c r="D19" s="25">
        <f t="shared" si="7"/>
        <v>96081</v>
      </c>
      <c r="E19" s="25">
        <f t="shared" ref="E19:F19" si="8">SUM(E20:E35)</f>
        <v>101164</v>
      </c>
      <c r="F19" s="25">
        <f t="shared" si="8"/>
        <v>104322</v>
      </c>
      <c r="G19" s="25">
        <f t="shared" si="6"/>
        <v>108206</v>
      </c>
      <c r="H19" s="25">
        <f t="shared" si="6"/>
        <v>116400</v>
      </c>
      <c r="I19" s="25">
        <f t="shared" si="6"/>
        <v>120865</v>
      </c>
      <c r="J19" s="25">
        <f t="shared" si="6"/>
        <v>123705</v>
      </c>
      <c r="K19" s="25">
        <f t="shared" si="6"/>
        <v>125738</v>
      </c>
      <c r="L19" s="25">
        <f t="shared" si="6"/>
        <v>124746</v>
      </c>
      <c r="M19" s="25">
        <f t="shared" si="6"/>
        <v>115127</v>
      </c>
      <c r="N19" s="25">
        <f t="shared" si="6"/>
        <v>117610</v>
      </c>
      <c r="O19" s="25">
        <f t="shared" si="6"/>
        <v>120614</v>
      </c>
      <c r="P19" s="25">
        <f t="shared" si="6"/>
        <v>122592</v>
      </c>
      <c r="Q19" s="25">
        <f t="shared" si="6"/>
        <v>123990</v>
      </c>
      <c r="R19" s="25">
        <f t="shared" si="6"/>
        <v>125900</v>
      </c>
      <c r="S19" s="25">
        <f t="shared" si="6"/>
        <v>120485</v>
      </c>
      <c r="T19" s="78"/>
    </row>
    <row r="20" spans="1:20" ht="11.1" customHeight="1">
      <c r="A20" s="175" t="s">
        <v>204</v>
      </c>
      <c r="B20" s="18">
        <v>79538</v>
      </c>
      <c r="C20" s="180">
        <v>77993</v>
      </c>
      <c r="D20" s="180">
        <v>76446</v>
      </c>
      <c r="E20" s="180">
        <v>79957</v>
      </c>
      <c r="F20" s="180">
        <v>82703</v>
      </c>
      <c r="G20" s="18">
        <v>85771</v>
      </c>
      <c r="H20" s="18">
        <v>93180</v>
      </c>
      <c r="I20" s="18">
        <v>97157</v>
      </c>
      <c r="J20" s="18">
        <v>99432</v>
      </c>
      <c r="K20" s="18">
        <v>100752</v>
      </c>
      <c r="L20" s="18">
        <v>99571</v>
      </c>
      <c r="M20" s="18">
        <v>91282</v>
      </c>
      <c r="N20" s="18">
        <v>93479</v>
      </c>
      <c r="O20" s="18">
        <v>96163</v>
      </c>
      <c r="P20" s="18">
        <v>97963</v>
      </c>
      <c r="Q20" s="18">
        <v>99322</v>
      </c>
      <c r="R20" s="18">
        <v>100499</v>
      </c>
      <c r="S20" s="18">
        <v>100325</v>
      </c>
      <c r="T20" s="10"/>
    </row>
    <row r="21" spans="1:20" ht="11.1" customHeight="1">
      <c r="A21" s="176" t="s">
        <v>205</v>
      </c>
      <c r="B21" s="18">
        <v>1012</v>
      </c>
      <c r="C21" s="180">
        <v>1020</v>
      </c>
      <c r="D21" s="180">
        <v>1016</v>
      </c>
      <c r="E21" s="180">
        <v>1092</v>
      </c>
      <c r="F21" s="180">
        <v>1139</v>
      </c>
      <c r="G21" s="18">
        <v>1175</v>
      </c>
      <c r="H21" s="18">
        <v>1242</v>
      </c>
      <c r="I21" s="18">
        <v>1302</v>
      </c>
      <c r="J21" s="18">
        <v>1320</v>
      </c>
      <c r="K21" s="18">
        <v>1410</v>
      </c>
      <c r="L21" s="18">
        <v>1448</v>
      </c>
      <c r="M21" s="18">
        <v>1442</v>
      </c>
      <c r="N21" s="18">
        <v>1493</v>
      </c>
      <c r="O21" s="18">
        <v>1565</v>
      </c>
      <c r="P21" s="18">
        <v>1616</v>
      </c>
      <c r="Q21" s="18">
        <v>1628</v>
      </c>
      <c r="R21" s="18">
        <v>1639</v>
      </c>
      <c r="S21" s="18">
        <v>1657</v>
      </c>
      <c r="T21" s="10"/>
    </row>
    <row r="22" spans="1:20" ht="21" customHeight="1">
      <c r="A22" s="176" t="s">
        <v>239</v>
      </c>
      <c r="B22" s="18">
        <v>1859</v>
      </c>
      <c r="C22" s="180">
        <v>1872</v>
      </c>
      <c r="D22" s="180">
        <v>1785</v>
      </c>
      <c r="E22" s="180">
        <v>1907</v>
      </c>
      <c r="F22" s="180">
        <v>1964</v>
      </c>
      <c r="G22" s="18">
        <v>2134</v>
      </c>
      <c r="H22" s="18">
        <v>2245</v>
      </c>
      <c r="I22" s="18">
        <v>2324</v>
      </c>
      <c r="J22" s="18">
        <v>2409</v>
      </c>
      <c r="K22" s="18">
        <v>2448</v>
      </c>
      <c r="L22" s="18">
        <v>2533</v>
      </c>
      <c r="M22" s="18">
        <v>2591</v>
      </c>
      <c r="N22" s="18">
        <v>2691</v>
      </c>
      <c r="O22" s="18">
        <v>2736</v>
      </c>
      <c r="P22" s="18">
        <v>2836</v>
      </c>
      <c r="Q22" s="18">
        <v>2852</v>
      </c>
      <c r="R22" s="18">
        <v>2879</v>
      </c>
      <c r="S22" s="18">
        <v>2915</v>
      </c>
      <c r="T22" s="10"/>
    </row>
    <row r="23" spans="1:20" ht="21" customHeight="1">
      <c r="A23" s="176" t="s">
        <v>219</v>
      </c>
      <c r="B23" s="18">
        <v>6</v>
      </c>
      <c r="C23" s="180">
        <v>7</v>
      </c>
      <c r="D23" s="180">
        <v>5</v>
      </c>
      <c r="E23" s="180">
        <v>8</v>
      </c>
      <c r="F23" s="180">
        <v>7</v>
      </c>
      <c r="G23" s="18">
        <v>7</v>
      </c>
      <c r="H23" s="18">
        <v>8</v>
      </c>
      <c r="I23" s="18">
        <v>7</v>
      </c>
      <c r="J23" s="18">
        <v>6</v>
      </c>
      <c r="K23" s="18">
        <v>6</v>
      </c>
      <c r="L23" s="18">
        <v>6</v>
      </c>
      <c r="M23" s="18">
        <v>7</v>
      </c>
      <c r="N23" s="18">
        <v>4</v>
      </c>
      <c r="O23" s="18">
        <v>5</v>
      </c>
      <c r="P23" s="18">
        <v>4</v>
      </c>
      <c r="Q23" s="18">
        <v>4</v>
      </c>
      <c r="R23" s="18">
        <v>4</v>
      </c>
      <c r="S23" s="18">
        <v>4</v>
      </c>
      <c r="T23" s="10"/>
    </row>
    <row r="24" spans="1:20" ht="21" customHeight="1">
      <c r="A24" s="176" t="s">
        <v>240</v>
      </c>
      <c r="B24" s="18">
        <v>817</v>
      </c>
      <c r="C24" s="180">
        <v>794</v>
      </c>
      <c r="D24" s="180">
        <v>804</v>
      </c>
      <c r="E24" s="180">
        <v>789</v>
      </c>
      <c r="F24" s="180">
        <v>809</v>
      </c>
      <c r="G24" s="18">
        <v>837</v>
      </c>
      <c r="H24" s="18">
        <v>840</v>
      </c>
      <c r="I24" s="18">
        <v>836</v>
      </c>
      <c r="J24" s="18">
        <v>814</v>
      </c>
      <c r="K24" s="18">
        <v>843</v>
      </c>
      <c r="L24" s="18">
        <v>846</v>
      </c>
      <c r="M24" s="18">
        <v>830</v>
      </c>
      <c r="N24" s="18">
        <v>822</v>
      </c>
      <c r="O24" s="18">
        <v>793</v>
      </c>
      <c r="P24" s="18">
        <v>753</v>
      </c>
      <c r="Q24" s="18">
        <v>695</v>
      </c>
      <c r="R24" s="18">
        <v>697</v>
      </c>
      <c r="S24" s="18">
        <v>650</v>
      </c>
      <c r="T24" s="10"/>
    </row>
    <row r="25" spans="1:20" ht="21" customHeight="1">
      <c r="A25" s="176" t="s">
        <v>221</v>
      </c>
      <c r="B25" s="18">
        <v>43</v>
      </c>
      <c r="C25" s="180">
        <v>46</v>
      </c>
      <c r="D25" s="180">
        <v>46</v>
      </c>
      <c r="E25" s="180">
        <v>53</v>
      </c>
      <c r="F25" s="180">
        <v>52</v>
      </c>
      <c r="G25" s="18">
        <v>64</v>
      </c>
      <c r="H25" s="18">
        <v>62</v>
      </c>
      <c r="I25" s="18">
        <v>56</v>
      </c>
      <c r="J25" s="18">
        <v>57</v>
      </c>
      <c r="K25" s="18">
        <v>51</v>
      </c>
      <c r="L25" s="18">
        <v>53</v>
      </c>
      <c r="M25" s="18">
        <v>54</v>
      </c>
      <c r="N25" s="18">
        <v>48</v>
      </c>
      <c r="O25" s="18">
        <v>46</v>
      </c>
      <c r="P25" s="18">
        <v>48</v>
      </c>
      <c r="Q25" s="18">
        <v>48</v>
      </c>
      <c r="R25" s="18">
        <v>46</v>
      </c>
      <c r="S25" s="18">
        <v>41</v>
      </c>
      <c r="T25" s="10"/>
    </row>
    <row r="26" spans="1:20" ht="21" customHeight="1">
      <c r="A26" s="176" t="s">
        <v>222</v>
      </c>
      <c r="B26" s="18">
        <v>8007</v>
      </c>
      <c r="C26" s="180">
        <v>7856</v>
      </c>
      <c r="D26" s="180">
        <v>7586</v>
      </c>
      <c r="E26" s="180">
        <v>7800</v>
      </c>
      <c r="F26" s="180">
        <v>7794</v>
      </c>
      <c r="G26" s="18">
        <v>8112</v>
      </c>
      <c r="H26" s="18">
        <v>8443</v>
      </c>
      <c r="I26" s="18">
        <v>8648</v>
      </c>
      <c r="J26" s="18">
        <v>8989</v>
      </c>
      <c r="K26" s="18">
        <v>9344</v>
      </c>
      <c r="L26" s="18">
        <v>9315</v>
      </c>
      <c r="M26" s="18">
        <v>8187</v>
      </c>
      <c r="N26" s="18">
        <v>8326</v>
      </c>
      <c r="O26" s="18">
        <v>8550</v>
      </c>
      <c r="P26" s="18">
        <v>8641</v>
      </c>
      <c r="Q26" s="18">
        <v>8764</v>
      </c>
      <c r="R26" s="18">
        <v>9232</v>
      </c>
      <c r="S26" s="18">
        <v>9614</v>
      </c>
      <c r="T26" s="10"/>
    </row>
    <row r="27" spans="1:20" ht="21" customHeight="1">
      <c r="A27" s="176" t="s">
        <v>223</v>
      </c>
      <c r="B27" s="18">
        <v>102</v>
      </c>
      <c r="C27" s="180">
        <v>111</v>
      </c>
      <c r="D27" s="180">
        <v>100</v>
      </c>
      <c r="E27" s="180">
        <v>106</v>
      </c>
      <c r="F27" s="180">
        <v>108</v>
      </c>
      <c r="G27" s="18">
        <v>108</v>
      </c>
      <c r="H27" s="18">
        <v>116</v>
      </c>
      <c r="I27" s="18">
        <v>112</v>
      </c>
      <c r="J27" s="18">
        <v>119</v>
      </c>
      <c r="K27" s="18">
        <v>128</v>
      </c>
      <c r="L27" s="18">
        <v>134</v>
      </c>
      <c r="M27" s="18">
        <v>129</v>
      </c>
      <c r="N27" s="18">
        <v>125</v>
      </c>
      <c r="O27" s="18">
        <v>131</v>
      </c>
      <c r="P27" s="18">
        <v>124</v>
      </c>
      <c r="Q27" s="18">
        <v>129</v>
      </c>
      <c r="R27" s="18">
        <v>142</v>
      </c>
      <c r="S27" s="18">
        <v>147</v>
      </c>
      <c r="T27" s="10"/>
    </row>
    <row r="28" spans="1:20" ht="21" customHeight="1">
      <c r="A28" s="176" t="s">
        <v>224</v>
      </c>
      <c r="B28" s="180">
        <v>251</v>
      </c>
      <c r="C28" s="180">
        <v>257</v>
      </c>
      <c r="D28" s="180">
        <v>250</v>
      </c>
      <c r="E28" s="180">
        <v>259</v>
      </c>
      <c r="F28" s="180">
        <v>279</v>
      </c>
      <c r="G28" s="18">
        <v>281</v>
      </c>
      <c r="H28" s="18">
        <v>298</v>
      </c>
      <c r="I28" s="18">
        <v>309</v>
      </c>
      <c r="J28" s="18">
        <v>325</v>
      </c>
      <c r="K28" s="18">
        <v>336</v>
      </c>
      <c r="L28" s="18">
        <v>356</v>
      </c>
      <c r="M28" s="18">
        <v>372</v>
      </c>
      <c r="N28" s="18">
        <v>386</v>
      </c>
      <c r="O28" s="18">
        <v>391</v>
      </c>
      <c r="P28" s="18">
        <v>420</v>
      </c>
      <c r="Q28" s="18">
        <v>409</v>
      </c>
      <c r="R28" s="18">
        <v>418</v>
      </c>
      <c r="S28" s="18">
        <v>416</v>
      </c>
      <c r="T28" s="10"/>
    </row>
    <row r="29" spans="1:20" ht="21" customHeight="1">
      <c r="A29" s="176" t="s">
        <v>225</v>
      </c>
      <c r="B29" s="180">
        <v>26</v>
      </c>
      <c r="C29" s="180">
        <v>32</v>
      </c>
      <c r="D29" s="180">
        <v>22</v>
      </c>
      <c r="E29" s="180">
        <v>23</v>
      </c>
      <c r="F29" s="180">
        <v>30</v>
      </c>
      <c r="G29" s="18">
        <v>30</v>
      </c>
      <c r="H29" s="18">
        <v>37</v>
      </c>
      <c r="I29" s="18">
        <v>35</v>
      </c>
      <c r="J29" s="18">
        <v>36</v>
      </c>
      <c r="K29" s="18">
        <v>32</v>
      </c>
      <c r="L29" s="18">
        <v>32</v>
      </c>
      <c r="M29" s="18">
        <v>33</v>
      </c>
      <c r="N29" s="18">
        <v>5</v>
      </c>
      <c r="O29" s="18">
        <v>6</v>
      </c>
      <c r="P29" s="18">
        <v>6</v>
      </c>
      <c r="Q29" s="18">
        <v>8</v>
      </c>
      <c r="R29" s="18">
        <v>9</v>
      </c>
      <c r="S29" s="18">
        <v>10</v>
      </c>
    </row>
    <row r="30" spans="1:20" ht="21" customHeight="1">
      <c r="A30" s="176" t="s">
        <v>228</v>
      </c>
      <c r="B30" s="180">
        <v>14</v>
      </c>
      <c r="C30" s="180">
        <v>14</v>
      </c>
      <c r="D30" s="180">
        <v>14</v>
      </c>
      <c r="E30" s="180">
        <v>14</v>
      </c>
      <c r="F30" s="180">
        <v>13</v>
      </c>
      <c r="G30" s="18">
        <v>11</v>
      </c>
      <c r="H30" s="18">
        <v>10</v>
      </c>
      <c r="I30" s="18">
        <v>12</v>
      </c>
      <c r="J30" s="18">
        <v>16</v>
      </c>
      <c r="K30" s="18">
        <v>18</v>
      </c>
      <c r="L30" s="18">
        <v>18</v>
      </c>
      <c r="M30" s="18">
        <v>22</v>
      </c>
      <c r="N30" s="18">
        <v>21</v>
      </c>
      <c r="O30" s="18">
        <v>17</v>
      </c>
      <c r="P30" s="18">
        <v>19</v>
      </c>
      <c r="Q30" s="18">
        <v>18</v>
      </c>
      <c r="R30" s="18">
        <v>18</v>
      </c>
      <c r="S30" s="18">
        <v>24</v>
      </c>
      <c r="T30" s="10"/>
    </row>
    <row r="31" spans="1:20" ht="30" customHeight="1">
      <c r="A31" s="192" t="s">
        <v>226</v>
      </c>
      <c r="B31" s="18">
        <v>18</v>
      </c>
      <c r="C31" s="180">
        <v>18</v>
      </c>
      <c r="D31" s="180">
        <v>17</v>
      </c>
      <c r="E31" s="180">
        <v>16</v>
      </c>
      <c r="F31" s="180">
        <v>16</v>
      </c>
      <c r="G31" s="18">
        <v>13</v>
      </c>
      <c r="H31" s="18">
        <v>16</v>
      </c>
      <c r="I31" s="18">
        <v>16</v>
      </c>
      <c r="J31" s="18">
        <v>14</v>
      </c>
      <c r="K31" s="18">
        <v>19</v>
      </c>
      <c r="L31" s="18">
        <v>22</v>
      </c>
      <c r="M31" s="18">
        <v>23</v>
      </c>
      <c r="N31" s="18">
        <v>3</v>
      </c>
      <c r="O31" s="18">
        <v>3</v>
      </c>
      <c r="P31" s="18">
        <v>5</v>
      </c>
      <c r="Q31" s="18">
        <v>7</v>
      </c>
      <c r="R31" s="18">
        <v>7</v>
      </c>
      <c r="S31" s="18">
        <v>7</v>
      </c>
      <c r="T31" s="10"/>
    </row>
    <row r="32" spans="1:20" ht="21" customHeight="1">
      <c r="A32" s="176" t="s">
        <v>235</v>
      </c>
      <c r="B32" s="18">
        <v>19</v>
      </c>
      <c r="C32" s="180">
        <v>18</v>
      </c>
      <c r="D32" s="180">
        <v>16</v>
      </c>
      <c r="E32" s="180">
        <v>17</v>
      </c>
      <c r="F32" s="180">
        <v>16</v>
      </c>
      <c r="G32" s="18">
        <v>17</v>
      </c>
      <c r="H32" s="18">
        <v>20</v>
      </c>
      <c r="I32" s="18">
        <v>21</v>
      </c>
      <c r="J32" s="18">
        <v>21</v>
      </c>
      <c r="K32" s="18">
        <v>24</v>
      </c>
      <c r="L32" s="18">
        <v>24</v>
      </c>
      <c r="M32" s="18">
        <v>19</v>
      </c>
      <c r="N32" s="18">
        <v>16</v>
      </c>
      <c r="O32" s="18">
        <v>16</v>
      </c>
      <c r="P32" s="18">
        <v>17</v>
      </c>
      <c r="Q32" s="18">
        <v>32</v>
      </c>
      <c r="R32" s="18">
        <v>36</v>
      </c>
      <c r="S32" s="18">
        <v>39</v>
      </c>
      <c r="T32" s="10"/>
    </row>
    <row r="33" spans="1:20" ht="11.1" customHeight="1">
      <c r="A33" s="176" t="s">
        <v>207</v>
      </c>
      <c r="B33" s="18">
        <v>413</v>
      </c>
      <c r="C33" s="180">
        <v>404</v>
      </c>
      <c r="D33" s="180">
        <v>381</v>
      </c>
      <c r="E33" s="180">
        <v>395</v>
      </c>
      <c r="F33" s="180">
        <v>391</v>
      </c>
      <c r="G33" s="18">
        <v>394</v>
      </c>
      <c r="H33" s="18">
        <v>422</v>
      </c>
      <c r="I33" s="18">
        <v>429</v>
      </c>
      <c r="J33" s="18">
        <v>449</v>
      </c>
      <c r="K33" s="18">
        <v>448</v>
      </c>
      <c r="L33" s="18">
        <v>456</v>
      </c>
      <c r="M33" s="18">
        <v>470</v>
      </c>
      <c r="N33" s="18">
        <v>477</v>
      </c>
      <c r="O33" s="18">
        <v>498</v>
      </c>
      <c r="P33" s="18">
        <v>523</v>
      </c>
      <c r="Q33" s="18">
        <v>534</v>
      </c>
      <c r="R33" s="18">
        <v>535</v>
      </c>
      <c r="S33" s="18">
        <v>551</v>
      </c>
      <c r="T33" s="10"/>
    </row>
    <row r="34" spans="1:20" ht="11.1" customHeight="1">
      <c r="A34" s="176" t="s">
        <v>206</v>
      </c>
      <c r="B34" s="18">
        <v>3850</v>
      </c>
      <c r="C34" s="180">
        <v>3842</v>
      </c>
      <c r="D34" s="180">
        <v>3765</v>
      </c>
      <c r="E34" s="180">
        <v>3816</v>
      </c>
      <c r="F34" s="180">
        <v>3909</v>
      </c>
      <c r="G34" s="18">
        <v>3999</v>
      </c>
      <c r="H34" s="18">
        <v>4062</v>
      </c>
      <c r="I34" s="18">
        <v>4083</v>
      </c>
      <c r="J34" s="18">
        <v>4076</v>
      </c>
      <c r="K34" s="18">
        <v>4179</v>
      </c>
      <c r="L34" s="18">
        <v>4201</v>
      </c>
      <c r="M34" s="18">
        <v>3878</v>
      </c>
      <c r="N34" s="18">
        <v>3822</v>
      </c>
      <c r="O34" s="18">
        <v>3802</v>
      </c>
      <c r="P34" s="18">
        <v>3723</v>
      </c>
      <c r="Q34" s="18">
        <v>3667</v>
      </c>
      <c r="R34" s="18">
        <v>3751</v>
      </c>
      <c r="S34" s="18">
        <v>3719</v>
      </c>
      <c r="T34" s="10"/>
    </row>
    <row r="35" spans="1:20" ht="11.1" customHeight="1">
      <c r="A35" s="176" t="s">
        <v>208</v>
      </c>
      <c r="B35" s="18">
        <v>3905</v>
      </c>
      <c r="C35" s="180">
        <v>3877</v>
      </c>
      <c r="D35" s="180">
        <v>3828</v>
      </c>
      <c r="E35" s="180">
        <v>4912</v>
      </c>
      <c r="F35" s="180">
        <v>5092</v>
      </c>
      <c r="G35" s="18">
        <v>5253</v>
      </c>
      <c r="H35" s="18">
        <v>5399</v>
      </c>
      <c r="I35" s="18">
        <v>5518</v>
      </c>
      <c r="J35" s="18">
        <v>5622</v>
      </c>
      <c r="K35" s="18">
        <v>5700</v>
      </c>
      <c r="L35" s="18">
        <v>5731</v>
      </c>
      <c r="M35" s="18">
        <v>5788</v>
      </c>
      <c r="N35" s="82">
        <v>5892</v>
      </c>
      <c r="O35" s="18">
        <v>5892</v>
      </c>
      <c r="P35" s="18">
        <v>5894</v>
      </c>
      <c r="Q35" s="18">
        <v>5873</v>
      </c>
      <c r="R35" s="18">
        <v>5988</v>
      </c>
      <c r="S35" s="18">
        <v>366</v>
      </c>
      <c r="T35" s="10"/>
    </row>
    <row r="36" spans="1:20" ht="11.1" customHeight="1">
      <c r="A36" s="173" t="s">
        <v>197</v>
      </c>
      <c r="B36" s="25">
        <f t="shared" ref="B36:S36" si="9">SUM(B37:B39)</f>
        <v>162145</v>
      </c>
      <c r="C36" s="25">
        <f t="shared" ref="C36:D36" si="10">SUM(C37:C39)</f>
        <v>159825</v>
      </c>
      <c r="D36" s="25">
        <f t="shared" si="10"/>
        <v>157894</v>
      </c>
      <c r="E36" s="25">
        <f t="shared" ref="E36:F36" si="11">SUM(E37:E39)</f>
        <v>154730</v>
      </c>
      <c r="F36" s="25">
        <f t="shared" si="11"/>
        <v>152933</v>
      </c>
      <c r="G36" s="25">
        <f t="shared" si="9"/>
        <v>149824</v>
      </c>
      <c r="H36" s="25">
        <f t="shared" si="9"/>
        <v>145590</v>
      </c>
      <c r="I36" s="25">
        <f t="shared" si="9"/>
        <v>142511</v>
      </c>
      <c r="J36" s="25">
        <f t="shared" si="9"/>
        <v>142198</v>
      </c>
      <c r="K36" s="25">
        <f t="shared" si="9"/>
        <v>144600</v>
      </c>
      <c r="L36" s="25">
        <f t="shared" si="9"/>
        <v>146838</v>
      </c>
      <c r="M36" s="25">
        <f t="shared" si="9"/>
        <v>143953</v>
      </c>
      <c r="N36" s="25">
        <f t="shared" si="9"/>
        <v>141935</v>
      </c>
      <c r="O36" s="25">
        <f t="shared" si="9"/>
        <v>141992</v>
      </c>
      <c r="P36" s="25">
        <f t="shared" si="9"/>
        <v>142160</v>
      </c>
      <c r="Q36" s="25">
        <f t="shared" si="9"/>
        <v>143504</v>
      </c>
      <c r="R36" s="25">
        <f t="shared" si="9"/>
        <v>144708</v>
      </c>
      <c r="S36" s="25">
        <f t="shared" si="9"/>
        <v>144702</v>
      </c>
      <c r="T36" s="10"/>
    </row>
    <row r="37" spans="1:20" ht="11.1" customHeight="1">
      <c r="A37" s="175" t="s">
        <v>209</v>
      </c>
      <c r="B37" s="18">
        <v>157270</v>
      </c>
      <c r="C37" s="180">
        <v>154942</v>
      </c>
      <c r="D37" s="180">
        <v>153024</v>
      </c>
      <c r="E37" s="180">
        <v>149957</v>
      </c>
      <c r="F37" s="180">
        <v>148156</v>
      </c>
      <c r="G37" s="18">
        <v>145128</v>
      </c>
      <c r="H37" s="18">
        <v>140958</v>
      </c>
      <c r="I37" s="18">
        <v>137967</v>
      </c>
      <c r="J37" s="18">
        <v>137688</v>
      </c>
      <c r="K37" s="18">
        <v>140012</v>
      </c>
      <c r="L37" s="18">
        <v>142298</v>
      </c>
      <c r="M37" s="18">
        <v>139554</v>
      </c>
      <c r="N37" s="18">
        <v>137589</v>
      </c>
      <c r="O37" s="18">
        <v>137630</v>
      </c>
      <c r="P37" s="18">
        <v>137799</v>
      </c>
      <c r="Q37" s="18">
        <v>139195</v>
      </c>
      <c r="R37" s="18">
        <v>140357</v>
      </c>
      <c r="S37" s="18">
        <v>140486</v>
      </c>
      <c r="T37" s="10"/>
    </row>
    <row r="38" spans="1:20" ht="21" customHeight="1">
      <c r="A38" s="176" t="s">
        <v>229</v>
      </c>
      <c r="B38" s="18">
        <v>2360</v>
      </c>
      <c r="C38" s="180">
        <v>2339</v>
      </c>
      <c r="D38" s="180">
        <v>2324</v>
      </c>
      <c r="E38" s="180">
        <v>2322</v>
      </c>
      <c r="F38" s="180">
        <v>2379</v>
      </c>
      <c r="G38" s="18">
        <v>2367</v>
      </c>
      <c r="H38" s="18">
        <v>2403</v>
      </c>
      <c r="I38" s="18">
        <v>2391</v>
      </c>
      <c r="J38" s="18">
        <v>2410</v>
      </c>
      <c r="K38" s="18">
        <v>2485</v>
      </c>
      <c r="L38" s="18">
        <v>2500</v>
      </c>
      <c r="M38" s="18">
        <v>2500</v>
      </c>
      <c r="N38" s="18">
        <v>2486</v>
      </c>
      <c r="O38" s="18">
        <v>2491</v>
      </c>
      <c r="P38" s="18">
        <v>2510</v>
      </c>
      <c r="Q38" s="18">
        <v>2503</v>
      </c>
      <c r="R38" s="18">
        <v>2500</v>
      </c>
      <c r="S38" s="18">
        <v>2503</v>
      </c>
      <c r="T38" s="10"/>
    </row>
    <row r="39" spans="1:20" s="21" customFormat="1" ht="11.1" customHeight="1">
      <c r="A39" s="175" t="s">
        <v>210</v>
      </c>
      <c r="B39" s="18">
        <v>2515</v>
      </c>
      <c r="C39" s="180">
        <v>2544</v>
      </c>
      <c r="D39" s="180">
        <v>2546</v>
      </c>
      <c r="E39" s="180">
        <v>2451</v>
      </c>
      <c r="F39" s="180">
        <v>2398</v>
      </c>
      <c r="G39" s="18">
        <v>2329</v>
      </c>
      <c r="H39" s="18">
        <v>2229</v>
      </c>
      <c r="I39" s="18">
        <v>2153</v>
      </c>
      <c r="J39" s="18">
        <v>2100</v>
      </c>
      <c r="K39" s="18">
        <v>2103</v>
      </c>
      <c r="L39" s="18">
        <v>2040</v>
      </c>
      <c r="M39" s="18">
        <v>1899</v>
      </c>
      <c r="N39" s="18">
        <v>1860</v>
      </c>
      <c r="O39" s="18">
        <v>1871</v>
      </c>
      <c r="P39" s="18">
        <v>1851</v>
      </c>
      <c r="Q39" s="18">
        <v>1806</v>
      </c>
      <c r="R39" s="18">
        <v>1851</v>
      </c>
      <c r="S39" s="18">
        <v>1713</v>
      </c>
    </row>
    <row r="40" spans="1:20" ht="11.1" customHeight="1">
      <c r="A40" s="56" t="s">
        <v>243</v>
      </c>
      <c r="B40" s="25">
        <f t="shared" ref="B40:S40" si="12">SUM(B41:B51)</f>
        <v>15033</v>
      </c>
      <c r="C40" s="25">
        <f t="shared" ref="C40:D40" si="13">SUM(C41:C51)</f>
        <v>15355</v>
      </c>
      <c r="D40" s="25">
        <f t="shared" si="13"/>
        <v>15518</v>
      </c>
      <c r="E40" s="25">
        <f t="shared" ref="E40:F40" si="14">SUM(E41:E51)</f>
        <v>15566</v>
      </c>
      <c r="F40" s="25">
        <f t="shared" si="14"/>
        <v>15511</v>
      </c>
      <c r="G40" s="25">
        <f t="shared" si="12"/>
        <v>15114</v>
      </c>
      <c r="H40" s="25">
        <f t="shared" si="12"/>
        <v>15126</v>
      </c>
      <c r="I40" s="25">
        <f t="shared" si="12"/>
        <v>15220</v>
      </c>
      <c r="J40" s="25">
        <f t="shared" si="12"/>
        <v>15377</v>
      </c>
      <c r="K40" s="25">
        <f t="shared" si="12"/>
        <v>15298</v>
      </c>
      <c r="L40" s="25">
        <f t="shared" si="12"/>
        <v>14647</v>
      </c>
      <c r="M40" s="25">
        <f t="shared" si="12"/>
        <v>12290</v>
      </c>
      <c r="N40" s="25">
        <f t="shared" si="12"/>
        <v>10690</v>
      </c>
      <c r="O40" s="25">
        <f t="shared" si="12"/>
        <v>9518</v>
      </c>
      <c r="P40" s="25">
        <f t="shared" si="12"/>
        <v>8586</v>
      </c>
      <c r="Q40" s="25">
        <f t="shared" si="12"/>
        <v>7916</v>
      </c>
      <c r="R40" s="25">
        <f t="shared" si="12"/>
        <v>7770</v>
      </c>
      <c r="S40" s="25">
        <f t="shared" si="12"/>
        <v>7727</v>
      </c>
    </row>
    <row r="41" spans="1:20" ht="11.1" customHeight="1">
      <c r="A41" s="175" t="s">
        <v>211</v>
      </c>
      <c r="B41" s="18">
        <v>17</v>
      </c>
      <c r="C41" s="180">
        <v>15</v>
      </c>
      <c r="D41" s="180">
        <v>11</v>
      </c>
      <c r="E41" s="180">
        <v>11</v>
      </c>
      <c r="F41" s="180">
        <v>7</v>
      </c>
      <c r="G41" s="18">
        <v>9</v>
      </c>
      <c r="H41" s="18">
        <v>11</v>
      </c>
      <c r="I41" s="18">
        <v>14</v>
      </c>
      <c r="J41" s="18">
        <v>16</v>
      </c>
      <c r="K41" s="82">
        <v>20</v>
      </c>
      <c r="L41" s="82">
        <v>26</v>
      </c>
      <c r="M41" s="82">
        <v>18</v>
      </c>
      <c r="N41" s="82">
        <v>17</v>
      </c>
      <c r="O41" s="18">
        <v>20</v>
      </c>
      <c r="P41" s="18">
        <v>21</v>
      </c>
      <c r="Q41" s="18">
        <v>17</v>
      </c>
      <c r="R41" s="18">
        <v>18</v>
      </c>
      <c r="S41" s="18">
        <v>18</v>
      </c>
    </row>
    <row r="42" spans="1:20" ht="11.1" customHeight="1">
      <c r="A42" s="176" t="s">
        <v>212</v>
      </c>
      <c r="B42" s="18">
        <v>3307</v>
      </c>
      <c r="C42" s="180">
        <v>3420</v>
      </c>
      <c r="D42" s="180">
        <v>3719</v>
      </c>
      <c r="E42" s="180">
        <v>3856</v>
      </c>
      <c r="F42" s="180">
        <v>3997</v>
      </c>
      <c r="G42" s="18">
        <v>3952</v>
      </c>
      <c r="H42" s="18">
        <v>4165</v>
      </c>
      <c r="I42" s="18">
        <v>4532</v>
      </c>
      <c r="J42" s="18">
        <v>4862</v>
      </c>
      <c r="K42" s="82">
        <v>4983</v>
      </c>
      <c r="L42" s="82">
        <v>4982</v>
      </c>
      <c r="M42" s="82">
        <v>4179</v>
      </c>
      <c r="N42" s="82">
        <v>3590</v>
      </c>
      <c r="O42" s="18">
        <v>3201</v>
      </c>
      <c r="P42" s="18">
        <v>2800</v>
      </c>
      <c r="Q42" s="18">
        <v>2503</v>
      </c>
      <c r="R42" s="18">
        <v>2327</v>
      </c>
      <c r="S42" s="18">
        <v>2203</v>
      </c>
    </row>
    <row r="43" spans="1:20" ht="11.1" customHeight="1">
      <c r="A43" s="176" t="s">
        <v>213</v>
      </c>
      <c r="B43" s="18">
        <v>9900</v>
      </c>
      <c r="C43" s="180">
        <v>10066</v>
      </c>
      <c r="D43" s="180">
        <v>9935</v>
      </c>
      <c r="E43" s="180">
        <v>9870</v>
      </c>
      <c r="F43" s="180">
        <v>9780</v>
      </c>
      <c r="G43" s="18">
        <v>9588</v>
      </c>
      <c r="H43" s="18">
        <v>9505</v>
      </c>
      <c r="I43" s="18">
        <v>9402</v>
      </c>
      <c r="J43" s="18">
        <v>9334</v>
      </c>
      <c r="K43" s="82">
        <v>9206</v>
      </c>
      <c r="L43" s="82">
        <v>8686</v>
      </c>
      <c r="M43" s="82">
        <v>7241</v>
      </c>
      <c r="N43" s="82">
        <v>6297</v>
      </c>
      <c r="O43" s="18">
        <v>5603</v>
      </c>
      <c r="P43" s="18">
        <v>5082</v>
      </c>
      <c r="Q43" s="18">
        <v>4746</v>
      </c>
      <c r="R43" s="18">
        <v>4777</v>
      </c>
      <c r="S43" s="18">
        <v>4886</v>
      </c>
    </row>
    <row r="44" spans="1:20" s="21" customFormat="1" ht="11.1" customHeight="1">
      <c r="A44" s="176" t="s">
        <v>237</v>
      </c>
      <c r="B44" s="180">
        <v>2</v>
      </c>
      <c r="C44" s="180">
        <v>2</v>
      </c>
      <c r="D44" s="180">
        <v>3</v>
      </c>
      <c r="E44" s="180">
        <v>3</v>
      </c>
      <c r="F44" s="180">
        <v>5</v>
      </c>
      <c r="G44" s="18">
        <v>6</v>
      </c>
      <c r="H44" s="18">
        <v>6</v>
      </c>
      <c r="I44" s="18">
        <v>7</v>
      </c>
      <c r="J44" s="18">
        <v>7</v>
      </c>
      <c r="K44" s="82">
        <v>6</v>
      </c>
      <c r="L44" s="82">
        <v>7</v>
      </c>
      <c r="M44" s="82">
        <v>7</v>
      </c>
      <c r="N44" s="82">
        <v>7</v>
      </c>
      <c r="O44" s="18">
        <v>6</v>
      </c>
      <c r="P44" s="18">
        <v>5</v>
      </c>
      <c r="Q44" s="18">
        <v>2</v>
      </c>
      <c r="R44" s="18">
        <v>4</v>
      </c>
      <c r="S44" s="18">
        <v>5</v>
      </c>
    </row>
    <row r="45" spans="1:20" ht="21" customHeight="1">
      <c r="A45" s="176" t="s">
        <v>233</v>
      </c>
      <c r="B45" s="18">
        <v>1</v>
      </c>
      <c r="C45" s="180">
        <v>1</v>
      </c>
      <c r="D45" s="180">
        <v>1</v>
      </c>
      <c r="E45" s="180">
        <v>2</v>
      </c>
      <c r="F45" s="180">
        <v>3</v>
      </c>
      <c r="G45" s="18">
        <v>2</v>
      </c>
      <c r="H45" s="18">
        <v>3</v>
      </c>
      <c r="I45" s="18">
        <v>5</v>
      </c>
      <c r="J45" s="18">
        <v>4</v>
      </c>
      <c r="K45" s="82">
        <v>5</v>
      </c>
      <c r="L45" s="82">
        <v>3</v>
      </c>
      <c r="M45" s="82">
        <v>2</v>
      </c>
      <c r="N45" s="105">
        <v>2</v>
      </c>
      <c r="O45" s="18">
        <v>4</v>
      </c>
      <c r="P45" s="18">
        <v>4</v>
      </c>
      <c r="Q45" s="18">
        <v>6</v>
      </c>
      <c r="R45" s="18">
        <v>7</v>
      </c>
      <c r="S45" s="18">
        <v>5</v>
      </c>
    </row>
    <row r="46" spans="1:20" ht="11.1" customHeight="1">
      <c r="A46" s="176" t="s">
        <v>238</v>
      </c>
      <c r="B46" s="18">
        <v>2</v>
      </c>
      <c r="C46" s="180">
        <v>3</v>
      </c>
      <c r="D46" s="180">
        <v>3</v>
      </c>
      <c r="E46" s="180">
        <v>2</v>
      </c>
      <c r="F46" s="180">
        <v>2</v>
      </c>
      <c r="G46" s="18">
        <v>3</v>
      </c>
      <c r="H46" s="18">
        <v>3</v>
      </c>
      <c r="I46" s="18">
        <v>4</v>
      </c>
      <c r="J46" s="18">
        <v>4</v>
      </c>
      <c r="K46" s="82">
        <v>5</v>
      </c>
      <c r="L46" s="82">
        <v>3</v>
      </c>
      <c r="M46" s="82">
        <v>4</v>
      </c>
      <c r="N46" s="105">
        <v>4</v>
      </c>
      <c r="O46" s="18">
        <v>3</v>
      </c>
      <c r="P46" s="18">
        <v>4</v>
      </c>
      <c r="Q46" s="18">
        <v>4</v>
      </c>
      <c r="R46" s="18">
        <v>4</v>
      </c>
      <c r="S46" s="18">
        <v>4</v>
      </c>
    </row>
    <row r="47" spans="1:20" ht="11.1" customHeight="1">
      <c r="A47" s="176" t="s">
        <v>234</v>
      </c>
      <c r="B47" s="18">
        <v>10</v>
      </c>
      <c r="C47" s="180">
        <v>10</v>
      </c>
      <c r="D47" s="180">
        <v>7</v>
      </c>
      <c r="E47" s="180">
        <v>7</v>
      </c>
      <c r="F47" s="180">
        <v>6</v>
      </c>
      <c r="G47" s="18">
        <v>6</v>
      </c>
      <c r="H47" s="18">
        <v>5</v>
      </c>
      <c r="I47" s="18">
        <v>4</v>
      </c>
      <c r="J47" s="18">
        <v>6</v>
      </c>
      <c r="K47" s="82">
        <v>6</v>
      </c>
      <c r="L47" s="82">
        <v>5</v>
      </c>
      <c r="M47" s="82">
        <v>4</v>
      </c>
      <c r="N47" s="84">
        <v>1</v>
      </c>
      <c r="O47" s="18">
        <v>2</v>
      </c>
      <c r="P47" s="18">
        <v>2</v>
      </c>
      <c r="Q47" s="18">
        <v>2</v>
      </c>
      <c r="R47" s="18">
        <v>2</v>
      </c>
      <c r="S47" s="18">
        <v>1</v>
      </c>
    </row>
    <row r="48" spans="1:20" ht="11.1" customHeight="1">
      <c r="A48" s="176" t="s">
        <v>214</v>
      </c>
      <c r="B48" s="18">
        <v>1777</v>
      </c>
      <c r="C48" s="180">
        <v>1823</v>
      </c>
      <c r="D48" s="180">
        <v>1824</v>
      </c>
      <c r="E48" s="180">
        <v>1806</v>
      </c>
      <c r="F48" s="180">
        <v>1704</v>
      </c>
      <c r="G48" s="18">
        <v>1541</v>
      </c>
      <c r="H48" s="18">
        <v>1420</v>
      </c>
      <c r="I48" s="18">
        <v>1242</v>
      </c>
      <c r="J48" s="18">
        <v>1132</v>
      </c>
      <c r="K48" s="82">
        <v>1053</v>
      </c>
      <c r="L48" s="82">
        <v>919</v>
      </c>
      <c r="M48" s="82">
        <v>823</v>
      </c>
      <c r="N48" s="82">
        <v>759</v>
      </c>
      <c r="O48" s="18">
        <v>664</v>
      </c>
      <c r="P48" s="18">
        <v>651</v>
      </c>
      <c r="Q48" s="18">
        <v>617</v>
      </c>
      <c r="R48" s="18">
        <v>615</v>
      </c>
      <c r="S48" s="18">
        <v>592</v>
      </c>
    </row>
    <row r="49" spans="1:19" ht="11.1" customHeight="1">
      <c r="A49" s="176" t="s">
        <v>63</v>
      </c>
      <c r="B49" s="18">
        <v>1</v>
      </c>
      <c r="C49" s="180">
        <v>2</v>
      </c>
      <c r="D49" s="180">
        <v>2</v>
      </c>
      <c r="E49" s="180">
        <v>1</v>
      </c>
      <c r="F49" s="180">
        <v>1</v>
      </c>
      <c r="G49" s="18">
        <v>1</v>
      </c>
      <c r="H49" s="18">
        <v>1</v>
      </c>
      <c r="I49" s="18">
        <v>1</v>
      </c>
      <c r="J49" s="18">
        <v>3</v>
      </c>
      <c r="K49" s="82">
        <v>3</v>
      </c>
      <c r="L49" s="82">
        <v>4</v>
      </c>
      <c r="M49" s="82">
        <v>2</v>
      </c>
      <c r="N49" s="82">
        <v>3</v>
      </c>
      <c r="O49" s="18">
        <v>5</v>
      </c>
      <c r="P49" s="18">
        <v>5</v>
      </c>
      <c r="Q49" s="18">
        <v>4</v>
      </c>
      <c r="R49" s="18">
        <v>1</v>
      </c>
      <c r="S49" s="18">
        <v>3</v>
      </c>
    </row>
    <row r="50" spans="1:19" ht="11.1" customHeight="1">
      <c r="A50" s="176" t="s">
        <v>64</v>
      </c>
      <c r="B50" s="18">
        <v>2</v>
      </c>
      <c r="C50" s="180">
        <v>2</v>
      </c>
      <c r="D50" s="180">
        <v>1</v>
      </c>
      <c r="E50" s="180">
        <v>0</v>
      </c>
      <c r="F50" s="180">
        <v>0</v>
      </c>
      <c r="G50" s="18">
        <v>0</v>
      </c>
      <c r="H50" s="18">
        <v>0</v>
      </c>
      <c r="I50" s="18">
        <v>0</v>
      </c>
      <c r="J50" s="18">
        <v>0</v>
      </c>
      <c r="K50" s="82">
        <v>1</v>
      </c>
      <c r="L50" s="82">
        <v>1</v>
      </c>
      <c r="M50" s="82">
        <v>1</v>
      </c>
      <c r="N50" s="82">
        <v>0</v>
      </c>
      <c r="O50" s="18">
        <v>1</v>
      </c>
      <c r="P50" s="18">
        <v>1</v>
      </c>
      <c r="Q50" s="18">
        <v>1</v>
      </c>
      <c r="R50" s="155" t="s">
        <v>50</v>
      </c>
      <c r="S50" s="155" t="s">
        <v>50</v>
      </c>
    </row>
    <row r="51" spans="1:19" ht="11.1" customHeight="1">
      <c r="A51" s="176" t="s">
        <v>215</v>
      </c>
      <c r="B51" s="18">
        <v>14</v>
      </c>
      <c r="C51" s="180">
        <v>11</v>
      </c>
      <c r="D51" s="180">
        <v>12</v>
      </c>
      <c r="E51" s="180">
        <v>8</v>
      </c>
      <c r="F51" s="180">
        <v>6</v>
      </c>
      <c r="G51" s="18">
        <v>6</v>
      </c>
      <c r="H51" s="18">
        <v>7</v>
      </c>
      <c r="I51" s="18">
        <v>9</v>
      </c>
      <c r="J51" s="18">
        <v>9</v>
      </c>
      <c r="K51" s="82">
        <v>10</v>
      </c>
      <c r="L51" s="82">
        <v>11</v>
      </c>
      <c r="M51" s="82">
        <v>9</v>
      </c>
      <c r="N51" s="82">
        <v>10</v>
      </c>
      <c r="O51" s="18">
        <v>9</v>
      </c>
      <c r="P51" s="18">
        <v>11</v>
      </c>
      <c r="Q51" s="18">
        <v>14</v>
      </c>
      <c r="R51" s="18">
        <v>15</v>
      </c>
      <c r="S51" s="18">
        <v>10</v>
      </c>
    </row>
    <row r="52" spans="1:19" ht="11.1" customHeight="1">
      <c r="A52" s="56" t="s">
        <v>242</v>
      </c>
      <c r="B52" s="80">
        <f t="shared" ref="B52:R52" si="15">SUM(B53:B55)</f>
        <v>18370</v>
      </c>
      <c r="C52" s="182">
        <f t="shared" ref="C52:D52" si="16">SUM(C53:C55)</f>
        <v>18139</v>
      </c>
      <c r="D52" s="182">
        <f t="shared" si="16"/>
        <v>17991</v>
      </c>
      <c r="E52" s="182">
        <f t="shared" ref="E52:G52" si="17">SUM(E53:E55)</f>
        <v>19460</v>
      </c>
      <c r="F52" s="182">
        <f t="shared" si="17"/>
        <v>19927</v>
      </c>
      <c r="G52" s="80">
        <f t="shared" si="17"/>
        <v>20381</v>
      </c>
      <c r="H52" s="80">
        <f t="shared" si="15"/>
        <v>20802</v>
      </c>
      <c r="I52" s="80">
        <f t="shared" si="15"/>
        <v>21141</v>
      </c>
      <c r="J52" s="80">
        <f t="shared" si="15"/>
        <v>21275</v>
      </c>
      <c r="K52" s="80">
        <f t="shared" si="15"/>
        <v>21268</v>
      </c>
      <c r="L52" s="80">
        <f t="shared" si="15"/>
        <v>21055</v>
      </c>
      <c r="M52" s="80">
        <f t="shared" si="15"/>
        <v>21274</v>
      </c>
      <c r="N52" s="80">
        <f t="shared" si="15"/>
        <v>21597</v>
      </c>
      <c r="O52" s="25">
        <f t="shared" si="15"/>
        <v>21369</v>
      </c>
      <c r="P52" s="25">
        <f t="shared" si="15"/>
        <v>21100</v>
      </c>
      <c r="Q52" s="25">
        <f t="shared" si="15"/>
        <v>20950</v>
      </c>
      <c r="R52" s="25">
        <f t="shared" si="15"/>
        <v>21826</v>
      </c>
      <c r="S52" s="25">
        <f>SUM(S53:S54)</f>
        <v>8473</v>
      </c>
    </row>
    <row r="53" spans="1:19" ht="11.1" customHeight="1">
      <c r="A53" s="175" t="s">
        <v>202</v>
      </c>
      <c r="B53" s="18">
        <v>10401</v>
      </c>
      <c r="C53" s="180">
        <v>10266</v>
      </c>
      <c r="D53" s="180">
        <v>10141</v>
      </c>
      <c r="E53" s="180">
        <v>13714</v>
      </c>
      <c r="F53" s="180">
        <v>14023</v>
      </c>
      <c r="G53" s="18">
        <v>14309</v>
      </c>
      <c r="H53" s="18">
        <v>14559</v>
      </c>
      <c r="I53" s="18">
        <v>14732</v>
      </c>
      <c r="J53" s="18">
        <v>14834</v>
      </c>
      <c r="K53" s="18">
        <v>14844</v>
      </c>
      <c r="L53" s="18">
        <v>14773</v>
      </c>
      <c r="M53" s="18">
        <v>14951</v>
      </c>
      <c r="N53" s="18">
        <v>15090</v>
      </c>
      <c r="O53" s="18">
        <v>14934</v>
      </c>
      <c r="P53" s="18">
        <v>14849</v>
      </c>
      <c r="Q53" s="18">
        <v>14784</v>
      </c>
      <c r="R53" s="18">
        <v>15165</v>
      </c>
      <c r="S53" s="18">
        <v>7372</v>
      </c>
    </row>
    <row r="54" spans="1:19" ht="11.1" customHeight="1">
      <c r="A54" s="175" t="s">
        <v>216</v>
      </c>
      <c r="B54" s="18">
        <v>4319</v>
      </c>
      <c r="C54" s="180">
        <v>4293</v>
      </c>
      <c r="D54" s="180">
        <v>4348</v>
      </c>
      <c r="E54" s="180">
        <v>3723</v>
      </c>
      <c r="F54" s="180">
        <v>3877</v>
      </c>
      <c r="G54" s="18">
        <v>4013</v>
      </c>
      <c r="H54" s="18">
        <v>4137</v>
      </c>
      <c r="I54" s="18">
        <v>4260</v>
      </c>
      <c r="J54" s="18">
        <v>4307</v>
      </c>
      <c r="K54" s="18">
        <v>4352</v>
      </c>
      <c r="L54" s="18">
        <v>4334</v>
      </c>
      <c r="M54" s="18">
        <v>4377</v>
      </c>
      <c r="N54" s="18">
        <v>4520</v>
      </c>
      <c r="O54" s="18">
        <v>4556</v>
      </c>
      <c r="P54" s="18">
        <v>4505</v>
      </c>
      <c r="Q54" s="18">
        <v>4535</v>
      </c>
      <c r="R54" s="18">
        <v>4880</v>
      </c>
      <c r="S54" s="18">
        <v>1101</v>
      </c>
    </row>
    <row r="55" spans="1:19" ht="11.1" customHeight="1">
      <c r="A55" s="175" t="s">
        <v>217</v>
      </c>
      <c r="B55" s="18">
        <v>3650</v>
      </c>
      <c r="C55" s="180">
        <v>3580</v>
      </c>
      <c r="D55" s="180">
        <v>3502</v>
      </c>
      <c r="E55" s="180">
        <v>2023</v>
      </c>
      <c r="F55" s="180">
        <v>2027</v>
      </c>
      <c r="G55" s="18">
        <v>2059</v>
      </c>
      <c r="H55" s="18">
        <v>2106</v>
      </c>
      <c r="I55" s="18">
        <v>2149</v>
      </c>
      <c r="J55" s="18">
        <v>2134</v>
      </c>
      <c r="K55" s="18">
        <v>2072</v>
      </c>
      <c r="L55" s="18">
        <v>1948</v>
      </c>
      <c r="M55" s="18">
        <v>1946</v>
      </c>
      <c r="N55" s="18">
        <v>1987</v>
      </c>
      <c r="O55" s="18">
        <v>1879</v>
      </c>
      <c r="P55" s="18">
        <v>1746</v>
      </c>
      <c r="Q55" s="18">
        <v>1631</v>
      </c>
      <c r="R55" s="18">
        <v>1781</v>
      </c>
      <c r="S55" s="27" t="s">
        <v>50</v>
      </c>
    </row>
    <row r="56" spans="1:19" ht="11.1" customHeight="1">
      <c r="A56" s="56" t="s">
        <v>351</v>
      </c>
      <c r="B56" s="25">
        <v>108564</v>
      </c>
      <c r="C56" s="25">
        <v>106692</v>
      </c>
      <c r="D56" s="25">
        <v>104382</v>
      </c>
      <c r="E56" s="25">
        <v>102628</v>
      </c>
      <c r="F56" s="25">
        <v>100993</v>
      </c>
      <c r="G56" s="25">
        <v>98842</v>
      </c>
      <c r="H56" s="25">
        <v>98328</v>
      </c>
      <c r="I56" s="25">
        <v>97409</v>
      </c>
      <c r="J56" s="25">
        <v>96473</v>
      </c>
      <c r="K56" s="25">
        <v>94863</v>
      </c>
      <c r="L56" s="25">
        <v>93202</v>
      </c>
      <c r="M56" s="25">
        <v>92175</v>
      </c>
      <c r="N56" s="25">
        <v>91343</v>
      </c>
      <c r="O56" s="25">
        <v>90555</v>
      </c>
      <c r="P56" s="25">
        <v>89596</v>
      </c>
      <c r="Q56" s="25">
        <v>87816</v>
      </c>
      <c r="R56" s="25">
        <v>86089</v>
      </c>
      <c r="S56" s="25">
        <v>82875</v>
      </c>
    </row>
    <row r="57" spans="1:19" ht="11.1" customHeight="1">
      <c r="A57" s="56" t="s">
        <v>130</v>
      </c>
      <c r="B57" s="25">
        <v>311017</v>
      </c>
      <c r="C57" s="25">
        <v>306652</v>
      </c>
      <c r="D57" s="25">
        <v>302572</v>
      </c>
      <c r="E57" s="25">
        <v>304329</v>
      </c>
      <c r="F57" s="25">
        <v>306066</v>
      </c>
      <c r="G57" s="25">
        <v>307120</v>
      </c>
      <c r="H57" s="25">
        <v>311952</v>
      </c>
      <c r="I57" s="25">
        <v>314122</v>
      </c>
      <c r="J57" s="25">
        <v>318001</v>
      </c>
      <c r="K57" s="25">
        <v>323495</v>
      </c>
      <c r="L57" s="25">
        <v>325247</v>
      </c>
      <c r="M57" s="25">
        <v>309865</v>
      </c>
      <c r="N57" s="23">
        <v>309333</v>
      </c>
      <c r="O57" s="23">
        <v>311828</v>
      </c>
      <c r="P57" s="23">
        <v>313545</v>
      </c>
      <c r="Q57" s="23">
        <v>317389</v>
      </c>
      <c r="R57" s="23">
        <v>317389</v>
      </c>
      <c r="S57" s="23">
        <v>315276</v>
      </c>
    </row>
    <row r="58" spans="1:19" ht="11.1" customHeight="1">
      <c r="A58" s="113" t="s">
        <v>353</v>
      </c>
      <c r="B58" s="23">
        <v>106321</v>
      </c>
      <c r="C58" s="23">
        <v>69166</v>
      </c>
      <c r="D58" s="23">
        <v>20362</v>
      </c>
      <c r="E58" s="255" t="s">
        <v>377</v>
      </c>
      <c r="F58" s="255" t="s">
        <v>377</v>
      </c>
      <c r="G58" s="255" t="s">
        <v>377</v>
      </c>
      <c r="H58" s="255" t="s">
        <v>377</v>
      </c>
      <c r="I58" s="255" t="s">
        <v>377</v>
      </c>
      <c r="J58" s="255" t="s">
        <v>377</v>
      </c>
      <c r="K58" s="255" t="s">
        <v>377</v>
      </c>
      <c r="L58" s="255" t="s">
        <v>377</v>
      </c>
      <c r="M58" s="23"/>
      <c r="N58" s="102"/>
      <c r="O58" s="102"/>
      <c r="P58" s="102"/>
      <c r="Q58" s="102"/>
      <c r="R58" s="102"/>
      <c r="S58" s="102"/>
    </row>
    <row r="59" spans="1:19" ht="11.1" customHeight="1">
      <c r="A59" s="90"/>
      <c r="B59" s="90"/>
      <c r="C59" s="90"/>
      <c r="D59" s="90"/>
      <c r="E59" s="90"/>
      <c r="F59" s="90"/>
      <c r="G59" s="90"/>
      <c r="H59" s="90"/>
      <c r="I59" s="90"/>
      <c r="J59" s="90"/>
      <c r="K59" s="90"/>
      <c r="L59" s="90"/>
      <c r="M59" s="103"/>
      <c r="N59" s="103"/>
      <c r="O59" s="102"/>
      <c r="P59" s="10"/>
      <c r="Q59" s="102"/>
      <c r="R59" s="102"/>
      <c r="S59" s="78"/>
    </row>
    <row r="60" spans="1:19" ht="11.1" customHeight="1">
      <c r="A60" s="153" t="s">
        <v>108</v>
      </c>
      <c r="B60" s="90"/>
      <c r="C60" s="90"/>
      <c r="D60" s="90"/>
      <c r="E60" s="90"/>
      <c r="F60" s="90"/>
      <c r="G60" s="90"/>
      <c r="H60" s="90"/>
      <c r="I60" s="90"/>
      <c r="J60" s="90"/>
      <c r="K60" s="90"/>
      <c r="L60" s="90"/>
      <c r="M60" s="103"/>
      <c r="N60" s="103"/>
      <c r="O60" s="102"/>
      <c r="P60" s="10"/>
      <c r="Q60" s="102"/>
      <c r="R60" s="102"/>
      <c r="S60" s="78"/>
    </row>
    <row r="61" spans="1:19" ht="11.1" customHeight="1">
      <c r="A61" s="153" t="s">
        <v>109</v>
      </c>
      <c r="B61" s="90"/>
      <c r="C61" s="90"/>
      <c r="D61" s="90"/>
      <c r="E61" s="90"/>
      <c r="F61" s="90"/>
      <c r="G61" s="90"/>
      <c r="H61" s="90"/>
      <c r="I61" s="90"/>
      <c r="J61" s="90"/>
      <c r="K61" s="90"/>
      <c r="L61" s="90"/>
      <c r="M61" s="103"/>
      <c r="N61" s="103"/>
      <c r="O61" s="102"/>
      <c r="P61" s="10"/>
      <c r="Q61" s="102"/>
      <c r="R61" s="102"/>
      <c r="S61" s="78"/>
    </row>
    <row r="62" spans="1:19" ht="11.1" customHeight="1">
      <c r="A62" s="153" t="s">
        <v>371</v>
      </c>
      <c r="B62" s="90"/>
      <c r="C62" s="90"/>
      <c r="D62" s="90"/>
      <c r="E62" s="90"/>
      <c r="F62" s="90"/>
      <c r="G62" s="90"/>
      <c r="H62" s="90"/>
      <c r="I62" s="90"/>
      <c r="J62" s="90"/>
      <c r="K62" s="90"/>
      <c r="L62" s="90"/>
      <c r="M62" s="103"/>
      <c r="N62" s="103"/>
      <c r="O62" s="102"/>
      <c r="P62" s="10"/>
      <c r="Q62" s="102"/>
      <c r="R62" s="102"/>
      <c r="S62" s="78"/>
    </row>
    <row r="63" spans="1:19" s="100" customFormat="1" ht="11.1" customHeight="1">
      <c r="A63" s="11" t="s">
        <v>145</v>
      </c>
      <c r="B63" s="11"/>
      <c r="C63" s="11"/>
      <c r="D63" s="11"/>
      <c r="E63" s="11"/>
      <c r="F63" s="11"/>
      <c r="G63" s="11"/>
      <c r="H63" s="11"/>
      <c r="I63" s="11"/>
      <c r="J63" s="11"/>
      <c r="K63" s="11"/>
      <c r="L63" s="11"/>
      <c r="M63" s="4"/>
      <c r="N63" s="4"/>
      <c r="O63" s="4"/>
      <c r="P63" s="4"/>
      <c r="Q63" s="4"/>
      <c r="R63" s="4"/>
      <c r="S63" s="4"/>
    </row>
    <row r="64" spans="1:19" s="21" customFormat="1" ht="11.1" customHeight="1">
      <c r="A64" s="11" t="s">
        <v>146</v>
      </c>
      <c r="B64" s="11"/>
      <c r="C64" s="11"/>
      <c r="D64" s="11"/>
      <c r="E64" s="11"/>
      <c r="F64" s="11"/>
      <c r="G64" s="11"/>
      <c r="H64" s="11"/>
      <c r="I64" s="11"/>
      <c r="J64" s="11"/>
      <c r="K64" s="11"/>
      <c r="L64" s="11"/>
      <c r="M64" s="4"/>
      <c r="N64" s="4"/>
      <c r="O64" s="4"/>
      <c r="P64" s="4"/>
      <c r="Q64" s="4"/>
      <c r="R64" s="4"/>
      <c r="S64" s="4"/>
    </row>
    <row r="65" spans="1:19" s="21" customFormat="1" ht="11.1" customHeight="1">
      <c r="A65" s="11" t="s">
        <v>147</v>
      </c>
      <c r="B65" s="11"/>
      <c r="C65" s="11"/>
      <c r="D65" s="11"/>
      <c r="E65" s="11"/>
      <c r="F65" s="11"/>
      <c r="G65" s="11"/>
      <c r="H65" s="11"/>
      <c r="I65" s="11"/>
      <c r="J65" s="11"/>
      <c r="K65" s="11"/>
      <c r="L65" s="11"/>
      <c r="M65" s="4"/>
      <c r="N65" s="4"/>
      <c r="O65" s="4"/>
      <c r="P65" s="4"/>
      <c r="Q65" s="4"/>
      <c r="R65" s="4"/>
      <c r="S65" s="4"/>
    </row>
    <row r="66" spans="1:19" s="21" customFormat="1" ht="10.5" customHeight="1">
      <c r="A66" s="11" t="s">
        <v>148</v>
      </c>
      <c r="B66" s="11"/>
      <c r="C66" s="11"/>
      <c r="D66" s="11"/>
      <c r="E66" s="11"/>
      <c r="F66" s="11"/>
      <c r="G66" s="11"/>
      <c r="H66" s="11"/>
      <c r="I66" s="11"/>
      <c r="J66" s="11"/>
      <c r="K66" s="11"/>
      <c r="L66" s="11"/>
      <c r="M66" s="4"/>
      <c r="N66" s="4"/>
      <c r="O66" s="4"/>
      <c r="P66" s="4"/>
      <c r="Q66" s="4"/>
      <c r="R66" s="4"/>
      <c r="S66" s="4"/>
    </row>
    <row r="67" spans="1:19" s="4" customFormat="1">
      <c r="A67" s="11" t="s">
        <v>14</v>
      </c>
      <c r="B67" s="11"/>
      <c r="C67" s="11"/>
      <c r="D67" s="11"/>
      <c r="E67" s="11"/>
      <c r="F67" s="11"/>
      <c r="G67" s="11"/>
      <c r="H67" s="11"/>
      <c r="I67" s="11"/>
      <c r="J67" s="11"/>
      <c r="K67" s="11"/>
      <c r="L67" s="11"/>
    </row>
    <row r="68" spans="1:19" s="4" customFormat="1">
      <c r="A68" s="11" t="s">
        <v>110</v>
      </c>
      <c r="B68" s="11"/>
      <c r="C68" s="11"/>
      <c r="D68" s="11"/>
      <c r="E68" s="11"/>
      <c r="F68" s="11"/>
      <c r="G68" s="11"/>
      <c r="H68" s="11"/>
      <c r="I68" s="11"/>
      <c r="J68" s="11"/>
      <c r="K68" s="11"/>
      <c r="L68" s="11"/>
      <c r="N68" s="99"/>
      <c r="P68" s="99"/>
    </row>
    <row r="69" spans="1:19" s="4" customFormat="1">
      <c r="A69" s="11" t="s">
        <v>111</v>
      </c>
      <c r="B69" s="11"/>
      <c r="C69" s="11"/>
      <c r="D69" s="11"/>
      <c r="E69" s="11"/>
      <c r="F69" s="11"/>
      <c r="G69" s="11"/>
      <c r="H69" s="11"/>
      <c r="I69" s="11"/>
      <c r="J69" s="11"/>
      <c r="K69" s="11"/>
      <c r="L69" s="11"/>
      <c r="N69" s="99"/>
      <c r="O69" s="3"/>
      <c r="P69" s="99"/>
    </row>
    <row r="70" spans="1:19" s="4" customFormat="1">
      <c r="A70" s="6" t="s">
        <v>149</v>
      </c>
      <c r="B70" s="6"/>
      <c r="C70" s="6"/>
      <c r="D70" s="6"/>
      <c r="E70" s="6"/>
      <c r="F70" s="6"/>
      <c r="G70" s="6"/>
      <c r="H70" s="6"/>
      <c r="I70" s="6"/>
      <c r="J70" s="6"/>
      <c r="K70" s="6"/>
      <c r="L70" s="6"/>
      <c r="M70" s="5"/>
      <c r="N70" s="13"/>
      <c r="O70" s="3"/>
      <c r="P70" s="13"/>
      <c r="Q70" s="3"/>
      <c r="R70" s="3"/>
      <c r="S70" s="3"/>
    </row>
    <row r="71" spans="1:19" s="4" customFormat="1">
      <c r="A71" s="6" t="s">
        <v>128</v>
      </c>
      <c r="B71" s="6"/>
      <c r="C71" s="6"/>
      <c r="D71" s="6"/>
      <c r="E71" s="6"/>
      <c r="F71" s="6"/>
      <c r="G71" s="6"/>
      <c r="H71" s="6"/>
      <c r="I71" s="6"/>
      <c r="J71" s="6"/>
      <c r="K71" s="6"/>
      <c r="L71" s="6"/>
      <c r="M71" s="5"/>
      <c r="N71" s="13"/>
      <c r="O71" s="3"/>
      <c r="P71" s="13"/>
      <c r="Q71" s="3"/>
      <c r="R71" s="3"/>
      <c r="S71" s="3"/>
    </row>
    <row r="72" spans="1:19" s="4" customFormat="1" ht="11.1" customHeight="1">
      <c r="A72" s="6" t="s">
        <v>129</v>
      </c>
      <c r="B72" s="6"/>
      <c r="C72" s="6"/>
      <c r="D72" s="6"/>
      <c r="E72" s="6"/>
      <c r="F72" s="6"/>
      <c r="G72" s="6"/>
      <c r="H72" s="6"/>
      <c r="I72" s="6"/>
      <c r="J72" s="6"/>
      <c r="K72" s="6"/>
      <c r="L72" s="6"/>
      <c r="M72" s="5"/>
      <c r="N72" s="13"/>
      <c r="O72" s="3"/>
      <c r="P72" s="13"/>
      <c r="Q72" s="3"/>
      <c r="R72" s="3"/>
      <c r="S72" s="3"/>
    </row>
    <row r="73" spans="1:19" s="4" customFormat="1" ht="11.1" customHeight="1">
      <c r="A73" s="6" t="s">
        <v>354</v>
      </c>
      <c r="B73" s="6"/>
      <c r="C73" s="6"/>
      <c r="D73" s="6"/>
      <c r="E73" s="6"/>
      <c r="F73" s="6"/>
      <c r="G73" s="6"/>
      <c r="H73" s="6"/>
      <c r="I73" s="6"/>
      <c r="J73" s="6"/>
      <c r="K73" s="6"/>
      <c r="L73" s="6"/>
      <c r="M73" s="5"/>
      <c r="N73" s="13"/>
      <c r="O73" s="3"/>
      <c r="P73" s="13"/>
      <c r="Q73" s="3"/>
      <c r="R73" s="3"/>
      <c r="S73" s="3"/>
    </row>
    <row r="74" spans="1:19" s="4" customFormat="1" ht="11.1" customHeight="1">
      <c r="A74" s="6" t="s">
        <v>378</v>
      </c>
      <c r="B74" s="6"/>
      <c r="C74" s="6"/>
      <c r="D74" s="6"/>
      <c r="E74" s="6"/>
      <c r="F74" s="6"/>
      <c r="G74" s="6"/>
      <c r="H74" s="6"/>
      <c r="I74" s="6"/>
      <c r="J74" s="6"/>
      <c r="K74" s="6"/>
      <c r="L74" s="6"/>
      <c r="M74" s="5"/>
      <c r="N74" s="13"/>
      <c r="O74" s="10"/>
      <c r="P74" s="13"/>
      <c r="Q74" s="3"/>
      <c r="R74" s="3"/>
      <c r="S74" s="3"/>
    </row>
    <row r="75" spans="1:19" s="3" customFormat="1" ht="11.1" customHeight="1">
      <c r="A75" s="12"/>
      <c r="B75" s="6"/>
      <c r="C75" s="6"/>
      <c r="D75" s="6"/>
      <c r="E75" s="6"/>
      <c r="F75" s="6"/>
      <c r="G75" s="6"/>
      <c r="H75" s="6"/>
      <c r="I75" s="6"/>
      <c r="J75" s="6"/>
      <c r="K75" s="6"/>
      <c r="L75" s="6"/>
      <c r="M75" s="5"/>
      <c r="N75" s="13"/>
      <c r="O75" s="4"/>
      <c r="P75" s="13"/>
    </row>
    <row r="76" spans="1:19" s="3" customFormat="1" ht="11.1" customHeight="1">
      <c r="A76" s="12"/>
      <c r="B76" s="12"/>
      <c r="C76" s="12"/>
      <c r="D76" s="12"/>
      <c r="E76" s="12"/>
      <c r="F76" s="12"/>
      <c r="G76" s="12"/>
      <c r="H76" s="12"/>
      <c r="I76" s="12"/>
      <c r="J76" s="12"/>
      <c r="K76" s="12"/>
      <c r="L76" s="12"/>
      <c r="N76" s="13"/>
      <c r="O76" s="10"/>
      <c r="P76" s="13"/>
      <c r="Q76" s="13"/>
      <c r="R76" s="1"/>
      <c r="S76" s="2"/>
    </row>
    <row r="77" spans="1:19" s="3" customFormat="1" ht="11.1" customHeight="1">
      <c r="A77" s="12"/>
      <c r="B77" s="12"/>
      <c r="C77" s="12"/>
      <c r="D77" s="12"/>
      <c r="E77" s="12"/>
      <c r="F77" s="12"/>
      <c r="G77" s="12"/>
      <c r="H77" s="12"/>
      <c r="I77" s="12"/>
      <c r="J77" s="12"/>
      <c r="K77" s="12"/>
      <c r="L77" s="12"/>
      <c r="N77" s="13"/>
      <c r="O77" s="10"/>
      <c r="P77" s="13"/>
      <c r="Q77" s="13"/>
      <c r="R77" s="1"/>
      <c r="S77" s="2"/>
    </row>
    <row r="78" spans="1:19" s="3" customFormat="1" ht="11.1" customHeight="1">
      <c r="A78" s="12"/>
      <c r="B78" s="12"/>
      <c r="C78" s="12"/>
      <c r="D78" s="12"/>
      <c r="E78" s="12"/>
      <c r="F78" s="12"/>
      <c r="G78" s="12"/>
      <c r="H78" s="12"/>
      <c r="I78" s="12"/>
      <c r="J78" s="12"/>
      <c r="K78" s="12"/>
      <c r="L78" s="12"/>
      <c r="N78" s="13"/>
      <c r="O78" s="10"/>
      <c r="P78" s="13"/>
      <c r="Q78" s="13"/>
      <c r="R78" s="1"/>
      <c r="S78" s="2"/>
    </row>
    <row r="79" spans="1:19">
      <c r="O79" s="10"/>
    </row>
  </sheetData>
  <pageMargins left="0.5" right="0.17" top="1" bottom="1" header="0.5" footer="0.5"/>
  <pageSetup firstPageNumber="6" fitToHeight="2" orientation="portrait" useFirstPageNumber="1" r:id="rId1"/>
  <headerFooter alignWithMargins="0">
    <oddFooter>&amp;C&amp;P of 31</oddFooter>
  </headerFooter>
  <rowBreaks count="1" manualBreakCount="1">
    <brk id="39" max="12" man="1"/>
  </rowBreaks>
  <ignoredErrors>
    <ignoredError sqref="B52 C52:K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showGridLines="0" zoomScaleNormal="100" workbookViewId="0">
      <pane xSplit="1" ySplit="8" topLeftCell="B51" activePane="bottomRight" state="frozen"/>
      <selection activeCell="K1" sqref="K1"/>
      <selection pane="topRight" activeCell="K1" sqref="K1"/>
      <selection pane="bottomLeft" activeCell="K1" sqref="K1"/>
      <selection pane="bottomRight" activeCell="K1" sqref="K1"/>
    </sheetView>
  </sheetViews>
  <sheetFormatPr defaultColWidth="11.83203125" defaultRowHeight="11.25"/>
  <cols>
    <col min="1" max="1" width="29.6640625" style="3" customWidth="1"/>
    <col min="2" max="2" width="8.83203125" style="1" customWidth="1"/>
    <col min="3" max="3" width="9.33203125" style="1" customWidth="1"/>
    <col min="4" max="4" width="9.5" style="1" customWidth="1"/>
    <col min="5" max="5" width="12.33203125" style="1" customWidth="1"/>
    <col min="6" max="6" width="11" style="1" customWidth="1"/>
    <col min="7" max="7" width="7.33203125" style="1" customWidth="1"/>
    <col min="8" max="8" width="12.1640625" style="1" customWidth="1"/>
    <col min="9" max="9" width="8.83203125" style="1" customWidth="1"/>
    <col min="10" max="16384" width="11.83203125" style="1"/>
  </cols>
  <sheetData>
    <row r="1" spans="1:9" ht="11.25" customHeight="1">
      <c r="D1" s="133" t="s">
        <v>81</v>
      </c>
    </row>
    <row r="2" spans="1:9" ht="13.5" customHeight="1">
      <c r="D2" s="133" t="s">
        <v>80</v>
      </c>
    </row>
    <row r="3" spans="1:9">
      <c r="A3" s="3" t="s">
        <v>6</v>
      </c>
      <c r="C3" s="3"/>
      <c r="D3" s="133" t="s">
        <v>79</v>
      </c>
    </row>
    <row r="4" spans="1:9">
      <c r="D4" s="148" t="str">
        <f>"DECEMBER 31, 2018"</f>
        <v>DECEMBER 31, 2018</v>
      </c>
    </row>
    <row r="5" spans="1:9">
      <c r="D5" s="133"/>
    </row>
    <row r="6" spans="1:9" ht="33.75" customHeight="1">
      <c r="A6" s="160" t="s">
        <v>77</v>
      </c>
      <c r="B6" s="161" t="s">
        <v>158</v>
      </c>
      <c r="C6" s="162" t="s">
        <v>83</v>
      </c>
      <c r="D6" s="160" t="s">
        <v>76</v>
      </c>
      <c r="E6" s="162" t="s">
        <v>75</v>
      </c>
      <c r="F6" s="163" t="s">
        <v>159</v>
      </c>
      <c r="G6" s="162" t="s">
        <v>78</v>
      </c>
      <c r="H6" s="163" t="s">
        <v>160</v>
      </c>
      <c r="I6" s="163" t="s">
        <v>355</v>
      </c>
    </row>
    <row r="7" spans="1:9">
      <c r="A7" s="149" t="s">
        <v>247</v>
      </c>
      <c r="B7" s="121">
        <f>B8+B81</f>
        <v>633316</v>
      </c>
      <c r="C7" s="121">
        <f t="shared" ref="C7:I7" si="0">C8+C81</f>
        <v>167804</v>
      </c>
      <c r="D7" s="121">
        <f t="shared" si="0"/>
        <v>175771</v>
      </c>
      <c r="E7" s="121">
        <f t="shared" si="0"/>
        <v>115776</v>
      </c>
      <c r="F7" s="121">
        <f t="shared" si="0"/>
        <v>167572</v>
      </c>
      <c r="G7" s="121">
        <f t="shared" si="0"/>
        <v>6393</v>
      </c>
      <c r="H7" s="186">
        <f t="shared" si="0"/>
        <v>108564</v>
      </c>
      <c r="I7" s="186">
        <f t="shared" si="0"/>
        <v>106321</v>
      </c>
    </row>
    <row r="8" spans="1:9">
      <c r="A8" s="149" t="s">
        <v>248</v>
      </c>
      <c r="B8" s="86">
        <f>(B9+B10+B17+B33+B42+B50+B57+B64+B73-B81)</f>
        <v>591189</v>
      </c>
      <c r="C8" s="86">
        <f t="shared" ref="C8:H8" si="1">(C9+C10+C17+C33+C42+C50+C57+C64+C73-C81)</f>
        <v>156216</v>
      </c>
      <c r="D8" s="86">
        <f t="shared" si="1"/>
        <v>168049</v>
      </c>
      <c r="E8" s="86">
        <f t="shared" si="1"/>
        <v>100793</v>
      </c>
      <c r="F8" s="86">
        <f t="shared" si="1"/>
        <v>159764</v>
      </c>
      <c r="G8" s="86">
        <f t="shared" si="1"/>
        <v>6367</v>
      </c>
      <c r="H8" s="182">
        <f t="shared" si="1"/>
        <v>105642</v>
      </c>
      <c r="I8" s="182">
        <f>I9+I10+I17+I33+I42+I50+I57+I64+SUM(I75:I79)</f>
        <v>105419</v>
      </c>
    </row>
    <row r="9" spans="1:9">
      <c r="A9" s="149" t="s">
        <v>245</v>
      </c>
      <c r="B9" s="86">
        <f>SUM(C9:G9)</f>
        <v>8300</v>
      </c>
      <c r="C9" s="79">
        <v>1748</v>
      </c>
      <c r="D9" s="79">
        <v>2612</v>
      </c>
      <c r="E9" s="79">
        <v>1635</v>
      </c>
      <c r="F9" s="79">
        <v>2248</v>
      </c>
      <c r="G9" s="79">
        <v>57</v>
      </c>
      <c r="H9" s="189">
        <v>1449</v>
      </c>
      <c r="I9" s="189">
        <v>834</v>
      </c>
    </row>
    <row r="10" spans="1:9">
      <c r="A10" s="149" t="s">
        <v>249</v>
      </c>
      <c r="B10" s="86">
        <f>SUM(B11:B16)</f>
        <v>44894</v>
      </c>
      <c r="C10" s="79">
        <f t="shared" ref="C10" si="2">SUM(C11:C16)</f>
        <v>11459</v>
      </c>
      <c r="D10" s="79">
        <f t="shared" ref="D10:I10" si="3">SUM(D11:D16)</f>
        <v>13921</v>
      </c>
      <c r="E10" s="79">
        <f t="shared" si="3"/>
        <v>7295</v>
      </c>
      <c r="F10" s="79">
        <f t="shared" si="3"/>
        <v>11637</v>
      </c>
      <c r="G10" s="79">
        <f t="shared" si="3"/>
        <v>582</v>
      </c>
      <c r="H10" s="189">
        <f t="shared" si="3"/>
        <v>7864</v>
      </c>
      <c r="I10" s="189">
        <f t="shared" si="3"/>
        <v>8629</v>
      </c>
    </row>
    <row r="11" spans="1:9">
      <c r="A11" s="193" t="s">
        <v>250</v>
      </c>
      <c r="B11" s="84">
        <f>SUM(C11:G11)</f>
        <v>5195</v>
      </c>
      <c r="C11" s="81">
        <v>1358</v>
      </c>
      <c r="D11" s="81">
        <v>2046</v>
      </c>
      <c r="E11" s="81">
        <v>927</v>
      </c>
      <c r="F11" s="81">
        <v>759</v>
      </c>
      <c r="G11" s="81">
        <v>105</v>
      </c>
      <c r="H11" s="185">
        <v>825</v>
      </c>
      <c r="I11" s="185">
        <v>1297</v>
      </c>
    </row>
    <row r="12" spans="1:9">
      <c r="A12" s="193" t="s">
        <v>255</v>
      </c>
      <c r="B12" s="84">
        <f>SUM(C12:G12)</f>
        <v>7135</v>
      </c>
      <c r="C12" s="81">
        <v>1790</v>
      </c>
      <c r="D12" s="81">
        <v>2622</v>
      </c>
      <c r="E12" s="81">
        <v>1264</v>
      </c>
      <c r="F12" s="81">
        <v>1368</v>
      </c>
      <c r="G12" s="81">
        <v>91</v>
      </c>
      <c r="H12" s="185">
        <v>1385</v>
      </c>
      <c r="I12" s="185">
        <v>1327</v>
      </c>
    </row>
    <row r="13" spans="1:9">
      <c r="A13" s="170" t="s">
        <v>251</v>
      </c>
      <c r="B13" s="84">
        <f t="shared" ref="B13" si="4">SUM(C13:G13)</f>
        <v>6244</v>
      </c>
      <c r="C13" s="81">
        <v>1543</v>
      </c>
      <c r="D13" s="81">
        <v>1641</v>
      </c>
      <c r="E13" s="81">
        <v>856</v>
      </c>
      <c r="F13" s="81">
        <v>2140</v>
      </c>
      <c r="G13" s="81">
        <v>64</v>
      </c>
      <c r="H13" s="185">
        <v>1083</v>
      </c>
      <c r="I13" s="185">
        <v>1192</v>
      </c>
    </row>
    <row r="14" spans="1:9">
      <c r="A14" s="193" t="s">
        <v>252</v>
      </c>
      <c r="B14" s="84">
        <f>SUM(C14:G14)</f>
        <v>9734</v>
      </c>
      <c r="C14" s="81">
        <v>2606</v>
      </c>
      <c r="D14" s="81">
        <v>3111</v>
      </c>
      <c r="E14" s="81">
        <v>1657</v>
      </c>
      <c r="F14" s="81">
        <v>2191</v>
      </c>
      <c r="G14" s="81">
        <v>169</v>
      </c>
      <c r="H14" s="185">
        <v>1631</v>
      </c>
      <c r="I14" s="185">
        <v>1954</v>
      </c>
    </row>
    <row r="15" spans="1:9">
      <c r="A15" s="193" t="s">
        <v>253</v>
      </c>
      <c r="B15" s="84">
        <f>SUM(C15:G15)</f>
        <v>3661</v>
      </c>
      <c r="C15" s="81">
        <v>1037</v>
      </c>
      <c r="D15" s="81">
        <v>1288</v>
      </c>
      <c r="E15" s="81">
        <v>637</v>
      </c>
      <c r="F15" s="81">
        <v>661</v>
      </c>
      <c r="G15" s="81">
        <v>38</v>
      </c>
      <c r="H15" s="185">
        <v>530</v>
      </c>
      <c r="I15" s="185">
        <v>818</v>
      </c>
    </row>
    <row r="16" spans="1:9">
      <c r="A16" s="170" t="s">
        <v>254</v>
      </c>
      <c r="B16" s="84">
        <f t="shared" ref="B16" si="5">SUM(C16:G16)</f>
        <v>12925</v>
      </c>
      <c r="C16" s="81">
        <v>3125</v>
      </c>
      <c r="D16" s="81">
        <v>3213</v>
      </c>
      <c r="E16" s="81">
        <v>1954</v>
      </c>
      <c r="F16" s="81">
        <v>4518</v>
      </c>
      <c r="G16" s="81">
        <v>115</v>
      </c>
      <c r="H16" s="185">
        <v>2410</v>
      </c>
      <c r="I16" s="185">
        <v>2041</v>
      </c>
    </row>
    <row r="17" spans="1:9">
      <c r="A17" s="149" t="s">
        <v>246</v>
      </c>
      <c r="B17" s="86">
        <f t="shared" ref="B17:I17" si="6">SUM(B18:B32)</f>
        <v>105012</v>
      </c>
      <c r="C17" s="86">
        <f t="shared" si="6"/>
        <v>28854</v>
      </c>
      <c r="D17" s="86">
        <f t="shared" si="6"/>
        <v>30868</v>
      </c>
      <c r="E17" s="86">
        <f t="shared" si="6"/>
        <v>16818</v>
      </c>
      <c r="F17" s="86">
        <f t="shared" si="6"/>
        <v>27370</v>
      </c>
      <c r="G17" s="86">
        <f t="shared" si="6"/>
        <v>1102</v>
      </c>
      <c r="H17" s="182">
        <f t="shared" si="6"/>
        <v>18535</v>
      </c>
      <c r="I17" s="182">
        <f t="shared" si="6"/>
        <v>22598</v>
      </c>
    </row>
    <row r="18" spans="1:9">
      <c r="A18" s="170" t="s">
        <v>263</v>
      </c>
      <c r="B18" s="84">
        <f t="shared" ref="B18:B32" si="7">SUM(C18:G18)</f>
        <v>4869</v>
      </c>
      <c r="C18" s="84">
        <v>1107</v>
      </c>
      <c r="D18" s="84">
        <v>1579</v>
      </c>
      <c r="E18" s="84">
        <v>742</v>
      </c>
      <c r="F18" s="84">
        <v>1412</v>
      </c>
      <c r="G18" s="84">
        <v>29</v>
      </c>
      <c r="H18" s="183">
        <v>878</v>
      </c>
      <c r="I18" s="183">
        <v>977</v>
      </c>
    </row>
    <row r="19" spans="1:9">
      <c r="A19" s="193" t="s">
        <v>256</v>
      </c>
      <c r="B19" s="84">
        <f t="shared" si="7"/>
        <v>1399</v>
      </c>
      <c r="C19" s="81">
        <v>365</v>
      </c>
      <c r="D19" s="81">
        <v>368</v>
      </c>
      <c r="E19" s="81">
        <v>223</v>
      </c>
      <c r="F19" s="81">
        <v>429</v>
      </c>
      <c r="G19" s="81">
        <v>14</v>
      </c>
      <c r="H19" s="185">
        <v>272</v>
      </c>
      <c r="I19" s="185">
        <v>361</v>
      </c>
    </row>
    <row r="20" spans="1:9">
      <c r="A20" s="193" t="s">
        <v>291</v>
      </c>
      <c r="B20" s="84">
        <f t="shared" si="7"/>
        <v>644</v>
      </c>
      <c r="C20" s="81">
        <v>214</v>
      </c>
      <c r="D20" s="81">
        <v>209</v>
      </c>
      <c r="E20" s="81">
        <v>85</v>
      </c>
      <c r="F20" s="81">
        <v>132</v>
      </c>
      <c r="G20" s="81">
        <v>4</v>
      </c>
      <c r="H20" s="185">
        <v>109</v>
      </c>
      <c r="I20" s="185">
        <v>146</v>
      </c>
    </row>
    <row r="21" spans="1:9">
      <c r="A21" s="170" t="s">
        <v>257</v>
      </c>
      <c r="B21" s="84">
        <f t="shared" si="7"/>
        <v>2498</v>
      </c>
      <c r="C21" s="84">
        <v>589</v>
      </c>
      <c r="D21" s="84">
        <v>852</v>
      </c>
      <c r="E21" s="84">
        <v>470</v>
      </c>
      <c r="F21" s="84">
        <v>533</v>
      </c>
      <c r="G21" s="84">
        <v>54</v>
      </c>
      <c r="H21" s="183">
        <v>395</v>
      </c>
      <c r="I21" s="183">
        <v>568</v>
      </c>
    </row>
    <row r="22" spans="1:9">
      <c r="A22" s="193" t="s">
        <v>258</v>
      </c>
      <c r="B22" s="84">
        <f t="shared" si="7"/>
        <v>8342</v>
      </c>
      <c r="C22" s="81">
        <v>2887</v>
      </c>
      <c r="D22" s="81">
        <v>2235</v>
      </c>
      <c r="E22" s="81">
        <v>1272</v>
      </c>
      <c r="F22" s="81">
        <v>1854</v>
      </c>
      <c r="G22" s="81">
        <v>94</v>
      </c>
      <c r="H22" s="185">
        <v>1399</v>
      </c>
      <c r="I22" s="185">
        <v>1868</v>
      </c>
    </row>
    <row r="23" spans="1:9">
      <c r="A23" s="170" t="s">
        <v>259</v>
      </c>
      <c r="B23" s="84">
        <f t="shared" si="7"/>
        <v>8034</v>
      </c>
      <c r="C23" s="81">
        <v>2371</v>
      </c>
      <c r="D23" s="81">
        <v>2730</v>
      </c>
      <c r="E23" s="81">
        <v>1220</v>
      </c>
      <c r="F23" s="81">
        <v>1647</v>
      </c>
      <c r="G23" s="81">
        <v>66</v>
      </c>
      <c r="H23" s="185">
        <v>1198</v>
      </c>
      <c r="I23" s="185">
        <v>1642</v>
      </c>
    </row>
    <row r="24" spans="1:9">
      <c r="A24" s="170" t="s">
        <v>292</v>
      </c>
      <c r="B24" s="84">
        <f t="shared" si="7"/>
        <v>3802</v>
      </c>
      <c r="C24" s="81">
        <v>735</v>
      </c>
      <c r="D24" s="81">
        <v>990</v>
      </c>
      <c r="E24" s="81">
        <v>583</v>
      </c>
      <c r="F24" s="81">
        <v>1443</v>
      </c>
      <c r="G24" s="81">
        <v>51</v>
      </c>
      <c r="H24" s="185">
        <v>786</v>
      </c>
      <c r="I24" s="185">
        <v>583</v>
      </c>
    </row>
    <row r="25" spans="1:9">
      <c r="A25" s="193" t="s">
        <v>293</v>
      </c>
      <c r="B25" s="84">
        <f t="shared" si="7"/>
        <v>8891</v>
      </c>
      <c r="C25" s="81">
        <v>2515</v>
      </c>
      <c r="D25" s="81">
        <v>2579</v>
      </c>
      <c r="E25" s="81">
        <v>1360</v>
      </c>
      <c r="F25" s="81">
        <v>2392</v>
      </c>
      <c r="G25" s="81">
        <v>45</v>
      </c>
      <c r="H25" s="185">
        <v>1612</v>
      </c>
      <c r="I25" s="185">
        <v>1865</v>
      </c>
    </row>
    <row r="26" spans="1:9">
      <c r="A26" s="193" t="s">
        <v>294</v>
      </c>
      <c r="B26" s="84">
        <f t="shared" si="7"/>
        <v>16529</v>
      </c>
      <c r="C26" s="81">
        <v>5387</v>
      </c>
      <c r="D26" s="81">
        <v>5119</v>
      </c>
      <c r="E26" s="81">
        <v>2693</v>
      </c>
      <c r="F26" s="81">
        <v>3180</v>
      </c>
      <c r="G26" s="81">
        <v>150</v>
      </c>
      <c r="H26" s="185">
        <v>2697</v>
      </c>
      <c r="I26" s="185">
        <v>3764</v>
      </c>
    </row>
    <row r="27" spans="1:9">
      <c r="A27" s="170" t="s">
        <v>295</v>
      </c>
      <c r="B27" s="84">
        <f t="shared" ref="B27" si="8">SUM(C27:G27)</f>
        <v>15492</v>
      </c>
      <c r="C27" s="81">
        <v>3720</v>
      </c>
      <c r="D27" s="81">
        <v>4438</v>
      </c>
      <c r="E27" s="81">
        <v>2453</v>
      </c>
      <c r="F27" s="81">
        <v>4711</v>
      </c>
      <c r="G27" s="81">
        <v>170</v>
      </c>
      <c r="H27" s="185">
        <v>2819</v>
      </c>
      <c r="I27" s="185">
        <v>3534</v>
      </c>
    </row>
    <row r="28" spans="1:9">
      <c r="A28" s="193" t="s">
        <v>260</v>
      </c>
      <c r="B28" s="84">
        <f t="shared" si="7"/>
        <v>15704</v>
      </c>
      <c r="C28" s="81">
        <v>4019</v>
      </c>
      <c r="D28" s="81">
        <v>4681</v>
      </c>
      <c r="E28" s="81">
        <v>2435</v>
      </c>
      <c r="F28" s="81">
        <v>4365</v>
      </c>
      <c r="G28" s="81">
        <v>204</v>
      </c>
      <c r="H28" s="185">
        <v>2848</v>
      </c>
      <c r="I28" s="185">
        <v>3041</v>
      </c>
    </row>
    <row r="29" spans="1:9">
      <c r="A29" s="170" t="s">
        <v>296</v>
      </c>
      <c r="B29" s="84">
        <f t="shared" si="7"/>
        <v>975</v>
      </c>
      <c r="C29" s="81">
        <v>284</v>
      </c>
      <c r="D29" s="81">
        <v>292</v>
      </c>
      <c r="E29" s="81">
        <v>148</v>
      </c>
      <c r="F29" s="81">
        <v>242</v>
      </c>
      <c r="G29" s="81">
        <v>9</v>
      </c>
      <c r="H29" s="185">
        <v>146</v>
      </c>
      <c r="I29" s="185">
        <v>205</v>
      </c>
    </row>
    <row r="30" spans="1:9">
      <c r="A30" s="170" t="s">
        <v>261</v>
      </c>
      <c r="B30" s="84">
        <f t="shared" si="7"/>
        <v>1259</v>
      </c>
      <c r="C30" s="81">
        <v>306</v>
      </c>
      <c r="D30" s="81">
        <v>451</v>
      </c>
      <c r="E30" s="81">
        <v>255</v>
      </c>
      <c r="F30" s="81">
        <v>236</v>
      </c>
      <c r="G30" s="81">
        <v>11</v>
      </c>
      <c r="H30" s="185">
        <v>193</v>
      </c>
      <c r="I30" s="185">
        <v>255</v>
      </c>
    </row>
    <row r="31" spans="1:9">
      <c r="A31" s="193" t="s">
        <v>262</v>
      </c>
      <c r="B31" s="84">
        <f t="shared" si="7"/>
        <v>14761</v>
      </c>
      <c r="C31" s="81">
        <v>3792</v>
      </c>
      <c r="D31" s="81">
        <v>3777</v>
      </c>
      <c r="E31" s="81">
        <v>2560</v>
      </c>
      <c r="F31" s="81">
        <v>4473</v>
      </c>
      <c r="G31" s="81">
        <v>159</v>
      </c>
      <c r="H31" s="185">
        <v>2894</v>
      </c>
      <c r="I31" s="185">
        <v>3304</v>
      </c>
    </row>
    <row r="32" spans="1:9">
      <c r="A32" s="170" t="s">
        <v>315</v>
      </c>
      <c r="B32" s="84">
        <f t="shared" si="7"/>
        <v>1813</v>
      </c>
      <c r="C32" s="81">
        <v>563</v>
      </c>
      <c r="D32" s="81">
        <v>568</v>
      </c>
      <c r="E32" s="81">
        <v>319</v>
      </c>
      <c r="F32" s="81">
        <v>321</v>
      </c>
      <c r="G32" s="81">
        <v>42</v>
      </c>
      <c r="H32" s="185">
        <v>289</v>
      </c>
      <c r="I32" s="185">
        <v>485</v>
      </c>
    </row>
    <row r="33" spans="1:9">
      <c r="A33" s="26" t="s">
        <v>297</v>
      </c>
      <c r="B33" s="86">
        <f>SUM(B34:B41)</f>
        <v>86059</v>
      </c>
      <c r="C33" s="79">
        <f t="shared" ref="C33:I33" si="9">SUM(C34:C41)</f>
        <v>21444</v>
      </c>
      <c r="D33" s="79">
        <f t="shared" si="9"/>
        <v>27530</v>
      </c>
      <c r="E33" s="79">
        <f t="shared" si="9"/>
        <v>13841</v>
      </c>
      <c r="F33" s="79">
        <f t="shared" si="9"/>
        <v>21770</v>
      </c>
      <c r="G33" s="79">
        <f t="shared" si="9"/>
        <v>1474</v>
      </c>
      <c r="H33" s="189">
        <f t="shared" ref="H33" si="10">SUM(H34:H41)</f>
        <v>16156</v>
      </c>
      <c r="I33" s="189">
        <f t="shared" si="9"/>
        <v>16050</v>
      </c>
    </row>
    <row r="34" spans="1:9">
      <c r="A34" s="170" t="s">
        <v>269</v>
      </c>
      <c r="B34" s="84">
        <f t="shared" ref="B34:B41" si="11">SUM(C34:G34)</f>
        <v>17105</v>
      </c>
      <c r="C34" s="81">
        <v>4226</v>
      </c>
      <c r="D34" s="81">
        <v>5090</v>
      </c>
      <c r="E34" s="81">
        <v>2568</v>
      </c>
      <c r="F34" s="81">
        <v>4912</v>
      </c>
      <c r="G34" s="81">
        <v>309</v>
      </c>
      <c r="H34" s="185">
        <v>3480</v>
      </c>
      <c r="I34" s="185">
        <v>3594</v>
      </c>
    </row>
    <row r="35" spans="1:9">
      <c r="A35" s="170" t="s">
        <v>264</v>
      </c>
      <c r="B35" s="84">
        <f t="shared" si="11"/>
        <v>10396</v>
      </c>
      <c r="C35" s="81">
        <v>2826</v>
      </c>
      <c r="D35" s="81">
        <v>3282</v>
      </c>
      <c r="E35" s="81">
        <v>1648</v>
      </c>
      <c r="F35" s="81">
        <v>2431</v>
      </c>
      <c r="G35" s="81">
        <v>209</v>
      </c>
      <c r="H35" s="185">
        <v>1788</v>
      </c>
      <c r="I35" s="185">
        <v>1893</v>
      </c>
    </row>
    <row r="36" spans="1:9">
      <c r="A36" s="170" t="s">
        <v>265</v>
      </c>
      <c r="B36" s="84">
        <f t="shared" si="11"/>
        <v>14258</v>
      </c>
      <c r="C36" s="81">
        <v>3545</v>
      </c>
      <c r="D36" s="81">
        <v>4757</v>
      </c>
      <c r="E36" s="81">
        <v>2248</v>
      </c>
      <c r="F36" s="81">
        <v>3484</v>
      </c>
      <c r="G36" s="81">
        <v>224</v>
      </c>
      <c r="H36" s="185">
        <v>2606</v>
      </c>
      <c r="I36" s="185">
        <v>2615</v>
      </c>
    </row>
    <row r="37" spans="1:9">
      <c r="A37" s="170" t="s">
        <v>266</v>
      </c>
      <c r="B37" s="84">
        <f t="shared" si="11"/>
        <v>12890</v>
      </c>
      <c r="C37" s="81">
        <v>2805</v>
      </c>
      <c r="D37" s="81">
        <v>3975</v>
      </c>
      <c r="E37" s="81">
        <v>2073</v>
      </c>
      <c r="F37" s="81">
        <v>3927</v>
      </c>
      <c r="G37" s="81">
        <v>110</v>
      </c>
      <c r="H37" s="185">
        <v>2714</v>
      </c>
      <c r="I37" s="185">
        <v>2063</v>
      </c>
    </row>
    <row r="38" spans="1:9">
      <c r="A38" s="170" t="s">
        <v>314</v>
      </c>
      <c r="B38" s="84">
        <f t="shared" si="11"/>
        <v>3614</v>
      </c>
      <c r="C38" s="81">
        <v>1156</v>
      </c>
      <c r="D38" s="81">
        <v>1054</v>
      </c>
      <c r="E38" s="81">
        <v>1080</v>
      </c>
      <c r="F38" s="81">
        <v>298</v>
      </c>
      <c r="G38" s="81">
        <v>26</v>
      </c>
      <c r="H38" s="185">
        <v>468</v>
      </c>
      <c r="I38" s="185">
        <v>542</v>
      </c>
    </row>
    <row r="39" spans="1:9">
      <c r="A39" s="170" t="s">
        <v>267</v>
      </c>
      <c r="B39" s="84">
        <f t="shared" si="11"/>
        <v>15820</v>
      </c>
      <c r="C39" s="81">
        <v>3962</v>
      </c>
      <c r="D39" s="81">
        <v>5177</v>
      </c>
      <c r="E39" s="81">
        <v>2354</v>
      </c>
      <c r="F39" s="81">
        <v>4053</v>
      </c>
      <c r="G39" s="81">
        <v>274</v>
      </c>
      <c r="H39" s="185">
        <v>3008</v>
      </c>
      <c r="I39" s="185">
        <v>3138</v>
      </c>
    </row>
    <row r="40" spans="1:9">
      <c r="A40" s="170" t="s">
        <v>298</v>
      </c>
      <c r="B40" s="84">
        <f t="shared" si="11"/>
        <v>2392</v>
      </c>
      <c r="C40" s="81">
        <v>562</v>
      </c>
      <c r="D40" s="81">
        <v>790</v>
      </c>
      <c r="E40" s="81">
        <v>524</v>
      </c>
      <c r="F40" s="81">
        <v>459</v>
      </c>
      <c r="G40" s="81">
        <v>57</v>
      </c>
      <c r="H40" s="185">
        <v>442</v>
      </c>
      <c r="I40" s="185">
        <v>387</v>
      </c>
    </row>
    <row r="41" spans="1:9">
      <c r="A41" s="170" t="s">
        <v>268</v>
      </c>
      <c r="B41" s="84">
        <f t="shared" si="11"/>
        <v>9584</v>
      </c>
      <c r="C41" s="81">
        <v>2362</v>
      </c>
      <c r="D41" s="81">
        <v>3405</v>
      </c>
      <c r="E41" s="81">
        <v>1346</v>
      </c>
      <c r="F41" s="81">
        <v>2206</v>
      </c>
      <c r="G41" s="81">
        <v>265</v>
      </c>
      <c r="H41" s="185">
        <v>1650</v>
      </c>
      <c r="I41" s="185">
        <v>1818</v>
      </c>
    </row>
    <row r="42" spans="1:9">
      <c r="A42" s="26" t="s">
        <v>299</v>
      </c>
      <c r="B42" s="86">
        <f>SUM(B43:B49)</f>
        <v>70005</v>
      </c>
      <c r="C42" s="79">
        <f t="shared" ref="C42:I42" si="12">SUM(C43:C49)</f>
        <v>17215</v>
      </c>
      <c r="D42" s="79">
        <f t="shared" si="12"/>
        <v>20031</v>
      </c>
      <c r="E42" s="79">
        <f t="shared" si="12"/>
        <v>12367</v>
      </c>
      <c r="F42" s="79">
        <f t="shared" si="12"/>
        <v>19696</v>
      </c>
      <c r="G42" s="79">
        <f t="shared" si="12"/>
        <v>696</v>
      </c>
      <c r="H42" s="189">
        <f t="shared" ref="H42" si="13">SUM(H43:H49)</f>
        <v>13538</v>
      </c>
      <c r="I42" s="189">
        <f t="shared" si="12"/>
        <v>12381</v>
      </c>
    </row>
    <row r="43" spans="1:9">
      <c r="A43" s="170" t="s">
        <v>276</v>
      </c>
      <c r="B43" s="84">
        <f t="shared" ref="B43:B49" si="14">SUM(C43:G43)</f>
        <v>18891</v>
      </c>
      <c r="C43" s="81">
        <v>4359</v>
      </c>
      <c r="D43" s="81">
        <v>4689</v>
      </c>
      <c r="E43" s="81">
        <v>3114</v>
      </c>
      <c r="F43" s="81">
        <v>6579</v>
      </c>
      <c r="G43" s="81">
        <v>150</v>
      </c>
      <c r="H43" s="185">
        <v>3936</v>
      </c>
      <c r="I43" s="185">
        <v>3588</v>
      </c>
    </row>
    <row r="44" spans="1:9">
      <c r="A44" s="170" t="s">
        <v>270</v>
      </c>
      <c r="B44" s="84">
        <f t="shared" si="14"/>
        <v>5401</v>
      </c>
      <c r="C44" s="81">
        <v>1303</v>
      </c>
      <c r="D44" s="81">
        <v>1726</v>
      </c>
      <c r="E44" s="81">
        <v>1095</v>
      </c>
      <c r="F44" s="81">
        <v>1187</v>
      </c>
      <c r="G44" s="81">
        <v>90</v>
      </c>
      <c r="H44" s="185">
        <v>987</v>
      </c>
      <c r="I44" s="185">
        <v>1026</v>
      </c>
    </row>
    <row r="45" spans="1:9">
      <c r="A45" s="170" t="s">
        <v>271</v>
      </c>
      <c r="B45" s="84">
        <f t="shared" si="14"/>
        <v>3984</v>
      </c>
      <c r="C45" s="81">
        <v>991</v>
      </c>
      <c r="D45" s="81">
        <v>1370</v>
      </c>
      <c r="E45" s="81">
        <v>896</v>
      </c>
      <c r="F45" s="81">
        <v>690</v>
      </c>
      <c r="G45" s="81">
        <v>37</v>
      </c>
      <c r="H45" s="185">
        <v>701</v>
      </c>
      <c r="I45" s="185">
        <v>714</v>
      </c>
    </row>
    <row r="46" spans="1:9">
      <c r="A46" s="170" t="s">
        <v>272</v>
      </c>
      <c r="B46" s="84">
        <f t="shared" si="14"/>
        <v>9603</v>
      </c>
      <c r="C46" s="81">
        <v>2523</v>
      </c>
      <c r="D46" s="81">
        <v>3261</v>
      </c>
      <c r="E46" s="81">
        <v>2067</v>
      </c>
      <c r="F46" s="81">
        <v>1646</v>
      </c>
      <c r="G46" s="81">
        <v>106</v>
      </c>
      <c r="H46" s="185">
        <v>1726</v>
      </c>
      <c r="I46" s="185">
        <v>2017</v>
      </c>
    </row>
    <row r="47" spans="1:9">
      <c r="A47" s="193" t="s">
        <v>273</v>
      </c>
      <c r="B47" s="84">
        <f t="shared" si="14"/>
        <v>9129</v>
      </c>
      <c r="C47" s="81">
        <v>2483</v>
      </c>
      <c r="D47" s="81">
        <v>2295</v>
      </c>
      <c r="E47" s="81">
        <v>1571</v>
      </c>
      <c r="F47" s="81">
        <v>2706</v>
      </c>
      <c r="G47" s="81">
        <v>74</v>
      </c>
      <c r="H47" s="185">
        <v>1856</v>
      </c>
      <c r="I47" s="185">
        <v>1488</v>
      </c>
    </row>
    <row r="48" spans="1:9">
      <c r="A48" s="170" t="s">
        <v>274</v>
      </c>
      <c r="B48" s="84">
        <f t="shared" si="14"/>
        <v>21089</v>
      </c>
      <c r="C48" s="81">
        <v>5045</v>
      </c>
      <c r="D48" s="81">
        <v>5985</v>
      </c>
      <c r="E48" s="81">
        <v>3288</v>
      </c>
      <c r="F48" s="81">
        <v>6555</v>
      </c>
      <c r="G48" s="81">
        <v>216</v>
      </c>
      <c r="H48" s="185">
        <v>4037</v>
      </c>
      <c r="I48" s="185">
        <v>3157</v>
      </c>
    </row>
    <row r="49" spans="1:10">
      <c r="A49" s="170" t="s">
        <v>275</v>
      </c>
      <c r="B49" s="84">
        <f t="shared" si="14"/>
        <v>1908</v>
      </c>
      <c r="C49" s="81">
        <v>511</v>
      </c>
      <c r="D49" s="81">
        <v>705</v>
      </c>
      <c r="E49" s="81">
        <v>336</v>
      </c>
      <c r="F49" s="81">
        <v>333</v>
      </c>
      <c r="G49" s="81">
        <v>23</v>
      </c>
      <c r="H49" s="185">
        <v>295</v>
      </c>
      <c r="I49" s="185">
        <v>391</v>
      </c>
    </row>
    <row r="50" spans="1:10">
      <c r="A50" s="26" t="s">
        <v>300</v>
      </c>
      <c r="B50" s="86">
        <f t="shared" ref="B50:I50" si="15">SUM(B51:B56)</f>
        <v>99581</v>
      </c>
      <c r="C50" s="86">
        <f t="shared" si="15"/>
        <v>27646</v>
      </c>
      <c r="D50" s="86">
        <f t="shared" si="15"/>
        <v>22852</v>
      </c>
      <c r="E50" s="86">
        <f t="shared" si="15"/>
        <v>16977</v>
      </c>
      <c r="F50" s="86">
        <f t="shared" si="15"/>
        <v>31155</v>
      </c>
      <c r="G50" s="86">
        <f t="shared" si="15"/>
        <v>951</v>
      </c>
      <c r="H50" s="182">
        <f t="shared" si="15"/>
        <v>17675</v>
      </c>
      <c r="I50" s="182">
        <f t="shared" si="15"/>
        <v>14785</v>
      </c>
    </row>
    <row r="51" spans="1:10">
      <c r="A51" s="170" t="s">
        <v>244</v>
      </c>
      <c r="B51" s="84">
        <f t="shared" ref="B51" si="16">SUM(C51:G51)</f>
        <v>7708</v>
      </c>
      <c r="C51" s="81">
        <v>2004</v>
      </c>
      <c r="D51" s="81">
        <v>2092</v>
      </c>
      <c r="E51" s="81">
        <v>1998</v>
      </c>
      <c r="F51" s="81">
        <v>1530</v>
      </c>
      <c r="G51" s="81">
        <v>84</v>
      </c>
      <c r="H51" s="185">
        <v>1634</v>
      </c>
      <c r="I51" s="185">
        <v>1519</v>
      </c>
    </row>
    <row r="52" spans="1:10">
      <c r="A52" s="170" t="s">
        <v>278</v>
      </c>
      <c r="B52" s="84">
        <f t="shared" ref="B52:B56" si="17">SUM(C52:G52)</f>
        <v>63450</v>
      </c>
      <c r="C52" s="81">
        <v>18730</v>
      </c>
      <c r="D52" s="81">
        <v>13774</v>
      </c>
      <c r="E52" s="81">
        <v>10942</v>
      </c>
      <c r="F52" s="81">
        <v>19424</v>
      </c>
      <c r="G52" s="81">
        <v>580</v>
      </c>
      <c r="H52" s="185">
        <v>10951</v>
      </c>
      <c r="I52" s="185">
        <v>8479</v>
      </c>
    </row>
    <row r="53" spans="1:10">
      <c r="A53" s="170" t="s">
        <v>277</v>
      </c>
      <c r="B53" s="84">
        <f t="shared" si="17"/>
        <v>19423</v>
      </c>
      <c r="C53" s="81">
        <v>4479</v>
      </c>
      <c r="D53" s="81">
        <v>4585</v>
      </c>
      <c r="E53" s="81">
        <v>2634</v>
      </c>
      <c r="F53" s="81">
        <v>7564</v>
      </c>
      <c r="G53" s="81">
        <v>161</v>
      </c>
      <c r="H53" s="185">
        <v>3627</v>
      </c>
      <c r="I53" s="185">
        <v>3263</v>
      </c>
    </row>
    <row r="54" spans="1:10">
      <c r="A54" s="170" t="s">
        <v>302</v>
      </c>
      <c r="B54" s="84">
        <f t="shared" si="17"/>
        <v>1661</v>
      </c>
      <c r="C54" s="81">
        <v>693</v>
      </c>
      <c r="D54" s="81">
        <v>325</v>
      </c>
      <c r="E54" s="81">
        <v>231</v>
      </c>
      <c r="F54" s="81">
        <v>364</v>
      </c>
      <c r="G54" s="81">
        <v>48</v>
      </c>
      <c r="H54" s="185">
        <v>230</v>
      </c>
      <c r="I54" s="185">
        <v>165</v>
      </c>
    </row>
    <row r="55" spans="1:10">
      <c r="A55" s="170" t="s">
        <v>303</v>
      </c>
      <c r="B55" s="84">
        <f t="shared" si="17"/>
        <v>7173</v>
      </c>
      <c r="C55" s="81">
        <v>1690</v>
      </c>
      <c r="D55" s="81">
        <v>2031</v>
      </c>
      <c r="E55" s="81">
        <v>1143</v>
      </c>
      <c r="F55" s="81">
        <v>2232</v>
      </c>
      <c r="G55" s="81">
        <v>77</v>
      </c>
      <c r="H55" s="185">
        <v>1211</v>
      </c>
      <c r="I55" s="185">
        <v>1350</v>
      </c>
    </row>
    <row r="56" spans="1:10">
      <c r="A56" s="170" t="s">
        <v>304</v>
      </c>
      <c r="B56" s="84">
        <f t="shared" si="17"/>
        <v>166</v>
      </c>
      <c r="C56" s="81">
        <v>50</v>
      </c>
      <c r="D56" s="81">
        <v>45</v>
      </c>
      <c r="E56" s="81">
        <v>29</v>
      </c>
      <c r="F56" s="81">
        <v>41</v>
      </c>
      <c r="G56" s="81">
        <v>1</v>
      </c>
      <c r="H56" s="185">
        <v>22</v>
      </c>
      <c r="I56" s="185">
        <v>9</v>
      </c>
    </row>
    <row r="57" spans="1:10">
      <c r="A57" s="26" t="s">
        <v>305</v>
      </c>
      <c r="B57" s="86">
        <f>SUM(B58:B63)</f>
        <v>82888</v>
      </c>
      <c r="C57" s="79">
        <f t="shared" ref="C57:I57" si="18">SUM(C58:C63)</f>
        <v>22647</v>
      </c>
      <c r="D57" s="79">
        <f t="shared" si="18"/>
        <v>22192</v>
      </c>
      <c r="E57" s="79">
        <f t="shared" si="18"/>
        <v>14400</v>
      </c>
      <c r="F57" s="79">
        <f t="shared" si="18"/>
        <v>22924</v>
      </c>
      <c r="G57" s="79">
        <f t="shared" si="18"/>
        <v>725</v>
      </c>
      <c r="H57" s="189">
        <f t="shared" ref="H57" si="19">SUM(H58:H63)</f>
        <v>13811</v>
      </c>
      <c r="I57" s="189">
        <f t="shared" si="18"/>
        <v>14479</v>
      </c>
    </row>
    <row r="58" spans="1:10">
      <c r="A58" s="170" t="s">
        <v>283</v>
      </c>
      <c r="B58" s="84">
        <f>SUM(C58:G58)</f>
        <v>5444</v>
      </c>
      <c r="C58" s="81">
        <v>1625</v>
      </c>
      <c r="D58" s="81">
        <v>1653</v>
      </c>
      <c r="E58" s="81">
        <v>1097</v>
      </c>
      <c r="F58" s="81">
        <v>982</v>
      </c>
      <c r="G58" s="81">
        <v>87</v>
      </c>
      <c r="H58" s="185">
        <v>796</v>
      </c>
      <c r="I58" s="185">
        <v>885</v>
      </c>
    </row>
    <row r="59" spans="1:10">
      <c r="A59" s="170" t="s">
        <v>279</v>
      </c>
      <c r="B59" s="84">
        <f>SUM(C59:G59)</f>
        <v>5531</v>
      </c>
      <c r="C59" s="81">
        <v>1521</v>
      </c>
      <c r="D59" s="81">
        <v>1626</v>
      </c>
      <c r="E59" s="81">
        <v>1121</v>
      </c>
      <c r="F59" s="81">
        <v>1197</v>
      </c>
      <c r="G59" s="81">
        <v>66</v>
      </c>
      <c r="H59" s="185">
        <v>907</v>
      </c>
      <c r="I59" s="185">
        <v>1153</v>
      </c>
    </row>
    <row r="60" spans="1:10">
      <c r="A60" s="170" t="s">
        <v>280</v>
      </c>
      <c r="B60" s="84">
        <f t="shared" ref="B60" si="20">SUM(C60:G60)</f>
        <v>4452</v>
      </c>
      <c r="C60" s="81">
        <v>1432</v>
      </c>
      <c r="D60" s="81">
        <v>1148</v>
      </c>
      <c r="E60" s="81">
        <v>860</v>
      </c>
      <c r="F60" s="81">
        <v>980</v>
      </c>
      <c r="G60" s="81">
        <v>32</v>
      </c>
      <c r="H60" s="185">
        <v>654</v>
      </c>
      <c r="I60" s="185">
        <v>840</v>
      </c>
    </row>
    <row r="61" spans="1:10">
      <c r="A61" s="170" t="s">
        <v>306</v>
      </c>
      <c r="B61" s="84">
        <f>SUM(C61:G61)</f>
        <v>4422</v>
      </c>
      <c r="C61" s="81">
        <v>1192</v>
      </c>
      <c r="D61" s="81">
        <v>1463</v>
      </c>
      <c r="E61" s="81">
        <v>1018</v>
      </c>
      <c r="F61" s="81">
        <v>671</v>
      </c>
      <c r="G61" s="81">
        <v>78</v>
      </c>
      <c r="H61" s="185">
        <v>611</v>
      </c>
      <c r="I61" s="185">
        <v>758</v>
      </c>
    </row>
    <row r="62" spans="1:10">
      <c r="A62" s="170" t="s">
        <v>281</v>
      </c>
      <c r="B62" s="84">
        <f>SUM(C62:G62)</f>
        <v>8593</v>
      </c>
      <c r="C62" s="81">
        <v>2709</v>
      </c>
      <c r="D62" s="81">
        <v>2629</v>
      </c>
      <c r="E62" s="81">
        <v>1594</v>
      </c>
      <c r="F62" s="81">
        <v>1605</v>
      </c>
      <c r="G62" s="81">
        <v>56</v>
      </c>
      <c r="H62" s="185">
        <v>1376</v>
      </c>
      <c r="I62" s="185">
        <v>1359</v>
      </c>
    </row>
    <row r="63" spans="1:10">
      <c r="A63" s="170" t="s">
        <v>282</v>
      </c>
      <c r="B63" s="84">
        <f>SUM(C63:G63)</f>
        <v>54446</v>
      </c>
      <c r="C63" s="81">
        <v>14168</v>
      </c>
      <c r="D63" s="81">
        <v>13673</v>
      </c>
      <c r="E63" s="81">
        <v>8710</v>
      </c>
      <c r="F63" s="81">
        <v>17489</v>
      </c>
      <c r="G63" s="81">
        <v>406</v>
      </c>
      <c r="H63" s="185">
        <v>9467</v>
      </c>
      <c r="I63" s="185">
        <v>9484</v>
      </c>
    </row>
    <row r="64" spans="1:10">
      <c r="A64" s="26" t="s">
        <v>307</v>
      </c>
      <c r="B64" s="86">
        <f>SUM(B65:B71)</f>
        <v>93723</v>
      </c>
      <c r="C64" s="86">
        <f t="shared" ref="C64:H64" si="21">SUM(C65:C71)</f>
        <v>24875</v>
      </c>
      <c r="D64" s="86">
        <f t="shared" si="21"/>
        <v>27923</v>
      </c>
      <c r="E64" s="86">
        <f t="shared" si="21"/>
        <v>17317</v>
      </c>
      <c r="F64" s="86">
        <f t="shared" si="21"/>
        <v>22831</v>
      </c>
      <c r="G64" s="86">
        <f t="shared" si="21"/>
        <v>777</v>
      </c>
      <c r="H64" s="182">
        <f t="shared" si="21"/>
        <v>16452</v>
      </c>
      <c r="I64" s="182">
        <f>SUM(I65:I71)</f>
        <v>15626</v>
      </c>
      <c r="J64" s="10"/>
    </row>
    <row r="65" spans="1:9">
      <c r="A65" s="170" t="s">
        <v>308</v>
      </c>
      <c r="B65" s="84">
        <f t="shared" ref="B65:B81" si="22">SUM(C65:G65)</f>
        <v>3</v>
      </c>
      <c r="C65" s="35">
        <v>0</v>
      </c>
      <c r="D65" s="35">
        <v>0</v>
      </c>
      <c r="E65" s="35">
        <v>0</v>
      </c>
      <c r="F65" s="35">
        <v>3</v>
      </c>
      <c r="G65" s="81">
        <v>0</v>
      </c>
      <c r="H65" s="185">
        <v>0</v>
      </c>
      <c r="I65" s="185">
        <v>0</v>
      </c>
    </row>
    <row r="66" spans="1:9">
      <c r="A66" s="170" t="s">
        <v>284</v>
      </c>
      <c r="B66" s="84">
        <f t="shared" si="22"/>
        <v>20515</v>
      </c>
      <c r="C66" s="146">
        <v>5008</v>
      </c>
      <c r="D66" s="81">
        <v>5066</v>
      </c>
      <c r="E66" s="81">
        <v>4437</v>
      </c>
      <c r="F66" s="81">
        <v>5827</v>
      </c>
      <c r="G66" s="81">
        <v>177</v>
      </c>
      <c r="H66" s="185">
        <v>4197</v>
      </c>
      <c r="I66" s="185">
        <v>2625</v>
      </c>
    </row>
    <row r="67" spans="1:9">
      <c r="A67" s="170" t="s">
        <v>285</v>
      </c>
      <c r="B67" s="84">
        <f t="shared" si="22"/>
        <v>61786</v>
      </c>
      <c r="C67" s="81">
        <v>17395</v>
      </c>
      <c r="D67" s="81">
        <v>20524</v>
      </c>
      <c r="E67" s="81">
        <v>10685</v>
      </c>
      <c r="F67" s="81">
        <v>12657</v>
      </c>
      <c r="G67" s="81">
        <v>525</v>
      </c>
      <c r="H67" s="185">
        <v>9764</v>
      </c>
      <c r="I67" s="185">
        <v>11034</v>
      </c>
    </row>
    <row r="68" spans="1:9">
      <c r="A68" s="170" t="s">
        <v>286</v>
      </c>
      <c r="B68" s="84">
        <f t="shared" ref="B68:B71" si="23">SUM(C68:G68)</f>
        <v>177</v>
      </c>
      <c r="C68" s="81">
        <v>34</v>
      </c>
      <c r="D68" s="81">
        <v>18</v>
      </c>
      <c r="E68" s="81">
        <v>20</v>
      </c>
      <c r="F68" s="81">
        <v>105</v>
      </c>
      <c r="G68" s="81">
        <v>0</v>
      </c>
      <c r="H68" s="185">
        <v>46</v>
      </c>
      <c r="I68" s="185">
        <v>26</v>
      </c>
    </row>
    <row r="69" spans="1:9">
      <c r="A69" s="170" t="s">
        <v>287</v>
      </c>
      <c r="B69" s="84">
        <f t="shared" si="23"/>
        <v>3421</v>
      </c>
      <c r="C69" s="81">
        <v>855</v>
      </c>
      <c r="D69" s="81">
        <v>554</v>
      </c>
      <c r="E69" s="81">
        <v>709</v>
      </c>
      <c r="F69" s="81">
        <v>1287</v>
      </c>
      <c r="G69" s="81">
        <v>16</v>
      </c>
      <c r="H69" s="185">
        <v>760</v>
      </c>
      <c r="I69" s="185">
        <v>717</v>
      </c>
    </row>
    <row r="70" spans="1:9">
      <c r="A70" s="170" t="s">
        <v>288</v>
      </c>
      <c r="B70" s="84">
        <f t="shared" si="23"/>
        <v>7807</v>
      </c>
      <c r="C70" s="81">
        <v>1578</v>
      </c>
      <c r="D70" s="81">
        <v>1760</v>
      </c>
      <c r="E70" s="81">
        <v>1462</v>
      </c>
      <c r="F70" s="81">
        <v>2948</v>
      </c>
      <c r="G70" s="81">
        <v>59</v>
      </c>
      <c r="H70" s="185">
        <v>1682</v>
      </c>
      <c r="I70" s="185">
        <v>1222</v>
      </c>
    </row>
    <row r="71" spans="1:9">
      <c r="A71" s="170" t="s">
        <v>311</v>
      </c>
      <c r="B71" s="84">
        <f t="shared" si="23"/>
        <v>14</v>
      </c>
      <c r="C71" s="81">
        <v>5</v>
      </c>
      <c r="D71" s="81">
        <v>1</v>
      </c>
      <c r="E71" s="81">
        <v>4</v>
      </c>
      <c r="F71" s="81">
        <v>4</v>
      </c>
      <c r="G71" s="81">
        <v>0</v>
      </c>
      <c r="H71" s="185">
        <v>3</v>
      </c>
      <c r="I71" s="185">
        <v>2</v>
      </c>
    </row>
    <row r="72" spans="1:9">
      <c r="A72" s="26" t="s">
        <v>313</v>
      </c>
      <c r="B72" s="86">
        <f>SUM(C72:G72)</f>
        <v>18</v>
      </c>
      <c r="C72" s="86">
        <v>5</v>
      </c>
      <c r="D72" s="86">
        <v>2</v>
      </c>
      <c r="E72" s="86">
        <v>6</v>
      </c>
      <c r="F72" s="86">
        <v>5</v>
      </c>
      <c r="G72" s="86">
        <v>0</v>
      </c>
      <c r="H72" s="182">
        <v>3</v>
      </c>
      <c r="I72" s="182">
        <v>2</v>
      </c>
    </row>
    <row r="73" spans="1:9">
      <c r="A73" s="195" t="s">
        <v>361</v>
      </c>
      <c r="B73" s="86">
        <f>SUM(B75:B81)</f>
        <v>42854</v>
      </c>
      <c r="C73" s="86">
        <f t="shared" ref="C73:I73" si="24">SUM(C75:C81)</f>
        <v>11916</v>
      </c>
      <c r="D73" s="86">
        <f t="shared" si="24"/>
        <v>7842</v>
      </c>
      <c r="E73" s="86">
        <f t="shared" si="24"/>
        <v>15126</v>
      </c>
      <c r="F73" s="86">
        <f t="shared" si="24"/>
        <v>7941</v>
      </c>
      <c r="G73" s="86">
        <f t="shared" si="24"/>
        <v>29</v>
      </c>
      <c r="H73" s="86">
        <f t="shared" si="24"/>
        <v>3084</v>
      </c>
      <c r="I73" s="86">
        <f t="shared" si="24"/>
        <v>939</v>
      </c>
    </row>
    <row r="74" spans="1:9">
      <c r="A74" s="197" t="s">
        <v>312</v>
      </c>
      <c r="B74" s="86">
        <f>SUM(C74:G74)</f>
        <v>723</v>
      </c>
      <c r="C74" s="86">
        <v>328</v>
      </c>
      <c r="D74" s="86">
        <v>119</v>
      </c>
      <c r="E74" s="86">
        <v>141</v>
      </c>
      <c r="F74" s="86">
        <v>132</v>
      </c>
      <c r="G74" s="86">
        <v>3</v>
      </c>
      <c r="H74" s="182">
        <v>162</v>
      </c>
      <c r="I74" s="182">
        <v>37</v>
      </c>
    </row>
    <row r="75" spans="1:9" ht="12.75">
      <c r="A75" s="198" t="s">
        <v>301</v>
      </c>
      <c r="B75" s="84">
        <f>SUM(C75:G75)</f>
        <v>20</v>
      </c>
      <c r="C75" s="81">
        <v>2</v>
      </c>
      <c r="D75" s="81">
        <v>8</v>
      </c>
      <c r="E75" s="81">
        <v>3</v>
      </c>
      <c r="F75" s="81">
        <v>7</v>
      </c>
      <c r="G75" s="81">
        <v>0</v>
      </c>
      <c r="H75" s="185">
        <v>7</v>
      </c>
      <c r="I75" s="185">
        <v>1</v>
      </c>
    </row>
    <row r="76" spans="1:9" ht="12.75">
      <c r="A76" s="198" t="s">
        <v>290</v>
      </c>
      <c r="B76" s="84">
        <f t="shared" ref="B76" si="25">SUM(C76:G76)</f>
        <v>284</v>
      </c>
      <c r="C76" s="84">
        <v>84</v>
      </c>
      <c r="D76" s="84">
        <v>61</v>
      </c>
      <c r="E76" s="84">
        <v>56</v>
      </c>
      <c r="F76" s="84">
        <v>81</v>
      </c>
      <c r="G76" s="84">
        <v>2</v>
      </c>
      <c r="H76" s="183">
        <v>97</v>
      </c>
      <c r="I76" s="183">
        <v>17</v>
      </c>
    </row>
    <row r="77" spans="1:9">
      <c r="A77" s="198" t="s">
        <v>316</v>
      </c>
      <c r="B77" s="84">
        <f t="shared" ref="B77" si="26">SUM(C77:G77)</f>
        <v>419</v>
      </c>
      <c r="C77" s="35">
        <v>242</v>
      </c>
      <c r="D77" s="35">
        <v>50</v>
      </c>
      <c r="E77" s="35">
        <v>82</v>
      </c>
      <c r="F77" s="35">
        <v>44</v>
      </c>
      <c r="G77" s="81">
        <v>1</v>
      </c>
      <c r="H77" s="185">
        <v>58</v>
      </c>
      <c r="I77" s="185">
        <v>19</v>
      </c>
    </row>
    <row r="78" spans="1:9">
      <c r="A78" s="169" t="s">
        <v>309</v>
      </c>
      <c r="B78" s="84">
        <f>SUM(C78:G78)</f>
        <v>2</v>
      </c>
      <c r="C78" s="81">
        <v>0</v>
      </c>
      <c r="D78" s="81">
        <v>0</v>
      </c>
      <c r="E78" s="81">
        <v>2</v>
      </c>
      <c r="F78" s="81">
        <v>0</v>
      </c>
      <c r="G78" s="81">
        <v>0</v>
      </c>
      <c r="H78" s="185">
        <v>0</v>
      </c>
      <c r="I78" s="185">
        <v>0</v>
      </c>
    </row>
    <row r="79" spans="1:9">
      <c r="A79" s="169" t="s">
        <v>310</v>
      </c>
      <c r="B79" s="84">
        <f>SUM(C79:G79)</f>
        <v>1</v>
      </c>
      <c r="C79" s="81">
        <v>0</v>
      </c>
      <c r="D79" s="81">
        <v>0</v>
      </c>
      <c r="E79" s="81">
        <v>0</v>
      </c>
      <c r="F79" s="81">
        <v>1</v>
      </c>
      <c r="G79" s="81">
        <v>0</v>
      </c>
      <c r="H79" s="185">
        <v>0</v>
      </c>
      <c r="I79" s="185">
        <v>0</v>
      </c>
    </row>
    <row r="80" spans="1:9">
      <c r="A80" s="169" t="s">
        <v>289</v>
      </c>
      <c r="B80" s="84">
        <f>SUM(C80:G80)</f>
        <v>1</v>
      </c>
      <c r="C80" s="81">
        <v>0</v>
      </c>
      <c r="D80" s="81">
        <v>1</v>
      </c>
      <c r="E80" s="81">
        <v>0</v>
      </c>
      <c r="F80" s="81">
        <v>0</v>
      </c>
      <c r="G80" s="81">
        <v>0</v>
      </c>
      <c r="H80" s="185">
        <v>0</v>
      </c>
      <c r="I80" s="185">
        <v>0</v>
      </c>
    </row>
    <row r="81" spans="1:9" ht="10.5" customHeight="1">
      <c r="A81" s="196" t="s">
        <v>356</v>
      </c>
      <c r="B81" s="145">
        <f t="shared" si="22"/>
        <v>42127</v>
      </c>
      <c r="C81" s="76">
        <v>11588</v>
      </c>
      <c r="D81" s="76">
        <v>7722</v>
      </c>
      <c r="E81" s="76">
        <v>14983</v>
      </c>
      <c r="F81" s="76">
        <v>7808</v>
      </c>
      <c r="G81" s="76">
        <v>26</v>
      </c>
      <c r="H81" s="188">
        <v>2922</v>
      </c>
      <c r="I81" s="188">
        <v>902</v>
      </c>
    </row>
    <row r="82" spans="1:9" ht="10.5" customHeight="1">
      <c r="A82" s="24"/>
      <c r="B82" s="78"/>
      <c r="C82" s="83"/>
      <c r="D82" s="83"/>
      <c r="E82" s="83"/>
      <c r="F82" s="83"/>
      <c r="G82" s="83"/>
      <c r="H82" s="144"/>
      <c r="I82" s="144"/>
    </row>
    <row r="83" spans="1:9" s="4" customFormat="1">
      <c r="A83" s="3" t="s">
        <v>134</v>
      </c>
    </row>
    <row r="84" spans="1:9" s="4" customFormat="1">
      <c r="A84" s="157" t="s">
        <v>135</v>
      </c>
    </row>
    <row r="85" spans="1:9">
      <c r="A85" s="5" t="s">
        <v>74</v>
      </c>
    </row>
    <row r="86" spans="1:9">
      <c r="A86" s="5" t="s">
        <v>73</v>
      </c>
    </row>
    <row r="87" spans="1:9">
      <c r="A87" s="5" t="s">
        <v>113</v>
      </c>
    </row>
    <row r="88" spans="1:9">
      <c r="A88" s="3" t="s">
        <v>98</v>
      </c>
    </row>
    <row r="89" spans="1:9">
      <c r="A89" s="1" t="s">
        <v>82</v>
      </c>
    </row>
    <row r="90" spans="1:9">
      <c r="A90" s="1" t="s">
        <v>357</v>
      </c>
    </row>
    <row r="91" spans="1:9">
      <c r="A91" s="1" t="s">
        <v>358</v>
      </c>
    </row>
    <row r="92" spans="1:9">
      <c r="A92" s="5" t="s">
        <v>376</v>
      </c>
    </row>
    <row r="93" spans="1:9">
      <c r="A93" s="5" t="s">
        <v>362</v>
      </c>
    </row>
    <row r="97" s="7" customFormat="1" ht="10.5"/>
  </sheetData>
  <pageMargins left="0.5" right="0.31" top="0.7" bottom="0.2" header="0.3" footer="0.14000000000000001"/>
  <pageSetup firstPageNumber="8" fitToHeight="2" orientation="portrait" useFirstPageNumber="1" r:id="rId1"/>
  <headerFooter alignWithMargins="0">
    <oddFooter>&amp;C&amp;P of 31</oddFooter>
  </headerFooter>
  <rowBreaks count="1" manualBreakCount="1">
    <brk id="56" max="8" man="1"/>
  </rowBreaks>
  <ignoredErrors>
    <ignoredError sqref="B9 B36:B41 B74:B81 B65:B72 C64:I73 B58:B63 B11:B16 I8" formulaRange="1"/>
    <ignoredError sqref="B73 B64 B42:B57 B28:B35 B17:B27 B10" formula="1" formulaRange="1"/>
    <ignoredError sqref="C10:I5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94"/>
  <sheetViews>
    <sheetView showGridLines="0" zoomScaleNormal="100" workbookViewId="0">
      <pane xSplit="1" ySplit="8" topLeftCell="B60" activePane="bottomRight" state="frozen"/>
      <selection activeCell="K1" sqref="K1"/>
      <selection pane="topRight" activeCell="K1" sqref="K1"/>
      <selection pane="bottomLeft" activeCell="K1" sqref="K1"/>
      <selection pane="bottomRight" activeCell="K1" sqref="K1"/>
    </sheetView>
  </sheetViews>
  <sheetFormatPr defaultColWidth="11.83203125" defaultRowHeight="11.25"/>
  <cols>
    <col min="1" max="1" width="29.6640625" style="3" customWidth="1"/>
    <col min="2" max="2" width="8" style="3" customWidth="1"/>
    <col min="3" max="3" width="9.5" style="3" customWidth="1"/>
    <col min="4" max="4" width="10" style="3" customWidth="1"/>
    <col min="5" max="5" width="12.5" style="3" customWidth="1"/>
    <col min="6" max="6" width="11.33203125" style="3" customWidth="1"/>
    <col min="7" max="7" width="7.83203125" style="3" customWidth="1"/>
    <col min="8" max="8" width="12.1640625" style="3" customWidth="1"/>
    <col min="9" max="9" width="8.5" style="3" customWidth="1"/>
    <col min="10" max="10" width="9.6640625" style="3" customWidth="1"/>
    <col min="11" max="236" width="11.83203125" style="3" customWidth="1"/>
    <col min="237" max="16384" width="11.83203125" style="1"/>
  </cols>
  <sheetData>
    <row r="1" spans="1:236" s="3" customFormat="1">
      <c r="D1" s="133" t="s">
        <v>85</v>
      </c>
    </row>
    <row r="2" spans="1:236" s="3" customFormat="1" ht="13.5" customHeight="1">
      <c r="D2" s="133" t="s">
        <v>84</v>
      </c>
    </row>
    <row r="3" spans="1:236" s="3" customFormat="1">
      <c r="A3" s="103" t="s">
        <v>6</v>
      </c>
      <c r="D3" s="133" t="s">
        <v>79</v>
      </c>
    </row>
    <row r="4" spans="1:236">
      <c r="D4" s="148" t="str">
        <f>'Table 5'!D4</f>
        <v>DECEMBER 31, 2018</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row>
    <row r="5" spans="1:236">
      <c r="D5" s="133"/>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row>
    <row r="6" spans="1:236" ht="33.75" customHeight="1">
      <c r="A6" s="160" t="s">
        <v>77</v>
      </c>
      <c r="B6" s="161" t="s">
        <v>158</v>
      </c>
      <c r="C6" s="162" t="s">
        <v>83</v>
      </c>
      <c r="D6" s="160" t="s">
        <v>76</v>
      </c>
      <c r="E6" s="162" t="s">
        <v>75</v>
      </c>
      <c r="F6" s="163" t="s">
        <v>159</v>
      </c>
      <c r="G6" s="162" t="s">
        <v>78</v>
      </c>
      <c r="H6" s="163" t="s">
        <v>160</v>
      </c>
      <c r="I6" s="163" t="s">
        <v>355</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row>
    <row r="7" spans="1:236">
      <c r="A7" s="190" t="s">
        <v>247</v>
      </c>
      <c r="B7" s="121">
        <f t="shared" ref="B7:I7" si="0">SUM(B8+B81)</f>
        <v>46463</v>
      </c>
      <c r="C7" s="121">
        <f t="shared" si="0"/>
        <v>22266</v>
      </c>
      <c r="D7" s="121">
        <f t="shared" si="0"/>
        <v>10255</v>
      </c>
      <c r="E7" s="121">
        <f t="shared" si="0"/>
        <v>6556</v>
      </c>
      <c r="F7" s="121">
        <f t="shared" si="0"/>
        <v>7136</v>
      </c>
      <c r="G7" s="121">
        <f t="shared" si="0"/>
        <v>250</v>
      </c>
      <c r="H7" s="121">
        <f t="shared" si="0"/>
        <v>7335</v>
      </c>
      <c r="I7" s="121">
        <f t="shared" si="0"/>
        <v>6188</v>
      </c>
      <c r="J7" s="78"/>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row>
    <row r="8" spans="1:236">
      <c r="A8" s="190" t="s">
        <v>248</v>
      </c>
      <c r="B8" s="86">
        <f>(B9+B10+B17+B33+B42+B50+B57+B64+B73-B81)</f>
        <v>43780</v>
      </c>
      <c r="C8" s="86">
        <f t="shared" ref="C8:H8" si="1">(C9+C10+C17+C33+C42+C50+C57+C64+C73-C81)</f>
        <v>21192</v>
      </c>
      <c r="D8" s="86">
        <f t="shared" si="1"/>
        <v>9701</v>
      </c>
      <c r="E8" s="86">
        <f t="shared" si="1"/>
        <v>5689</v>
      </c>
      <c r="F8" s="86">
        <f t="shared" si="1"/>
        <v>6949</v>
      </c>
      <c r="G8" s="86">
        <f t="shared" si="1"/>
        <v>249</v>
      </c>
      <c r="H8" s="86">
        <f t="shared" si="1"/>
        <v>7148</v>
      </c>
      <c r="I8" s="86">
        <f>(I9+I10+I17+I33+I42+I50+I57+I64+I73-I81-I80)</f>
        <v>6127</v>
      </c>
      <c r="J8" s="78"/>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row>
    <row r="9" spans="1:236">
      <c r="A9" s="190" t="s">
        <v>245</v>
      </c>
      <c r="B9" s="86">
        <f>SUM(C9:G9)</f>
        <v>846</v>
      </c>
      <c r="C9" s="79">
        <v>367</v>
      </c>
      <c r="D9" s="79">
        <v>225</v>
      </c>
      <c r="E9" s="79">
        <v>105</v>
      </c>
      <c r="F9" s="79">
        <v>147</v>
      </c>
      <c r="G9" s="79">
        <v>2</v>
      </c>
      <c r="H9" s="189">
        <v>128</v>
      </c>
      <c r="I9" s="147">
        <v>69</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row>
    <row r="10" spans="1:236">
      <c r="A10" s="190" t="s">
        <v>249</v>
      </c>
      <c r="B10" s="86">
        <f>SUM(B11:B16)</f>
        <v>2931</v>
      </c>
      <c r="C10" s="79">
        <f>SUM(C11:C16)</f>
        <v>1466</v>
      </c>
      <c r="D10" s="79">
        <f t="shared" ref="D10:I10" si="2">SUM(D11:D16)</f>
        <v>694</v>
      </c>
      <c r="E10" s="79">
        <f t="shared" si="2"/>
        <v>332</v>
      </c>
      <c r="F10" s="79">
        <f t="shared" si="2"/>
        <v>416</v>
      </c>
      <c r="G10" s="79">
        <f t="shared" si="2"/>
        <v>23</v>
      </c>
      <c r="H10" s="79">
        <f t="shared" ref="H10" si="3">SUM(H11:H16)</f>
        <v>414</v>
      </c>
      <c r="I10" s="79">
        <f t="shared" si="2"/>
        <v>441</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row>
    <row r="11" spans="1:236">
      <c r="A11" s="193" t="s">
        <v>250</v>
      </c>
      <c r="B11" s="84">
        <f>SUM(C11:G11)</f>
        <v>326</v>
      </c>
      <c r="C11" s="81">
        <v>162</v>
      </c>
      <c r="D11" s="81">
        <v>95</v>
      </c>
      <c r="E11" s="81">
        <v>46</v>
      </c>
      <c r="F11" s="81">
        <v>20</v>
      </c>
      <c r="G11" s="81">
        <v>3</v>
      </c>
      <c r="H11" s="81">
        <v>37</v>
      </c>
      <c r="I11" s="81">
        <v>76</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row>
    <row r="12" spans="1:236">
      <c r="A12" s="193" t="s">
        <v>255</v>
      </c>
      <c r="B12" s="84">
        <f>SUM(C12:G12)</f>
        <v>476</v>
      </c>
      <c r="C12" s="81">
        <v>229</v>
      </c>
      <c r="D12" s="81">
        <v>137</v>
      </c>
      <c r="E12" s="81">
        <v>55</v>
      </c>
      <c r="F12" s="81">
        <v>51</v>
      </c>
      <c r="G12" s="81">
        <v>4</v>
      </c>
      <c r="H12" s="81">
        <v>81</v>
      </c>
      <c r="I12" s="81">
        <v>81</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row>
    <row r="13" spans="1:236">
      <c r="A13" s="170" t="s">
        <v>251</v>
      </c>
      <c r="B13" s="84">
        <f t="shared" ref="B13" si="4">SUM(C13:G13)</f>
        <v>420</v>
      </c>
      <c r="C13" s="81">
        <v>213</v>
      </c>
      <c r="D13" s="81">
        <v>86</v>
      </c>
      <c r="E13" s="81">
        <v>40</v>
      </c>
      <c r="F13" s="81">
        <v>77</v>
      </c>
      <c r="G13" s="81">
        <v>4</v>
      </c>
      <c r="H13" s="81">
        <v>50</v>
      </c>
      <c r="I13" s="81">
        <v>51</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row>
    <row r="14" spans="1:236">
      <c r="A14" s="193" t="s">
        <v>252</v>
      </c>
      <c r="B14" s="84">
        <f>SUM(C14:G14)</f>
        <v>652</v>
      </c>
      <c r="C14" s="81">
        <v>325</v>
      </c>
      <c r="D14" s="81">
        <v>163</v>
      </c>
      <c r="E14" s="81">
        <v>82</v>
      </c>
      <c r="F14" s="81">
        <v>73</v>
      </c>
      <c r="G14" s="81">
        <v>9</v>
      </c>
      <c r="H14" s="81">
        <v>83</v>
      </c>
      <c r="I14" s="81">
        <v>94</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row>
    <row r="15" spans="1:236">
      <c r="A15" s="193" t="s">
        <v>253</v>
      </c>
      <c r="B15" s="84">
        <f>SUM(C15:G15)</f>
        <v>210</v>
      </c>
      <c r="C15" s="81">
        <v>131</v>
      </c>
      <c r="D15" s="81">
        <v>44</v>
      </c>
      <c r="E15" s="81">
        <v>17</v>
      </c>
      <c r="F15" s="81">
        <v>18</v>
      </c>
      <c r="G15" s="81">
        <v>0</v>
      </c>
      <c r="H15" s="81">
        <v>25</v>
      </c>
      <c r="I15" s="81">
        <v>57</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row>
    <row r="16" spans="1:236">
      <c r="A16" s="170" t="s">
        <v>254</v>
      </c>
      <c r="B16" s="84">
        <f>SUM(C16:G16)</f>
        <v>847</v>
      </c>
      <c r="C16" s="81">
        <v>406</v>
      </c>
      <c r="D16" s="81">
        <v>169</v>
      </c>
      <c r="E16" s="81">
        <v>92</v>
      </c>
      <c r="F16" s="81">
        <v>177</v>
      </c>
      <c r="G16" s="81">
        <v>3</v>
      </c>
      <c r="H16" s="81">
        <v>138</v>
      </c>
      <c r="I16" s="81">
        <v>82</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row>
    <row r="17" spans="1:236">
      <c r="A17" s="190" t="s">
        <v>246</v>
      </c>
      <c r="B17" s="86">
        <f t="shared" ref="B17:I17" si="5">SUM(B18:B32)</f>
        <v>7687</v>
      </c>
      <c r="C17" s="86">
        <f t="shared" si="5"/>
        <v>3907</v>
      </c>
      <c r="D17" s="86">
        <f t="shared" si="5"/>
        <v>1627</v>
      </c>
      <c r="E17" s="86">
        <f t="shared" si="5"/>
        <v>933</v>
      </c>
      <c r="F17" s="86">
        <f t="shared" si="5"/>
        <v>1169</v>
      </c>
      <c r="G17" s="86">
        <f t="shared" si="5"/>
        <v>51</v>
      </c>
      <c r="H17" s="86">
        <f t="shared" si="5"/>
        <v>1185</v>
      </c>
      <c r="I17" s="86">
        <f t="shared" si="5"/>
        <v>1343</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row>
    <row r="18" spans="1:236">
      <c r="A18" s="170" t="s">
        <v>263</v>
      </c>
      <c r="B18" s="84">
        <f t="shared" ref="B18" si="6">SUM(C18:G18)</f>
        <v>307</v>
      </c>
      <c r="C18" s="84">
        <v>139</v>
      </c>
      <c r="D18" s="84">
        <v>77</v>
      </c>
      <c r="E18" s="84">
        <v>41</v>
      </c>
      <c r="F18" s="84">
        <v>49</v>
      </c>
      <c r="G18" s="84">
        <v>1</v>
      </c>
      <c r="H18" s="184">
        <v>66</v>
      </c>
      <c r="I18" s="81">
        <v>65</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row>
    <row r="19" spans="1:236">
      <c r="A19" s="193" t="s">
        <v>256</v>
      </c>
      <c r="B19" s="84">
        <f t="shared" ref="B19:B32" si="7">SUM(C19:G19)</f>
        <v>107</v>
      </c>
      <c r="C19" s="81">
        <v>61</v>
      </c>
      <c r="D19" s="81">
        <v>19</v>
      </c>
      <c r="E19" s="81">
        <v>7</v>
      </c>
      <c r="F19" s="81">
        <v>19</v>
      </c>
      <c r="G19" s="81">
        <v>1</v>
      </c>
      <c r="H19" s="81">
        <v>13</v>
      </c>
      <c r="I19" s="81">
        <v>24</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row>
    <row r="20" spans="1:236">
      <c r="A20" s="193" t="s">
        <v>291</v>
      </c>
      <c r="B20" s="84">
        <f t="shared" si="7"/>
        <v>67</v>
      </c>
      <c r="C20" s="81">
        <v>39</v>
      </c>
      <c r="D20" s="81">
        <v>15</v>
      </c>
      <c r="E20" s="81">
        <v>8</v>
      </c>
      <c r="F20" s="81">
        <v>5</v>
      </c>
      <c r="G20" s="81">
        <v>0</v>
      </c>
      <c r="H20" s="81">
        <v>11</v>
      </c>
      <c r="I20" s="81">
        <v>23</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row>
    <row r="21" spans="1:236">
      <c r="A21" s="170" t="s">
        <v>257</v>
      </c>
      <c r="B21" s="84">
        <f t="shared" si="7"/>
        <v>180</v>
      </c>
      <c r="C21" s="84">
        <v>92</v>
      </c>
      <c r="D21" s="84">
        <v>40</v>
      </c>
      <c r="E21" s="84">
        <v>21</v>
      </c>
      <c r="F21" s="84">
        <v>27</v>
      </c>
      <c r="G21" s="84">
        <v>0</v>
      </c>
      <c r="H21" s="184">
        <v>28</v>
      </c>
      <c r="I21" s="81">
        <v>31</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row>
    <row r="22" spans="1:236">
      <c r="A22" s="193" t="s">
        <v>258</v>
      </c>
      <c r="B22" s="84">
        <f t="shared" si="7"/>
        <v>764</v>
      </c>
      <c r="C22" s="81">
        <v>469</v>
      </c>
      <c r="D22" s="81">
        <v>135</v>
      </c>
      <c r="E22" s="81">
        <v>83</v>
      </c>
      <c r="F22" s="81">
        <v>72</v>
      </c>
      <c r="G22" s="81">
        <v>5</v>
      </c>
      <c r="H22" s="81">
        <v>91</v>
      </c>
      <c r="I22" s="81">
        <v>118</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row>
    <row r="23" spans="1:236">
      <c r="A23" s="170" t="s">
        <v>259</v>
      </c>
      <c r="B23" s="84">
        <f t="shared" si="7"/>
        <v>616</v>
      </c>
      <c r="C23" s="81">
        <v>280</v>
      </c>
      <c r="D23" s="81">
        <v>162</v>
      </c>
      <c r="E23" s="81">
        <v>78</v>
      </c>
      <c r="F23" s="81">
        <v>87</v>
      </c>
      <c r="G23" s="81">
        <v>9</v>
      </c>
      <c r="H23" s="81">
        <v>86</v>
      </c>
      <c r="I23" s="81">
        <v>113</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row>
    <row r="24" spans="1:236">
      <c r="A24" s="170" t="s">
        <v>292</v>
      </c>
      <c r="B24" s="84">
        <f t="shared" si="7"/>
        <v>261</v>
      </c>
      <c r="C24" s="84">
        <v>109</v>
      </c>
      <c r="D24" s="84">
        <v>47</v>
      </c>
      <c r="E24" s="84">
        <v>44</v>
      </c>
      <c r="F24" s="84">
        <v>59</v>
      </c>
      <c r="G24" s="84">
        <v>2</v>
      </c>
      <c r="H24" s="184">
        <v>61</v>
      </c>
      <c r="I24" s="81">
        <v>37</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row>
    <row r="25" spans="1:236">
      <c r="A25" s="193" t="s">
        <v>293</v>
      </c>
      <c r="B25" s="84">
        <f t="shared" si="7"/>
        <v>616</v>
      </c>
      <c r="C25" s="81">
        <v>307</v>
      </c>
      <c r="D25" s="81">
        <v>113</v>
      </c>
      <c r="E25" s="81">
        <v>79</v>
      </c>
      <c r="F25" s="81">
        <v>115</v>
      </c>
      <c r="G25" s="81">
        <v>2</v>
      </c>
      <c r="H25" s="81">
        <v>100</v>
      </c>
      <c r="I25" s="81">
        <v>85</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row>
    <row r="26" spans="1:236">
      <c r="A26" s="193" t="s">
        <v>294</v>
      </c>
      <c r="B26" s="84">
        <f t="shared" si="7"/>
        <v>1302</v>
      </c>
      <c r="C26" s="81">
        <v>745</v>
      </c>
      <c r="D26" s="81">
        <v>290</v>
      </c>
      <c r="E26" s="81">
        <v>127</v>
      </c>
      <c r="F26" s="81">
        <v>134</v>
      </c>
      <c r="G26" s="81">
        <v>6</v>
      </c>
      <c r="H26" s="81">
        <v>140</v>
      </c>
      <c r="I26" s="81">
        <v>237</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row>
    <row r="27" spans="1:236">
      <c r="A27" s="170" t="s">
        <v>295</v>
      </c>
      <c r="B27" s="84">
        <f t="shared" ref="B27" si="8">SUM(C27:G27)</f>
        <v>980</v>
      </c>
      <c r="C27" s="81">
        <v>458</v>
      </c>
      <c r="D27" s="81">
        <v>213</v>
      </c>
      <c r="E27" s="81">
        <v>120</v>
      </c>
      <c r="F27" s="81">
        <v>184</v>
      </c>
      <c r="G27" s="81">
        <v>5</v>
      </c>
      <c r="H27" s="81">
        <v>171</v>
      </c>
      <c r="I27" s="81">
        <v>195</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row>
    <row r="28" spans="1:236">
      <c r="A28" s="193" t="s">
        <v>260</v>
      </c>
      <c r="B28" s="84">
        <f t="shared" si="7"/>
        <v>1046</v>
      </c>
      <c r="C28" s="81">
        <v>503</v>
      </c>
      <c r="D28" s="81">
        <v>231</v>
      </c>
      <c r="E28" s="81">
        <v>132</v>
      </c>
      <c r="F28" s="81">
        <v>170</v>
      </c>
      <c r="G28" s="81">
        <v>10</v>
      </c>
      <c r="H28" s="81">
        <v>163</v>
      </c>
      <c r="I28" s="81">
        <v>165</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row>
    <row r="29" spans="1:236">
      <c r="A29" s="170" t="s">
        <v>296</v>
      </c>
      <c r="B29" s="84">
        <f t="shared" si="7"/>
        <v>87</v>
      </c>
      <c r="C29" s="84">
        <v>50</v>
      </c>
      <c r="D29" s="84">
        <v>14</v>
      </c>
      <c r="E29" s="84">
        <v>9</v>
      </c>
      <c r="F29" s="84">
        <v>13</v>
      </c>
      <c r="G29" s="84">
        <v>1</v>
      </c>
      <c r="H29" s="184">
        <v>9</v>
      </c>
      <c r="I29" s="81">
        <v>8</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row>
    <row r="30" spans="1:236">
      <c r="A30" s="170" t="s">
        <v>261</v>
      </c>
      <c r="B30" s="84">
        <f t="shared" si="7"/>
        <v>105</v>
      </c>
      <c r="C30" s="84">
        <v>42</v>
      </c>
      <c r="D30" s="84">
        <v>36</v>
      </c>
      <c r="E30" s="84">
        <v>9</v>
      </c>
      <c r="F30" s="84">
        <v>18</v>
      </c>
      <c r="G30" s="84">
        <v>0</v>
      </c>
      <c r="H30" s="184">
        <v>14</v>
      </c>
      <c r="I30" s="81">
        <v>14</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row>
    <row r="31" spans="1:236">
      <c r="A31" s="193" t="s">
        <v>262</v>
      </c>
      <c r="B31" s="84">
        <f t="shared" si="7"/>
        <v>1125</v>
      </c>
      <c r="C31" s="81">
        <v>538</v>
      </c>
      <c r="D31" s="81">
        <v>217</v>
      </c>
      <c r="E31" s="81">
        <v>162</v>
      </c>
      <c r="F31" s="81">
        <v>201</v>
      </c>
      <c r="G31" s="81">
        <v>7</v>
      </c>
      <c r="H31" s="81">
        <v>212</v>
      </c>
      <c r="I31" s="81">
        <v>203</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row>
    <row r="32" spans="1:236">
      <c r="A32" s="170" t="s">
        <v>315</v>
      </c>
      <c r="B32" s="84">
        <f t="shared" si="7"/>
        <v>124</v>
      </c>
      <c r="C32" s="81">
        <v>75</v>
      </c>
      <c r="D32" s="81">
        <v>18</v>
      </c>
      <c r="E32" s="81">
        <v>13</v>
      </c>
      <c r="F32" s="81">
        <v>16</v>
      </c>
      <c r="G32" s="81">
        <v>2</v>
      </c>
      <c r="H32" s="81">
        <v>20</v>
      </c>
      <c r="I32" s="81">
        <v>25</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row>
    <row r="33" spans="1:236">
      <c r="A33" s="181" t="s">
        <v>297</v>
      </c>
      <c r="B33" s="86">
        <f>SUM(B34:B41)</f>
        <v>6068</v>
      </c>
      <c r="C33" s="79">
        <f>SUM(C34:C41)</f>
        <v>2801</v>
      </c>
      <c r="D33" s="79">
        <f t="shared" ref="D33:I33" si="9">SUM(D34:D41)</f>
        <v>1453</v>
      </c>
      <c r="E33" s="79">
        <f t="shared" si="9"/>
        <v>737</v>
      </c>
      <c r="F33" s="79">
        <f t="shared" si="9"/>
        <v>1031</v>
      </c>
      <c r="G33" s="79">
        <f t="shared" si="9"/>
        <v>46</v>
      </c>
      <c r="H33" s="79">
        <f t="shared" ref="H33" si="10">SUM(H34:H41)</f>
        <v>1156</v>
      </c>
      <c r="I33" s="79">
        <f t="shared" si="9"/>
        <v>926</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row>
    <row r="34" spans="1:236">
      <c r="A34" s="170" t="s">
        <v>269</v>
      </c>
      <c r="B34" s="84">
        <f t="shared" ref="B34:B41" si="11">SUM(C34:G34)</f>
        <v>1236</v>
      </c>
      <c r="C34" s="81">
        <v>539</v>
      </c>
      <c r="D34" s="81">
        <v>250</v>
      </c>
      <c r="E34" s="81">
        <v>151</v>
      </c>
      <c r="F34" s="81">
        <v>288</v>
      </c>
      <c r="G34" s="81">
        <v>8</v>
      </c>
      <c r="H34" s="81">
        <v>266</v>
      </c>
      <c r="I34" s="81">
        <v>230</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row>
    <row r="35" spans="1:236">
      <c r="A35" s="170" t="s">
        <v>264</v>
      </c>
      <c r="B35" s="84">
        <f t="shared" si="11"/>
        <v>717</v>
      </c>
      <c r="C35" s="81">
        <v>358</v>
      </c>
      <c r="D35" s="81">
        <v>169</v>
      </c>
      <c r="E35" s="81">
        <v>83</v>
      </c>
      <c r="F35" s="81">
        <v>102</v>
      </c>
      <c r="G35" s="81">
        <v>5</v>
      </c>
      <c r="H35" s="81">
        <v>120</v>
      </c>
      <c r="I35" s="81">
        <v>83</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row>
    <row r="36" spans="1:236">
      <c r="A36" s="170" t="s">
        <v>265</v>
      </c>
      <c r="B36" s="84">
        <f t="shared" si="11"/>
        <v>1004</v>
      </c>
      <c r="C36" s="81">
        <v>448</v>
      </c>
      <c r="D36" s="81">
        <v>259</v>
      </c>
      <c r="E36" s="81">
        <v>131</v>
      </c>
      <c r="F36" s="81">
        <v>160</v>
      </c>
      <c r="G36" s="81">
        <v>6</v>
      </c>
      <c r="H36" s="81">
        <v>173</v>
      </c>
      <c r="I36" s="81">
        <v>150</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row>
    <row r="37" spans="1:236">
      <c r="A37" s="170" t="s">
        <v>266</v>
      </c>
      <c r="B37" s="84">
        <f t="shared" si="11"/>
        <v>938</v>
      </c>
      <c r="C37" s="81">
        <v>388</v>
      </c>
      <c r="D37" s="81">
        <v>226</v>
      </c>
      <c r="E37" s="81">
        <v>119</v>
      </c>
      <c r="F37" s="81">
        <v>201</v>
      </c>
      <c r="G37" s="81">
        <v>4</v>
      </c>
      <c r="H37" s="81">
        <v>231</v>
      </c>
      <c r="I37" s="81">
        <v>141</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row>
    <row r="38" spans="1:236">
      <c r="A38" s="170" t="s">
        <v>314</v>
      </c>
      <c r="B38" s="84">
        <f t="shared" si="11"/>
        <v>219</v>
      </c>
      <c r="C38" s="81">
        <v>131</v>
      </c>
      <c r="D38" s="81">
        <v>44</v>
      </c>
      <c r="E38" s="81">
        <v>26</v>
      </c>
      <c r="F38" s="81">
        <v>17</v>
      </c>
      <c r="G38" s="81">
        <v>1</v>
      </c>
      <c r="H38" s="81">
        <v>35</v>
      </c>
      <c r="I38" s="81">
        <v>35</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row>
    <row r="39" spans="1:236">
      <c r="A39" s="170" t="s">
        <v>267</v>
      </c>
      <c r="B39" s="84">
        <f t="shared" si="11"/>
        <v>1068</v>
      </c>
      <c r="C39" s="81">
        <v>503</v>
      </c>
      <c r="D39" s="81">
        <v>268</v>
      </c>
      <c r="E39" s="81">
        <v>128</v>
      </c>
      <c r="F39" s="81">
        <v>155</v>
      </c>
      <c r="G39" s="81">
        <v>14</v>
      </c>
      <c r="H39" s="81">
        <v>195</v>
      </c>
      <c r="I39" s="81">
        <v>159</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row>
    <row r="40" spans="1:236">
      <c r="A40" s="170" t="s">
        <v>298</v>
      </c>
      <c r="B40" s="84">
        <f t="shared" si="11"/>
        <v>172</v>
      </c>
      <c r="C40" s="81">
        <v>93</v>
      </c>
      <c r="D40" s="81">
        <v>33</v>
      </c>
      <c r="E40" s="81">
        <v>25</v>
      </c>
      <c r="F40" s="81">
        <v>21</v>
      </c>
      <c r="G40" s="81">
        <v>0</v>
      </c>
      <c r="H40" s="81">
        <v>28</v>
      </c>
      <c r="I40" s="81">
        <v>23</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row>
    <row r="41" spans="1:236">
      <c r="A41" s="170" t="s">
        <v>268</v>
      </c>
      <c r="B41" s="84">
        <f t="shared" si="11"/>
        <v>714</v>
      </c>
      <c r="C41" s="81">
        <v>341</v>
      </c>
      <c r="D41" s="81">
        <v>204</v>
      </c>
      <c r="E41" s="81">
        <v>74</v>
      </c>
      <c r="F41" s="81">
        <v>87</v>
      </c>
      <c r="G41" s="81">
        <v>8</v>
      </c>
      <c r="H41" s="81">
        <v>108</v>
      </c>
      <c r="I41" s="81">
        <v>105</v>
      </c>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row>
    <row r="42" spans="1:236">
      <c r="A42" s="181" t="s">
        <v>299</v>
      </c>
      <c r="B42" s="86">
        <f>SUM(B43:B49)</f>
        <v>5791</v>
      </c>
      <c r="C42" s="79">
        <f>SUM(C43:C49)</f>
        <v>2509</v>
      </c>
      <c r="D42" s="79">
        <f t="shared" ref="D42:I42" si="12">SUM(D43:D49)</f>
        <v>1315</v>
      </c>
      <c r="E42" s="79">
        <f t="shared" si="12"/>
        <v>819</v>
      </c>
      <c r="F42" s="79">
        <f t="shared" si="12"/>
        <v>1117</v>
      </c>
      <c r="G42" s="79">
        <f t="shared" si="12"/>
        <v>31</v>
      </c>
      <c r="H42" s="79">
        <f t="shared" ref="H42" si="13">SUM(H43:H49)</f>
        <v>1052</v>
      </c>
      <c r="I42" s="79">
        <f t="shared" si="12"/>
        <v>757</v>
      </c>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row>
    <row r="43" spans="1:236">
      <c r="A43" s="170" t="s">
        <v>276</v>
      </c>
      <c r="B43" s="84">
        <f t="shared" ref="B43:B49" si="14">SUM(C43:G43)</f>
        <v>1705</v>
      </c>
      <c r="C43" s="81">
        <v>708</v>
      </c>
      <c r="D43" s="81">
        <v>333</v>
      </c>
      <c r="E43" s="81">
        <v>225</v>
      </c>
      <c r="F43" s="81">
        <v>433</v>
      </c>
      <c r="G43" s="81">
        <v>6</v>
      </c>
      <c r="H43" s="81">
        <v>322</v>
      </c>
      <c r="I43" s="81">
        <v>195</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row>
    <row r="44" spans="1:236">
      <c r="A44" s="170" t="s">
        <v>270</v>
      </c>
      <c r="B44" s="84">
        <f t="shared" si="14"/>
        <v>399</v>
      </c>
      <c r="C44" s="81">
        <v>172</v>
      </c>
      <c r="D44" s="81">
        <v>117</v>
      </c>
      <c r="E44" s="81">
        <v>57</v>
      </c>
      <c r="F44" s="81">
        <v>50</v>
      </c>
      <c r="G44" s="81">
        <v>3</v>
      </c>
      <c r="H44" s="81">
        <v>72</v>
      </c>
      <c r="I44" s="81">
        <v>71</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row>
    <row r="45" spans="1:236">
      <c r="A45" s="170" t="s">
        <v>271</v>
      </c>
      <c r="B45" s="84">
        <f t="shared" si="14"/>
        <v>350</v>
      </c>
      <c r="C45" s="81">
        <v>167</v>
      </c>
      <c r="D45" s="81">
        <v>103</v>
      </c>
      <c r="E45" s="81">
        <v>50</v>
      </c>
      <c r="F45" s="81">
        <v>29</v>
      </c>
      <c r="G45" s="81">
        <v>1</v>
      </c>
      <c r="H45" s="81">
        <v>51</v>
      </c>
      <c r="I45" s="81">
        <v>56</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row>
    <row r="46" spans="1:236">
      <c r="A46" s="170" t="s">
        <v>272</v>
      </c>
      <c r="B46" s="84">
        <f t="shared" si="14"/>
        <v>784</v>
      </c>
      <c r="C46" s="81">
        <v>323</v>
      </c>
      <c r="D46" s="81">
        <v>223</v>
      </c>
      <c r="E46" s="81">
        <v>146</v>
      </c>
      <c r="F46" s="81">
        <v>89</v>
      </c>
      <c r="G46" s="81">
        <v>3</v>
      </c>
      <c r="H46" s="81">
        <v>140</v>
      </c>
      <c r="I46" s="81">
        <v>136</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row>
    <row r="47" spans="1:236">
      <c r="A47" s="193" t="s">
        <v>273</v>
      </c>
      <c r="B47" s="84">
        <f t="shared" si="14"/>
        <v>601</v>
      </c>
      <c r="C47" s="81">
        <v>286</v>
      </c>
      <c r="D47" s="81">
        <v>122</v>
      </c>
      <c r="E47" s="81">
        <v>86</v>
      </c>
      <c r="F47" s="81">
        <v>101</v>
      </c>
      <c r="G47" s="81">
        <v>6</v>
      </c>
      <c r="H47" s="81">
        <v>101</v>
      </c>
      <c r="I47" s="81">
        <v>56</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row>
    <row r="48" spans="1:236">
      <c r="A48" s="170" t="s">
        <v>274</v>
      </c>
      <c r="B48" s="84">
        <f t="shared" si="14"/>
        <v>1805</v>
      </c>
      <c r="C48" s="81">
        <v>782</v>
      </c>
      <c r="D48" s="81">
        <v>380</v>
      </c>
      <c r="E48" s="81">
        <v>231</v>
      </c>
      <c r="F48" s="81">
        <v>401</v>
      </c>
      <c r="G48" s="81">
        <v>11</v>
      </c>
      <c r="H48" s="81">
        <v>352</v>
      </c>
      <c r="I48" s="81">
        <v>224</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row>
    <row r="49" spans="1:236">
      <c r="A49" s="170" t="s">
        <v>275</v>
      </c>
      <c r="B49" s="84">
        <f t="shared" si="14"/>
        <v>147</v>
      </c>
      <c r="C49" s="81">
        <v>71</v>
      </c>
      <c r="D49" s="81">
        <v>37</v>
      </c>
      <c r="E49" s="81">
        <v>24</v>
      </c>
      <c r="F49" s="81">
        <v>14</v>
      </c>
      <c r="G49" s="81">
        <v>1</v>
      </c>
      <c r="H49" s="81">
        <v>14</v>
      </c>
      <c r="I49" s="81">
        <v>19</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row>
    <row r="50" spans="1:236">
      <c r="A50" s="181" t="s">
        <v>300</v>
      </c>
      <c r="B50" s="86">
        <f t="shared" ref="B50:I50" si="15">SUM(B51:B56)</f>
        <v>7022</v>
      </c>
      <c r="C50" s="86">
        <f t="shared" si="15"/>
        <v>3648</v>
      </c>
      <c r="D50" s="86">
        <f t="shared" si="15"/>
        <v>1304</v>
      </c>
      <c r="E50" s="86">
        <f t="shared" si="15"/>
        <v>875</v>
      </c>
      <c r="F50" s="86">
        <f t="shared" si="15"/>
        <v>1158</v>
      </c>
      <c r="G50" s="86">
        <f t="shared" si="15"/>
        <v>37</v>
      </c>
      <c r="H50" s="86">
        <f t="shared" si="15"/>
        <v>1084</v>
      </c>
      <c r="I50" s="86">
        <f t="shared" si="15"/>
        <v>835</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row>
    <row r="51" spans="1:236">
      <c r="A51" s="170" t="s">
        <v>244</v>
      </c>
      <c r="B51" s="84">
        <f t="shared" ref="B51:B56" si="16">SUM(C51:G51)</f>
        <v>420</v>
      </c>
      <c r="C51" s="81">
        <v>231</v>
      </c>
      <c r="D51" s="81">
        <v>85</v>
      </c>
      <c r="E51" s="81">
        <v>66</v>
      </c>
      <c r="F51" s="81">
        <v>35</v>
      </c>
      <c r="G51" s="81">
        <v>3</v>
      </c>
      <c r="H51" s="81">
        <v>47</v>
      </c>
      <c r="I51" s="81">
        <v>55</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row>
    <row r="52" spans="1:236">
      <c r="A52" s="170" t="s">
        <v>278</v>
      </c>
      <c r="B52" s="84">
        <f t="shared" si="16"/>
        <v>4829</v>
      </c>
      <c r="C52" s="81">
        <v>2488</v>
      </c>
      <c r="D52" s="81">
        <v>926</v>
      </c>
      <c r="E52" s="81">
        <v>639</v>
      </c>
      <c r="F52" s="81">
        <v>751</v>
      </c>
      <c r="G52" s="81">
        <v>25</v>
      </c>
      <c r="H52" s="81">
        <v>735</v>
      </c>
      <c r="I52" s="81">
        <v>547</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row>
    <row r="53" spans="1:236">
      <c r="A53" s="170" t="s">
        <v>277</v>
      </c>
      <c r="B53" s="84">
        <f t="shared" si="16"/>
        <v>1232</v>
      </c>
      <c r="C53" s="81">
        <v>616</v>
      </c>
      <c r="D53" s="81">
        <v>199</v>
      </c>
      <c r="E53" s="81">
        <v>114</v>
      </c>
      <c r="F53" s="81">
        <v>296</v>
      </c>
      <c r="G53" s="81">
        <v>7</v>
      </c>
      <c r="H53" s="81">
        <v>223</v>
      </c>
      <c r="I53" s="81">
        <v>159</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row>
    <row r="54" spans="1:236">
      <c r="A54" s="170" t="s">
        <v>302</v>
      </c>
      <c r="B54" s="84">
        <f t="shared" si="16"/>
        <v>75</v>
      </c>
      <c r="C54" s="81">
        <v>54</v>
      </c>
      <c r="D54" s="81">
        <v>9</v>
      </c>
      <c r="E54" s="81">
        <v>8</v>
      </c>
      <c r="F54" s="81">
        <v>3</v>
      </c>
      <c r="G54" s="81">
        <v>1</v>
      </c>
      <c r="H54" s="81">
        <v>5</v>
      </c>
      <c r="I54" s="81">
        <v>5</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row>
    <row r="55" spans="1:236">
      <c r="A55" s="170" t="s">
        <v>303</v>
      </c>
      <c r="B55" s="84">
        <f t="shared" si="16"/>
        <v>441</v>
      </c>
      <c r="C55" s="81">
        <v>243</v>
      </c>
      <c r="D55" s="81">
        <v>80</v>
      </c>
      <c r="E55" s="81">
        <v>46</v>
      </c>
      <c r="F55" s="81">
        <v>71</v>
      </c>
      <c r="G55" s="81">
        <v>1</v>
      </c>
      <c r="H55" s="81">
        <v>74</v>
      </c>
      <c r="I55" s="81">
        <v>69</v>
      </c>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row>
    <row r="56" spans="1:236">
      <c r="A56" s="170" t="s">
        <v>304</v>
      </c>
      <c r="B56" s="84">
        <f t="shared" si="16"/>
        <v>25</v>
      </c>
      <c r="C56" s="81">
        <v>16</v>
      </c>
      <c r="D56" s="81">
        <v>5</v>
      </c>
      <c r="E56" s="81">
        <v>2</v>
      </c>
      <c r="F56" s="81">
        <v>2</v>
      </c>
      <c r="G56" s="81">
        <v>0</v>
      </c>
      <c r="H56" s="81">
        <v>0</v>
      </c>
      <c r="I56" s="81">
        <v>0</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row>
    <row r="57" spans="1:236">
      <c r="A57" s="181" t="s">
        <v>305</v>
      </c>
      <c r="B57" s="86">
        <f t="shared" ref="B57:I57" si="17">SUM(B58:B63)</f>
        <v>5483</v>
      </c>
      <c r="C57" s="79">
        <f t="shared" si="17"/>
        <v>2858</v>
      </c>
      <c r="D57" s="79">
        <f t="shared" si="17"/>
        <v>1196</v>
      </c>
      <c r="E57" s="79">
        <f t="shared" si="17"/>
        <v>696</v>
      </c>
      <c r="F57" s="79">
        <f t="shared" si="17"/>
        <v>708</v>
      </c>
      <c r="G57" s="79">
        <f t="shared" si="17"/>
        <v>25</v>
      </c>
      <c r="H57" s="79">
        <f t="shared" ref="H57" si="18">SUM(H58:H63)</f>
        <v>761</v>
      </c>
      <c r="I57" s="79">
        <f t="shared" si="17"/>
        <v>785</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row>
    <row r="58" spans="1:236">
      <c r="A58" s="170" t="s">
        <v>283</v>
      </c>
      <c r="B58" s="84">
        <f>SUM(C58:G58)</f>
        <v>308</v>
      </c>
      <c r="C58" s="81">
        <v>177</v>
      </c>
      <c r="D58" s="81">
        <v>73</v>
      </c>
      <c r="E58" s="81">
        <v>28</v>
      </c>
      <c r="F58" s="81">
        <v>28</v>
      </c>
      <c r="G58" s="81">
        <v>2</v>
      </c>
      <c r="H58" s="81">
        <v>32</v>
      </c>
      <c r="I58" s="81">
        <v>46</v>
      </c>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row>
    <row r="59" spans="1:236">
      <c r="A59" s="170" t="s">
        <v>279</v>
      </c>
      <c r="B59" s="84">
        <f>SUM(C59:G59)</f>
        <v>310</v>
      </c>
      <c r="C59" s="81">
        <v>181</v>
      </c>
      <c r="D59" s="81">
        <v>65</v>
      </c>
      <c r="E59" s="81">
        <v>35</v>
      </c>
      <c r="F59" s="81">
        <v>28</v>
      </c>
      <c r="G59" s="81">
        <v>1</v>
      </c>
      <c r="H59" s="81">
        <v>37</v>
      </c>
      <c r="I59" s="81">
        <v>48</v>
      </c>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row>
    <row r="60" spans="1:236">
      <c r="A60" s="170" t="s">
        <v>280</v>
      </c>
      <c r="B60" s="84">
        <f t="shared" ref="B60" si="19">SUM(C60:G60)</f>
        <v>280</v>
      </c>
      <c r="C60" s="81">
        <v>164</v>
      </c>
      <c r="D60" s="81">
        <v>50</v>
      </c>
      <c r="E60" s="81">
        <v>39</v>
      </c>
      <c r="F60" s="81">
        <v>27</v>
      </c>
      <c r="G60" s="81">
        <v>0</v>
      </c>
      <c r="H60" s="81">
        <v>34</v>
      </c>
      <c r="I60" s="81">
        <v>41</v>
      </c>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row>
    <row r="61" spans="1:236">
      <c r="A61" s="170" t="s">
        <v>306</v>
      </c>
      <c r="B61" s="84">
        <f>SUM(C61:G61)</f>
        <v>473</v>
      </c>
      <c r="C61" s="81">
        <v>197</v>
      </c>
      <c r="D61" s="81">
        <v>151</v>
      </c>
      <c r="E61" s="81">
        <v>103</v>
      </c>
      <c r="F61" s="81">
        <v>19</v>
      </c>
      <c r="G61" s="81">
        <v>3</v>
      </c>
      <c r="H61" s="81">
        <v>37</v>
      </c>
      <c r="I61" s="81">
        <v>64</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row>
    <row r="62" spans="1:236">
      <c r="A62" s="170" t="s">
        <v>281</v>
      </c>
      <c r="B62" s="84">
        <f>SUM(C62:G62)</f>
        <v>625</v>
      </c>
      <c r="C62" s="81">
        <v>367</v>
      </c>
      <c r="D62" s="81">
        <v>144</v>
      </c>
      <c r="E62" s="81">
        <v>72</v>
      </c>
      <c r="F62" s="81">
        <v>40</v>
      </c>
      <c r="G62" s="81">
        <v>2</v>
      </c>
      <c r="H62" s="81">
        <v>74</v>
      </c>
      <c r="I62" s="81">
        <v>70</v>
      </c>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row>
    <row r="63" spans="1:236">
      <c r="A63" s="170" t="s">
        <v>282</v>
      </c>
      <c r="B63" s="84">
        <f>SUM(C63:G63)</f>
        <v>3487</v>
      </c>
      <c r="C63" s="81">
        <v>1772</v>
      </c>
      <c r="D63" s="81">
        <v>713</v>
      </c>
      <c r="E63" s="81">
        <v>419</v>
      </c>
      <c r="F63" s="81">
        <v>566</v>
      </c>
      <c r="G63" s="81">
        <v>17</v>
      </c>
      <c r="H63" s="81">
        <v>547</v>
      </c>
      <c r="I63" s="81">
        <v>516</v>
      </c>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row>
    <row r="64" spans="1:236">
      <c r="A64" s="181" t="s">
        <v>307</v>
      </c>
      <c r="B64" s="86">
        <f>SUM(B65:B71)</f>
        <v>7894</v>
      </c>
      <c r="C64" s="86">
        <f t="shared" ref="C64:G64" si="20">SUM(C65:C71)</f>
        <v>3596</v>
      </c>
      <c r="D64" s="86">
        <f t="shared" si="20"/>
        <v>1881</v>
      </c>
      <c r="E64" s="86">
        <f t="shared" si="20"/>
        <v>1183</v>
      </c>
      <c r="F64" s="86">
        <f t="shared" si="20"/>
        <v>1200</v>
      </c>
      <c r="G64" s="86">
        <f t="shared" si="20"/>
        <v>34</v>
      </c>
      <c r="H64" s="86">
        <f>SUM(H65:H71)</f>
        <v>1356</v>
      </c>
      <c r="I64" s="86">
        <f>SUM(I65:I71)</f>
        <v>969</v>
      </c>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row>
    <row r="65" spans="1:236">
      <c r="A65" s="170" t="s">
        <v>308</v>
      </c>
      <c r="B65" s="84">
        <f t="shared" ref="B65:B71" si="21">SUM(C65:G65)</f>
        <v>0</v>
      </c>
      <c r="C65" s="81">
        <v>0</v>
      </c>
      <c r="D65" s="81">
        <v>0</v>
      </c>
      <c r="E65" s="81">
        <v>0</v>
      </c>
      <c r="F65" s="81">
        <v>0</v>
      </c>
      <c r="G65" s="81">
        <v>0</v>
      </c>
      <c r="H65" s="81">
        <v>0</v>
      </c>
      <c r="I65" s="81">
        <v>0</v>
      </c>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row>
    <row r="66" spans="1:236">
      <c r="A66" s="170" t="s">
        <v>284</v>
      </c>
      <c r="B66" s="84">
        <f t="shared" si="21"/>
        <v>1443</v>
      </c>
      <c r="C66" s="81">
        <v>608</v>
      </c>
      <c r="D66" s="81">
        <v>328</v>
      </c>
      <c r="E66" s="81">
        <v>250</v>
      </c>
      <c r="F66" s="81">
        <v>252</v>
      </c>
      <c r="G66" s="81">
        <v>5</v>
      </c>
      <c r="H66" s="81">
        <v>317</v>
      </c>
      <c r="I66" s="81">
        <v>150</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row>
    <row r="67" spans="1:236">
      <c r="A67" s="170" t="s">
        <v>285</v>
      </c>
      <c r="B67" s="84">
        <f t="shared" si="21"/>
        <v>5361</v>
      </c>
      <c r="C67" s="81">
        <v>2541</v>
      </c>
      <c r="D67" s="81">
        <v>1345</v>
      </c>
      <c r="E67" s="81">
        <v>742</v>
      </c>
      <c r="F67" s="81">
        <v>709</v>
      </c>
      <c r="G67" s="81">
        <v>24</v>
      </c>
      <c r="H67" s="81">
        <v>822</v>
      </c>
      <c r="I67" s="81">
        <v>689</v>
      </c>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row>
    <row r="68" spans="1:236">
      <c r="A68" s="170" t="s">
        <v>286</v>
      </c>
      <c r="B68" s="84">
        <f t="shared" si="21"/>
        <v>13</v>
      </c>
      <c r="C68" s="81">
        <v>5</v>
      </c>
      <c r="D68" s="81">
        <v>2</v>
      </c>
      <c r="E68" s="81">
        <v>2</v>
      </c>
      <c r="F68" s="81">
        <v>4</v>
      </c>
      <c r="G68" s="81">
        <v>0</v>
      </c>
      <c r="H68" s="81">
        <v>3</v>
      </c>
      <c r="I68" s="81">
        <v>3</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row>
    <row r="69" spans="1:236">
      <c r="A69" s="170" t="s">
        <v>287</v>
      </c>
      <c r="B69" s="84">
        <f t="shared" si="21"/>
        <v>425</v>
      </c>
      <c r="C69" s="81">
        <v>182</v>
      </c>
      <c r="D69" s="81">
        <v>72</v>
      </c>
      <c r="E69" s="81">
        <v>72</v>
      </c>
      <c r="F69" s="81">
        <v>98</v>
      </c>
      <c r="G69" s="81">
        <v>1</v>
      </c>
      <c r="H69" s="81">
        <v>80</v>
      </c>
      <c r="I69" s="81">
        <v>54</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row>
    <row r="70" spans="1:236">
      <c r="A70" s="170" t="s">
        <v>288</v>
      </c>
      <c r="B70" s="84">
        <f t="shared" si="21"/>
        <v>652</v>
      </c>
      <c r="C70" s="81">
        <v>260</v>
      </c>
      <c r="D70" s="81">
        <v>134</v>
      </c>
      <c r="E70" s="81">
        <v>117</v>
      </c>
      <c r="F70" s="81">
        <v>137</v>
      </c>
      <c r="G70" s="81">
        <v>4</v>
      </c>
      <c r="H70" s="81">
        <v>134</v>
      </c>
      <c r="I70" s="81">
        <v>73</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row>
    <row r="71" spans="1:236">
      <c r="A71" s="170" t="s">
        <v>311</v>
      </c>
      <c r="B71" s="84">
        <f t="shared" si="21"/>
        <v>0</v>
      </c>
      <c r="C71" s="81">
        <v>0</v>
      </c>
      <c r="D71" s="81">
        <v>0</v>
      </c>
      <c r="E71" s="81">
        <v>0</v>
      </c>
      <c r="F71" s="81">
        <v>0</v>
      </c>
      <c r="G71" s="81">
        <v>0</v>
      </c>
      <c r="H71" s="81">
        <v>0</v>
      </c>
      <c r="I71" s="81">
        <v>0</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row>
    <row r="72" spans="1:236" s="21" customFormat="1">
      <c r="A72" s="181" t="s">
        <v>313</v>
      </c>
      <c r="B72" s="86">
        <f t="shared" ref="B72:B81" si="22">SUM(C72:G72)</f>
        <v>0</v>
      </c>
      <c r="C72" s="79">
        <v>0</v>
      </c>
      <c r="D72" s="79">
        <v>0</v>
      </c>
      <c r="E72" s="79">
        <v>0</v>
      </c>
      <c r="F72" s="79">
        <v>0</v>
      </c>
      <c r="G72" s="79">
        <v>0</v>
      </c>
      <c r="H72" s="79">
        <v>0</v>
      </c>
      <c r="I72" s="79">
        <v>0</v>
      </c>
      <c r="J72" s="3"/>
    </row>
    <row r="73" spans="1:236" s="21" customFormat="1">
      <c r="A73" s="195" t="s">
        <v>361</v>
      </c>
      <c r="B73" s="86">
        <f>SUM(B75:B81)</f>
        <v>2741</v>
      </c>
      <c r="C73" s="86">
        <f>SUM(C75:C81)</f>
        <v>1114</v>
      </c>
      <c r="D73" s="86">
        <f t="shared" ref="D73:I73" si="23">SUM(D75:D81)</f>
        <v>560</v>
      </c>
      <c r="E73" s="86">
        <f t="shared" si="23"/>
        <v>876</v>
      </c>
      <c r="F73" s="86">
        <f t="shared" si="23"/>
        <v>190</v>
      </c>
      <c r="G73" s="86">
        <f t="shared" si="23"/>
        <v>1</v>
      </c>
      <c r="H73" s="86">
        <f t="shared" si="23"/>
        <v>199</v>
      </c>
      <c r="I73" s="86">
        <f t="shared" si="23"/>
        <v>63</v>
      </c>
      <c r="J73" s="3"/>
    </row>
    <row r="74" spans="1:236" s="21" customFormat="1">
      <c r="A74" s="197" t="s">
        <v>312</v>
      </c>
      <c r="B74" s="86">
        <f t="shared" ref="B74:B80" si="24">SUM(C74:G74)</f>
        <v>58</v>
      </c>
      <c r="C74" s="79">
        <v>40</v>
      </c>
      <c r="D74" s="79">
        <v>6</v>
      </c>
      <c r="E74" s="79">
        <v>9</v>
      </c>
      <c r="F74" s="79">
        <v>3</v>
      </c>
      <c r="G74" s="79">
        <v>0</v>
      </c>
      <c r="H74" s="79">
        <v>12</v>
      </c>
      <c r="I74" s="79">
        <v>2</v>
      </c>
      <c r="J74" s="3"/>
    </row>
    <row r="75" spans="1:236" ht="12.75">
      <c r="A75" s="198" t="s">
        <v>301</v>
      </c>
      <c r="B75" s="84">
        <f t="shared" si="24"/>
        <v>1</v>
      </c>
      <c r="C75" s="81">
        <v>0</v>
      </c>
      <c r="D75" s="81">
        <v>1</v>
      </c>
      <c r="E75" s="81">
        <v>0</v>
      </c>
      <c r="F75" s="81">
        <v>0</v>
      </c>
      <c r="G75" s="81">
        <v>0</v>
      </c>
      <c r="H75" s="81">
        <v>0</v>
      </c>
      <c r="I75" s="81">
        <v>0</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row>
    <row r="76" spans="1:236" ht="12.75">
      <c r="A76" s="198" t="s">
        <v>290</v>
      </c>
      <c r="B76" s="84">
        <f t="shared" si="24"/>
        <v>20</v>
      </c>
      <c r="C76" s="84">
        <v>11</v>
      </c>
      <c r="D76" s="84">
        <v>4</v>
      </c>
      <c r="E76" s="84">
        <v>2</v>
      </c>
      <c r="F76" s="84">
        <v>3</v>
      </c>
      <c r="G76" s="84">
        <v>0</v>
      </c>
      <c r="H76" s="184">
        <v>8</v>
      </c>
      <c r="I76" s="81">
        <v>1</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row>
    <row r="77" spans="1:236">
      <c r="A77" s="198" t="s">
        <v>316</v>
      </c>
      <c r="B77" s="84">
        <f t="shared" si="24"/>
        <v>37</v>
      </c>
      <c r="C77" s="81">
        <v>29</v>
      </c>
      <c r="D77" s="81">
        <v>1</v>
      </c>
      <c r="E77" s="81">
        <v>7</v>
      </c>
      <c r="F77" s="81">
        <v>0</v>
      </c>
      <c r="G77" s="81">
        <v>0</v>
      </c>
      <c r="H77" s="81">
        <v>4</v>
      </c>
      <c r="I77" s="81">
        <v>1</v>
      </c>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row>
    <row r="78" spans="1:236">
      <c r="A78" s="169" t="s">
        <v>309</v>
      </c>
      <c r="B78" s="84">
        <f t="shared" si="24"/>
        <v>0</v>
      </c>
      <c r="C78" s="81">
        <v>0</v>
      </c>
      <c r="D78" s="81">
        <v>0</v>
      </c>
      <c r="E78" s="81">
        <v>0</v>
      </c>
      <c r="F78" s="81">
        <v>0</v>
      </c>
      <c r="G78" s="81">
        <v>0</v>
      </c>
      <c r="H78" s="81">
        <v>0</v>
      </c>
      <c r="I78" s="81">
        <v>0</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row>
    <row r="79" spans="1:236">
      <c r="A79" s="169" t="s">
        <v>310</v>
      </c>
      <c r="B79" s="84">
        <f t="shared" si="24"/>
        <v>0</v>
      </c>
      <c r="C79" s="81">
        <v>0</v>
      </c>
      <c r="D79" s="81">
        <v>0</v>
      </c>
      <c r="E79" s="81">
        <v>0</v>
      </c>
      <c r="F79" s="81">
        <v>0</v>
      </c>
      <c r="G79" s="81">
        <v>0</v>
      </c>
      <c r="H79" s="81">
        <v>0</v>
      </c>
      <c r="I79" s="81">
        <v>0</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row>
    <row r="80" spans="1:236">
      <c r="A80" s="169" t="s">
        <v>289</v>
      </c>
      <c r="B80" s="84">
        <f t="shared" si="24"/>
        <v>0</v>
      </c>
      <c r="C80" s="81">
        <v>0</v>
      </c>
      <c r="D80" s="81">
        <v>0</v>
      </c>
      <c r="E80" s="81">
        <v>0</v>
      </c>
      <c r="F80" s="81">
        <v>0</v>
      </c>
      <c r="G80" s="81">
        <v>0</v>
      </c>
      <c r="H80" s="81">
        <v>0</v>
      </c>
      <c r="I80" s="81">
        <v>0</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row>
    <row r="81" spans="1:236" s="21" customFormat="1">
      <c r="A81" s="196" t="s">
        <v>356</v>
      </c>
      <c r="B81" s="145">
        <f t="shared" si="22"/>
        <v>2683</v>
      </c>
      <c r="C81" s="76">
        <v>1074</v>
      </c>
      <c r="D81" s="76">
        <v>554</v>
      </c>
      <c r="E81" s="76">
        <v>867</v>
      </c>
      <c r="F81" s="76">
        <v>187</v>
      </c>
      <c r="G81" s="76">
        <v>1</v>
      </c>
      <c r="H81" s="76">
        <v>187</v>
      </c>
      <c r="I81" s="76">
        <v>61</v>
      </c>
    </row>
    <row r="82" spans="1:236">
      <c r="J82" s="1"/>
    </row>
    <row r="83" spans="1:236">
      <c r="A83" s="4" t="s">
        <v>150</v>
      </c>
      <c r="J83" s="1"/>
    </row>
    <row r="84" spans="1:236">
      <c r="A84" s="5" t="s">
        <v>74</v>
      </c>
      <c r="J84" s="1"/>
    </row>
    <row r="85" spans="1:236">
      <c r="A85" s="5" t="s">
        <v>73</v>
      </c>
    </row>
    <row r="86" spans="1:236">
      <c r="A86" s="5" t="s">
        <v>113</v>
      </c>
    </row>
    <row r="87" spans="1:236">
      <c r="A87" s="3" t="s">
        <v>98</v>
      </c>
      <c r="B87" s="7"/>
      <c r="C87" s="7"/>
      <c r="D87" s="7"/>
      <c r="E87" s="7"/>
      <c r="F87" s="7"/>
      <c r="G87" s="7"/>
      <c r="H87" s="7"/>
      <c r="I87" s="7"/>
      <c r="J87" s="7"/>
    </row>
    <row r="88" spans="1:236">
      <c r="A88" s="1" t="s">
        <v>82</v>
      </c>
      <c r="B88" s="7"/>
      <c r="C88" s="7"/>
      <c r="D88" s="7"/>
      <c r="E88" s="7"/>
      <c r="F88" s="7"/>
      <c r="G88" s="7"/>
      <c r="H88" s="7"/>
      <c r="I88" s="7"/>
      <c r="J88" s="7"/>
    </row>
    <row r="89" spans="1:236">
      <c r="A89" s="1" t="s">
        <v>357</v>
      </c>
      <c r="B89" s="7"/>
      <c r="C89" s="7"/>
      <c r="D89" s="7"/>
      <c r="E89" s="7"/>
      <c r="F89" s="7"/>
      <c r="G89" s="7"/>
      <c r="H89" s="7"/>
      <c r="I89" s="7"/>
      <c r="J89" s="7"/>
    </row>
    <row r="90" spans="1:236">
      <c r="A90" s="1" t="s">
        <v>358</v>
      </c>
      <c r="B90" s="7"/>
      <c r="C90" s="7"/>
      <c r="D90" s="7"/>
      <c r="E90" s="7"/>
      <c r="F90" s="7"/>
      <c r="G90" s="7"/>
      <c r="H90" s="7"/>
      <c r="I90" s="7"/>
      <c r="J90" s="7"/>
    </row>
    <row r="91" spans="1:236">
      <c r="A91" s="5" t="s">
        <v>376</v>
      </c>
      <c r="B91" s="7"/>
      <c r="C91" s="7"/>
      <c r="D91" s="7"/>
      <c r="E91" s="7"/>
      <c r="F91" s="7"/>
      <c r="G91" s="7"/>
      <c r="H91" s="7"/>
      <c r="I91" s="7"/>
      <c r="J91" s="7"/>
    </row>
    <row r="92" spans="1:236">
      <c r="A92" s="5" t="s">
        <v>362</v>
      </c>
      <c r="B92" s="7"/>
      <c r="C92" s="7"/>
      <c r="D92" s="7"/>
      <c r="E92" s="7"/>
      <c r="F92" s="7"/>
      <c r="G92" s="7"/>
      <c r="H92" s="7"/>
      <c r="I92" s="7"/>
      <c r="J92" s="7"/>
    </row>
    <row r="94" spans="1:236">
      <c r="IB94" s="1"/>
    </row>
  </sheetData>
  <pageMargins left="0.5" right="0.18" top="0.7" bottom="1" header="0.5" footer="0.5"/>
  <pageSetup firstPageNumber="10" orientation="portrait" useFirstPageNumber="1" r:id="rId1"/>
  <headerFooter alignWithMargins="0">
    <oddFooter>&amp;C&amp;P of 31</oddFooter>
  </headerFooter>
  <rowBreaks count="1" manualBreakCount="1">
    <brk id="56" max="8" man="1"/>
  </rowBreaks>
  <ignoredErrors>
    <ignoredError sqref="I17 I50 C50:G50 C17:G17" formula="1"/>
    <ignoredError sqref="H10 H33:H45" unlockedFormula="1"/>
    <ignoredError sqref="C10:G10 I10 I33 I42 C42:G42 C33:G33" formula="1" unlockedFormula="1"/>
    <ignoredError sqref="B17 B27 B10 B33:B34 B51 B43:B49 B35:B41 B42 B50 B57 B64 B73" formula="1" formulaRange="1"/>
    <ignoredError sqref="B9 B11:B16 B28:B32 B18:B26 B52 B53:I56 B58:I63 B65:I72 C64:I64 B79:B81 B74:I78 C73:I73" formulaRange="1"/>
    <ignoredError sqref="C57:H57 I57" formula="1" formulaRange="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60"/>
  <sheetViews>
    <sheetView showGridLines="0" zoomScaleNormal="100" workbookViewId="0">
      <selection activeCell="U1" sqref="U1"/>
    </sheetView>
  </sheetViews>
  <sheetFormatPr defaultColWidth="11.83203125" defaultRowHeight="11.25"/>
  <cols>
    <col min="1" max="1" width="36.1640625" style="43" customWidth="1"/>
    <col min="2" max="11" width="7.6640625" style="43" customWidth="1"/>
    <col min="12" max="12" width="7.6640625" style="43" hidden="1" customWidth="1"/>
    <col min="13" max="14" width="7.6640625" style="1" hidden="1" customWidth="1"/>
    <col min="15" max="17" width="7.6640625" style="4" hidden="1" customWidth="1"/>
    <col min="18" max="19" width="9.33203125" style="4" hidden="1" customWidth="1"/>
    <col min="20" max="251" width="11.83203125" style="1" customWidth="1"/>
    <col min="252" max="16384" width="11.83203125" style="3"/>
  </cols>
  <sheetData>
    <row r="1" spans="1:251">
      <c r="A1" s="33" t="s">
        <v>69</v>
      </c>
      <c r="B1" s="33"/>
      <c r="C1" s="33"/>
      <c r="D1" s="33"/>
      <c r="E1" s="33"/>
      <c r="F1" s="33"/>
      <c r="G1" s="33"/>
      <c r="H1" s="33"/>
      <c r="I1" s="33"/>
      <c r="J1" s="33"/>
      <c r="K1" s="33"/>
      <c r="L1" s="33"/>
      <c r="M1" s="33"/>
      <c r="N1" s="33"/>
      <c r="O1" s="112"/>
      <c r="P1" s="112"/>
      <c r="Q1" s="112"/>
      <c r="R1" s="112"/>
      <c r="S1" s="112"/>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row>
    <row r="2" spans="1:251" ht="13.5" customHeight="1">
      <c r="A2" s="33" t="s">
        <v>120</v>
      </c>
      <c r="B2" s="33"/>
      <c r="C2" s="33"/>
      <c r="D2" s="33"/>
      <c r="E2" s="33"/>
      <c r="F2" s="33"/>
      <c r="G2" s="33"/>
      <c r="H2" s="33"/>
      <c r="I2" s="33"/>
      <c r="J2" s="33"/>
      <c r="K2" s="33"/>
      <c r="L2" s="33"/>
      <c r="M2" s="33"/>
      <c r="N2" s="33"/>
      <c r="O2" s="112"/>
      <c r="P2" s="112"/>
      <c r="Q2" s="112"/>
      <c r="R2" s="112"/>
      <c r="S2" s="112"/>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row>
    <row r="3" spans="1:251">
      <c r="A3" s="156" t="s">
        <v>122</v>
      </c>
      <c r="B3" s="33"/>
      <c r="C3" s="33"/>
      <c r="D3" s="33"/>
      <c r="E3" s="33"/>
      <c r="F3" s="33"/>
      <c r="G3" s="33"/>
      <c r="H3" s="33"/>
      <c r="I3" s="33"/>
      <c r="J3" s="33"/>
      <c r="K3" s="33"/>
      <c r="L3" s="33"/>
      <c r="M3" s="33"/>
      <c r="N3" s="33"/>
      <c r="O3" s="112"/>
      <c r="P3" s="112"/>
      <c r="Q3" s="112"/>
      <c r="R3" s="112"/>
      <c r="S3" s="112"/>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row>
    <row r="4" spans="1:251">
      <c r="A4" s="134"/>
      <c r="B4" s="134"/>
      <c r="C4" s="134"/>
      <c r="D4" s="134"/>
      <c r="E4" s="134"/>
      <c r="F4" s="134"/>
      <c r="G4" s="134"/>
      <c r="H4" s="134"/>
      <c r="I4" s="134"/>
      <c r="J4" s="134"/>
      <c r="K4" s="134"/>
      <c r="L4" s="134"/>
      <c r="M4" s="133"/>
      <c r="N4" s="13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row>
    <row r="5" spans="1:251" s="132" customFormat="1" ht="16.5" customHeight="1">
      <c r="A5" s="143" t="s">
        <v>45</v>
      </c>
      <c r="B5" s="248">
        <v>2018</v>
      </c>
      <c r="C5" s="248">
        <v>2017</v>
      </c>
      <c r="D5" s="248">
        <v>2016</v>
      </c>
      <c r="E5" s="248">
        <v>2015</v>
      </c>
      <c r="F5" s="248">
        <v>2014</v>
      </c>
      <c r="G5" s="248">
        <v>2013</v>
      </c>
      <c r="H5" s="248">
        <v>2012</v>
      </c>
      <c r="I5" s="248">
        <v>2011</v>
      </c>
      <c r="J5" s="248">
        <v>2010</v>
      </c>
      <c r="K5" s="248">
        <v>2009</v>
      </c>
      <c r="L5" s="248">
        <v>2008</v>
      </c>
      <c r="M5" s="248">
        <v>2007</v>
      </c>
      <c r="N5" s="248">
        <v>2006</v>
      </c>
      <c r="O5" s="248">
        <v>2005</v>
      </c>
      <c r="P5" s="248">
        <v>2004</v>
      </c>
      <c r="Q5" s="248">
        <v>2003</v>
      </c>
      <c r="R5" s="248">
        <v>2002</v>
      </c>
      <c r="S5" s="248">
        <v>2001</v>
      </c>
    </row>
    <row r="6" spans="1:251" s="103" customFormat="1">
      <c r="A6" s="56" t="s">
        <v>68</v>
      </c>
      <c r="B6" s="131">
        <f t="shared" ref="B6:S6" si="0">B7+B15+B32+B36+B37</f>
        <v>32831</v>
      </c>
      <c r="C6" s="131">
        <f t="shared" ref="C6" si="1">C7+C15+C32+C36+C37</f>
        <v>32962</v>
      </c>
      <c r="D6" s="131">
        <f t="shared" si="0"/>
        <v>32755</v>
      </c>
      <c r="E6" s="131">
        <f t="shared" ref="E6:F6" si="2">E7+E15+E32+E36+E37</f>
        <v>33163</v>
      </c>
      <c r="F6" s="131">
        <f t="shared" si="2"/>
        <v>33292</v>
      </c>
      <c r="G6" s="131">
        <f t="shared" si="0"/>
        <v>33362</v>
      </c>
      <c r="H6" s="131">
        <f t="shared" si="0"/>
        <v>33923</v>
      </c>
      <c r="I6" s="131">
        <f t="shared" si="0"/>
        <v>34252</v>
      </c>
      <c r="J6" s="131">
        <f t="shared" si="0"/>
        <v>34859</v>
      </c>
      <c r="K6" s="131">
        <f t="shared" si="0"/>
        <v>35407</v>
      </c>
      <c r="L6" s="131">
        <f t="shared" si="0"/>
        <v>34831</v>
      </c>
      <c r="M6" s="131">
        <f t="shared" si="0"/>
        <v>30853</v>
      </c>
      <c r="N6" s="131">
        <f t="shared" si="0"/>
        <v>29207</v>
      </c>
      <c r="O6" s="131">
        <f t="shared" si="0"/>
        <v>28262</v>
      </c>
      <c r="P6" s="131">
        <f t="shared" si="0"/>
        <v>27242</v>
      </c>
      <c r="Q6" s="131">
        <f t="shared" si="0"/>
        <v>26441</v>
      </c>
      <c r="R6" s="131">
        <f t="shared" si="0"/>
        <v>26834</v>
      </c>
      <c r="S6" s="131">
        <f t="shared" si="0"/>
        <v>27039</v>
      </c>
      <c r="T6" s="78"/>
      <c r="U6" s="78"/>
    </row>
    <row r="7" spans="1:251" s="103" customFormat="1">
      <c r="A7" s="116" t="s">
        <v>67</v>
      </c>
      <c r="B7" s="126">
        <f t="shared" ref="B7:S7" si="3">SUM(B8:B14)</f>
        <v>6422</v>
      </c>
      <c r="C7" s="126">
        <f t="shared" ref="C7" si="4">SUM(C8:C14)</f>
        <v>6502</v>
      </c>
      <c r="D7" s="126">
        <f t="shared" si="3"/>
        <v>6823</v>
      </c>
      <c r="E7" s="126">
        <f t="shared" ref="E7:F7" si="5">SUM(E8:E14)</f>
        <v>7036</v>
      </c>
      <c r="F7" s="126">
        <f t="shared" si="5"/>
        <v>7186</v>
      </c>
      <c r="G7" s="126">
        <f t="shared" si="3"/>
        <v>7212</v>
      </c>
      <c r="H7" s="126">
        <f t="shared" si="3"/>
        <v>7504</v>
      </c>
      <c r="I7" s="126">
        <f t="shared" si="3"/>
        <v>7889</v>
      </c>
      <c r="J7" s="126">
        <f t="shared" si="3"/>
        <v>8296</v>
      </c>
      <c r="K7" s="126">
        <f t="shared" si="3"/>
        <v>8484</v>
      </c>
      <c r="L7" s="126">
        <f t="shared" si="3"/>
        <v>8536</v>
      </c>
      <c r="M7" s="126">
        <f t="shared" si="3"/>
        <v>7547</v>
      </c>
      <c r="N7" s="126">
        <f t="shared" si="3"/>
        <v>6899</v>
      </c>
      <c r="O7" s="126">
        <f t="shared" si="3"/>
        <v>6522</v>
      </c>
      <c r="P7" s="126">
        <f t="shared" si="3"/>
        <v>5980</v>
      </c>
      <c r="Q7" s="126">
        <f t="shared" si="3"/>
        <v>5488</v>
      </c>
      <c r="R7" s="126">
        <f t="shared" si="3"/>
        <v>5287</v>
      </c>
      <c r="S7" s="126">
        <f t="shared" si="3"/>
        <v>5033</v>
      </c>
      <c r="T7" s="78"/>
      <c r="U7" s="78"/>
    </row>
    <row r="8" spans="1:251">
      <c r="A8" s="174" t="s">
        <v>212</v>
      </c>
      <c r="B8" s="129">
        <v>3317</v>
      </c>
      <c r="C8" s="187">
        <v>3433</v>
      </c>
      <c r="D8" s="187">
        <v>3727</v>
      </c>
      <c r="E8" s="187">
        <v>3859</v>
      </c>
      <c r="F8" s="187">
        <v>4000</v>
      </c>
      <c r="G8" s="129">
        <v>3954</v>
      </c>
      <c r="H8" s="129">
        <v>4167</v>
      </c>
      <c r="I8" s="129">
        <v>4534</v>
      </c>
      <c r="J8" s="129">
        <v>4863</v>
      </c>
      <c r="K8" s="129">
        <v>4985</v>
      </c>
      <c r="L8" s="129">
        <v>4983</v>
      </c>
      <c r="M8" s="129">
        <v>4180</v>
      </c>
      <c r="N8" s="129">
        <v>3590</v>
      </c>
      <c r="O8" s="129">
        <v>3201</v>
      </c>
      <c r="P8" s="129">
        <v>2800</v>
      </c>
      <c r="Q8" s="129">
        <v>2503</v>
      </c>
      <c r="R8" s="129">
        <v>2327</v>
      </c>
      <c r="S8" s="129">
        <v>2203</v>
      </c>
      <c r="T8" s="10"/>
      <c r="U8" s="10"/>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row>
    <row r="9" spans="1:251">
      <c r="A9" s="174" t="s">
        <v>321</v>
      </c>
      <c r="B9" s="129">
        <v>2114</v>
      </c>
      <c r="C9" s="187">
        <v>2103</v>
      </c>
      <c r="D9" s="187">
        <v>2131</v>
      </c>
      <c r="E9" s="187">
        <v>2219</v>
      </c>
      <c r="F9" s="187">
        <v>2210</v>
      </c>
      <c r="G9" s="129">
        <v>2239</v>
      </c>
      <c r="H9" s="129">
        <v>2312</v>
      </c>
      <c r="I9" s="129">
        <v>2335</v>
      </c>
      <c r="J9" s="129">
        <v>2425</v>
      </c>
      <c r="K9" s="129">
        <v>2457</v>
      </c>
      <c r="L9" s="129">
        <v>2498</v>
      </c>
      <c r="M9" s="129">
        <v>2338</v>
      </c>
      <c r="N9" s="130">
        <v>2294</v>
      </c>
      <c r="O9" s="129">
        <v>2322</v>
      </c>
      <c r="P9" s="129">
        <v>2227</v>
      </c>
      <c r="Q9" s="129">
        <v>2098</v>
      </c>
      <c r="R9" s="129">
        <v>2067</v>
      </c>
      <c r="S9" s="129">
        <f>1988+5</f>
        <v>1993</v>
      </c>
      <c r="T9" s="10"/>
      <c r="U9" s="10"/>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row>
    <row r="10" spans="1:251">
      <c r="A10" s="174" t="s">
        <v>322</v>
      </c>
      <c r="B10" s="129">
        <v>77</v>
      </c>
      <c r="C10" s="187">
        <v>75</v>
      </c>
      <c r="D10" s="187">
        <v>71</v>
      </c>
      <c r="E10" s="187">
        <v>73</v>
      </c>
      <c r="F10" s="187">
        <v>76</v>
      </c>
      <c r="G10" s="129">
        <v>77</v>
      </c>
      <c r="H10" s="129">
        <v>85</v>
      </c>
      <c r="I10" s="129">
        <v>79</v>
      </c>
      <c r="J10" s="129">
        <v>84</v>
      </c>
      <c r="K10" s="129">
        <v>91</v>
      </c>
      <c r="L10" s="129">
        <v>89</v>
      </c>
      <c r="M10" s="129">
        <v>82</v>
      </c>
      <c r="N10" s="129">
        <v>84</v>
      </c>
      <c r="O10" s="129">
        <v>90</v>
      </c>
      <c r="P10" s="129">
        <v>84</v>
      </c>
      <c r="Q10" s="129">
        <v>84</v>
      </c>
      <c r="R10" s="129">
        <v>86</v>
      </c>
      <c r="S10" s="129">
        <v>83</v>
      </c>
      <c r="T10" s="10"/>
      <c r="U10" s="10"/>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row>
    <row r="11" spans="1:251">
      <c r="A11" s="174" t="s">
        <v>323</v>
      </c>
      <c r="B11" s="129">
        <v>817</v>
      </c>
      <c r="C11" s="187">
        <v>794</v>
      </c>
      <c r="D11" s="187">
        <v>804</v>
      </c>
      <c r="E11" s="187">
        <v>789</v>
      </c>
      <c r="F11" s="187">
        <v>809</v>
      </c>
      <c r="G11" s="129">
        <v>837</v>
      </c>
      <c r="H11" s="129">
        <v>840</v>
      </c>
      <c r="I11" s="129">
        <v>836</v>
      </c>
      <c r="J11" s="129">
        <v>814</v>
      </c>
      <c r="K11" s="129">
        <v>843</v>
      </c>
      <c r="L11" s="129">
        <v>846</v>
      </c>
      <c r="M11" s="129">
        <v>830</v>
      </c>
      <c r="N11" s="129">
        <v>822</v>
      </c>
      <c r="O11" s="129">
        <v>793</v>
      </c>
      <c r="P11" s="129">
        <v>753</v>
      </c>
      <c r="Q11" s="129">
        <v>695</v>
      </c>
      <c r="R11" s="129">
        <v>697</v>
      </c>
      <c r="S11" s="129">
        <v>650</v>
      </c>
      <c r="T11" s="10"/>
      <c r="U11" s="10"/>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row>
    <row r="12" spans="1:251" ht="21" customHeight="1">
      <c r="A12" s="177" t="s">
        <v>324</v>
      </c>
      <c r="B12" s="129">
        <v>43</v>
      </c>
      <c r="C12" s="187">
        <v>46</v>
      </c>
      <c r="D12" s="187">
        <v>46</v>
      </c>
      <c r="E12" s="187">
        <v>53</v>
      </c>
      <c r="F12" s="187">
        <v>52</v>
      </c>
      <c r="G12" s="129">
        <v>64</v>
      </c>
      <c r="H12" s="129">
        <v>62</v>
      </c>
      <c r="I12" s="129">
        <v>56</v>
      </c>
      <c r="J12" s="129">
        <v>57</v>
      </c>
      <c r="K12" s="129">
        <v>51</v>
      </c>
      <c r="L12" s="129">
        <v>53</v>
      </c>
      <c r="M12" s="129">
        <v>54</v>
      </c>
      <c r="N12" s="129">
        <v>48</v>
      </c>
      <c r="O12" s="129">
        <v>46</v>
      </c>
      <c r="P12" s="129">
        <v>48</v>
      </c>
      <c r="Q12" s="129">
        <v>48</v>
      </c>
      <c r="R12" s="129">
        <v>46</v>
      </c>
      <c r="S12" s="129">
        <v>41</v>
      </c>
      <c r="T12" s="10"/>
      <c r="U12" s="10"/>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row>
    <row r="13" spans="1:251">
      <c r="A13" s="174" t="s">
        <v>211</v>
      </c>
      <c r="B13" s="129">
        <v>17</v>
      </c>
      <c r="C13" s="187">
        <v>15</v>
      </c>
      <c r="D13" s="187">
        <v>11</v>
      </c>
      <c r="E13" s="187">
        <v>11</v>
      </c>
      <c r="F13" s="187">
        <v>7</v>
      </c>
      <c r="G13" s="129">
        <v>9</v>
      </c>
      <c r="H13" s="129">
        <v>11</v>
      </c>
      <c r="I13" s="129">
        <v>14</v>
      </c>
      <c r="J13" s="129">
        <v>16</v>
      </c>
      <c r="K13" s="129">
        <v>20</v>
      </c>
      <c r="L13" s="129">
        <v>26</v>
      </c>
      <c r="M13" s="129">
        <v>18</v>
      </c>
      <c r="N13" s="129">
        <v>17</v>
      </c>
      <c r="O13" s="129">
        <v>20</v>
      </c>
      <c r="P13" s="129">
        <v>21</v>
      </c>
      <c r="Q13" s="129">
        <v>17</v>
      </c>
      <c r="R13" s="129">
        <v>18</v>
      </c>
      <c r="S13" s="129">
        <v>18</v>
      </c>
      <c r="T13" s="10"/>
      <c r="U13" s="10"/>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row>
    <row r="14" spans="1:251">
      <c r="A14" s="174" t="s">
        <v>325</v>
      </c>
      <c r="B14" s="129">
        <v>37</v>
      </c>
      <c r="C14" s="187">
        <v>36</v>
      </c>
      <c r="D14" s="187">
        <v>33</v>
      </c>
      <c r="E14" s="187">
        <v>32</v>
      </c>
      <c r="F14" s="187">
        <v>32</v>
      </c>
      <c r="G14" s="129">
        <v>32</v>
      </c>
      <c r="H14" s="129">
        <v>27</v>
      </c>
      <c r="I14" s="129">
        <v>35</v>
      </c>
      <c r="J14" s="129">
        <v>37</v>
      </c>
      <c r="K14" s="129">
        <v>37</v>
      </c>
      <c r="L14" s="129">
        <v>41</v>
      </c>
      <c r="M14" s="129">
        <v>45</v>
      </c>
      <c r="N14" s="129">
        <v>44</v>
      </c>
      <c r="O14" s="129">
        <v>50</v>
      </c>
      <c r="P14" s="129">
        <v>47</v>
      </c>
      <c r="Q14" s="129">
        <v>43</v>
      </c>
      <c r="R14" s="129">
        <v>46</v>
      </c>
      <c r="S14" s="129">
        <v>45</v>
      </c>
      <c r="T14" s="10"/>
      <c r="U14" s="10"/>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row>
    <row r="15" spans="1:251" s="103" customFormat="1">
      <c r="A15" s="56" t="s">
        <v>66</v>
      </c>
      <c r="B15" s="126">
        <f t="shared" ref="B15:S15" si="6">SUM(B16:B31)</f>
        <v>22257</v>
      </c>
      <c r="C15" s="126">
        <f t="shared" ref="C15:D15" si="7">SUM(C16:C31)</f>
        <v>22285</v>
      </c>
      <c r="D15" s="126">
        <f t="shared" si="7"/>
        <v>21770</v>
      </c>
      <c r="E15" s="126">
        <f t="shared" ref="E15:F15" si="8">SUM(E16:E31)</f>
        <v>21990</v>
      </c>
      <c r="F15" s="126">
        <f t="shared" si="8"/>
        <v>22016</v>
      </c>
      <c r="G15" s="126">
        <f t="shared" si="6"/>
        <v>22235</v>
      </c>
      <c r="H15" s="126">
        <f t="shared" si="6"/>
        <v>22588</v>
      </c>
      <c r="I15" s="126">
        <f t="shared" si="6"/>
        <v>22720</v>
      </c>
      <c r="J15" s="126">
        <f t="shared" si="6"/>
        <v>23009</v>
      </c>
      <c r="K15" s="126">
        <f t="shared" si="6"/>
        <v>23372</v>
      </c>
      <c r="L15" s="126">
        <f t="shared" si="6"/>
        <v>22861</v>
      </c>
      <c r="M15" s="126">
        <f t="shared" si="6"/>
        <v>19972</v>
      </c>
      <c r="N15" s="126">
        <f t="shared" si="6"/>
        <v>19050</v>
      </c>
      <c r="O15" s="126">
        <f t="shared" si="6"/>
        <v>18571</v>
      </c>
      <c r="P15" s="126">
        <f t="shared" si="6"/>
        <v>18085</v>
      </c>
      <c r="Q15" s="126">
        <f t="shared" si="6"/>
        <v>17815</v>
      </c>
      <c r="R15" s="126">
        <f t="shared" si="6"/>
        <v>18416</v>
      </c>
      <c r="S15" s="126">
        <f t="shared" si="6"/>
        <v>18898</v>
      </c>
    </row>
    <row r="16" spans="1:251">
      <c r="A16" s="174" t="s">
        <v>213</v>
      </c>
      <c r="B16" s="129">
        <v>9915</v>
      </c>
      <c r="C16" s="187">
        <v>10077</v>
      </c>
      <c r="D16" s="187">
        <v>9946</v>
      </c>
      <c r="E16" s="187">
        <v>9883</v>
      </c>
      <c r="F16" s="187">
        <v>9793</v>
      </c>
      <c r="G16" s="129">
        <v>9601</v>
      </c>
      <c r="H16" s="129">
        <v>9520</v>
      </c>
      <c r="I16" s="129">
        <v>9417</v>
      </c>
      <c r="J16" s="129">
        <v>9347</v>
      </c>
      <c r="K16" s="129">
        <v>9218</v>
      </c>
      <c r="L16" s="129">
        <v>8695</v>
      </c>
      <c r="M16" s="129">
        <v>7246</v>
      </c>
      <c r="N16" s="129">
        <v>6297</v>
      </c>
      <c r="O16" s="129">
        <v>5603</v>
      </c>
      <c r="P16" s="129">
        <v>5082</v>
      </c>
      <c r="Q16" s="129">
        <v>4740</v>
      </c>
      <c r="R16" s="129">
        <v>4777</v>
      </c>
      <c r="S16" s="129">
        <v>4886</v>
      </c>
      <c r="T16" s="10"/>
      <c r="U16" s="10"/>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row>
    <row r="17" spans="1:251">
      <c r="A17" s="174" t="s">
        <v>206</v>
      </c>
      <c r="B17" s="129">
        <v>3850</v>
      </c>
      <c r="C17" s="187">
        <v>3842</v>
      </c>
      <c r="D17" s="187">
        <v>3765</v>
      </c>
      <c r="E17" s="187">
        <v>3816</v>
      </c>
      <c r="F17" s="187">
        <v>3909</v>
      </c>
      <c r="G17" s="129">
        <v>3999</v>
      </c>
      <c r="H17" s="129">
        <v>4062</v>
      </c>
      <c r="I17" s="129">
        <v>4083</v>
      </c>
      <c r="J17" s="129">
        <v>4076</v>
      </c>
      <c r="K17" s="129">
        <v>4179</v>
      </c>
      <c r="L17" s="129">
        <v>4201</v>
      </c>
      <c r="M17" s="129">
        <v>3878</v>
      </c>
      <c r="N17" s="129">
        <v>3822</v>
      </c>
      <c r="O17" s="129">
        <v>3802</v>
      </c>
      <c r="P17" s="129">
        <v>3723</v>
      </c>
      <c r="Q17" s="129">
        <v>3667</v>
      </c>
      <c r="R17" s="129">
        <v>3731</v>
      </c>
      <c r="S17" s="129">
        <v>3719</v>
      </c>
      <c r="T17" s="10"/>
      <c r="U17" s="10"/>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row>
    <row r="18" spans="1:251">
      <c r="A18" s="174" t="s">
        <v>237</v>
      </c>
      <c r="B18" s="129">
        <v>2</v>
      </c>
      <c r="C18" s="187">
        <v>2</v>
      </c>
      <c r="D18" s="187">
        <v>3</v>
      </c>
      <c r="E18" s="187">
        <v>3</v>
      </c>
      <c r="F18" s="187">
        <v>5</v>
      </c>
      <c r="G18" s="129">
        <v>6</v>
      </c>
      <c r="H18" s="129">
        <v>6</v>
      </c>
      <c r="I18" s="129">
        <v>7</v>
      </c>
      <c r="J18" s="129">
        <v>7</v>
      </c>
      <c r="K18" s="129">
        <v>6</v>
      </c>
      <c r="L18" s="129">
        <v>7</v>
      </c>
      <c r="M18" s="129">
        <v>7</v>
      </c>
      <c r="N18" s="129">
        <v>7</v>
      </c>
      <c r="O18" s="129">
        <v>6</v>
      </c>
      <c r="P18" s="129">
        <v>5</v>
      </c>
      <c r="Q18" s="129">
        <v>2</v>
      </c>
      <c r="R18" s="129">
        <v>4</v>
      </c>
      <c r="S18" s="129">
        <v>5</v>
      </c>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row>
    <row r="19" spans="1:251">
      <c r="A19" s="174" t="s">
        <v>233</v>
      </c>
      <c r="B19" s="129">
        <v>1</v>
      </c>
      <c r="C19" s="187">
        <v>1</v>
      </c>
      <c r="D19" s="187">
        <v>1</v>
      </c>
      <c r="E19" s="187">
        <v>2</v>
      </c>
      <c r="F19" s="187">
        <v>3</v>
      </c>
      <c r="G19" s="129">
        <v>2</v>
      </c>
      <c r="H19" s="129">
        <v>3</v>
      </c>
      <c r="I19" s="129">
        <v>5</v>
      </c>
      <c r="J19" s="129">
        <v>4</v>
      </c>
      <c r="K19" s="129">
        <v>5</v>
      </c>
      <c r="L19" s="129">
        <v>3</v>
      </c>
      <c r="M19" s="129">
        <v>2</v>
      </c>
      <c r="N19" s="129">
        <v>2</v>
      </c>
      <c r="O19" s="129">
        <v>3</v>
      </c>
      <c r="P19" s="129">
        <v>4</v>
      </c>
      <c r="Q19" s="129">
        <v>6</v>
      </c>
      <c r="R19" s="129">
        <v>7</v>
      </c>
      <c r="S19" s="129">
        <v>5</v>
      </c>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row>
    <row r="20" spans="1:251" ht="21" customHeight="1">
      <c r="A20" s="177" t="s">
        <v>231</v>
      </c>
      <c r="B20" s="129">
        <v>14</v>
      </c>
      <c r="C20" s="187">
        <v>12</v>
      </c>
      <c r="D20" s="187">
        <v>12</v>
      </c>
      <c r="E20" s="187">
        <v>14</v>
      </c>
      <c r="F20" s="187">
        <v>13</v>
      </c>
      <c r="G20" s="129">
        <v>11</v>
      </c>
      <c r="H20" s="129">
        <v>15</v>
      </c>
      <c r="I20" s="129">
        <v>14</v>
      </c>
      <c r="J20" s="129">
        <v>14</v>
      </c>
      <c r="K20" s="129">
        <v>16</v>
      </c>
      <c r="L20" s="129">
        <v>13</v>
      </c>
      <c r="M20" s="129">
        <v>11</v>
      </c>
      <c r="N20" s="129">
        <v>1</v>
      </c>
      <c r="O20" s="129">
        <v>0</v>
      </c>
      <c r="P20" s="129">
        <v>1</v>
      </c>
      <c r="Q20" s="129">
        <v>3</v>
      </c>
      <c r="R20" s="129">
        <v>5</v>
      </c>
      <c r="S20" s="129">
        <v>6</v>
      </c>
      <c r="T20" s="10"/>
      <c r="U20" s="10"/>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row>
    <row r="21" spans="1:251" ht="21" customHeight="1">
      <c r="A21" s="177" t="s">
        <v>230</v>
      </c>
      <c r="B21" s="129">
        <v>20</v>
      </c>
      <c r="C21" s="187">
        <v>25</v>
      </c>
      <c r="D21" s="187">
        <v>23</v>
      </c>
      <c r="E21" s="187">
        <v>20</v>
      </c>
      <c r="F21" s="187">
        <v>22</v>
      </c>
      <c r="G21" s="129">
        <v>28</v>
      </c>
      <c r="H21" s="129">
        <v>26</v>
      </c>
      <c r="I21" s="129">
        <v>26</v>
      </c>
      <c r="J21" s="129">
        <v>25</v>
      </c>
      <c r="K21" s="129">
        <v>30</v>
      </c>
      <c r="L21" s="129">
        <v>27</v>
      </c>
      <c r="M21" s="129">
        <v>28</v>
      </c>
      <c r="N21" s="129">
        <v>30</v>
      </c>
      <c r="O21" s="129">
        <v>32</v>
      </c>
      <c r="P21" s="129">
        <v>28</v>
      </c>
      <c r="Q21" s="129">
        <v>32</v>
      </c>
      <c r="R21" s="129">
        <v>36</v>
      </c>
      <c r="S21" s="129">
        <v>39</v>
      </c>
      <c r="T21" s="10"/>
      <c r="U21" s="10"/>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row>
    <row r="22" spans="1:251" ht="21" customHeight="1">
      <c r="A22" s="177" t="s">
        <v>235</v>
      </c>
      <c r="B22" s="129">
        <v>19</v>
      </c>
      <c r="C22" s="187">
        <v>18</v>
      </c>
      <c r="D22" s="187">
        <v>16</v>
      </c>
      <c r="E22" s="187">
        <v>17</v>
      </c>
      <c r="F22" s="187">
        <v>16</v>
      </c>
      <c r="G22" s="129">
        <v>17</v>
      </c>
      <c r="H22" s="129">
        <v>20</v>
      </c>
      <c r="I22" s="129">
        <v>21</v>
      </c>
      <c r="J22" s="129">
        <v>21</v>
      </c>
      <c r="K22" s="129">
        <v>24</v>
      </c>
      <c r="L22" s="129">
        <v>24</v>
      </c>
      <c r="M22" s="129">
        <v>19</v>
      </c>
      <c r="N22" s="129">
        <v>16</v>
      </c>
      <c r="O22" s="129">
        <v>16</v>
      </c>
      <c r="P22" s="129">
        <v>17</v>
      </c>
      <c r="Q22" s="129">
        <v>16</v>
      </c>
      <c r="R22" s="129">
        <v>15</v>
      </c>
      <c r="S22" s="129">
        <v>11</v>
      </c>
      <c r="T22" s="10"/>
      <c r="U22" s="10"/>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row>
    <row r="23" spans="1:251">
      <c r="A23" s="174" t="s">
        <v>329</v>
      </c>
      <c r="B23" s="129">
        <v>8007</v>
      </c>
      <c r="C23" s="187">
        <v>7856</v>
      </c>
      <c r="D23" s="187">
        <v>7586</v>
      </c>
      <c r="E23" s="187">
        <v>7800</v>
      </c>
      <c r="F23" s="187">
        <v>7794</v>
      </c>
      <c r="G23" s="129">
        <v>8112</v>
      </c>
      <c r="H23" s="129">
        <v>8443</v>
      </c>
      <c r="I23" s="129">
        <v>8648</v>
      </c>
      <c r="J23" s="129">
        <v>8989</v>
      </c>
      <c r="K23" s="129">
        <v>9344</v>
      </c>
      <c r="L23" s="129">
        <v>9315</v>
      </c>
      <c r="M23" s="129">
        <v>8187</v>
      </c>
      <c r="N23" s="129">
        <v>8326</v>
      </c>
      <c r="O23" s="129">
        <v>8550</v>
      </c>
      <c r="P23" s="129">
        <v>8641</v>
      </c>
      <c r="Q23" s="129">
        <v>8764</v>
      </c>
      <c r="R23" s="129">
        <v>9232</v>
      </c>
      <c r="S23" s="129">
        <v>9614</v>
      </c>
      <c r="T23" s="10"/>
      <c r="U23" s="10"/>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row>
    <row r="24" spans="1:251" ht="21" customHeight="1">
      <c r="A24" s="177" t="s">
        <v>328</v>
      </c>
      <c r="B24" s="129">
        <v>102</v>
      </c>
      <c r="C24" s="187">
        <v>111</v>
      </c>
      <c r="D24" s="187">
        <v>100</v>
      </c>
      <c r="E24" s="187">
        <v>106</v>
      </c>
      <c r="F24" s="187">
        <v>108</v>
      </c>
      <c r="G24" s="129">
        <v>108</v>
      </c>
      <c r="H24" s="129">
        <v>116</v>
      </c>
      <c r="I24" s="129">
        <v>112</v>
      </c>
      <c r="J24" s="129">
        <v>119</v>
      </c>
      <c r="K24" s="129">
        <v>128</v>
      </c>
      <c r="L24" s="129">
        <v>134</v>
      </c>
      <c r="M24" s="129">
        <v>129</v>
      </c>
      <c r="N24" s="129">
        <v>125</v>
      </c>
      <c r="O24" s="129">
        <v>131</v>
      </c>
      <c r="P24" s="129">
        <v>124</v>
      </c>
      <c r="Q24" s="129">
        <v>129</v>
      </c>
      <c r="R24" s="129">
        <v>142</v>
      </c>
      <c r="S24" s="129">
        <v>147</v>
      </c>
      <c r="T24" s="10"/>
      <c r="U24" s="10"/>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row>
    <row r="25" spans="1:251" ht="21" customHeight="1">
      <c r="A25" s="177" t="s">
        <v>330</v>
      </c>
      <c r="B25" s="129">
        <v>251</v>
      </c>
      <c r="C25" s="187">
        <v>257</v>
      </c>
      <c r="D25" s="187">
        <v>250</v>
      </c>
      <c r="E25" s="187">
        <v>259</v>
      </c>
      <c r="F25" s="187">
        <v>279</v>
      </c>
      <c r="G25" s="129">
        <v>281</v>
      </c>
      <c r="H25" s="129">
        <v>298</v>
      </c>
      <c r="I25" s="129">
        <v>309</v>
      </c>
      <c r="J25" s="129">
        <v>325</v>
      </c>
      <c r="K25" s="129">
        <v>336</v>
      </c>
      <c r="L25" s="129">
        <v>356</v>
      </c>
      <c r="M25" s="129">
        <v>372</v>
      </c>
      <c r="N25" s="129">
        <v>386</v>
      </c>
      <c r="O25" s="129">
        <v>391</v>
      </c>
      <c r="P25" s="129">
        <v>420</v>
      </c>
      <c r="Q25" s="129">
        <v>409</v>
      </c>
      <c r="R25" s="129">
        <v>418</v>
      </c>
      <c r="S25" s="129">
        <v>416</v>
      </c>
      <c r="T25" s="10"/>
      <c r="U25" s="10"/>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row>
    <row r="26" spans="1:251">
      <c r="A26" s="174" t="s">
        <v>238</v>
      </c>
      <c r="B26" s="129">
        <v>2</v>
      </c>
      <c r="C26" s="187">
        <v>3</v>
      </c>
      <c r="D26" s="187">
        <v>3</v>
      </c>
      <c r="E26" s="187">
        <v>2</v>
      </c>
      <c r="F26" s="187">
        <v>2</v>
      </c>
      <c r="G26" s="129">
        <v>3</v>
      </c>
      <c r="H26" s="129">
        <v>3</v>
      </c>
      <c r="I26" s="129">
        <v>4</v>
      </c>
      <c r="J26" s="129">
        <v>4</v>
      </c>
      <c r="K26" s="129">
        <v>5</v>
      </c>
      <c r="L26" s="129">
        <v>3</v>
      </c>
      <c r="M26" s="129">
        <v>4</v>
      </c>
      <c r="N26" s="129">
        <v>4</v>
      </c>
      <c r="O26" s="129">
        <v>4</v>
      </c>
      <c r="P26" s="129">
        <v>4</v>
      </c>
      <c r="Q26" s="129">
        <v>4</v>
      </c>
      <c r="R26" s="129">
        <v>4</v>
      </c>
      <c r="S26" s="129">
        <v>4</v>
      </c>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row>
    <row r="27" spans="1:251" ht="21" customHeight="1">
      <c r="A27" s="177" t="s">
        <v>331</v>
      </c>
      <c r="B27" s="129">
        <v>26</v>
      </c>
      <c r="C27" s="187">
        <v>32</v>
      </c>
      <c r="D27" s="187">
        <v>22</v>
      </c>
      <c r="E27" s="187">
        <v>23</v>
      </c>
      <c r="F27" s="187">
        <v>30</v>
      </c>
      <c r="G27" s="129">
        <v>30</v>
      </c>
      <c r="H27" s="129">
        <v>37</v>
      </c>
      <c r="I27" s="129">
        <v>35</v>
      </c>
      <c r="J27" s="129">
        <v>36</v>
      </c>
      <c r="K27" s="129">
        <v>32</v>
      </c>
      <c r="L27" s="129">
        <v>32</v>
      </c>
      <c r="M27" s="129">
        <v>33</v>
      </c>
      <c r="N27" s="129">
        <v>5</v>
      </c>
      <c r="O27" s="129">
        <v>6</v>
      </c>
      <c r="P27" s="129">
        <v>6</v>
      </c>
      <c r="Q27" s="129">
        <v>8</v>
      </c>
      <c r="R27" s="129">
        <v>9</v>
      </c>
      <c r="S27" s="129">
        <v>10</v>
      </c>
      <c r="T27" s="10"/>
      <c r="U27" s="10"/>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row>
    <row r="28" spans="1:251" ht="21" customHeight="1">
      <c r="A28" s="177" t="s">
        <v>226</v>
      </c>
      <c r="B28" s="129">
        <v>18</v>
      </c>
      <c r="C28" s="187">
        <v>18</v>
      </c>
      <c r="D28" s="187">
        <v>17</v>
      </c>
      <c r="E28" s="187">
        <v>16</v>
      </c>
      <c r="F28" s="187">
        <v>16</v>
      </c>
      <c r="G28" s="129">
        <v>13</v>
      </c>
      <c r="H28" s="129">
        <v>16</v>
      </c>
      <c r="I28" s="129">
        <v>16</v>
      </c>
      <c r="J28" s="129">
        <v>14</v>
      </c>
      <c r="K28" s="129">
        <v>19</v>
      </c>
      <c r="L28" s="129">
        <v>22</v>
      </c>
      <c r="M28" s="129">
        <v>23</v>
      </c>
      <c r="N28" s="129">
        <v>3</v>
      </c>
      <c r="O28" s="129">
        <v>3</v>
      </c>
      <c r="P28" s="129">
        <v>5</v>
      </c>
      <c r="Q28" s="129">
        <v>7</v>
      </c>
      <c r="R28" s="129">
        <v>7</v>
      </c>
      <c r="S28" s="129">
        <v>7</v>
      </c>
      <c r="T28" s="10"/>
      <c r="U28" s="10"/>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row>
    <row r="29" spans="1:251">
      <c r="A29" s="174" t="s">
        <v>234</v>
      </c>
      <c r="B29" s="129">
        <v>10</v>
      </c>
      <c r="C29" s="187">
        <v>10</v>
      </c>
      <c r="D29" s="187">
        <v>7</v>
      </c>
      <c r="E29" s="187">
        <v>7</v>
      </c>
      <c r="F29" s="187">
        <v>6</v>
      </c>
      <c r="G29" s="129">
        <v>6</v>
      </c>
      <c r="H29" s="129">
        <v>5</v>
      </c>
      <c r="I29" s="129">
        <v>4</v>
      </c>
      <c r="J29" s="129">
        <v>6</v>
      </c>
      <c r="K29" s="129">
        <v>6</v>
      </c>
      <c r="L29" s="129">
        <v>5</v>
      </c>
      <c r="M29" s="129">
        <v>4</v>
      </c>
      <c r="N29" s="129">
        <v>1</v>
      </c>
      <c r="O29" s="129">
        <v>2</v>
      </c>
      <c r="P29" s="129">
        <v>2</v>
      </c>
      <c r="Q29" s="129">
        <v>2</v>
      </c>
      <c r="R29" s="129">
        <v>2</v>
      </c>
      <c r="S29" s="129">
        <v>1</v>
      </c>
      <c r="T29" s="10"/>
      <c r="U29" s="10"/>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row>
    <row r="30" spans="1:251">
      <c r="A30" s="174" t="s">
        <v>332</v>
      </c>
      <c r="B30" s="129">
        <v>14</v>
      </c>
      <c r="C30" s="187">
        <v>14</v>
      </c>
      <c r="D30" s="187">
        <v>14</v>
      </c>
      <c r="E30" s="187">
        <v>14</v>
      </c>
      <c r="F30" s="187">
        <v>13</v>
      </c>
      <c r="G30" s="129">
        <v>11</v>
      </c>
      <c r="H30" s="129">
        <v>10</v>
      </c>
      <c r="I30" s="129">
        <v>12</v>
      </c>
      <c r="J30" s="129">
        <v>16</v>
      </c>
      <c r="K30" s="129">
        <v>18</v>
      </c>
      <c r="L30" s="129">
        <v>18</v>
      </c>
      <c r="M30" s="129">
        <v>22</v>
      </c>
      <c r="N30" s="129">
        <v>21</v>
      </c>
      <c r="O30" s="129">
        <v>17</v>
      </c>
      <c r="P30" s="129">
        <v>19</v>
      </c>
      <c r="Q30" s="129">
        <v>18</v>
      </c>
      <c r="R30" s="129">
        <v>18</v>
      </c>
      <c r="S30" s="129">
        <v>24</v>
      </c>
      <c r="T30" s="10"/>
      <c r="U30" s="10"/>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row>
    <row r="31" spans="1:251" ht="21" customHeight="1">
      <c r="A31" s="177" t="s">
        <v>327</v>
      </c>
      <c r="B31" s="129">
        <v>6</v>
      </c>
      <c r="C31" s="187">
        <v>7</v>
      </c>
      <c r="D31" s="187">
        <v>5</v>
      </c>
      <c r="E31" s="187">
        <v>8</v>
      </c>
      <c r="F31" s="187">
        <v>7</v>
      </c>
      <c r="G31" s="129">
        <v>7</v>
      </c>
      <c r="H31" s="129">
        <v>8</v>
      </c>
      <c r="I31" s="129">
        <v>7</v>
      </c>
      <c r="J31" s="129">
        <v>6</v>
      </c>
      <c r="K31" s="129">
        <v>6</v>
      </c>
      <c r="L31" s="129">
        <v>6</v>
      </c>
      <c r="M31" s="129">
        <v>7</v>
      </c>
      <c r="N31" s="129">
        <v>4</v>
      </c>
      <c r="O31" s="129">
        <v>5</v>
      </c>
      <c r="P31" s="129">
        <v>4</v>
      </c>
      <c r="Q31" s="129">
        <v>8</v>
      </c>
      <c r="R31" s="129">
        <v>9</v>
      </c>
      <c r="S31" s="129">
        <v>4</v>
      </c>
      <c r="T31" s="10"/>
      <c r="U31" s="10"/>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row>
    <row r="32" spans="1:251" s="103" customFormat="1">
      <c r="A32" s="56" t="s">
        <v>65</v>
      </c>
      <c r="B32" s="126">
        <f t="shared" ref="B32:S32" si="9">SUM(B33:B34)</f>
        <v>4137</v>
      </c>
      <c r="C32" s="126">
        <f t="shared" ref="C32:D32" si="10">SUM(C33:C34)</f>
        <v>4162</v>
      </c>
      <c r="D32" s="126">
        <f t="shared" si="10"/>
        <v>4148</v>
      </c>
      <c r="E32" s="126">
        <f t="shared" ref="E32:F32" si="11">SUM(E33:E34)</f>
        <v>4128</v>
      </c>
      <c r="F32" s="126">
        <f t="shared" si="11"/>
        <v>4083</v>
      </c>
      <c r="G32" s="126">
        <f t="shared" si="9"/>
        <v>3908</v>
      </c>
      <c r="H32" s="126">
        <f t="shared" si="9"/>
        <v>3823</v>
      </c>
      <c r="I32" s="126">
        <f t="shared" si="9"/>
        <v>3633</v>
      </c>
      <c r="J32" s="126">
        <f t="shared" si="9"/>
        <v>3542</v>
      </c>
      <c r="K32" s="126">
        <f t="shared" si="9"/>
        <v>3538</v>
      </c>
      <c r="L32" s="126">
        <f t="shared" si="9"/>
        <v>3419</v>
      </c>
      <c r="M32" s="126">
        <f t="shared" si="9"/>
        <v>3323</v>
      </c>
      <c r="N32" s="126">
        <f t="shared" si="9"/>
        <v>3245</v>
      </c>
      <c r="O32" s="126">
        <f t="shared" si="9"/>
        <v>3155</v>
      </c>
      <c r="P32" s="126">
        <f t="shared" si="9"/>
        <v>3161</v>
      </c>
      <c r="Q32" s="126">
        <f t="shared" si="9"/>
        <v>3120</v>
      </c>
      <c r="R32" s="126">
        <f t="shared" si="9"/>
        <v>3115</v>
      </c>
      <c r="S32" s="126">
        <f t="shared" si="9"/>
        <v>3095</v>
      </c>
    </row>
    <row r="33" spans="1:251">
      <c r="A33" s="174" t="s">
        <v>214</v>
      </c>
      <c r="B33" s="129">
        <v>1777</v>
      </c>
      <c r="C33" s="187">
        <v>1823</v>
      </c>
      <c r="D33" s="187">
        <v>1824</v>
      </c>
      <c r="E33" s="187">
        <v>1806</v>
      </c>
      <c r="F33" s="187">
        <v>1704</v>
      </c>
      <c r="G33" s="129">
        <v>1541</v>
      </c>
      <c r="H33" s="129">
        <v>1420</v>
      </c>
      <c r="I33" s="129">
        <v>1242</v>
      </c>
      <c r="J33" s="129">
        <v>1132</v>
      </c>
      <c r="K33" s="129">
        <v>1053</v>
      </c>
      <c r="L33" s="129">
        <v>919</v>
      </c>
      <c r="M33" s="129">
        <v>823</v>
      </c>
      <c r="N33" s="129">
        <v>759</v>
      </c>
      <c r="O33" s="129">
        <v>664</v>
      </c>
      <c r="P33" s="129">
        <v>651</v>
      </c>
      <c r="Q33" s="129">
        <v>617</v>
      </c>
      <c r="R33" s="129">
        <v>615</v>
      </c>
      <c r="S33" s="129">
        <v>592</v>
      </c>
      <c r="T33" s="10"/>
      <c r="U33" s="10"/>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row>
    <row r="34" spans="1:251" ht="21" customHeight="1">
      <c r="A34" s="191" t="s">
        <v>326</v>
      </c>
      <c r="B34" s="187">
        <v>2360</v>
      </c>
      <c r="C34" s="187">
        <v>2339</v>
      </c>
      <c r="D34" s="187">
        <v>2324</v>
      </c>
      <c r="E34" s="187">
        <v>2322</v>
      </c>
      <c r="F34" s="187">
        <v>2379</v>
      </c>
      <c r="G34" s="187">
        <v>2367</v>
      </c>
      <c r="H34" s="187">
        <v>2403</v>
      </c>
      <c r="I34" s="187">
        <v>2391</v>
      </c>
      <c r="J34" s="187">
        <v>2410</v>
      </c>
      <c r="K34" s="187">
        <v>2485</v>
      </c>
      <c r="L34" s="187">
        <v>2500</v>
      </c>
      <c r="M34" s="187">
        <v>2500</v>
      </c>
      <c r="N34" s="187">
        <v>2486</v>
      </c>
      <c r="O34" s="187">
        <v>2491</v>
      </c>
      <c r="P34" s="129">
        <v>2510</v>
      </c>
      <c r="Q34" s="129">
        <v>2503</v>
      </c>
      <c r="R34" s="129">
        <v>2500</v>
      </c>
      <c r="S34" s="129">
        <v>2503</v>
      </c>
      <c r="T34" s="10"/>
      <c r="U34" s="10"/>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row>
    <row r="35" spans="1:251">
      <c r="A35" s="56" t="s">
        <v>64</v>
      </c>
      <c r="B35" s="126">
        <v>2</v>
      </c>
      <c r="C35" s="126">
        <v>2</v>
      </c>
      <c r="D35" s="126">
        <v>1</v>
      </c>
      <c r="E35" s="126">
        <v>0</v>
      </c>
      <c r="F35" s="126">
        <v>0</v>
      </c>
      <c r="G35" s="126">
        <v>0</v>
      </c>
      <c r="H35" s="126">
        <v>0</v>
      </c>
      <c r="I35" s="126">
        <v>0</v>
      </c>
      <c r="J35" s="126">
        <v>0</v>
      </c>
      <c r="K35" s="126">
        <v>1</v>
      </c>
      <c r="L35" s="126">
        <v>1</v>
      </c>
      <c r="M35" s="126">
        <v>1</v>
      </c>
      <c r="N35" s="126">
        <v>0</v>
      </c>
      <c r="O35" s="126">
        <v>1</v>
      </c>
      <c r="P35" s="126">
        <v>1</v>
      </c>
      <c r="Q35" s="126">
        <v>1</v>
      </c>
      <c r="R35" s="127" t="s">
        <v>50</v>
      </c>
      <c r="S35" s="127" t="s">
        <v>50</v>
      </c>
      <c r="T35" s="10"/>
      <c r="U35" s="10"/>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row>
    <row r="36" spans="1:251">
      <c r="A36" s="56" t="s">
        <v>63</v>
      </c>
      <c r="B36" s="126">
        <v>1</v>
      </c>
      <c r="C36" s="126">
        <v>2</v>
      </c>
      <c r="D36" s="126">
        <v>2</v>
      </c>
      <c r="E36" s="126">
        <v>1</v>
      </c>
      <c r="F36" s="126">
        <v>1</v>
      </c>
      <c r="G36" s="126">
        <v>1</v>
      </c>
      <c r="H36" s="126">
        <v>1</v>
      </c>
      <c r="I36" s="126">
        <v>1</v>
      </c>
      <c r="J36" s="126">
        <v>3</v>
      </c>
      <c r="K36" s="126">
        <v>3</v>
      </c>
      <c r="L36" s="126">
        <v>4</v>
      </c>
      <c r="M36" s="126">
        <v>2</v>
      </c>
      <c r="N36" s="126">
        <v>3</v>
      </c>
      <c r="O36" s="126">
        <v>5</v>
      </c>
      <c r="P36" s="126">
        <v>5</v>
      </c>
      <c r="Q36" s="126">
        <v>4</v>
      </c>
      <c r="R36" s="126">
        <v>1</v>
      </c>
      <c r="S36" s="126">
        <v>3</v>
      </c>
      <c r="T36" s="10"/>
      <c r="U36" s="10"/>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row>
    <row r="37" spans="1:251">
      <c r="A37" s="113" t="s">
        <v>62</v>
      </c>
      <c r="B37" s="125">
        <v>14</v>
      </c>
      <c r="C37" s="125">
        <v>11</v>
      </c>
      <c r="D37" s="125">
        <v>12</v>
      </c>
      <c r="E37" s="125">
        <v>8</v>
      </c>
      <c r="F37" s="125">
        <v>6</v>
      </c>
      <c r="G37" s="125">
        <v>6</v>
      </c>
      <c r="H37" s="125">
        <v>7</v>
      </c>
      <c r="I37" s="125">
        <v>9</v>
      </c>
      <c r="J37" s="125">
        <v>9</v>
      </c>
      <c r="K37" s="125">
        <v>10</v>
      </c>
      <c r="L37" s="125">
        <v>11</v>
      </c>
      <c r="M37" s="125">
        <v>9</v>
      </c>
      <c r="N37" s="125">
        <v>10</v>
      </c>
      <c r="O37" s="125">
        <v>9</v>
      </c>
      <c r="P37" s="125">
        <v>11</v>
      </c>
      <c r="Q37" s="125">
        <v>14</v>
      </c>
      <c r="R37" s="125">
        <v>15</v>
      </c>
      <c r="S37" s="125">
        <v>10</v>
      </c>
      <c r="T37" s="10"/>
      <c r="U37" s="10"/>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row>
    <row r="38" spans="1:251">
      <c r="A38" s="120"/>
      <c r="B38" s="120"/>
      <c r="C38" s="120"/>
      <c r="D38" s="120"/>
      <c r="E38" s="120"/>
      <c r="F38" s="120"/>
      <c r="G38" s="120"/>
      <c r="H38" s="120"/>
      <c r="I38" s="120"/>
      <c r="J38" s="120"/>
      <c r="K38" s="120"/>
      <c r="L38" s="120"/>
      <c r="M38" s="123"/>
      <c r="N38" s="123"/>
      <c r="O38" s="123"/>
      <c r="P38" s="123"/>
      <c r="Q38" s="123"/>
      <c r="R38" s="123"/>
      <c r="S38" s="123"/>
      <c r="T38" s="10"/>
      <c r="U38" s="10"/>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row>
    <row r="39" spans="1:251">
      <c r="A39" s="12" t="s">
        <v>61</v>
      </c>
      <c r="B39" s="12"/>
      <c r="C39" s="12"/>
      <c r="D39" s="12"/>
      <c r="E39" s="12"/>
      <c r="F39" s="12"/>
      <c r="G39" s="12"/>
      <c r="H39" s="12"/>
      <c r="I39" s="12"/>
      <c r="J39" s="12"/>
      <c r="K39" s="12"/>
      <c r="L39" s="12"/>
      <c r="M39" s="3"/>
      <c r="N39" s="3"/>
      <c r="O39" s="9"/>
      <c r="P39" s="9"/>
      <c r="Q39" s="9"/>
      <c r="R39" s="9"/>
      <c r="S39" s="9"/>
      <c r="T39" s="10"/>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row>
    <row r="40" spans="1:251">
      <c r="A40" s="12" t="s">
        <v>60</v>
      </c>
      <c r="B40" s="12"/>
      <c r="C40" s="12"/>
      <c r="D40" s="12"/>
      <c r="E40" s="12"/>
      <c r="F40" s="12"/>
      <c r="G40" s="12"/>
      <c r="H40" s="12"/>
      <c r="I40" s="12"/>
      <c r="J40" s="12"/>
      <c r="K40" s="12"/>
      <c r="L40" s="12"/>
      <c r="M40" s="3"/>
      <c r="N40" s="3"/>
      <c r="T40" s="10"/>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row>
    <row r="41" spans="1:251">
      <c r="A41" s="12"/>
      <c r="B41" s="12"/>
      <c r="C41" s="12"/>
      <c r="D41" s="12"/>
      <c r="E41" s="12"/>
      <c r="F41" s="12"/>
      <c r="G41" s="12"/>
      <c r="H41" s="12"/>
      <c r="I41" s="12"/>
      <c r="J41" s="12"/>
      <c r="K41" s="12"/>
      <c r="L41" s="12"/>
      <c r="M41" s="3"/>
      <c r="N41" s="3"/>
      <c r="T41" s="10"/>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row>
    <row r="42" spans="1:251">
      <c r="A42" s="12"/>
      <c r="B42" s="12"/>
      <c r="C42" s="12"/>
      <c r="D42" s="12"/>
      <c r="E42" s="12"/>
      <c r="F42" s="12"/>
      <c r="G42" s="12"/>
      <c r="H42" s="12"/>
      <c r="I42" s="12"/>
      <c r="J42" s="12"/>
      <c r="K42" s="12"/>
      <c r="L42" s="12"/>
      <c r="M42" s="3"/>
      <c r="N42" s="3"/>
      <c r="T42" s="10"/>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row>
    <row r="43" spans="1:251">
      <c r="A43" s="12"/>
      <c r="B43" s="12"/>
      <c r="C43" s="12"/>
      <c r="D43" s="12"/>
      <c r="E43" s="12"/>
      <c r="F43" s="12"/>
      <c r="G43" s="12"/>
      <c r="H43" s="12"/>
      <c r="I43" s="12"/>
      <c r="J43" s="12"/>
      <c r="K43" s="12"/>
      <c r="L43" s="12"/>
      <c r="M43" s="3"/>
      <c r="N43" s="3"/>
      <c r="T43" s="10"/>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row>
    <row r="44" spans="1:251">
      <c r="A44" s="12"/>
      <c r="B44" s="12"/>
      <c r="C44" s="12"/>
      <c r="D44" s="12"/>
      <c r="E44" s="12"/>
      <c r="F44" s="12"/>
      <c r="G44" s="12"/>
      <c r="H44" s="12"/>
      <c r="I44" s="12"/>
      <c r="J44" s="12"/>
      <c r="K44" s="12"/>
      <c r="L44" s="12"/>
      <c r="M44" s="3"/>
      <c r="N44" s="3"/>
      <c r="T44" s="10"/>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row>
    <row r="45" spans="1:251">
      <c r="A45" s="12"/>
      <c r="B45" s="12"/>
      <c r="C45" s="12"/>
      <c r="D45" s="12"/>
      <c r="E45" s="12"/>
      <c r="F45" s="12"/>
      <c r="G45" s="12"/>
      <c r="H45" s="12"/>
      <c r="I45" s="12"/>
      <c r="J45" s="12"/>
      <c r="K45" s="12"/>
      <c r="L45" s="12"/>
      <c r="M45" s="3"/>
      <c r="N45" s="3"/>
      <c r="T45" s="10"/>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row>
    <row r="46" spans="1:251">
      <c r="A46" s="12"/>
      <c r="B46" s="12"/>
      <c r="C46" s="12"/>
      <c r="D46" s="12"/>
      <c r="E46" s="12"/>
      <c r="F46" s="12"/>
      <c r="G46" s="12"/>
      <c r="H46" s="12"/>
      <c r="I46" s="12"/>
      <c r="J46" s="12"/>
      <c r="K46" s="12"/>
      <c r="L46" s="12"/>
      <c r="M46" s="3"/>
      <c r="N46" s="3"/>
      <c r="T46" s="10"/>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row>
    <row r="47" spans="1:251">
      <c r="A47" s="12"/>
      <c r="B47" s="12"/>
      <c r="C47" s="12"/>
      <c r="D47" s="12"/>
      <c r="E47" s="12"/>
      <c r="F47" s="12"/>
      <c r="G47" s="12"/>
      <c r="H47" s="12"/>
      <c r="I47" s="12"/>
      <c r="J47" s="12"/>
      <c r="K47" s="12"/>
      <c r="L47" s="12"/>
      <c r="M47" s="3"/>
      <c r="N47" s="3"/>
      <c r="T47" s="10"/>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row>
    <row r="48" spans="1:251">
      <c r="A48" s="12"/>
      <c r="B48" s="12"/>
      <c r="C48" s="12"/>
      <c r="D48" s="12"/>
      <c r="E48" s="12"/>
      <c r="F48" s="12"/>
      <c r="G48" s="12"/>
      <c r="H48" s="12"/>
      <c r="I48" s="12"/>
      <c r="J48" s="12"/>
      <c r="K48" s="12"/>
      <c r="L48" s="12"/>
      <c r="M48" s="3"/>
      <c r="N48" s="3"/>
      <c r="T48" s="10"/>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row>
    <row r="49" spans="1:251">
      <c r="A49" s="12"/>
      <c r="B49" s="12"/>
      <c r="C49" s="12"/>
      <c r="D49" s="12"/>
      <c r="E49" s="12"/>
      <c r="F49" s="12"/>
      <c r="G49" s="12"/>
      <c r="H49" s="12"/>
      <c r="I49" s="12"/>
      <c r="J49" s="12"/>
      <c r="K49" s="12"/>
      <c r="L49" s="12"/>
      <c r="M49" s="3"/>
      <c r="N49" s="3"/>
      <c r="T49" s="10"/>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row>
    <row r="50" spans="1:251">
      <c r="A50" s="12"/>
      <c r="B50" s="12"/>
      <c r="C50" s="12"/>
      <c r="D50" s="12"/>
      <c r="E50" s="12"/>
      <c r="F50" s="12"/>
      <c r="G50" s="12"/>
      <c r="H50" s="12"/>
      <c r="I50" s="12"/>
      <c r="J50" s="12"/>
      <c r="K50" s="12"/>
      <c r="L50" s="12"/>
      <c r="M50" s="3"/>
      <c r="N50" s="3"/>
      <c r="T50" s="10"/>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row>
    <row r="51" spans="1:251">
      <c r="A51" s="12"/>
      <c r="B51" s="12"/>
      <c r="C51" s="12"/>
      <c r="D51" s="12"/>
      <c r="E51" s="12"/>
      <c r="F51" s="12"/>
      <c r="G51" s="12"/>
      <c r="H51" s="12"/>
      <c r="I51" s="12"/>
      <c r="J51" s="12"/>
      <c r="K51" s="12"/>
      <c r="L51" s="12"/>
      <c r="M51" s="3"/>
      <c r="N51" s="3"/>
      <c r="T51" s="10"/>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row>
    <row r="52" spans="1:251">
      <c r="A52" s="12"/>
      <c r="B52" s="12"/>
      <c r="C52" s="12"/>
      <c r="D52" s="12"/>
      <c r="E52" s="12"/>
      <c r="F52" s="12"/>
      <c r="G52" s="12"/>
      <c r="H52" s="12"/>
      <c r="I52" s="12"/>
      <c r="J52" s="12"/>
      <c r="K52" s="12"/>
      <c r="L52" s="12"/>
      <c r="M52" s="3"/>
      <c r="N52" s="3"/>
      <c r="T52" s="10"/>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row>
    <row r="53" spans="1:251">
      <c r="A53" s="12"/>
      <c r="B53" s="12"/>
      <c r="C53" s="12"/>
      <c r="D53" s="12"/>
      <c r="E53" s="12"/>
      <c r="F53" s="12"/>
      <c r="G53" s="12"/>
      <c r="H53" s="12"/>
      <c r="I53" s="12"/>
      <c r="J53" s="12"/>
      <c r="K53" s="12"/>
      <c r="L53" s="12"/>
      <c r="M53" s="3"/>
      <c r="N53" s="3"/>
      <c r="T53" s="10"/>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row>
    <row r="54" spans="1:251">
      <c r="A54" s="12"/>
      <c r="B54" s="12"/>
      <c r="C54" s="12"/>
      <c r="D54" s="12"/>
      <c r="E54" s="12"/>
      <c r="F54" s="12"/>
      <c r="G54" s="12"/>
      <c r="H54" s="12"/>
      <c r="I54" s="12"/>
      <c r="J54" s="12"/>
      <c r="K54" s="12"/>
      <c r="L54" s="12"/>
      <c r="M54" s="3"/>
      <c r="N54" s="3"/>
      <c r="T54" s="10"/>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row>
    <row r="55" spans="1:251">
      <c r="A55" s="12"/>
      <c r="B55" s="12"/>
      <c r="C55" s="12"/>
      <c r="D55" s="12"/>
      <c r="E55" s="12"/>
      <c r="F55" s="12"/>
      <c r="G55" s="12"/>
      <c r="H55" s="12"/>
      <c r="I55" s="12"/>
      <c r="J55" s="12"/>
      <c r="K55" s="12"/>
      <c r="L55" s="12"/>
      <c r="M55" s="3"/>
      <c r="N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row>
    <row r="56" spans="1:251">
      <c r="A56" s="12"/>
      <c r="B56" s="12"/>
      <c r="C56" s="12"/>
      <c r="D56" s="12"/>
      <c r="E56" s="12"/>
      <c r="F56" s="12"/>
      <c r="G56" s="12"/>
      <c r="H56" s="12"/>
      <c r="I56" s="12"/>
      <c r="J56" s="12"/>
      <c r="K56" s="12"/>
      <c r="L56" s="12"/>
      <c r="M56" s="3"/>
      <c r="N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row>
    <row r="57" spans="1:251">
      <c r="A57" s="12"/>
      <c r="B57" s="12"/>
      <c r="C57" s="12"/>
      <c r="D57" s="12"/>
      <c r="E57" s="12"/>
      <c r="F57" s="12"/>
      <c r="G57" s="12"/>
      <c r="H57" s="12"/>
      <c r="I57" s="12"/>
      <c r="J57" s="12"/>
      <c r="K57" s="12"/>
      <c r="L57" s="12"/>
      <c r="M57" s="3"/>
      <c r="N57" s="3"/>
      <c r="T57" s="10"/>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row>
    <row r="58" spans="1:251">
      <c r="A58" s="12"/>
      <c r="B58" s="12"/>
      <c r="C58" s="12"/>
      <c r="D58" s="12"/>
      <c r="E58" s="12"/>
      <c r="F58" s="12"/>
      <c r="G58" s="12"/>
      <c r="H58" s="12"/>
      <c r="I58" s="12"/>
      <c r="J58" s="12"/>
      <c r="K58" s="12"/>
      <c r="L58" s="12"/>
      <c r="M58" s="3"/>
      <c r="N58" s="3"/>
      <c r="T58" s="10"/>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row>
    <row r="59" spans="1:251">
      <c r="A59" s="12"/>
      <c r="B59" s="12"/>
      <c r="C59" s="12"/>
      <c r="D59" s="12"/>
      <c r="E59" s="12"/>
      <c r="F59" s="12"/>
      <c r="G59" s="12"/>
      <c r="H59" s="12"/>
      <c r="I59" s="12"/>
      <c r="J59" s="12"/>
      <c r="K59" s="12"/>
      <c r="L59" s="12"/>
      <c r="M59" s="3"/>
      <c r="N59" s="3"/>
      <c r="T59" s="10"/>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row>
    <row r="60" spans="1:251">
      <c r="A60" s="12"/>
      <c r="B60" s="12"/>
      <c r="C60" s="12"/>
      <c r="D60" s="12"/>
      <c r="E60" s="12"/>
      <c r="F60" s="12"/>
      <c r="G60" s="12"/>
      <c r="H60" s="12"/>
      <c r="I60" s="12"/>
      <c r="J60" s="12"/>
      <c r="K60" s="12"/>
      <c r="L60" s="12"/>
      <c r="M60" s="3"/>
      <c r="N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row>
  </sheetData>
  <pageMargins left="0.38" right="0" top="1" bottom="1" header="0.5" footer="0.5"/>
  <pageSetup firstPageNumber="12" orientation="portrait" useFirstPageNumber="1" horizontalDpi="4294967292" verticalDpi="300" r:id="rId1"/>
  <headerFooter alignWithMargins="0">
    <oddFooter>&amp;C&amp;P of 31</oddFooter>
  </headerFooter>
  <ignoredErrors>
    <ignoredError sqref="K32:Q32 B32:C32 D32:J32" formulaRange="1"/>
    <ignoredError sqref="C7:D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showGridLines="0" zoomScaleNormal="100" workbookViewId="0">
      <selection activeCell="U1" sqref="U1"/>
    </sheetView>
  </sheetViews>
  <sheetFormatPr defaultColWidth="11.83203125" defaultRowHeight="11.25"/>
  <cols>
    <col min="1" max="1" width="37.1640625" style="43" customWidth="1"/>
    <col min="2" max="11" width="7.33203125" style="43" customWidth="1"/>
    <col min="12" max="12" width="7.33203125" style="43" hidden="1" customWidth="1"/>
    <col min="13" max="13" width="7.33203125" style="1" hidden="1" customWidth="1"/>
    <col min="14" max="14" width="7.33203125" style="135" hidden="1" customWidth="1"/>
    <col min="15" max="17" width="7.33203125" style="13" hidden="1" customWidth="1"/>
    <col min="18" max="19" width="7.33203125" style="1" hidden="1" customWidth="1"/>
    <col min="20" max="16384" width="11.83203125" style="1"/>
  </cols>
  <sheetData>
    <row r="1" spans="1:24">
      <c r="A1" s="33" t="s">
        <v>72</v>
      </c>
      <c r="B1" s="33"/>
      <c r="C1" s="33"/>
      <c r="D1" s="33"/>
      <c r="E1" s="33"/>
      <c r="F1" s="33"/>
      <c r="G1" s="33"/>
      <c r="H1" s="33"/>
      <c r="I1" s="33"/>
      <c r="J1" s="33"/>
      <c r="K1" s="33"/>
      <c r="L1" s="33"/>
      <c r="M1" s="33"/>
      <c r="N1" s="33"/>
      <c r="O1" s="109"/>
      <c r="P1" s="109"/>
      <c r="Q1" s="109"/>
      <c r="R1" s="30"/>
      <c r="S1" s="30"/>
    </row>
    <row r="2" spans="1:24" ht="13.5" customHeight="1">
      <c r="A2" s="33" t="s">
        <v>71</v>
      </c>
      <c r="B2" s="33"/>
      <c r="C2" s="33"/>
      <c r="D2" s="33"/>
      <c r="E2" s="33"/>
      <c r="F2" s="33"/>
      <c r="G2" s="33"/>
      <c r="H2" s="33"/>
      <c r="I2" s="33"/>
      <c r="J2" s="33"/>
      <c r="K2" s="33"/>
      <c r="L2" s="33"/>
      <c r="M2" s="33"/>
      <c r="N2" s="33"/>
      <c r="O2" s="109"/>
      <c r="P2" s="109"/>
      <c r="Q2" s="109"/>
      <c r="R2" s="30"/>
      <c r="S2" s="30"/>
    </row>
    <row r="3" spans="1:24">
      <c r="A3" s="156" t="s">
        <v>122</v>
      </c>
      <c r="B3" s="33"/>
      <c r="C3" s="33"/>
      <c r="D3" s="33"/>
      <c r="E3" s="33"/>
      <c r="F3" s="33"/>
      <c r="G3" s="33"/>
      <c r="H3" s="33"/>
      <c r="I3" s="33"/>
      <c r="J3" s="33"/>
      <c r="K3" s="33"/>
      <c r="L3" s="33"/>
      <c r="M3" s="33"/>
      <c r="N3" s="33"/>
      <c r="O3" s="109"/>
      <c r="P3" s="109"/>
      <c r="Q3" s="109"/>
      <c r="R3" s="30"/>
      <c r="S3" s="30"/>
    </row>
    <row r="4" spans="1:24">
      <c r="A4" s="33"/>
      <c r="B4" s="33"/>
      <c r="C4" s="33"/>
      <c r="D4" s="33"/>
      <c r="E4" s="33"/>
      <c r="F4" s="33"/>
      <c r="G4" s="33"/>
      <c r="H4" s="33"/>
      <c r="I4" s="33"/>
      <c r="J4" s="33"/>
      <c r="K4" s="33"/>
      <c r="L4" s="33"/>
      <c r="M4" s="33"/>
      <c r="N4" s="142"/>
      <c r="O4" s="109"/>
      <c r="P4" s="109"/>
      <c r="Q4" s="109"/>
      <c r="R4" s="32"/>
      <c r="S4" s="30"/>
    </row>
    <row r="5" spans="1:24" s="108" customFormat="1" ht="16.5" customHeight="1">
      <c r="A5" s="29" t="s">
        <v>45</v>
      </c>
      <c r="B5" s="248">
        <v>2018</v>
      </c>
      <c r="C5" s="248">
        <v>2017</v>
      </c>
      <c r="D5" s="248">
        <v>2016</v>
      </c>
      <c r="E5" s="248">
        <v>2015</v>
      </c>
      <c r="F5" s="248">
        <v>2014</v>
      </c>
      <c r="G5" s="248">
        <v>2013</v>
      </c>
      <c r="H5" s="248">
        <v>2012</v>
      </c>
      <c r="I5" s="248">
        <v>2011</v>
      </c>
      <c r="J5" s="248">
        <v>2010</v>
      </c>
      <c r="K5" s="248">
        <v>2009</v>
      </c>
      <c r="L5" s="248">
        <v>2008</v>
      </c>
      <c r="M5" s="248">
        <v>2007</v>
      </c>
      <c r="N5" s="248">
        <v>2006</v>
      </c>
      <c r="O5" s="248">
        <v>2005</v>
      </c>
      <c r="P5" s="248">
        <v>2004</v>
      </c>
      <c r="Q5" s="248">
        <v>2003</v>
      </c>
      <c r="R5" s="248">
        <v>2002</v>
      </c>
      <c r="S5" s="248">
        <v>2001</v>
      </c>
      <c r="T5" s="253"/>
    </row>
    <row r="6" spans="1:24">
      <c r="A6" s="56" t="s">
        <v>23</v>
      </c>
      <c r="B6" s="131">
        <f t="shared" ref="B6:R6" si="0">B7+B15+B26</f>
        <v>24463</v>
      </c>
      <c r="C6" s="131">
        <f t="shared" ref="C6" si="1">C7+C15+C26</f>
        <v>24276</v>
      </c>
      <c r="D6" s="131">
        <f t="shared" si="0"/>
        <v>23961</v>
      </c>
      <c r="E6" s="131">
        <f t="shared" ref="E6:F6" si="2">E7+E15+E26</f>
        <v>25751</v>
      </c>
      <c r="F6" s="131">
        <f t="shared" si="2"/>
        <v>26424</v>
      </c>
      <c r="G6" s="131">
        <f t="shared" si="0"/>
        <v>27184</v>
      </c>
      <c r="H6" s="131">
        <f t="shared" si="0"/>
        <v>27950</v>
      </c>
      <c r="I6" s="131">
        <f t="shared" si="0"/>
        <v>28556</v>
      </c>
      <c r="J6" s="131">
        <f t="shared" si="0"/>
        <v>28896</v>
      </c>
      <c r="K6" s="131">
        <f t="shared" si="0"/>
        <v>29131</v>
      </c>
      <c r="L6" s="131">
        <f t="shared" si="0"/>
        <v>29214</v>
      </c>
      <c r="M6" s="131">
        <f t="shared" si="0"/>
        <v>29513</v>
      </c>
      <c r="N6" s="131">
        <f t="shared" si="0"/>
        <v>30137</v>
      </c>
      <c r="O6" s="131">
        <f t="shared" si="0"/>
        <v>30186</v>
      </c>
      <c r="P6" s="131">
        <f t="shared" si="0"/>
        <v>30222</v>
      </c>
      <c r="Q6" s="131">
        <f t="shared" si="0"/>
        <v>30125</v>
      </c>
      <c r="R6" s="131">
        <f t="shared" si="0"/>
        <v>31146</v>
      </c>
      <c r="S6" s="131">
        <f>S7+S15</f>
        <v>17885</v>
      </c>
      <c r="T6" s="124"/>
      <c r="U6" s="10"/>
      <c r="V6" s="10"/>
      <c r="W6" s="10"/>
      <c r="X6" s="10"/>
    </row>
    <row r="7" spans="1:24" s="21" customFormat="1">
      <c r="A7" s="116" t="s">
        <v>67</v>
      </c>
      <c r="B7" s="126">
        <f t="shared" ref="B7:S7" si="3">SUM(B8:B14)</f>
        <v>13884</v>
      </c>
      <c r="C7" s="126">
        <f t="shared" ref="C7" si="4">SUM(C8:C14)</f>
        <v>13780</v>
      </c>
      <c r="D7" s="126">
        <f t="shared" si="3"/>
        <v>13610</v>
      </c>
      <c r="E7" s="126">
        <f t="shared" ref="E7:F7" si="5">SUM(E8:E14)</f>
        <v>17348</v>
      </c>
      <c r="F7" s="126">
        <f t="shared" si="5"/>
        <v>17792</v>
      </c>
      <c r="G7" s="126">
        <f t="shared" si="3"/>
        <v>18200</v>
      </c>
      <c r="H7" s="126">
        <f t="shared" si="3"/>
        <v>18633</v>
      </c>
      <c r="I7" s="126">
        <f t="shared" si="3"/>
        <v>18980</v>
      </c>
      <c r="J7" s="126">
        <f t="shared" si="3"/>
        <v>19170</v>
      </c>
      <c r="K7" s="126">
        <f t="shared" si="3"/>
        <v>19370</v>
      </c>
      <c r="L7" s="126">
        <f t="shared" si="3"/>
        <v>19479</v>
      </c>
      <c r="M7" s="126">
        <f t="shared" si="3"/>
        <v>19652</v>
      </c>
      <c r="N7" s="126">
        <f t="shared" si="3"/>
        <v>20002</v>
      </c>
      <c r="O7" s="126">
        <f t="shared" si="3"/>
        <v>20052</v>
      </c>
      <c r="P7" s="126">
        <f t="shared" si="3"/>
        <v>20112</v>
      </c>
      <c r="Q7" s="126">
        <f t="shared" si="3"/>
        <v>20079</v>
      </c>
      <c r="R7" s="126">
        <f t="shared" si="3"/>
        <v>20574</v>
      </c>
      <c r="S7" s="126">
        <f t="shared" si="3"/>
        <v>12834</v>
      </c>
      <c r="T7" s="124"/>
      <c r="U7" s="78"/>
      <c r="V7" s="78"/>
      <c r="W7" s="78"/>
      <c r="X7" s="78"/>
    </row>
    <row r="8" spans="1:24">
      <c r="A8" s="174" t="s">
        <v>202</v>
      </c>
      <c r="B8" s="129">
        <v>10407</v>
      </c>
      <c r="C8" s="187">
        <v>10272</v>
      </c>
      <c r="D8" s="187">
        <v>10144</v>
      </c>
      <c r="E8" s="187">
        <v>13718</v>
      </c>
      <c r="F8" s="187">
        <v>14029</v>
      </c>
      <c r="G8" s="129">
        <v>14312</v>
      </c>
      <c r="H8" s="129">
        <v>14564</v>
      </c>
      <c r="I8" s="129">
        <v>14733</v>
      </c>
      <c r="J8" s="129">
        <v>14837</v>
      </c>
      <c r="K8" s="129">
        <v>14850</v>
      </c>
      <c r="L8" s="129">
        <v>14779</v>
      </c>
      <c r="M8" s="129">
        <v>14955</v>
      </c>
      <c r="N8" s="129">
        <v>15091</v>
      </c>
      <c r="O8" s="129">
        <v>14934</v>
      </c>
      <c r="P8" s="129">
        <v>14849</v>
      </c>
      <c r="Q8" s="129">
        <v>14784</v>
      </c>
      <c r="R8" s="129">
        <v>15165</v>
      </c>
      <c r="S8" s="129">
        <v>7372</v>
      </c>
      <c r="T8" s="128"/>
      <c r="U8" s="10"/>
      <c r="V8" s="10"/>
      <c r="W8" s="10"/>
      <c r="X8" s="10"/>
    </row>
    <row r="9" spans="1:24">
      <c r="A9" s="174" t="s">
        <v>333</v>
      </c>
      <c r="B9" s="129">
        <v>2264</v>
      </c>
      <c r="C9" s="187">
        <v>2275</v>
      </c>
      <c r="D9" s="187">
        <v>2253</v>
      </c>
      <c r="E9" s="187">
        <v>2336</v>
      </c>
      <c r="F9" s="187">
        <v>2413</v>
      </c>
      <c r="G9" s="129">
        <v>2494</v>
      </c>
      <c r="H9" s="129">
        <v>2594</v>
      </c>
      <c r="I9" s="129">
        <v>2721</v>
      </c>
      <c r="J9" s="129">
        <v>2778</v>
      </c>
      <c r="K9" s="129">
        <v>2855</v>
      </c>
      <c r="L9" s="129">
        <v>2995</v>
      </c>
      <c r="M9" s="129">
        <v>3009</v>
      </c>
      <c r="N9" s="129">
        <v>3172</v>
      </c>
      <c r="O9" s="129">
        <v>3293</v>
      </c>
      <c r="P9" s="129">
        <v>3406</v>
      </c>
      <c r="Q9" s="129">
        <v>3420</v>
      </c>
      <c r="R9" s="129">
        <v>3502</v>
      </c>
      <c r="S9" s="129">
        <v>3531</v>
      </c>
      <c r="T9" s="128"/>
      <c r="U9" s="10"/>
      <c r="V9" s="10"/>
      <c r="W9" s="10"/>
      <c r="X9" s="10"/>
    </row>
    <row r="10" spans="1:24">
      <c r="A10" s="174" t="s">
        <v>334</v>
      </c>
      <c r="B10" s="129">
        <v>77</v>
      </c>
      <c r="C10" s="187">
        <v>75</v>
      </c>
      <c r="D10" s="187">
        <v>71</v>
      </c>
      <c r="E10" s="187">
        <v>73</v>
      </c>
      <c r="F10" s="187">
        <v>76</v>
      </c>
      <c r="G10" s="129">
        <v>77</v>
      </c>
      <c r="H10" s="129">
        <v>85</v>
      </c>
      <c r="I10" s="129">
        <v>79</v>
      </c>
      <c r="J10" s="129">
        <v>84</v>
      </c>
      <c r="K10" s="129">
        <v>91</v>
      </c>
      <c r="L10" s="129">
        <v>89</v>
      </c>
      <c r="M10" s="129">
        <v>82</v>
      </c>
      <c r="N10" s="129">
        <v>84</v>
      </c>
      <c r="O10" s="129">
        <v>91</v>
      </c>
      <c r="P10" s="129">
        <v>84</v>
      </c>
      <c r="Q10" s="129">
        <v>84</v>
      </c>
      <c r="R10" s="129">
        <v>86</v>
      </c>
      <c r="S10" s="129">
        <v>83</v>
      </c>
      <c r="T10" s="128"/>
      <c r="U10" s="10"/>
      <c r="V10" s="10"/>
      <c r="W10" s="10"/>
      <c r="X10" s="10"/>
    </row>
    <row r="11" spans="1:24" ht="21" customHeight="1">
      <c r="A11" s="177" t="s">
        <v>335</v>
      </c>
      <c r="B11" s="129">
        <v>20</v>
      </c>
      <c r="C11" s="187">
        <v>25</v>
      </c>
      <c r="D11" s="187">
        <v>23</v>
      </c>
      <c r="E11" s="187">
        <v>20</v>
      </c>
      <c r="F11" s="187">
        <v>22</v>
      </c>
      <c r="G11" s="129">
        <v>28</v>
      </c>
      <c r="H11" s="129">
        <v>26</v>
      </c>
      <c r="I11" s="129">
        <v>26</v>
      </c>
      <c r="J11" s="129">
        <v>25</v>
      </c>
      <c r="K11" s="129">
        <v>30</v>
      </c>
      <c r="L11" s="129">
        <v>27</v>
      </c>
      <c r="M11" s="129">
        <v>28</v>
      </c>
      <c r="N11" s="129">
        <v>30</v>
      </c>
      <c r="O11" s="129">
        <v>32</v>
      </c>
      <c r="P11" s="129">
        <v>28</v>
      </c>
      <c r="Q11" s="129">
        <v>32</v>
      </c>
      <c r="R11" s="129">
        <v>36</v>
      </c>
      <c r="S11" s="129">
        <v>39</v>
      </c>
      <c r="T11" s="128"/>
      <c r="U11" s="10"/>
      <c r="V11" s="10"/>
      <c r="W11" s="10"/>
      <c r="X11" s="10"/>
    </row>
    <row r="12" spans="1:24">
      <c r="A12" s="174" t="s">
        <v>339</v>
      </c>
      <c r="B12" s="129">
        <v>1012</v>
      </c>
      <c r="C12" s="187">
        <v>1020</v>
      </c>
      <c r="D12" s="187">
        <v>1016</v>
      </c>
      <c r="E12" s="187">
        <v>1092</v>
      </c>
      <c r="F12" s="187">
        <v>1139</v>
      </c>
      <c r="G12" s="129">
        <v>1175</v>
      </c>
      <c r="H12" s="129">
        <v>1242</v>
      </c>
      <c r="I12" s="129">
        <v>1302</v>
      </c>
      <c r="J12" s="129">
        <v>1320</v>
      </c>
      <c r="K12" s="129">
        <v>1410</v>
      </c>
      <c r="L12" s="129">
        <v>1448</v>
      </c>
      <c r="M12" s="129">
        <v>1442</v>
      </c>
      <c r="N12" s="129">
        <v>1493</v>
      </c>
      <c r="O12" s="129">
        <v>1565</v>
      </c>
      <c r="P12" s="129">
        <v>1616</v>
      </c>
      <c r="Q12" s="129">
        <v>1628</v>
      </c>
      <c r="R12" s="129">
        <v>1639</v>
      </c>
      <c r="S12" s="129">
        <v>1657</v>
      </c>
      <c r="T12" s="128"/>
      <c r="U12" s="10"/>
      <c r="V12" s="10"/>
      <c r="W12" s="10"/>
      <c r="X12" s="10"/>
    </row>
    <row r="13" spans="1:24" ht="21" customHeight="1">
      <c r="A13" s="177" t="s">
        <v>340</v>
      </c>
      <c r="B13" s="129">
        <v>102</v>
      </c>
      <c r="C13" s="187">
        <v>111</v>
      </c>
      <c r="D13" s="187">
        <v>100</v>
      </c>
      <c r="E13" s="187">
        <v>106</v>
      </c>
      <c r="F13" s="187">
        <v>108</v>
      </c>
      <c r="G13" s="129">
        <v>108</v>
      </c>
      <c r="H13" s="129">
        <v>116</v>
      </c>
      <c r="I13" s="129">
        <v>112</v>
      </c>
      <c r="J13" s="129">
        <v>119</v>
      </c>
      <c r="K13" s="129">
        <v>128</v>
      </c>
      <c r="L13" s="129">
        <v>134</v>
      </c>
      <c r="M13" s="129">
        <v>129</v>
      </c>
      <c r="N13" s="129">
        <v>125</v>
      </c>
      <c r="O13" s="129">
        <v>131</v>
      </c>
      <c r="P13" s="129">
        <v>124</v>
      </c>
      <c r="Q13" s="129">
        <v>129</v>
      </c>
      <c r="R13" s="129">
        <v>142</v>
      </c>
      <c r="S13" s="129">
        <v>147</v>
      </c>
      <c r="T13" s="128"/>
    </row>
    <row r="14" spans="1:24">
      <c r="A14" s="174" t="s">
        <v>341</v>
      </c>
      <c r="B14" s="129">
        <v>2</v>
      </c>
      <c r="C14" s="187">
        <v>2</v>
      </c>
      <c r="D14" s="187">
        <v>3</v>
      </c>
      <c r="E14" s="187">
        <v>3</v>
      </c>
      <c r="F14" s="187">
        <v>5</v>
      </c>
      <c r="G14" s="129">
        <v>6</v>
      </c>
      <c r="H14" s="129">
        <v>6</v>
      </c>
      <c r="I14" s="129">
        <v>7</v>
      </c>
      <c r="J14" s="129">
        <v>7</v>
      </c>
      <c r="K14" s="129">
        <v>6</v>
      </c>
      <c r="L14" s="129">
        <v>7</v>
      </c>
      <c r="M14" s="129">
        <v>7</v>
      </c>
      <c r="N14" s="129">
        <v>7</v>
      </c>
      <c r="O14" s="129">
        <v>6</v>
      </c>
      <c r="P14" s="129">
        <v>5</v>
      </c>
      <c r="Q14" s="129">
        <v>2</v>
      </c>
      <c r="R14" s="129">
        <v>4</v>
      </c>
      <c r="S14" s="129">
        <v>5</v>
      </c>
      <c r="T14" s="128"/>
    </row>
    <row r="15" spans="1:24" s="21" customFormat="1">
      <c r="A15" s="56" t="s">
        <v>66</v>
      </c>
      <c r="B15" s="126">
        <f t="shared" ref="B15:G15" si="6">SUM(B16:B25)</f>
        <v>6929</v>
      </c>
      <c r="C15" s="126">
        <f t="shared" si="6"/>
        <v>6916</v>
      </c>
      <c r="D15" s="126">
        <f t="shared" si="6"/>
        <v>6849</v>
      </c>
      <c r="E15" s="126">
        <f t="shared" si="6"/>
        <v>6380</v>
      </c>
      <c r="F15" s="126">
        <f t="shared" si="6"/>
        <v>6605</v>
      </c>
      <c r="G15" s="126">
        <f t="shared" si="6"/>
        <v>6925</v>
      </c>
      <c r="H15" s="126">
        <f t="shared" ref="H15:I15" si="7">SUM(H16:H25)</f>
        <v>7211</v>
      </c>
      <c r="I15" s="126">
        <f t="shared" si="7"/>
        <v>7427</v>
      </c>
      <c r="J15" s="126">
        <f t="shared" ref="J15:S15" si="8">SUM(J16:J25)</f>
        <v>7592</v>
      </c>
      <c r="K15" s="126">
        <f t="shared" si="8"/>
        <v>7689</v>
      </c>
      <c r="L15" s="126">
        <f t="shared" si="8"/>
        <v>7787</v>
      </c>
      <c r="M15" s="126">
        <f t="shared" si="8"/>
        <v>7915</v>
      </c>
      <c r="N15" s="126">
        <f t="shared" si="8"/>
        <v>8148</v>
      </c>
      <c r="O15" s="126">
        <f t="shared" si="8"/>
        <v>8255</v>
      </c>
      <c r="P15" s="126">
        <f t="shared" si="8"/>
        <v>8364</v>
      </c>
      <c r="Q15" s="126">
        <f t="shared" si="8"/>
        <v>8415</v>
      </c>
      <c r="R15" s="126">
        <f t="shared" si="8"/>
        <v>8791</v>
      </c>
      <c r="S15" s="126">
        <f t="shared" si="8"/>
        <v>5051</v>
      </c>
      <c r="T15" s="124"/>
    </row>
    <row r="16" spans="1:24">
      <c r="A16" s="174" t="s">
        <v>216</v>
      </c>
      <c r="B16" s="129">
        <v>4319</v>
      </c>
      <c r="C16" s="187">
        <v>4293</v>
      </c>
      <c r="D16" s="187">
        <v>4348</v>
      </c>
      <c r="E16" s="187">
        <v>3723</v>
      </c>
      <c r="F16" s="187">
        <v>3877</v>
      </c>
      <c r="G16" s="129">
        <v>4013</v>
      </c>
      <c r="H16" s="129">
        <v>4137</v>
      </c>
      <c r="I16" s="129">
        <v>4260</v>
      </c>
      <c r="J16" s="129">
        <v>4307</v>
      </c>
      <c r="K16" s="129">
        <v>4352</v>
      </c>
      <c r="L16" s="129">
        <v>4334</v>
      </c>
      <c r="M16" s="129">
        <v>4377</v>
      </c>
      <c r="N16" s="129">
        <v>4520</v>
      </c>
      <c r="O16" s="129">
        <v>4556</v>
      </c>
      <c r="P16" s="129">
        <v>4505</v>
      </c>
      <c r="Q16" s="129">
        <v>4535</v>
      </c>
      <c r="R16" s="129">
        <v>4880</v>
      </c>
      <c r="S16" s="129">
        <v>1101</v>
      </c>
      <c r="T16" s="128"/>
      <c r="U16" s="10"/>
      <c r="V16" s="10"/>
      <c r="W16" s="10"/>
      <c r="X16" s="10"/>
    </row>
    <row r="17" spans="1:24">
      <c r="A17" s="174" t="s">
        <v>342</v>
      </c>
      <c r="B17" s="129">
        <v>1859</v>
      </c>
      <c r="C17" s="187">
        <v>1872</v>
      </c>
      <c r="D17" s="187">
        <v>1785</v>
      </c>
      <c r="E17" s="187">
        <v>1907</v>
      </c>
      <c r="F17" s="187">
        <v>1964</v>
      </c>
      <c r="G17" s="129">
        <v>2134</v>
      </c>
      <c r="H17" s="129">
        <v>2245</v>
      </c>
      <c r="I17" s="129">
        <v>2324</v>
      </c>
      <c r="J17" s="129">
        <v>2409</v>
      </c>
      <c r="K17" s="129">
        <v>2448</v>
      </c>
      <c r="L17" s="129">
        <v>2533</v>
      </c>
      <c r="M17" s="129">
        <v>2591</v>
      </c>
      <c r="N17" s="129">
        <v>2691</v>
      </c>
      <c r="O17" s="129">
        <v>2736</v>
      </c>
      <c r="P17" s="129">
        <v>2836</v>
      </c>
      <c r="Q17" s="129">
        <v>2852</v>
      </c>
      <c r="R17" s="129">
        <v>2879</v>
      </c>
      <c r="S17" s="129">
        <v>2915</v>
      </c>
      <c r="T17" s="128"/>
      <c r="U17" s="10"/>
      <c r="V17" s="10"/>
      <c r="W17" s="10"/>
      <c r="X17" s="10"/>
    </row>
    <row r="18" spans="1:24">
      <c r="A18" s="174" t="s">
        <v>207</v>
      </c>
      <c r="B18" s="129">
        <v>413</v>
      </c>
      <c r="C18" s="187">
        <v>404</v>
      </c>
      <c r="D18" s="187">
        <v>381</v>
      </c>
      <c r="E18" s="187">
        <v>395</v>
      </c>
      <c r="F18" s="187">
        <v>391</v>
      </c>
      <c r="G18" s="129">
        <v>394</v>
      </c>
      <c r="H18" s="129">
        <v>422</v>
      </c>
      <c r="I18" s="129">
        <v>429</v>
      </c>
      <c r="J18" s="129">
        <v>449</v>
      </c>
      <c r="K18" s="129">
        <v>448</v>
      </c>
      <c r="L18" s="129">
        <v>456</v>
      </c>
      <c r="M18" s="129">
        <v>470</v>
      </c>
      <c r="N18" s="129">
        <v>477</v>
      </c>
      <c r="O18" s="129">
        <v>498</v>
      </c>
      <c r="P18" s="129">
        <v>523</v>
      </c>
      <c r="Q18" s="129">
        <v>534</v>
      </c>
      <c r="R18" s="129">
        <v>535</v>
      </c>
      <c r="S18" s="129">
        <v>551</v>
      </c>
      <c r="T18" s="128"/>
    </row>
    <row r="19" spans="1:24" ht="21" customHeight="1">
      <c r="A19" s="177" t="s">
        <v>343</v>
      </c>
      <c r="B19" s="129">
        <v>19</v>
      </c>
      <c r="C19" s="187">
        <v>18</v>
      </c>
      <c r="D19" s="187">
        <v>16</v>
      </c>
      <c r="E19" s="187">
        <v>17</v>
      </c>
      <c r="F19" s="187">
        <v>16</v>
      </c>
      <c r="G19" s="129">
        <v>17</v>
      </c>
      <c r="H19" s="129">
        <v>20</v>
      </c>
      <c r="I19" s="129">
        <v>21</v>
      </c>
      <c r="J19" s="129">
        <v>21</v>
      </c>
      <c r="K19" s="129">
        <v>24</v>
      </c>
      <c r="L19" s="129">
        <v>24</v>
      </c>
      <c r="M19" s="129">
        <v>19</v>
      </c>
      <c r="N19" s="129">
        <v>16</v>
      </c>
      <c r="O19" s="129">
        <v>16</v>
      </c>
      <c r="P19" s="129">
        <v>17</v>
      </c>
      <c r="Q19" s="129">
        <v>16</v>
      </c>
      <c r="R19" s="129">
        <v>15</v>
      </c>
      <c r="S19" s="129">
        <v>11</v>
      </c>
      <c r="T19" s="128"/>
    </row>
    <row r="20" spans="1:24">
      <c r="A20" s="174" t="s">
        <v>345</v>
      </c>
      <c r="B20" s="129">
        <v>1</v>
      </c>
      <c r="C20" s="187">
        <v>1</v>
      </c>
      <c r="D20" s="187">
        <v>1</v>
      </c>
      <c r="E20" s="187">
        <v>2</v>
      </c>
      <c r="F20" s="187">
        <v>3</v>
      </c>
      <c r="G20" s="129">
        <v>2</v>
      </c>
      <c r="H20" s="129">
        <v>3</v>
      </c>
      <c r="I20" s="129">
        <v>5</v>
      </c>
      <c r="J20" s="129">
        <v>4</v>
      </c>
      <c r="K20" s="129">
        <v>5</v>
      </c>
      <c r="L20" s="129">
        <v>3</v>
      </c>
      <c r="M20" s="129">
        <v>2</v>
      </c>
      <c r="N20" s="129">
        <v>2</v>
      </c>
      <c r="O20" s="129">
        <v>3</v>
      </c>
      <c r="P20" s="129">
        <v>4</v>
      </c>
      <c r="Q20" s="129">
        <v>6</v>
      </c>
      <c r="R20" s="129">
        <v>7</v>
      </c>
      <c r="S20" s="129">
        <v>5</v>
      </c>
      <c r="T20" s="128"/>
    </row>
    <row r="21" spans="1:24" ht="21" customHeight="1">
      <c r="A21" s="177" t="s">
        <v>346</v>
      </c>
      <c r="B21" s="129">
        <v>43</v>
      </c>
      <c r="C21" s="187">
        <v>46</v>
      </c>
      <c r="D21" s="187">
        <v>46</v>
      </c>
      <c r="E21" s="187">
        <v>53</v>
      </c>
      <c r="F21" s="187">
        <v>52</v>
      </c>
      <c r="G21" s="129">
        <v>64</v>
      </c>
      <c r="H21" s="129">
        <v>62</v>
      </c>
      <c r="I21" s="129">
        <v>56</v>
      </c>
      <c r="J21" s="129">
        <v>57</v>
      </c>
      <c r="K21" s="129">
        <v>51</v>
      </c>
      <c r="L21" s="129">
        <v>53</v>
      </c>
      <c r="M21" s="129">
        <v>54</v>
      </c>
      <c r="N21" s="129">
        <v>48</v>
      </c>
      <c r="O21" s="129">
        <v>46</v>
      </c>
      <c r="P21" s="129">
        <v>48</v>
      </c>
      <c r="Q21" s="129">
        <v>48</v>
      </c>
      <c r="R21" s="129">
        <v>46</v>
      </c>
      <c r="S21" s="129">
        <v>41</v>
      </c>
      <c r="T21" s="128"/>
      <c r="U21" s="10"/>
      <c r="V21" s="10"/>
      <c r="W21" s="10"/>
      <c r="X21" s="10"/>
    </row>
    <row r="22" spans="1:24" ht="21" customHeight="1">
      <c r="A22" s="177" t="s">
        <v>344</v>
      </c>
      <c r="B22" s="129">
        <v>251</v>
      </c>
      <c r="C22" s="187">
        <v>257</v>
      </c>
      <c r="D22" s="187">
        <v>250</v>
      </c>
      <c r="E22" s="187">
        <v>259</v>
      </c>
      <c r="F22" s="187">
        <v>279</v>
      </c>
      <c r="G22" s="129">
        <v>281</v>
      </c>
      <c r="H22" s="129">
        <v>298</v>
      </c>
      <c r="I22" s="129">
        <v>309</v>
      </c>
      <c r="J22" s="129">
        <v>325</v>
      </c>
      <c r="K22" s="129">
        <v>336</v>
      </c>
      <c r="L22" s="129">
        <v>356</v>
      </c>
      <c r="M22" s="129">
        <v>372</v>
      </c>
      <c r="N22" s="129">
        <v>386</v>
      </c>
      <c r="O22" s="129">
        <v>391</v>
      </c>
      <c r="P22" s="129">
        <v>420</v>
      </c>
      <c r="Q22" s="129">
        <v>409</v>
      </c>
      <c r="R22" s="129">
        <v>418</v>
      </c>
      <c r="S22" s="129">
        <v>416</v>
      </c>
      <c r="T22" s="128"/>
      <c r="U22" s="10"/>
      <c r="V22" s="10"/>
      <c r="W22" s="10"/>
      <c r="X22" s="10"/>
    </row>
    <row r="23" spans="1:24" ht="21" customHeight="1">
      <c r="A23" s="177" t="s">
        <v>338</v>
      </c>
      <c r="B23" s="129">
        <v>6</v>
      </c>
      <c r="C23" s="187">
        <v>7</v>
      </c>
      <c r="D23" s="187">
        <v>5</v>
      </c>
      <c r="E23" s="187">
        <v>8</v>
      </c>
      <c r="F23" s="187">
        <v>7</v>
      </c>
      <c r="G23" s="129">
        <v>7</v>
      </c>
      <c r="H23" s="129">
        <v>8</v>
      </c>
      <c r="I23" s="129">
        <v>7</v>
      </c>
      <c r="J23" s="129">
        <v>6</v>
      </c>
      <c r="K23" s="129">
        <v>6</v>
      </c>
      <c r="L23" s="129">
        <v>6</v>
      </c>
      <c r="M23" s="129">
        <v>7</v>
      </c>
      <c r="N23" s="129">
        <v>5</v>
      </c>
      <c r="O23" s="129">
        <v>6</v>
      </c>
      <c r="P23" s="129">
        <v>6</v>
      </c>
      <c r="Q23" s="129">
        <v>8</v>
      </c>
      <c r="R23" s="129">
        <v>4</v>
      </c>
      <c r="S23" s="129">
        <v>4</v>
      </c>
      <c r="T23" s="128"/>
      <c r="U23" s="10"/>
      <c r="V23" s="10"/>
      <c r="W23" s="10"/>
      <c r="X23" s="10"/>
    </row>
    <row r="24" spans="1:24" ht="21" customHeight="1">
      <c r="A24" s="177" t="s">
        <v>337</v>
      </c>
      <c r="B24" s="129">
        <v>18</v>
      </c>
      <c r="C24" s="187">
        <v>18</v>
      </c>
      <c r="D24" s="187">
        <v>17</v>
      </c>
      <c r="E24" s="187">
        <v>16</v>
      </c>
      <c r="F24" s="187">
        <v>16</v>
      </c>
      <c r="G24" s="129">
        <v>13</v>
      </c>
      <c r="H24" s="129">
        <v>16</v>
      </c>
      <c r="I24" s="129">
        <v>16</v>
      </c>
      <c r="J24" s="129">
        <v>14</v>
      </c>
      <c r="K24" s="129">
        <v>19</v>
      </c>
      <c r="L24" s="129">
        <v>22</v>
      </c>
      <c r="M24" s="129">
        <v>23</v>
      </c>
      <c r="N24" s="129">
        <v>3</v>
      </c>
      <c r="O24" s="129">
        <v>3</v>
      </c>
      <c r="P24" s="129">
        <v>5</v>
      </c>
      <c r="Q24" s="129">
        <v>7</v>
      </c>
      <c r="R24" s="129">
        <v>7</v>
      </c>
      <c r="S24" s="129">
        <v>7</v>
      </c>
      <c r="T24" s="128"/>
      <c r="U24" s="10"/>
      <c r="V24" s="10"/>
      <c r="W24" s="10"/>
      <c r="X24" s="10"/>
    </row>
    <row r="25" spans="1:24">
      <c r="A25" s="174" t="s">
        <v>336</v>
      </c>
      <c r="B25" s="129">
        <v>0</v>
      </c>
      <c r="C25" s="187">
        <v>0</v>
      </c>
      <c r="D25" s="187">
        <v>0</v>
      </c>
      <c r="E25" s="187">
        <v>0</v>
      </c>
      <c r="F25" s="187">
        <v>0</v>
      </c>
      <c r="G25" s="129">
        <v>0</v>
      </c>
      <c r="H25" s="129">
        <v>0</v>
      </c>
      <c r="I25" s="129">
        <v>0</v>
      </c>
      <c r="J25" s="129">
        <v>0</v>
      </c>
      <c r="K25" s="129">
        <v>0</v>
      </c>
      <c r="L25" s="129">
        <v>0</v>
      </c>
      <c r="M25" s="129">
        <v>0</v>
      </c>
      <c r="N25" s="129">
        <v>0</v>
      </c>
      <c r="O25" s="129">
        <v>0</v>
      </c>
      <c r="P25" s="129">
        <v>0</v>
      </c>
      <c r="Q25" s="129">
        <v>0</v>
      </c>
      <c r="R25" s="129">
        <v>0</v>
      </c>
      <c r="S25" s="129">
        <v>0</v>
      </c>
      <c r="T25" s="128"/>
      <c r="U25" s="10"/>
      <c r="V25" s="10"/>
      <c r="W25" s="10"/>
      <c r="X25" s="10"/>
    </row>
    <row r="26" spans="1:24" s="21" customFormat="1">
      <c r="A26" s="113" t="s">
        <v>136</v>
      </c>
      <c r="B26" s="125">
        <v>3650</v>
      </c>
      <c r="C26" s="125">
        <v>3580</v>
      </c>
      <c r="D26" s="125">
        <v>3502</v>
      </c>
      <c r="E26" s="125">
        <v>2023</v>
      </c>
      <c r="F26" s="125">
        <v>2027</v>
      </c>
      <c r="G26" s="125">
        <v>2059</v>
      </c>
      <c r="H26" s="125">
        <v>2106</v>
      </c>
      <c r="I26" s="125">
        <v>2149</v>
      </c>
      <c r="J26" s="125">
        <v>2134</v>
      </c>
      <c r="K26" s="125">
        <v>2072</v>
      </c>
      <c r="L26" s="125">
        <v>1948</v>
      </c>
      <c r="M26" s="125">
        <v>1946</v>
      </c>
      <c r="N26" s="125">
        <v>1987</v>
      </c>
      <c r="O26" s="125">
        <v>1879</v>
      </c>
      <c r="P26" s="125">
        <v>1746</v>
      </c>
      <c r="Q26" s="125">
        <v>1631</v>
      </c>
      <c r="R26" s="125">
        <v>1781</v>
      </c>
      <c r="S26" s="141" t="s">
        <v>50</v>
      </c>
      <c r="T26" s="140"/>
    </row>
    <row r="27" spans="1:24" s="21" customFormat="1">
      <c r="A27" s="120"/>
      <c r="B27" s="120"/>
      <c r="C27" s="120"/>
      <c r="D27" s="120"/>
      <c r="E27" s="120"/>
      <c r="F27" s="120"/>
      <c r="G27" s="120"/>
      <c r="H27" s="120"/>
      <c r="I27" s="120"/>
      <c r="J27" s="120"/>
      <c r="K27" s="120"/>
      <c r="L27" s="120"/>
      <c r="M27" s="123"/>
      <c r="N27" s="123"/>
      <c r="O27" s="123"/>
      <c r="P27" s="123"/>
      <c r="Q27" s="123"/>
      <c r="R27" s="123"/>
      <c r="S27" s="139"/>
      <c r="T27" s="139"/>
    </row>
    <row r="28" spans="1:24" ht="11.25" customHeight="1">
      <c r="A28" s="12" t="s">
        <v>70</v>
      </c>
      <c r="B28" s="12"/>
      <c r="C28" s="12"/>
      <c r="D28" s="12"/>
      <c r="E28" s="12"/>
      <c r="F28" s="12"/>
      <c r="G28" s="12"/>
      <c r="H28" s="12"/>
      <c r="I28" s="12"/>
      <c r="J28" s="12"/>
      <c r="K28" s="12"/>
      <c r="L28" s="12"/>
      <c r="M28" s="138"/>
      <c r="N28" s="138"/>
      <c r="O28" s="137"/>
      <c r="P28" s="137"/>
      <c r="Q28" s="137"/>
      <c r="R28" s="137"/>
      <c r="S28" s="136"/>
      <c r="T28" s="10"/>
      <c r="U28" s="10"/>
      <c r="V28" s="10"/>
      <c r="W28" s="10"/>
    </row>
    <row r="29" spans="1:24" s="3" customFormat="1" ht="11.25" customHeight="1">
      <c r="A29" s="6" t="s">
        <v>151</v>
      </c>
      <c r="B29" s="6"/>
      <c r="C29" s="6"/>
      <c r="D29" s="6"/>
      <c r="E29" s="6"/>
      <c r="F29" s="6"/>
      <c r="G29" s="6"/>
      <c r="H29" s="6"/>
      <c r="I29" s="6"/>
      <c r="J29" s="6"/>
      <c r="K29" s="6"/>
      <c r="L29" s="6"/>
      <c r="M29" s="5"/>
      <c r="N29" s="13"/>
      <c r="P29" s="13"/>
    </row>
    <row r="30" spans="1:24" s="3" customFormat="1" ht="11.25" customHeight="1">
      <c r="A30" s="6" t="s">
        <v>49</v>
      </c>
      <c r="B30" s="6"/>
      <c r="C30" s="6"/>
      <c r="D30" s="6"/>
      <c r="E30" s="6"/>
      <c r="F30" s="6"/>
      <c r="G30" s="6"/>
      <c r="H30" s="6"/>
      <c r="I30" s="6"/>
      <c r="J30" s="6"/>
      <c r="K30" s="6"/>
      <c r="L30" s="6"/>
      <c r="M30" s="5"/>
      <c r="N30" s="13"/>
      <c r="P30" s="13"/>
    </row>
    <row r="31" spans="1:24">
      <c r="A31" s="6"/>
      <c r="B31" s="6"/>
      <c r="C31" s="6"/>
      <c r="D31" s="6"/>
      <c r="E31" s="6"/>
      <c r="F31" s="6"/>
      <c r="G31" s="6"/>
      <c r="H31" s="6"/>
      <c r="I31" s="6"/>
      <c r="J31" s="6"/>
      <c r="K31" s="6"/>
      <c r="R31" s="10"/>
      <c r="S31" s="10"/>
      <c r="T31" s="10"/>
      <c r="U31" s="10"/>
      <c r="V31" s="10"/>
      <c r="W31" s="10"/>
    </row>
    <row r="32" spans="1:24">
      <c r="R32" s="10"/>
      <c r="S32" s="10"/>
      <c r="T32" s="10"/>
      <c r="U32" s="10"/>
      <c r="V32" s="10"/>
      <c r="W32" s="10"/>
    </row>
    <row r="33" spans="18:23">
      <c r="R33" s="10"/>
      <c r="S33" s="10"/>
      <c r="T33" s="10"/>
      <c r="U33" s="10"/>
      <c r="V33" s="10"/>
      <c r="W33" s="10"/>
    </row>
    <row r="34" spans="18:23">
      <c r="R34" s="10"/>
      <c r="S34" s="10"/>
      <c r="T34" s="10"/>
      <c r="U34" s="10"/>
      <c r="V34" s="10"/>
      <c r="W34" s="10"/>
    </row>
    <row r="35" spans="18:23">
      <c r="R35" s="10"/>
      <c r="S35" s="10"/>
      <c r="T35" s="10"/>
      <c r="U35" s="10"/>
      <c r="V35" s="10"/>
      <c r="W35" s="10"/>
    </row>
    <row r="36" spans="18:23">
      <c r="R36" s="10"/>
      <c r="S36" s="10"/>
      <c r="T36" s="10"/>
      <c r="U36" s="10"/>
      <c r="V36" s="10"/>
      <c r="W36" s="10"/>
    </row>
    <row r="37" spans="18:23">
      <c r="R37" s="10"/>
      <c r="S37" s="10"/>
      <c r="T37" s="10"/>
      <c r="U37" s="10"/>
      <c r="V37" s="10"/>
      <c r="W37" s="10"/>
    </row>
    <row r="38" spans="18:23">
      <c r="R38" s="10"/>
      <c r="S38" s="10"/>
      <c r="T38" s="10"/>
      <c r="U38" s="10"/>
      <c r="V38" s="10"/>
      <c r="W38" s="10"/>
    </row>
    <row r="39" spans="18:23">
      <c r="R39" s="10"/>
      <c r="S39" s="10"/>
      <c r="T39" s="10"/>
      <c r="U39" s="10"/>
      <c r="V39" s="10"/>
      <c r="W39" s="10"/>
    </row>
    <row r="40" spans="18:23">
      <c r="R40" s="10"/>
      <c r="S40" s="10"/>
      <c r="T40" s="10"/>
      <c r="U40" s="10"/>
      <c r="V40" s="10"/>
      <c r="W40" s="10"/>
    </row>
    <row r="41" spans="18:23">
      <c r="R41" s="10"/>
      <c r="S41" s="10"/>
      <c r="T41" s="10"/>
      <c r="U41" s="10"/>
      <c r="V41" s="10"/>
      <c r="W41" s="10"/>
    </row>
    <row r="42" spans="18:23">
      <c r="R42" s="10"/>
      <c r="S42" s="10"/>
      <c r="T42" s="10"/>
      <c r="U42" s="10"/>
      <c r="V42" s="10"/>
      <c r="W42" s="10"/>
    </row>
    <row r="43" spans="18:23">
      <c r="R43" s="10"/>
      <c r="S43" s="10"/>
      <c r="T43" s="10"/>
      <c r="U43" s="10"/>
      <c r="V43" s="10"/>
      <c r="W43" s="10"/>
    </row>
    <row r="44" spans="18:23">
      <c r="R44" s="10"/>
      <c r="S44" s="10"/>
      <c r="T44" s="10"/>
      <c r="U44" s="10"/>
      <c r="V44" s="10"/>
      <c r="W44" s="10"/>
    </row>
    <row r="46" spans="18:23">
      <c r="R46" s="10"/>
    </row>
    <row r="47" spans="18:23">
      <c r="R47" s="10"/>
      <c r="S47" s="10"/>
      <c r="T47" s="10"/>
      <c r="U47" s="10"/>
      <c r="V47" s="10"/>
      <c r="W47" s="10"/>
    </row>
    <row r="48" spans="18:23">
      <c r="R48" s="10"/>
      <c r="S48" s="10"/>
      <c r="T48" s="10"/>
      <c r="U48" s="10"/>
      <c r="V48" s="10"/>
      <c r="W48" s="10"/>
    </row>
    <row r="49" spans="18:23">
      <c r="R49" s="10"/>
      <c r="S49" s="10"/>
      <c r="T49" s="10"/>
      <c r="U49" s="10"/>
      <c r="V49" s="10"/>
      <c r="W49" s="10"/>
    </row>
  </sheetData>
  <pageMargins left="0.45" right="0" top="1" bottom="1" header="0.5" footer="0.5"/>
  <pageSetup firstPageNumber="13" orientation="portrait" useFirstPageNumber="1" horizontalDpi="4294967292" verticalDpi="300" r:id="rId1"/>
  <headerFooter alignWithMargins="0">
    <oddFooter>&amp;C&amp;P of 31</oddFooter>
  </headerFooter>
  <ignoredErrors>
    <ignoredError sqref="K15:M15 E16:K16 B15:J15" formulaRange="1"/>
    <ignoredError sqref="C7:D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39</vt:i4>
      </vt:variant>
    </vt:vector>
  </HeadingPairs>
  <TitlesOfParts>
    <vt:vector size="64"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 Civil Airmen Statistics, 2018</dc:title>
  <dc:creator>H. Anna Barlett | 202-267-4070 | Anna.Barlett@faa.gov</dc:creator>
  <cp:lastModifiedBy>Barlett, Anna (FAA)</cp:lastModifiedBy>
  <cp:lastPrinted>2019-02-05T16:42:43Z</cp:lastPrinted>
  <dcterms:created xsi:type="dcterms:W3CDTF">2011-04-13T17:06:47Z</dcterms:created>
  <dcterms:modified xsi:type="dcterms:W3CDTF">2019-02-05T16:42:51Z</dcterms:modified>
</cp:coreProperties>
</file>